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if\Documents\MSU\CSE803\cse_803\"/>
    </mc:Choice>
  </mc:AlternateContent>
  <bookViews>
    <workbookView minimized="1" xWindow="0" yWindow="0" windowWidth="1704" windowHeight="0" activeTab="2"/>
  </bookViews>
  <sheets>
    <sheet name="Laws" sheetId="1" r:id="rId1"/>
    <sheet name="Edgeness" sheetId="3" r:id="rId2"/>
    <sheet name="Laws Edgeness (My Code)" sheetId="4" r:id="rId3"/>
    <sheet name="Laws Edgeness (Source #1)" sheetId="5" r:id="rId4"/>
    <sheet name="Laws Edgeness (Source #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AI12" i="6"/>
  <c r="AI11" i="6"/>
  <c r="AI10" i="6"/>
  <c r="AI9" i="6"/>
  <c r="AI8" i="6"/>
  <c r="AI7" i="6"/>
  <c r="AI6" i="6"/>
  <c r="AI5" i="6"/>
  <c r="AI4" i="6"/>
  <c r="AI3" i="6"/>
  <c r="AE12" i="6"/>
  <c r="AE11" i="6"/>
  <c r="AE10" i="6"/>
  <c r="AE9" i="6"/>
  <c r="AE8" i="6"/>
  <c r="AE7" i="6"/>
  <c r="AE6" i="6"/>
  <c r="AE5" i="6"/>
  <c r="AE17" i="6" s="1"/>
  <c r="AE4" i="6"/>
  <c r="AE3" i="6"/>
  <c r="AA12" i="6"/>
  <c r="AA11" i="6"/>
  <c r="AA10" i="6"/>
  <c r="AA9" i="6"/>
  <c r="AA8" i="6"/>
  <c r="AA7" i="6"/>
  <c r="AA6" i="6"/>
  <c r="AA5" i="6"/>
  <c r="AA4" i="6"/>
  <c r="AA3" i="6"/>
  <c r="W12" i="6"/>
  <c r="W11" i="6"/>
  <c r="W10" i="6"/>
  <c r="W9" i="6"/>
  <c r="W8" i="6"/>
  <c r="W7" i="6"/>
  <c r="W6" i="6"/>
  <c r="W5" i="6"/>
  <c r="W17" i="6" s="1"/>
  <c r="W4" i="6"/>
  <c r="W3" i="6"/>
  <c r="S12" i="6"/>
  <c r="S11" i="6"/>
  <c r="S10" i="6"/>
  <c r="S9" i="6"/>
  <c r="S8" i="6"/>
  <c r="S7" i="6"/>
  <c r="S6" i="6"/>
  <c r="S5" i="6"/>
  <c r="S17" i="6" s="1"/>
  <c r="S4" i="6"/>
  <c r="S3" i="6"/>
  <c r="O12" i="6"/>
  <c r="O11" i="6"/>
  <c r="O10" i="6"/>
  <c r="O9" i="6"/>
  <c r="O8" i="6"/>
  <c r="O7" i="6"/>
  <c r="O6" i="6"/>
  <c r="O5" i="6"/>
  <c r="O4" i="6"/>
  <c r="O3" i="6"/>
  <c r="K12" i="6"/>
  <c r="K11" i="6"/>
  <c r="K10" i="6"/>
  <c r="K9" i="6"/>
  <c r="K8" i="6"/>
  <c r="K7" i="6"/>
  <c r="K6" i="6"/>
  <c r="K5" i="6"/>
  <c r="K4" i="6"/>
  <c r="K3" i="6"/>
  <c r="G4" i="6"/>
  <c r="G5" i="6"/>
  <c r="G6" i="6"/>
  <c r="G7" i="6"/>
  <c r="G8" i="6"/>
  <c r="G9" i="6"/>
  <c r="G10" i="6"/>
  <c r="G11" i="6"/>
  <c r="G12" i="6"/>
  <c r="G3" i="6"/>
  <c r="C4" i="6"/>
  <c r="C17" i="6" s="1"/>
  <c r="C5" i="6"/>
  <c r="C6" i="6"/>
  <c r="C7" i="6"/>
  <c r="C8" i="6"/>
  <c r="C9" i="6"/>
  <c r="C10" i="6"/>
  <c r="C11" i="6"/>
  <c r="C12" i="6"/>
  <c r="C3" i="6"/>
  <c r="AK4" i="6"/>
  <c r="AK5" i="6"/>
  <c r="AK6" i="6"/>
  <c r="AK7" i="6"/>
  <c r="AK8" i="6"/>
  <c r="AK9" i="6"/>
  <c r="AK10" i="6"/>
  <c r="AK11" i="6"/>
  <c r="AK12" i="6"/>
  <c r="AK3" i="6"/>
  <c r="AG4" i="6"/>
  <c r="AG5" i="6"/>
  <c r="AG6" i="6"/>
  <c r="AG7" i="6"/>
  <c r="AG15" i="6" s="1"/>
  <c r="AG8" i="6"/>
  <c r="AG9" i="6"/>
  <c r="AG10" i="6"/>
  <c r="AG11" i="6"/>
  <c r="AG12" i="6"/>
  <c r="AG3" i="6"/>
  <c r="AC4" i="6"/>
  <c r="AC5" i="6"/>
  <c r="AC6" i="6"/>
  <c r="AC15" i="6" s="1"/>
  <c r="AC7" i="6"/>
  <c r="AC8" i="6"/>
  <c r="AC9" i="6"/>
  <c r="AC10" i="6"/>
  <c r="AC11" i="6"/>
  <c r="AC12" i="6"/>
  <c r="AC3" i="6"/>
  <c r="Y4" i="6"/>
  <c r="Y5" i="6"/>
  <c r="Y6" i="6"/>
  <c r="Y7" i="6"/>
  <c r="Y8" i="6"/>
  <c r="Y9" i="6"/>
  <c r="Y10" i="6"/>
  <c r="Y11" i="6"/>
  <c r="Y12" i="6"/>
  <c r="Y3" i="6"/>
  <c r="U4" i="6"/>
  <c r="U5" i="6"/>
  <c r="U15" i="6" s="1"/>
  <c r="U6" i="6"/>
  <c r="U7" i="6"/>
  <c r="U8" i="6"/>
  <c r="U9" i="6"/>
  <c r="U10" i="6"/>
  <c r="U11" i="6"/>
  <c r="U12" i="6"/>
  <c r="U3" i="6"/>
  <c r="Q4" i="6"/>
  <c r="Q5" i="6"/>
  <c r="Q6" i="6"/>
  <c r="Q7" i="6"/>
  <c r="Q8" i="6"/>
  <c r="Q9" i="6"/>
  <c r="Q10" i="6"/>
  <c r="Q11" i="6"/>
  <c r="Q12" i="6"/>
  <c r="Q3" i="6"/>
  <c r="M4" i="6"/>
  <c r="M5" i="6"/>
  <c r="M6" i="6"/>
  <c r="M7" i="6"/>
  <c r="M8" i="6"/>
  <c r="M9" i="6"/>
  <c r="M10" i="6"/>
  <c r="M11" i="6"/>
  <c r="M12" i="6"/>
  <c r="M3" i="6"/>
  <c r="I4" i="6"/>
  <c r="I5" i="6"/>
  <c r="I6" i="6"/>
  <c r="I7" i="6"/>
  <c r="I8" i="6"/>
  <c r="I9" i="6"/>
  <c r="I10" i="6"/>
  <c r="I11" i="6"/>
  <c r="I12" i="6"/>
  <c r="I3" i="6"/>
  <c r="E4" i="6"/>
  <c r="E5" i="6"/>
  <c r="E6" i="6"/>
  <c r="E7" i="6"/>
  <c r="E8" i="6"/>
  <c r="E9" i="6"/>
  <c r="E10" i="6"/>
  <c r="E11" i="6"/>
  <c r="E12" i="6"/>
  <c r="E3" i="6"/>
  <c r="AH16" i="6"/>
  <c r="AD16" i="6"/>
  <c r="Z16" i="6"/>
  <c r="V16" i="6"/>
  <c r="R16" i="6"/>
  <c r="N16" i="6"/>
  <c r="J16" i="6"/>
  <c r="F16" i="6"/>
  <c r="B16" i="6"/>
  <c r="AJ14" i="6"/>
  <c r="AF14" i="6"/>
  <c r="AB14" i="6"/>
  <c r="X14" i="6"/>
  <c r="T14" i="6"/>
  <c r="P14" i="6"/>
  <c r="L14" i="6"/>
  <c r="H14" i="6"/>
  <c r="D14" i="6"/>
  <c r="AK15" i="6"/>
  <c r="AI17" i="6"/>
  <c r="AA17" i="6"/>
  <c r="Y15" i="6"/>
  <c r="O17" i="6"/>
  <c r="M15" i="6"/>
  <c r="K17" i="6"/>
  <c r="I15" i="6"/>
  <c r="E15" i="6"/>
  <c r="AH18" i="6" l="1"/>
  <c r="V18" i="6"/>
  <c r="R18" i="6"/>
  <c r="G17" i="6"/>
  <c r="Q15" i="6"/>
  <c r="N18" i="6" s="1"/>
  <c r="J18" i="6"/>
  <c r="F18" i="6"/>
  <c r="Z18" i="6"/>
  <c r="AD18" i="6"/>
  <c r="AH37" i="4"/>
  <c r="AD37" i="4"/>
  <c r="Z37" i="4"/>
  <c r="V37" i="4"/>
  <c r="R37" i="4"/>
  <c r="N37" i="4"/>
  <c r="J37" i="4"/>
  <c r="F37" i="4"/>
  <c r="B37" i="4"/>
  <c r="AI31" i="4"/>
  <c r="AI30" i="4"/>
  <c r="AI29" i="4"/>
  <c r="AI28" i="4"/>
  <c r="AI27" i="4"/>
  <c r="AI26" i="4"/>
  <c r="AI25" i="4"/>
  <c r="AI24" i="4"/>
  <c r="AI23" i="4"/>
  <c r="AI22" i="4"/>
  <c r="AI36" i="4" s="1"/>
  <c r="AE31" i="4"/>
  <c r="AE30" i="4"/>
  <c r="AE29" i="4"/>
  <c r="AE28" i="4"/>
  <c r="AE27" i="4"/>
  <c r="AE26" i="4"/>
  <c r="AE25" i="4"/>
  <c r="AE24" i="4"/>
  <c r="AE23" i="4"/>
  <c r="AE22" i="4"/>
  <c r="AE36" i="4" s="1"/>
  <c r="AA31" i="4"/>
  <c r="AA30" i="4"/>
  <c r="AA29" i="4"/>
  <c r="AA28" i="4"/>
  <c r="AA27" i="4"/>
  <c r="AA26" i="4"/>
  <c r="AA25" i="4"/>
  <c r="AA24" i="4"/>
  <c r="AA23" i="4"/>
  <c r="AA22" i="4"/>
  <c r="AA36" i="4" s="1"/>
  <c r="W36" i="4"/>
  <c r="W31" i="4"/>
  <c r="W30" i="4"/>
  <c r="W29" i="4"/>
  <c r="W28" i="4"/>
  <c r="W27" i="4"/>
  <c r="W26" i="4"/>
  <c r="W25" i="4"/>
  <c r="W24" i="4"/>
  <c r="W23" i="4"/>
  <c r="W22" i="4"/>
  <c r="S31" i="4"/>
  <c r="S30" i="4"/>
  <c r="S29" i="4"/>
  <c r="S28" i="4"/>
  <c r="S27" i="4"/>
  <c r="S26" i="4"/>
  <c r="S25" i="4"/>
  <c r="S24" i="4"/>
  <c r="S23" i="4"/>
  <c r="S22" i="4"/>
  <c r="S36" i="4" s="1"/>
  <c r="O31" i="4"/>
  <c r="O30" i="4"/>
  <c r="O29" i="4"/>
  <c r="O28" i="4"/>
  <c r="O27" i="4"/>
  <c r="O26" i="4"/>
  <c r="O25" i="4"/>
  <c r="O24" i="4"/>
  <c r="O23" i="4"/>
  <c r="O22" i="4"/>
  <c r="O36" i="4" s="1"/>
  <c r="K31" i="4"/>
  <c r="K30" i="4"/>
  <c r="K29" i="4"/>
  <c r="K28" i="4"/>
  <c r="K27" i="4"/>
  <c r="K26" i="4"/>
  <c r="K25" i="4"/>
  <c r="K24" i="4"/>
  <c r="K23" i="4"/>
  <c r="K22" i="4"/>
  <c r="K36" i="4" s="1"/>
  <c r="G31" i="4"/>
  <c r="G30" i="4"/>
  <c r="G29" i="4"/>
  <c r="G28" i="4"/>
  <c r="G27" i="4"/>
  <c r="G26" i="4"/>
  <c r="G25" i="4"/>
  <c r="G24" i="4"/>
  <c r="G23" i="4"/>
  <c r="G22" i="4"/>
  <c r="G36" i="4" s="1"/>
  <c r="C36" i="4"/>
  <c r="C23" i="4"/>
  <c r="C24" i="4"/>
  <c r="C25" i="4"/>
  <c r="C26" i="4"/>
  <c r="C27" i="4"/>
  <c r="C28" i="4"/>
  <c r="C29" i="4"/>
  <c r="C30" i="4"/>
  <c r="C31" i="4"/>
  <c r="C22" i="4"/>
  <c r="F35" i="4"/>
  <c r="J35" i="4"/>
  <c r="N35" i="4"/>
  <c r="R35" i="4"/>
  <c r="V35" i="4"/>
  <c r="Z35" i="4"/>
  <c r="AD35" i="4"/>
  <c r="AH35" i="4"/>
  <c r="B35" i="4"/>
  <c r="AK23" i="4"/>
  <c r="AK24" i="4"/>
  <c r="AK25" i="4"/>
  <c r="AK26" i="4"/>
  <c r="AK27" i="4"/>
  <c r="AK28" i="4"/>
  <c r="AK29" i="4"/>
  <c r="AK30" i="4"/>
  <c r="AK31" i="4"/>
  <c r="AK22" i="4"/>
  <c r="AG23" i="4"/>
  <c r="AG24" i="4"/>
  <c r="AG25" i="4"/>
  <c r="AG26" i="4"/>
  <c r="AG27" i="4"/>
  <c r="AG28" i="4"/>
  <c r="AG29" i="4"/>
  <c r="AG30" i="4"/>
  <c r="AG31" i="4"/>
  <c r="AG22" i="4"/>
  <c r="AC23" i="4"/>
  <c r="AC24" i="4"/>
  <c r="AC25" i="4"/>
  <c r="AC26" i="4"/>
  <c r="AC27" i="4"/>
  <c r="AC28" i="4"/>
  <c r="AC29" i="4"/>
  <c r="AC30" i="4"/>
  <c r="AC31" i="4"/>
  <c r="AC22" i="4"/>
  <c r="Y23" i="4"/>
  <c r="Y24" i="4"/>
  <c r="Y25" i="4"/>
  <c r="Y26" i="4"/>
  <c r="Y27" i="4"/>
  <c r="Y28" i="4"/>
  <c r="Y29" i="4"/>
  <c r="Y30" i="4"/>
  <c r="Y31" i="4"/>
  <c r="Y22" i="4"/>
  <c r="U23" i="4"/>
  <c r="U24" i="4"/>
  <c r="U25" i="4"/>
  <c r="U26" i="4"/>
  <c r="U27" i="4"/>
  <c r="U28" i="4"/>
  <c r="U29" i="4"/>
  <c r="U30" i="4"/>
  <c r="U31" i="4"/>
  <c r="U22" i="4"/>
  <c r="Q23" i="4"/>
  <c r="Q24" i="4"/>
  <c r="Q25" i="4"/>
  <c r="Q26" i="4"/>
  <c r="Q27" i="4"/>
  <c r="Q28" i="4"/>
  <c r="Q29" i="4"/>
  <c r="Q30" i="4"/>
  <c r="Q31" i="4"/>
  <c r="Q22" i="4"/>
  <c r="M23" i="4"/>
  <c r="M24" i="4"/>
  <c r="M25" i="4"/>
  <c r="M26" i="4"/>
  <c r="M27" i="4"/>
  <c r="M28" i="4"/>
  <c r="M29" i="4"/>
  <c r="M30" i="4"/>
  <c r="M31" i="4"/>
  <c r="M22" i="4"/>
  <c r="I23" i="4"/>
  <c r="I24" i="4"/>
  <c r="I25" i="4"/>
  <c r="I26" i="4"/>
  <c r="I27" i="4"/>
  <c r="I28" i="4"/>
  <c r="I29" i="4"/>
  <c r="I30" i="4"/>
  <c r="I31" i="4"/>
  <c r="I22" i="4"/>
  <c r="E23" i="4"/>
  <c r="E24" i="4"/>
  <c r="E25" i="4"/>
  <c r="E26" i="4"/>
  <c r="E27" i="4"/>
  <c r="E28" i="4"/>
  <c r="E29" i="4"/>
  <c r="E30" i="4"/>
  <c r="E31" i="4"/>
  <c r="E22" i="4"/>
  <c r="H33" i="4"/>
  <c r="L33" i="4"/>
  <c r="P33" i="4"/>
  <c r="T33" i="4"/>
  <c r="X33" i="4"/>
  <c r="AB33" i="4"/>
  <c r="AF33" i="4"/>
  <c r="AJ33" i="4"/>
  <c r="D33" i="4"/>
  <c r="I34" i="4" l="1"/>
  <c r="Y34" i="4"/>
  <c r="E34" i="4"/>
  <c r="M34" i="4"/>
  <c r="Q34" i="4"/>
  <c r="U34" i="4"/>
  <c r="AC34" i="4"/>
  <c r="AG34" i="4"/>
  <c r="AK34" i="4"/>
  <c r="D16" i="4"/>
  <c r="F15" i="4"/>
  <c r="H16" i="4"/>
  <c r="J15" i="4"/>
  <c r="L16" i="4"/>
  <c r="N15" i="4"/>
  <c r="P16" i="4"/>
  <c r="R15" i="4"/>
  <c r="T16" i="4"/>
  <c r="V15" i="4"/>
  <c r="X16" i="4"/>
  <c r="Z15" i="4"/>
  <c r="AB16" i="4"/>
  <c r="AD15" i="4"/>
  <c r="AF16" i="4"/>
  <c r="AH15" i="4"/>
  <c r="AJ16" i="4"/>
  <c r="B15" i="4"/>
  <c r="B17" i="4" l="1"/>
  <c r="AH17" i="4"/>
  <c r="Z17" i="4"/>
  <c r="R17" i="4"/>
  <c r="J17" i="4"/>
  <c r="AD17" i="4"/>
  <c r="V17" i="4"/>
  <c r="N17" i="4"/>
  <c r="F17" i="4"/>
  <c r="E24" i="3"/>
  <c r="E18" i="3"/>
  <c r="E16" i="3"/>
  <c r="E12" i="3"/>
  <c r="E8" i="3"/>
  <c r="E2" i="3"/>
  <c r="D24" i="3"/>
  <c r="D18" i="3"/>
  <c r="D16" i="3"/>
  <c r="D12" i="3"/>
  <c r="D8" i="3"/>
  <c r="D2" i="3"/>
  <c r="L26" i="1" l="1"/>
  <c r="L27" i="1"/>
  <c r="L28" i="1"/>
  <c r="L29" i="1"/>
  <c r="L30" i="1"/>
  <c r="L31" i="1"/>
  <c r="L32" i="1"/>
  <c r="L33" i="1"/>
  <c r="L34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comments1.xml><?xml version="1.0" encoding="utf-8"?>
<comments xmlns="http://schemas.openxmlformats.org/spreadsheetml/2006/main">
  <authors>
    <author>Bonnie Reiff</author>
  </authors>
  <commentList>
    <comment ref="A33" authorId="0" shapeId="0">
      <text>
        <r>
          <rPr>
            <b/>
            <sz val="9"/>
            <color indexed="81"/>
            <rFont val="Tahoma"/>
            <family val="2"/>
          </rPr>
          <t>Bonnie Reiff:</t>
        </r>
        <r>
          <rPr>
            <sz val="9"/>
            <color indexed="81"/>
            <rFont val="Tahoma"/>
            <family val="2"/>
          </rPr>
          <t xml:space="preserve">
If the mean of the standard deviations for the feature is low, there is low intraclass variation.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Bonnie Reiff:</t>
        </r>
        <r>
          <rPr>
            <sz val="9"/>
            <color indexed="81"/>
            <rFont val="Tahoma"/>
            <family val="2"/>
          </rPr>
          <t xml:space="preserve">
Divided each std. dev. before taking the average to take out bias of the values.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Bonnie Reiff:</t>
        </r>
        <r>
          <rPr>
            <sz val="9"/>
            <color indexed="81"/>
            <rFont val="Tahoma"/>
            <family val="2"/>
          </rPr>
          <t xml:space="preserve">
If the standard deviation of the means for the feature is high, there is high interclass variation.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Bonnie Reiff:</t>
        </r>
        <r>
          <rPr>
            <sz val="9"/>
            <color indexed="81"/>
            <rFont val="Tahoma"/>
            <family val="2"/>
          </rPr>
          <t xml:space="preserve">
Want small values in this row (low value divided by high value)</t>
        </r>
      </text>
    </comment>
  </commentList>
</comments>
</file>

<file path=xl/comments2.xml><?xml version="1.0" encoding="utf-8"?>
<comments xmlns="http://schemas.openxmlformats.org/spreadsheetml/2006/main">
  <authors>
    <author>Bonnie Reiff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Bonnie Reiff:</t>
        </r>
        <r>
          <rPr>
            <sz val="9"/>
            <color indexed="81"/>
            <rFont val="Tahoma"/>
            <family val="2"/>
          </rPr>
          <t xml:space="preserve">
If the mean of the standard deviations for the feature is low, there is low intraclass variation.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Bonnie Reiff:</t>
        </r>
        <r>
          <rPr>
            <sz val="9"/>
            <color indexed="81"/>
            <rFont val="Tahoma"/>
            <family val="2"/>
          </rPr>
          <t xml:space="preserve">
Divided each std. dev. before taking the average to take out bias of the values.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Bonnie Reiff:</t>
        </r>
        <r>
          <rPr>
            <sz val="9"/>
            <color indexed="81"/>
            <rFont val="Tahoma"/>
            <family val="2"/>
          </rPr>
          <t xml:space="preserve">
If the standard deviation of the means for the feature is high, there is high interclass variation.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Bonnie Reiff:</t>
        </r>
        <r>
          <rPr>
            <sz val="9"/>
            <color indexed="81"/>
            <rFont val="Tahoma"/>
            <family val="2"/>
          </rPr>
          <t xml:space="preserve">
Want small values in this row (low value divided by high value)</t>
        </r>
      </text>
    </comment>
  </commentList>
</comments>
</file>

<file path=xl/sharedStrings.xml><?xml version="1.0" encoding="utf-8"?>
<sst xmlns="http://schemas.openxmlformats.org/spreadsheetml/2006/main" count="396" uniqueCount="119">
  <si>
    <t>Filename</t>
  </si>
  <si>
    <t xml:space="preserve">Label </t>
  </si>
  <si>
    <t>L5E5/E5L5</t>
  </si>
  <si>
    <t xml:space="preserve">L5S5/S5L5 </t>
  </si>
  <si>
    <t>L5R5/R5L5</t>
  </si>
  <si>
    <t>E5E5</t>
  </si>
  <si>
    <t>E5S5/S5E5</t>
  </si>
  <si>
    <t>E5R5/R5E5</t>
  </si>
  <si>
    <t>S5S5</t>
  </si>
  <si>
    <t>S5R5/R5S5</t>
  </si>
  <si>
    <t>R5R5</t>
  </si>
  <si>
    <t>apple_1</t>
  </si>
  <si>
    <t>apple</t>
  </si>
  <si>
    <t>apple_3</t>
  </si>
  <si>
    <t>apple_4</t>
  </si>
  <si>
    <t>apple_5</t>
  </si>
  <si>
    <t>apple_6</t>
  </si>
  <si>
    <t>apple_7</t>
  </si>
  <si>
    <t>apple_8</t>
  </si>
  <si>
    <t>apple_9</t>
  </si>
  <si>
    <t>apple_10</t>
  </si>
  <si>
    <t>banana_1</t>
  </si>
  <si>
    <t>banana_2</t>
  </si>
  <si>
    <t>banana_3</t>
  </si>
  <si>
    <t>banana_4</t>
  </si>
  <si>
    <t>banana_5</t>
  </si>
  <si>
    <t>banana_6</t>
  </si>
  <si>
    <t>banana_7</t>
  </si>
  <si>
    <t>banana</t>
  </si>
  <si>
    <t>broccoli_1</t>
  </si>
  <si>
    <t>broccoli_2</t>
  </si>
  <si>
    <t>broccoli_3</t>
  </si>
  <si>
    <t>broccoli_4</t>
  </si>
  <si>
    <t>broccoli_5</t>
  </si>
  <si>
    <t>broccoli_6</t>
  </si>
  <si>
    <t>broccoli_7</t>
  </si>
  <si>
    <t>broccoli_8</t>
  </si>
  <si>
    <t>broccoli</t>
  </si>
  <si>
    <t xml:space="preserve">Max Texture Energy Value </t>
  </si>
  <si>
    <t>Max Texture Energy Type</t>
  </si>
  <si>
    <t>L5E5/E5L5, L5S5/S5L5, L5R5/R5L5</t>
  </si>
  <si>
    <t>ALL</t>
  </si>
  <si>
    <t>E5E5, S5S5, R5R5</t>
  </si>
  <si>
    <t>S5S5, S5R5/R5S5, R5R5</t>
  </si>
  <si>
    <t>strawberry_1</t>
  </si>
  <si>
    <t>strawberry_2</t>
  </si>
  <si>
    <t>strawberry_3</t>
  </si>
  <si>
    <t>strawberry_4</t>
  </si>
  <si>
    <t>strawberry_5</t>
  </si>
  <si>
    <t>strawberry_6</t>
  </si>
  <si>
    <t>strawberry_7</t>
  </si>
  <si>
    <t>strawberry_8</t>
  </si>
  <si>
    <t>strawberry_9</t>
  </si>
  <si>
    <t>strawberry</t>
  </si>
  <si>
    <t>E5E5, E5R5/R5E5, R5R5</t>
  </si>
  <si>
    <t>E5E5, E5R5/R5E5</t>
  </si>
  <si>
    <t>Edgeness Per Unit Area</t>
  </si>
  <si>
    <t>tomato</t>
  </si>
  <si>
    <t>train_apple_1</t>
  </si>
  <si>
    <t>train_apple_3</t>
  </si>
  <si>
    <t>train_apple_4</t>
  </si>
  <si>
    <t>train_apple_5</t>
  </si>
  <si>
    <t>train_apple_6</t>
  </si>
  <si>
    <t>train_banana_1</t>
  </si>
  <si>
    <t>train_banana_2</t>
  </si>
  <si>
    <t>train_banana_3</t>
  </si>
  <si>
    <t>train_banana_4</t>
  </si>
  <si>
    <t>train_broccoli_1</t>
  </si>
  <si>
    <t>train_broccoli_2</t>
  </si>
  <si>
    <t>train_broccoli_3</t>
  </si>
  <si>
    <t>train_broccoli_4</t>
  </si>
  <si>
    <t>train_strawberry_1</t>
  </si>
  <si>
    <t>train_strawberry_2</t>
  </si>
  <si>
    <t>train_strawberry_3</t>
  </si>
  <si>
    <t>train_strawberry_4</t>
  </si>
  <si>
    <t>train_strawberry_5</t>
  </si>
  <si>
    <t>train_strawberry_6</t>
  </si>
  <si>
    <t>train_tomato_1</t>
  </si>
  <si>
    <t>train_tomato_2</t>
  </si>
  <si>
    <t>train_tomato_3</t>
  </si>
  <si>
    <t>train_tomato_4</t>
  </si>
  <si>
    <t>train_fries_1</t>
  </si>
  <si>
    <t>train_fries_2</t>
  </si>
  <si>
    <t>fries</t>
  </si>
  <si>
    <t>train_apple_2</t>
  </si>
  <si>
    <t>Average</t>
  </si>
  <si>
    <t>Std. Dev.</t>
  </si>
  <si>
    <t>Class</t>
  </si>
  <si>
    <t>applered</t>
  </si>
  <si>
    <t>Mean</t>
  </si>
  <si>
    <t>applegreen</t>
  </si>
  <si>
    <t>appleyellow</t>
  </si>
  <si>
    <t>rice</t>
  </si>
  <si>
    <t>salad</t>
  </si>
  <si>
    <t>Feature 1: L5E5/E5L5</t>
  </si>
  <si>
    <t>Feature 2: L5S5/S5L5</t>
  </si>
  <si>
    <t>Feature 3: L5R5/R5L5</t>
  </si>
  <si>
    <t>Feature 4: E5E5</t>
  </si>
  <si>
    <t>Feature 5: E5S5/S5E5</t>
  </si>
  <si>
    <t>Feature 6: E5R5/R5E5</t>
  </si>
  <si>
    <t>Feature 7: S5S5</t>
  </si>
  <si>
    <t>Feature 9: R5R5</t>
  </si>
  <si>
    <t>Feature 8: S5R5/R5S5</t>
  </si>
  <si>
    <t>Std. Dev. Of Means</t>
  </si>
  <si>
    <t>Std. Dev. Of Std. Dev.</t>
  </si>
  <si>
    <t>Ratio of Std. Dev. Values</t>
  </si>
  <si>
    <t>RUN #1: SAMPLE POPULATION</t>
  </si>
  <si>
    <t>RUN #2: FULL TRAINING POPULATION</t>
  </si>
  <si>
    <t>Mean of Std. Dev.</t>
  </si>
  <si>
    <t>Std. Dev. /Mean</t>
  </si>
  <si>
    <t>Mean of Std. Dev. Scaled by the Mean</t>
  </si>
  <si>
    <t>Std. Dev. of Mean</t>
  </si>
  <si>
    <t>Std. Dev. of Scaled Mean</t>
  </si>
  <si>
    <t>Scaled Mean</t>
  </si>
  <si>
    <t>Ratio Scores (R34 / R36)</t>
  </si>
  <si>
    <t>Summary</t>
  </si>
  <si>
    <t>Feature</t>
  </si>
  <si>
    <t>Score</t>
  </si>
  <si>
    <t>Ratio Scores (R15 / R17)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</si>
</sst>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3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Border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G1" workbookViewId="0">
      <pane ySplit="1" topLeftCell="A14" activePane="bottomLeft" state="frozen"/>
      <selection pane="bottomLeft" activeCell="J1" sqref="J1"/>
    </sheetView>
  </sheetViews>
  <sheetFormatPr defaultRowHeight="14.4" x14ac:dyDescent="0.3"/>
  <cols>
    <col min="1" max="1" width="12.5546875" customWidth="1"/>
    <col min="2" max="2" width="10.5546875" bestFit="1" customWidth="1"/>
    <col min="3" max="3" width="12.44140625" customWidth="1"/>
    <col min="4" max="4" width="12" customWidth="1"/>
    <col min="5" max="5" width="12.77734375" customWidth="1"/>
    <col min="6" max="7" width="12.21875" customWidth="1"/>
    <col min="8" max="8" width="13.21875" customWidth="1"/>
    <col min="9" max="9" width="11.77734375" customWidth="1"/>
    <col min="10" max="10" width="14.21875" customWidth="1"/>
    <col min="11" max="11" width="13.5546875" customWidth="1"/>
    <col min="12" max="12" width="19" customWidth="1"/>
    <col min="13" max="13" width="29.21875" style="2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38</v>
      </c>
      <c r="M1" s="4" t="s">
        <v>39</v>
      </c>
    </row>
    <row r="2" spans="1:13" x14ac:dyDescent="0.3">
      <c r="A2" s="2" t="s">
        <v>11</v>
      </c>
      <c r="B2" s="2" t="s">
        <v>12</v>
      </c>
      <c r="C2" s="2">
        <v>8.0000000000002292</v>
      </c>
      <c r="D2" s="2">
        <v>8.0000000000002292</v>
      </c>
      <c r="E2" s="2">
        <v>8.0000000000002292</v>
      </c>
      <c r="F2" s="2">
        <v>1.00000000000003</v>
      </c>
      <c r="G2" s="2">
        <v>1.00000000000003</v>
      </c>
      <c r="H2" s="2">
        <v>1.00000000000003</v>
      </c>
      <c r="I2" s="2">
        <v>4.93827160493936E-2</v>
      </c>
      <c r="J2" s="2">
        <v>4.9382716049507301E-2</v>
      </c>
      <c r="K2" s="2">
        <v>4.9382716049621002E-2</v>
      </c>
      <c r="L2" s="2">
        <f t="shared" ref="L2:L25" si="0">MAX(C2:K2)</f>
        <v>8.0000000000002292</v>
      </c>
      <c r="M2" s="3" t="s">
        <v>40</v>
      </c>
    </row>
    <row r="3" spans="1:13" x14ac:dyDescent="0.3">
      <c r="A3" s="2" t="s">
        <v>20</v>
      </c>
      <c r="B3" s="2" t="s">
        <v>12</v>
      </c>
      <c r="C3" s="2">
        <v>2947.6419753086402</v>
      </c>
      <c r="D3" s="2">
        <v>1401.9753086419701</v>
      </c>
      <c r="E3" s="2">
        <v>2430.74074074074</v>
      </c>
      <c r="F3" s="2">
        <v>726.82716049382702</v>
      </c>
      <c r="G3" s="2">
        <v>1413.27160493827</v>
      </c>
      <c r="H3" s="2">
        <v>729.308641975309</v>
      </c>
      <c r="I3" s="2">
        <v>304.86419753086398</v>
      </c>
      <c r="J3" s="2">
        <v>529.95061728395103</v>
      </c>
      <c r="K3" s="2">
        <v>993.08641975308899</v>
      </c>
      <c r="L3" s="2">
        <f t="shared" si="0"/>
        <v>2947.6419753086402</v>
      </c>
      <c r="M3" s="3" t="s">
        <v>2</v>
      </c>
    </row>
    <row r="4" spans="1:13" x14ac:dyDescent="0.3">
      <c r="A4" s="2" t="s">
        <v>13</v>
      </c>
      <c r="B4" s="2" t="s">
        <v>12</v>
      </c>
      <c r="C4" s="2">
        <v>1.23456790123555E-2</v>
      </c>
      <c r="D4" s="2">
        <v>1.23456790123555E-2</v>
      </c>
      <c r="E4" s="2">
        <v>1.23456790123555E-2</v>
      </c>
      <c r="F4" s="2">
        <v>1.23456790123555E-2</v>
      </c>
      <c r="G4" s="2">
        <v>1.23456790123555E-2</v>
      </c>
      <c r="H4" s="2">
        <v>1.23456790123555E-2</v>
      </c>
      <c r="I4" s="2">
        <v>1.23456790123555E-2</v>
      </c>
      <c r="J4" s="2">
        <v>1.23456790123555E-2</v>
      </c>
      <c r="K4" s="2">
        <v>1.23456790123555E-2</v>
      </c>
      <c r="L4" s="2">
        <f t="shared" si="0"/>
        <v>1.23456790123555E-2</v>
      </c>
      <c r="M4" s="3" t="s">
        <v>41</v>
      </c>
    </row>
    <row r="5" spans="1:13" x14ac:dyDescent="0.3">
      <c r="A5" s="2" t="s">
        <v>14</v>
      </c>
      <c r="B5" s="2" t="s">
        <v>12</v>
      </c>
      <c r="C5" s="2">
        <v>1.23456790123555E-2</v>
      </c>
      <c r="D5" s="2">
        <v>1.23456790123555E-2</v>
      </c>
      <c r="E5" s="2">
        <v>1.23456790123555E-2</v>
      </c>
      <c r="F5" s="2">
        <v>9.8765432098844003E-2</v>
      </c>
      <c r="G5" s="2">
        <v>7.4074074074132995E-2</v>
      </c>
      <c r="H5" s="2">
        <v>9.8765432098844003E-2</v>
      </c>
      <c r="I5" s="2">
        <v>9.8765432098787201E-2</v>
      </c>
      <c r="J5" s="2">
        <v>7.4074074074132995E-2</v>
      </c>
      <c r="K5" s="2">
        <v>9.8765432098844003E-2</v>
      </c>
      <c r="L5" s="2">
        <f t="shared" si="0"/>
        <v>9.8765432098844003E-2</v>
      </c>
      <c r="M5" s="3" t="s">
        <v>42</v>
      </c>
    </row>
    <row r="6" spans="1:13" x14ac:dyDescent="0.3">
      <c r="A6" s="2" t="s">
        <v>15</v>
      </c>
      <c r="B6" s="2" t="s">
        <v>12</v>
      </c>
      <c r="C6" s="2">
        <v>1.23456790123555E-2</v>
      </c>
      <c r="D6" s="2">
        <v>1.23456790123555E-2</v>
      </c>
      <c r="E6" s="2">
        <v>1.23456790123555E-2</v>
      </c>
      <c r="F6" s="2">
        <v>1.23456790123555E-2</v>
      </c>
      <c r="G6" s="2">
        <v>1.23456790123555E-2</v>
      </c>
      <c r="H6" s="2">
        <v>1.23456790123555E-2</v>
      </c>
      <c r="I6" s="2">
        <v>4.93827160493936E-2</v>
      </c>
      <c r="J6" s="2">
        <v>4.9382716049507301E-2</v>
      </c>
      <c r="K6" s="2">
        <v>4.9382716049621002E-2</v>
      </c>
      <c r="L6" s="2">
        <f t="shared" si="0"/>
        <v>4.9382716049621002E-2</v>
      </c>
      <c r="M6" s="3" t="s">
        <v>43</v>
      </c>
    </row>
    <row r="7" spans="1:13" x14ac:dyDescent="0.3">
      <c r="A7" s="2" t="s">
        <v>16</v>
      </c>
      <c r="B7" s="2" t="s">
        <v>12</v>
      </c>
      <c r="C7" s="2">
        <v>1.23456790123555E-2</v>
      </c>
      <c r="D7" s="2">
        <v>1.23456790123555E-2</v>
      </c>
      <c r="E7" s="2">
        <v>1.23456790123555E-2</v>
      </c>
      <c r="F7" s="2">
        <v>1.23456790123555E-2</v>
      </c>
      <c r="G7" s="2">
        <v>1.23456790123555E-2</v>
      </c>
      <c r="H7" s="2">
        <v>1.23456790123555E-2</v>
      </c>
      <c r="I7" s="2">
        <v>1.23456790123555E-2</v>
      </c>
      <c r="J7" s="2">
        <v>1.23456790123555E-2</v>
      </c>
      <c r="K7" s="2">
        <v>1.23456790123555E-2</v>
      </c>
      <c r="L7" s="2">
        <f t="shared" si="0"/>
        <v>1.23456790123555E-2</v>
      </c>
      <c r="M7" s="3" t="s">
        <v>41</v>
      </c>
    </row>
    <row r="8" spans="1:13" x14ac:dyDescent="0.3">
      <c r="A8" s="2" t="s">
        <v>17</v>
      </c>
      <c r="B8" s="2" t="s">
        <v>12</v>
      </c>
      <c r="C8" s="2">
        <v>1.23456790123555E-2</v>
      </c>
      <c r="D8" s="2">
        <v>1.23456790123555E-2</v>
      </c>
      <c r="E8" s="2">
        <v>1.23456790123555E-2</v>
      </c>
      <c r="F8" s="2">
        <v>1.23456790123555E-2</v>
      </c>
      <c r="G8" s="2">
        <v>1.23456790123555E-2</v>
      </c>
      <c r="H8" s="2">
        <v>1.23456790123555E-2</v>
      </c>
      <c r="I8" s="2">
        <v>1.23456790123555E-2</v>
      </c>
      <c r="J8" s="2">
        <v>1.23456790123555E-2</v>
      </c>
      <c r="K8" s="2">
        <v>1.23456790123555E-2</v>
      </c>
      <c r="L8" s="2">
        <f t="shared" si="0"/>
        <v>1.23456790123555E-2</v>
      </c>
      <c r="M8" s="3" t="s">
        <v>41</v>
      </c>
    </row>
    <row r="9" spans="1:13" x14ac:dyDescent="0.3">
      <c r="A9" s="2" t="s">
        <v>18</v>
      </c>
      <c r="B9" s="2" t="s">
        <v>12</v>
      </c>
      <c r="C9" s="2">
        <v>1.23456790123555E-2</v>
      </c>
      <c r="D9" s="2">
        <v>1.23456790123555E-2</v>
      </c>
      <c r="E9" s="2">
        <v>1.23456790123555E-2</v>
      </c>
      <c r="F9" s="2">
        <v>1.23456790123555E-2</v>
      </c>
      <c r="G9" s="2">
        <v>1.23456790123555E-2</v>
      </c>
      <c r="H9" s="2">
        <v>1.23456790123555E-2</v>
      </c>
      <c r="I9" s="2">
        <v>4.93827160493936E-2</v>
      </c>
      <c r="J9" s="2">
        <v>4.9382716049507301E-2</v>
      </c>
      <c r="K9" s="2">
        <v>4.9382716049621002E-2</v>
      </c>
      <c r="L9" s="2">
        <f t="shared" si="0"/>
        <v>4.9382716049621002E-2</v>
      </c>
      <c r="M9" s="3" t="s">
        <v>43</v>
      </c>
    </row>
    <row r="10" spans="1:13" x14ac:dyDescent="0.3">
      <c r="A10" s="2" t="s">
        <v>19</v>
      </c>
      <c r="B10" s="2" t="s">
        <v>12</v>
      </c>
      <c r="C10" s="2">
        <v>146.049382716049</v>
      </c>
      <c r="D10" s="2">
        <v>63.679012345678998</v>
      </c>
      <c r="E10" s="2">
        <v>51.185185185185198</v>
      </c>
      <c r="F10" s="2">
        <v>24.518518518518501</v>
      </c>
      <c r="G10" s="2">
        <v>13.6296296296296</v>
      </c>
      <c r="H10" s="2">
        <v>15.308641975308699</v>
      </c>
      <c r="I10" s="2">
        <v>7.44444444444445</v>
      </c>
      <c r="J10" s="2">
        <v>10.0864197530864</v>
      </c>
      <c r="K10" s="2">
        <v>12.8888888888888</v>
      </c>
      <c r="L10" s="2">
        <f t="shared" si="0"/>
        <v>146.049382716049</v>
      </c>
      <c r="M10" s="3" t="s">
        <v>2</v>
      </c>
    </row>
    <row r="11" spans="1:13" x14ac:dyDescent="0.3">
      <c r="A11" s="2" t="s">
        <v>21</v>
      </c>
      <c r="B11" s="2" t="s">
        <v>28</v>
      </c>
      <c r="C11" s="2">
        <v>308.38271604939303</v>
      </c>
      <c r="D11" s="2">
        <v>137.20987654320899</v>
      </c>
      <c r="E11" s="2">
        <v>232.14814814815699</v>
      </c>
      <c r="F11" s="2">
        <v>818.51851851851904</v>
      </c>
      <c r="G11" s="2">
        <v>366.530864197531</v>
      </c>
      <c r="H11" s="2">
        <v>70.716049382716605</v>
      </c>
      <c r="I11" s="2">
        <v>21.296296296297399</v>
      </c>
      <c r="J11" s="2">
        <v>44.716049382716598</v>
      </c>
      <c r="K11" s="2">
        <v>78.641975308641193</v>
      </c>
      <c r="L11" s="2">
        <f t="shared" si="0"/>
        <v>818.51851851851904</v>
      </c>
      <c r="M11" s="3" t="s">
        <v>5</v>
      </c>
    </row>
    <row r="12" spans="1:13" x14ac:dyDescent="0.3">
      <c r="A12" s="2" t="s">
        <v>22</v>
      </c>
      <c r="B12" s="2" t="s">
        <v>28</v>
      </c>
      <c r="C12" s="2">
        <v>1.23456790123555E-2</v>
      </c>
      <c r="D12" s="2">
        <v>1.23456790123555E-2</v>
      </c>
      <c r="E12" s="2">
        <v>1.23456790123555E-2</v>
      </c>
      <c r="F12" s="2">
        <v>1.23456790123555E-2</v>
      </c>
      <c r="G12" s="2">
        <v>1.23456790123555E-2</v>
      </c>
      <c r="H12" s="2">
        <v>9.8765432098844003E-2</v>
      </c>
      <c r="I12" s="2">
        <v>4.9382716049422001E-2</v>
      </c>
      <c r="J12" s="2">
        <v>7.4074074074132995E-2</v>
      </c>
      <c r="K12" s="2">
        <v>1.23456790123555E-2</v>
      </c>
      <c r="L12" s="2">
        <f t="shared" si="0"/>
        <v>9.8765432098844003E-2</v>
      </c>
      <c r="M12" s="3" t="s">
        <v>7</v>
      </c>
    </row>
    <row r="13" spans="1:13" x14ac:dyDescent="0.3">
      <c r="A13" s="2" t="s">
        <v>23</v>
      </c>
      <c r="B13" s="2" t="s">
        <v>28</v>
      </c>
      <c r="C13" s="2">
        <v>602.00000000001796</v>
      </c>
      <c r="D13" s="2">
        <v>338.00000000001</v>
      </c>
      <c r="E13" s="2">
        <v>107.000000000003</v>
      </c>
      <c r="F13" s="2">
        <v>6.0000000000001696</v>
      </c>
      <c r="G13" s="2">
        <v>6.0000000000001696</v>
      </c>
      <c r="H13" s="2">
        <v>6.0000000000001696</v>
      </c>
      <c r="I13" s="2">
        <v>4.9382716049450402E-2</v>
      </c>
      <c r="J13" s="2">
        <v>4.9382716049507301E-2</v>
      </c>
      <c r="K13" s="2">
        <v>4.9382716049621002E-2</v>
      </c>
      <c r="L13" s="2">
        <f t="shared" si="0"/>
        <v>602.00000000001796</v>
      </c>
      <c r="M13" s="3" t="s">
        <v>2</v>
      </c>
    </row>
    <row r="14" spans="1:13" x14ac:dyDescent="0.3">
      <c r="A14" s="2" t="s">
        <v>24</v>
      </c>
      <c r="B14" s="2" t="s">
        <v>28</v>
      </c>
      <c r="C14" s="2">
        <v>1.23456790123555E-2</v>
      </c>
      <c r="D14" s="2">
        <v>1.23456790123555E-2</v>
      </c>
      <c r="E14" s="2">
        <v>1.23456790123555E-2</v>
      </c>
      <c r="F14" s="2">
        <v>1.23456790123555E-2</v>
      </c>
      <c r="G14" s="2">
        <v>1.23456790123555E-2</v>
      </c>
      <c r="H14" s="2">
        <v>1.23456790123555E-2</v>
      </c>
      <c r="I14" s="2">
        <v>1.23456790123555E-2</v>
      </c>
      <c r="J14" s="2">
        <v>1.23456790123555E-2</v>
      </c>
      <c r="K14" s="2">
        <v>1.23456790123555E-2</v>
      </c>
      <c r="L14" s="2">
        <f t="shared" si="0"/>
        <v>1.23456790123555E-2</v>
      </c>
      <c r="M14" s="3" t="s">
        <v>41</v>
      </c>
    </row>
    <row r="15" spans="1:13" x14ac:dyDescent="0.3">
      <c r="A15" s="2" t="s">
        <v>25</v>
      </c>
      <c r="B15" s="2" t="s">
        <v>28</v>
      </c>
      <c r="C15" s="2">
        <v>1.23456790123555E-2</v>
      </c>
      <c r="D15" s="2">
        <v>1.23456790123555E-2</v>
      </c>
      <c r="E15" s="2">
        <v>1.23456790123555E-2</v>
      </c>
      <c r="F15" s="2">
        <v>1.23456790123555E-2</v>
      </c>
      <c r="G15" s="2">
        <v>1.23456790123555E-2</v>
      </c>
      <c r="H15" s="2">
        <v>9.8765432098844003E-2</v>
      </c>
      <c r="I15" s="2">
        <v>1.23456790123555E-2</v>
      </c>
      <c r="J15" s="2">
        <v>1.23456790123555E-2</v>
      </c>
      <c r="K15" s="2">
        <v>1.23456790123555E-2</v>
      </c>
      <c r="L15" s="2">
        <f t="shared" si="0"/>
        <v>9.8765432098844003E-2</v>
      </c>
      <c r="M15" s="3" t="s">
        <v>7</v>
      </c>
    </row>
    <row r="16" spans="1:13" x14ac:dyDescent="0.3">
      <c r="A16" s="2" t="s">
        <v>26</v>
      </c>
      <c r="B16" s="2" t="s">
        <v>28</v>
      </c>
      <c r="C16" s="2">
        <v>1184.74074074074</v>
      </c>
      <c r="D16" s="2">
        <v>765.13580246913796</v>
      </c>
      <c r="E16" s="2">
        <v>2219.1481481481501</v>
      </c>
      <c r="F16" s="2">
        <v>343.85185185184901</v>
      </c>
      <c r="G16" s="2">
        <v>197.32098765431999</v>
      </c>
      <c r="H16" s="2">
        <v>439.23456790123998</v>
      </c>
      <c r="I16" s="2">
        <v>340.38271604938302</v>
      </c>
      <c r="J16" s="2">
        <v>293.51851851851899</v>
      </c>
      <c r="K16" s="2">
        <v>425.35802469136303</v>
      </c>
      <c r="L16" s="2">
        <f t="shared" si="0"/>
        <v>2219.1481481481501</v>
      </c>
      <c r="M16" s="3" t="s">
        <v>4</v>
      </c>
    </row>
    <row r="17" spans="1:13" x14ac:dyDescent="0.3">
      <c r="A17" s="2" t="s">
        <v>27</v>
      </c>
      <c r="B17" s="2" t="s">
        <v>28</v>
      </c>
      <c r="C17" s="2">
        <v>1.2345679012345699E-2</v>
      </c>
      <c r="D17" s="2">
        <v>1.2345679012345699E-2</v>
      </c>
      <c r="E17" s="2">
        <v>1.2345679012345699E-2</v>
      </c>
      <c r="F17" s="2">
        <v>0.296296296296296</v>
      </c>
      <c r="G17" s="2">
        <v>0.209876543209877</v>
      </c>
      <c r="H17" s="2">
        <v>0.22222222222222199</v>
      </c>
      <c r="I17" s="2">
        <v>0.12345679012345701</v>
      </c>
      <c r="J17" s="2">
        <v>0.13580246913580199</v>
      </c>
      <c r="K17" s="2">
        <v>0.148148148148148</v>
      </c>
      <c r="L17" s="2">
        <f t="shared" si="0"/>
        <v>0.296296296296296</v>
      </c>
      <c r="M17" s="3" t="s">
        <v>5</v>
      </c>
    </row>
    <row r="18" spans="1:13" x14ac:dyDescent="0.3">
      <c r="A18" s="2" t="s">
        <v>29</v>
      </c>
      <c r="B18" s="2" t="s">
        <v>37</v>
      </c>
      <c r="C18" s="2">
        <v>3334.2716049382698</v>
      </c>
      <c r="D18" s="2">
        <v>1626.34567901235</v>
      </c>
      <c r="E18" s="2">
        <v>2103.2098765432102</v>
      </c>
      <c r="F18" s="2">
        <v>820.864197530865</v>
      </c>
      <c r="G18" s="2">
        <v>421</v>
      </c>
      <c r="H18" s="2">
        <v>710.60493827160701</v>
      </c>
      <c r="I18" s="2">
        <v>270.39506172839401</v>
      </c>
      <c r="J18" s="2">
        <v>490.23456790123402</v>
      </c>
      <c r="K18" s="2">
        <v>913.92592592592905</v>
      </c>
      <c r="L18" s="2">
        <f t="shared" si="0"/>
        <v>3334.2716049382698</v>
      </c>
      <c r="M18" s="3" t="s">
        <v>2</v>
      </c>
    </row>
    <row r="19" spans="1:13" x14ac:dyDescent="0.3">
      <c r="A19" s="2" t="s">
        <v>30</v>
      </c>
      <c r="B19" s="2" t="s">
        <v>37</v>
      </c>
      <c r="C19" s="2">
        <v>1.23456790123555E-2</v>
      </c>
      <c r="D19" s="2">
        <v>1.23456790123555E-2</v>
      </c>
      <c r="E19" s="2">
        <v>1.23456790123555E-2</v>
      </c>
      <c r="F19" s="2">
        <v>1.23456790123555E-2</v>
      </c>
      <c r="G19" s="2">
        <v>1.23456790123555E-2</v>
      </c>
      <c r="H19" s="2">
        <v>1.23456790123555E-2</v>
      </c>
      <c r="I19" s="2">
        <v>4.93827160493936E-2</v>
      </c>
      <c r="J19" s="2">
        <v>4.9382716049507301E-2</v>
      </c>
      <c r="K19" s="2">
        <v>4.9382716049621002E-2</v>
      </c>
      <c r="L19" s="2">
        <f t="shared" si="0"/>
        <v>4.9382716049621002E-2</v>
      </c>
      <c r="M19" s="3" t="s">
        <v>43</v>
      </c>
    </row>
    <row r="20" spans="1:13" x14ac:dyDescent="0.3">
      <c r="A20" s="2" t="s">
        <v>31</v>
      </c>
      <c r="B20" s="2" t="s">
        <v>37</v>
      </c>
      <c r="C20" s="2">
        <v>146.59259259259301</v>
      </c>
      <c r="D20" s="2">
        <v>53.604938271605199</v>
      </c>
      <c r="E20" s="2">
        <v>62.3580246913547</v>
      </c>
      <c r="F20" s="2">
        <v>22.4444444444424</v>
      </c>
      <c r="G20" s="2">
        <v>11.5802469135796</v>
      </c>
      <c r="H20" s="2">
        <v>14.7283950617283</v>
      </c>
      <c r="I20" s="2">
        <v>6.6666666666658001</v>
      </c>
      <c r="J20" s="2">
        <v>9.0987654320994693</v>
      </c>
      <c r="K20" s="2">
        <v>12.2962962963005</v>
      </c>
      <c r="L20" s="2">
        <f t="shared" si="0"/>
        <v>146.59259259259301</v>
      </c>
      <c r="M20" s="3" t="s">
        <v>2</v>
      </c>
    </row>
    <row r="21" spans="1:13" x14ac:dyDescent="0.3">
      <c r="A21" s="2" t="s">
        <v>32</v>
      </c>
      <c r="B21" s="2" t="s">
        <v>37</v>
      </c>
      <c r="C21" s="2">
        <v>1.23456790123555E-2</v>
      </c>
      <c r="D21" s="2">
        <v>1.23456790123555E-2</v>
      </c>
      <c r="E21" s="2">
        <v>1.23456790123555E-2</v>
      </c>
      <c r="F21" s="2">
        <v>1.23456790123555E-2</v>
      </c>
      <c r="G21" s="2">
        <v>1.23456790123555E-2</v>
      </c>
      <c r="H21" s="2">
        <v>1.23456790123555E-2</v>
      </c>
      <c r="I21" s="2">
        <v>1.23456790123555E-2</v>
      </c>
      <c r="J21" s="2">
        <v>1.23456790123555E-2</v>
      </c>
      <c r="K21" s="2">
        <v>1.23456790123555E-2</v>
      </c>
      <c r="L21" s="2">
        <f t="shared" si="0"/>
        <v>1.23456790123555E-2</v>
      </c>
      <c r="M21" s="3" t="s">
        <v>41</v>
      </c>
    </row>
    <row r="22" spans="1:13" x14ac:dyDescent="0.3">
      <c r="A22" s="2" t="s">
        <v>33</v>
      </c>
      <c r="B22" s="2" t="s">
        <v>37</v>
      </c>
      <c r="C22" s="2">
        <v>770.04938271605204</v>
      </c>
      <c r="D22" s="2">
        <v>432.01234567901099</v>
      </c>
      <c r="E22" s="2">
        <v>800.66666666666003</v>
      </c>
      <c r="F22" s="2">
        <v>84.543209876543699</v>
      </c>
      <c r="G22" s="2">
        <v>57.111111111111597</v>
      </c>
      <c r="H22" s="2">
        <v>74.148148148147698</v>
      </c>
      <c r="I22" s="2">
        <v>38.074074074074602</v>
      </c>
      <c r="J22" s="2">
        <v>50.444444444445203</v>
      </c>
      <c r="K22" s="2">
        <v>84.654320987648404</v>
      </c>
      <c r="L22" s="2">
        <f t="shared" si="0"/>
        <v>800.66666666666003</v>
      </c>
      <c r="M22" s="3" t="s">
        <v>4</v>
      </c>
    </row>
    <row r="23" spans="1:13" x14ac:dyDescent="0.3">
      <c r="A23" s="2" t="s">
        <v>34</v>
      </c>
      <c r="B23" s="2" t="s">
        <v>37</v>
      </c>
      <c r="C23" s="2">
        <v>1.23456790123555E-2</v>
      </c>
      <c r="D23" s="2">
        <v>1.23456790123555E-2</v>
      </c>
      <c r="E23" s="2">
        <v>1.23456790123555E-2</v>
      </c>
      <c r="F23" s="2">
        <v>1.23456790123555E-2</v>
      </c>
      <c r="G23" s="2">
        <v>1.23456790123555E-2</v>
      </c>
      <c r="H23" s="2">
        <v>0.13580246913579699</v>
      </c>
      <c r="I23" s="2">
        <v>4.9382716049450402E-2</v>
      </c>
      <c r="J23" s="2">
        <v>4.9382716049507301E-2</v>
      </c>
      <c r="K23" s="2">
        <v>4.9382716049621002E-2</v>
      </c>
      <c r="L23" s="2">
        <f t="shared" si="0"/>
        <v>0.13580246913579699</v>
      </c>
      <c r="M23" s="3" t="s">
        <v>7</v>
      </c>
    </row>
    <row r="24" spans="1:13" x14ac:dyDescent="0.3">
      <c r="A24" s="2" t="s">
        <v>35</v>
      </c>
      <c r="B24" s="2" t="s">
        <v>37</v>
      </c>
      <c r="C24" s="2">
        <v>2669.6790123456799</v>
      </c>
      <c r="D24" s="2">
        <v>1304.9753086419801</v>
      </c>
      <c r="E24" s="2">
        <v>3042.17283950617</v>
      </c>
      <c r="F24" s="2">
        <v>858.28395061728395</v>
      </c>
      <c r="G24" s="2">
        <v>420.18518518518499</v>
      </c>
      <c r="H24" s="2">
        <v>929.90123456790104</v>
      </c>
      <c r="I24" s="2">
        <v>241.37037037037001</v>
      </c>
      <c r="J24" s="2">
        <v>566.95061728395103</v>
      </c>
      <c r="K24" s="2">
        <v>1296.012345679</v>
      </c>
      <c r="L24" s="2">
        <f t="shared" si="0"/>
        <v>3042.17283950617</v>
      </c>
      <c r="M24" s="3" t="s">
        <v>4</v>
      </c>
    </row>
    <row r="25" spans="1:13" x14ac:dyDescent="0.3">
      <c r="A25" s="2" t="s">
        <v>36</v>
      </c>
      <c r="B25" s="2" t="s">
        <v>37</v>
      </c>
      <c r="C25" s="2">
        <v>11.9259259259263</v>
      </c>
      <c r="D25" s="2">
        <v>3.1481481481481501</v>
      </c>
      <c r="E25" s="2">
        <v>3.2345679012355801</v>
      </c>
      <c r="F25" s="2">
        <v>12.1975308641978</v>
      </c>
      <c r="G25" s="2">
        <v>4.5061728395063501</v>
      </c>
      <c r="H25" s="2">
        <v>4.6790123456789301</v>
      </c>
      <c r="I25" s="2">
        <v>20.1111111111118</v>
      </c>
      <c r="J25" s="2">
        <v>0.24691358024693999</v>
      </c>
      <c r="K25" s="2">
        <v>0.27160493827369703</v>
      </c>
      <c r="L25" s="2">
        <f t="shared" si="0"/>
        <v>20.1111111111118</v>
      </c>
      <c r="M25" s="3" t="s">
        <v>8</v>
      </c>
    </row>
    <row r="26" spans="1:13" x14ac:dyDescent="0.3">
      <c r="A26" s="2" t="s">
        <v>44</v>
      </c>
      <c r="B26" s="2" t="s">
        <v>53</v>
      </c>
      <c r="C26" s="2">
        <v>1.23456790123555E-2</v>
      </c>
      <c r="D26" s="2">
        <v>1.23456790123555E-2</v>
      </c>
      <c r="E26" s="2">
        <v>1.23456790123555E-2</v>
      </c>
      <c r="F26" s="2">
        <v>9.8765432098844003E-2</v>
      </c>
      <c r="G26" s="2">
        <v>7.4074074074132995E-2</v>
      </c>
      <c r="H26" s="2">
        <v>9.8765432098844003E-2</v>
      </c>
      <c r="I26" s="2">
        <v>4.9382716049422001E-2</v>
      </c>
      <c r="J26" s="2">
        <v>7.4074074074132995E-2</v>
      </c>
      <c r="K26" s="2">
        <v>9.8765432098844003E-2</v>
      </c>
      <c r="L26" s="2">
        <f t="shared" ref="L26:L34" si="1">MAX(C26:K26)</f>
        <v>9.8765432098844003E-2</v>
      </c>
      <c r="M26" s="2" t="s">
        <v>54</v>
      </c>
    </row>
    <row r="27" spans="1:13" x14ac:dyDescent="0.3">
      <c r="A27" s="2" t="s">
        <v>45</v>
      </c>
      <c r="B27" s="2" t="s">
        <v>53</v>
      </c>
      <c r="C27" s="2">
        <v>1.23456790123555E-2</v>
      </c>
      <c r="D27" s="2">
        <v>1.23456790123555E-2</v>
      </c>
      <c r="E27" s="2">
        <v>1.23456790123555E-2</v>
      </c>
      <c r="F27" s="2">
        <v>1.23456790123555E-2</v>
      </c>
      <c r="G27" s="2">
        <v>1.23456790123555E-2</v>
      </c>
      <c r="H27" s="2">
        <v>1.23456790123555E-2</v>
      </c>
      <c r="I27" s="2">
        <v>1.23456790123555E-2</v>
      </c>
      <c r="J27" s="2">
        <v>1.23456790123555E-2</v>
      </c>
      <c r="K27" s="2">
        <v>1.23456790123555E-2</v>
      </c>
      <c r="L27" s="2">
        <f t="shared" si="1"/>
        <v>1.23456790123555E-2</v>
      </c>
      <c r="M27" s="2" t="s">
        <v>41</v>
      </c>
    </row>
    <row r="28" spans="1:13" x14ac:dyDescent="0.3">
      <c r="A28" s="2" t="s">
        <v>46</v>
      </c>
      <c r="B28" s="2" t="s">
        <v>53</v>
      </c>
      <c r="C28" s="2">
        <v>1.23456790123555E-2</v>
      </c>
      <c r="D28" s="2">
        <v>1.23456790123555E-2</v>
      </c>
      <c r="E28" s="2">
        <v>1.23456790123555E-2</v>
      </c>
      <c r="F28" s="2">
        <v>9.8765432098844003E-2</v>
      </c>
      <c r="G28" s="2">
        <v>7.4074074074132995E-2</v>
      </c>
      <c r="H28" s="2">
        <v>9.8765432098844003E-2</v>
      </c>
      <c r="I28" s="2">
        <v>4.9382716049422001E-2</v>
      </c>
      <c r="J28" s="2">
        <v>1.23456790123555E-2</v>
      </c>
      <c r="K28" s="2">
        <v>1.23456790123555E-2</v>
      </c>
      <c r="L28" s="2">
        <f t="shared" si="1"/>
        <v>9.8765432098844003E-2</v>
      </c>
      <c r="M28" s="2" t="s">
        <v>55</v>
      </c>
    </row>
    <row r="29" spans="1:13" x14ac:dyDescent="0.3">
      <c r="A29" s="2" t="s">
        <v>47</v>
      </c>
      <c r="B29" s="2" t="s">
        <v>53</v>
      </c>
      <c r="C29" s="2">
        <v>1.23456790123555E-2</v>
      </c>
      <c r="D29" s="2">
        <v>1.23456790123555E-2</v>
      </c>
      <c r="E29" s="2">
        <v>1.23456790123555E-2</v>
      </c>
      <c r="F29" s="2">
        <v>1.23456790123555E-2</v>
      </c>
      <c r="G29" s="2">
        <v>1.23456790123555E-2</v>
      </c>
      <c r="H29" s="2">
        <v>1.23456790123555E-2</v>
      </c>
      <c r="I29" s="2">
        <v>1.23456790123555E-2</v>
      </c>
      <c r="J29" s="2">
        <v>1.23456790123555E-2</v>
      </c>
      <c r="K29" s="2">
        <v>1.23456790123555E-2</v>
      </c>
      <c r="L29" s="2">
        <f t="shared" si="1"/>
        <v>1.23456790123555E-2</v>
      </c>
      <c r="M29" s="2" t="s">
        <v>41</v>
      </c>
    </row>
    <row r="30" spans="1:13" x14ac:dyDescent="0.3">
      <c r="A30" s="2" t="s">
        <v>48</v>
      </c>
      <c r="B30" s="2" t="s">
        <v>53</v>
      </c>
      <c r="C30" s="2">
        <v>994.32098765431897</v>
      </c>
      <c r="D30" s="2">
        <v>412.91358024690999</v>
      </c>
      <c r="E30" s="2">
        <v>999.93827160494004</v>
      </c>
      <c r="F30" s="2">
        <v>199.30864197530801</v>
      </c>
      <c r="G30" s="2">
        <v>130.34567901234601</v>
      </c>
      <c r="H30" s="2">
        <v>284.55555555555901</v>
      </c>
      <c r="I30" s="2">
        <v>83.271604938271906</v>
      </c>
      <c r="J30" s="2">
        <v>358.111111111112</v>
      </c>
      <c r="K30" s="2">
        <v>448.56790123457301</v>
      </c>
      <c r="L30" s="2">
        <f t="shared" si="1"/>
        <v>999.93827160494004</v>
      </c>
      <c r="M30" s="2" t="s">
        <v>4</v>
      </c>
    </row>
    <row r="31" spans="1:13" x14ac:dyDescent="0.3">
      <c r="A31" s="2" t="s">
        <v>49</v>
      </c>
      <c r="B31" s="2" t="s">
        <v>53</v>
      </c>
      <c r="C31" s="2">
        <v>1.23456790123555E-2</v>
      </c>
      <c r="D31" s="2">
        <v>1.23456790123555E-2</v>
      </c>
      <c r="E31" s="2">
        <v>1.23456790123555E-2</v>
      </c>
      <c r="F31" s="2">
        <v>1.23456790123555E-2</v>
      </c>
      <c r="G31" s="2">
        <v>1.23456790123555E-2</v>
      </c>
      <c r="H31" s="2">
        <v>1.23456790123555E-2</v>
      </c>
      <c r="I31" s="2">
        <v>1.23456790123555E-2</v>
      </c>
      <c r="J31" s="2">
        <v>1.23456790123555E-2</v>
      </c>
      <c r="K31" s="2">
        <v>1.23456790123555E-2</v>
      </c>
      <c r="L31" s="2">
        <f t="shared" si="1"/>
        <v>1.23456790123555E-2</v>
      </c>
      <c r="M31" s="2" t="s">
        <v>41</v>
      </c>
    </row>
    <row r="32" spans="1:13" x14ac:dyDescent="0.3">
      <c r="A32" s="2" t="s">
        <v>50</v>
      </c>
      <c r="B32" s="2" t="s">
        <v>53</v>
      </c>
      <c r="C32" s="2">
        <v>1.23456790123555E-2</v>
      </c>
      <c r="D32" s="2">
        <v>1.23456790123555E-2</v>
      </c>
      <c r="E32" s="2">
        <v>1.23456790123555E-2</v>
      </c>
      <c r="F32" s="2">
        <v>1.23456790123555E-2</v>
      </c>
      <c r="G32" s="2">
        <v>1.23456790123555E-2</v>
      </c>
      <c r="H32" s="2">
        <v>1.23456790123555E-2</v>
      </c>
      <c r="I32" s="2">
        <v>7.4074074074076193E-2</v>
      </c>
      <c r="J32" s="2">
        <v>1.23456790123555E-2</v>
      </c>
      <c r="K32" s="2">
        <v>1.23456790123555E-2</v>
      </c>
      <c r="L32" s="2">
        <f t="shared" si="1"/>
        <v>7.4074074074076193E-2</v>
      </c>
      <c r="M32" s="2" t="s">
        <v>8</v>
      </c>
    </row>
    <row r="33" spans="1:13" x14ac:dyDescent="0.3">
      <c r="A33" s="2" t="s">
        <v>51</v>
      </c>
      <c r="B33" s="2" t="s">
        <v>53</v>
      </c>
      <c r="C33" s="2">
        <v>1.23456790123555E-2</v>
      </c>
      <c r="D33" s="2">
        <v>1.23456790123555E-2</v>
      </c>
      <c r="E33" s="2">
        <v>1.23456790123555E-2</v>
      </c>
      <c r="F33" s="2">
        <v>1.23456790123555E-2</v>
      </c>
      <c r="G33" s="2">
        <v>1.23456790123555E-2</v>
      </c>
      <c r="H33" s="2">
        <v>1.23456790123555E-2</v>
      </c>
      <c r="I33" s="2">
        <v>1.23456790123555E-2</v>
      </c>
      <c r="J33" s="2">
        <v>1.23456790123555E-2</v>
      </c>
      <c r="K33" s="2">
        <v>1.23456790123555E-2</v>
      </c>
      <c r="L33" s="2">
        <f t="shared" si="1"/>
        <v>1.23456790123555E-2</v>
      </c>
      <c r="M33" s="2" t="s">
        <v>41</v>
      </c>
    </row>
    <row r="34" spans="1:13" x14ac:dyDescent="0.3">
      <c r="A34" s="2" t="s">
        <v>52</v>
      </c>
      <c r="B34" s="2" t="s">
        <v>53</v>
      </c>
      <c r="C34" s="2">
        <v>1.23456790123555E-2</v>
      </c>
      <c r="D34" s="2">
        <v>1.23456790123555E-2</v>
      </c>
      <c r="E34" s="2">
        <v>1.23456790123555E-2</v>
      </c>
      <c r="F34" s="2">
        <v>1.23456790123555E-2</v>
      </c>
      <c r="G34" s="2">
        <v>1.23456790123555E-2</v>
      </c>
      <c r="H34" s="2">
        <v>1.23456790123555E-2</v>
      </c>
      <c r="I34" s="2">
        <v>1.23456790123555E-2</v>
      </c>
      <c r="J34" s="2">
        <v>1.23456790123555E-2</v>
      </c>
      <c r="K34" s="2">
        <v>1.23456790123555E-2</v>
      </c>
      <c r="L34" s="2">
        <f t="shared" si="1"/>
        <v>1.23456790123555E-2</v>
      </c>
      <c r="M34" s="2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Normal="100" workbookViewId="0">
      <selection activeCell="D2" sqref="D2:D7"/>
    </sheetView>
  </sheetViews>
  <sheetFormatPr defaultRowHeight="14.4" x14ac:dyDescent="0.3"/>
  <cols>
    <col min="1" max="1" width="17" bestFit="1" customWidth="1"/>
    <col min="2" max="2" width="20.33203125" bestFit="1" customWidth="1"/>
    <col min="3" max="3" width="20.33203125" style="7" bestFit="1" customWidth="1"/>
  </cols>
  <sheetData>
    <row r="1" spans="1:5" x14ac:dyDescent="0.3">
      <c r="A1" s="1" t="s">
        <v>0</v>
      </c>
      <c r="B1" s="1" t="s">
        <v>1</v>
      </c>
      <c r="C1" s="6" t="s">
        <v>56</v>
      </c>
      <c r="D1" s="5" t="s">
        <v>85</v>
      </c>
      <c r="E1" s="5" t="s">
        <v>86</v>
      </c>
    </row>
    <row r="2" spans="1:5" x14ac:dyDescent="0.3">
      <c r="A2" s="2" t="s">
        <v>58</v>
      </c>
      <c r="B2" s="2" t="s">
        <v>12</v>
      </c>
      <c r="C2" s="8">
        <v>0.20250000000000001</v>
      </c>
      <c r="D2" s="17">
        <f>AVERAGE(C2:C7)</f>
        <v>0.17118333333333333</v>
      </c>
      <c r="E2" s="18">
        <f>_xlfn.STDEV.P(C2:C7)</f>
        <v>4.1549946516879724E-2</v>
      </c>
    </row>
    <row r="3" spans="1:5" x14ac:dyDescent="0.3">
      <c r="A3" s="2" t="s">
        <v>84</v>
      </c>
      <c r="B3" s="2" t="s">
        <v>12</v>
      </c>
      <c r="C3" s="8">
        <v>0.20380000000000001</v>
      </c>
      <c r="D3" s="18"/>
      <c r="E3" s="18"/>
    </row>
    <row r="4" spans="1:5" x14ac:dyDescent="0.3">
      <c r="A4" s="2" t="s">
        <v>59</v>
      </c>
      <c r="B4" s="2" t="s">
        <v>12</v>
      </c>
      <c r="C4" s="8">
        <v>0.1978</v>
      </c>
      <c r="D4" s="18"/>
      <c r="E4" s="18"/>
    </row>
    <row r="5" spans="1:5" x14ac:dyDescent="0.3">
      <c r="A5" s="2" t="s">
        <v>60</v>
      </c>
      <c r="B5" s="2" t="s">
        <v>12</v>
      </c>
      <c r="C5" s="8">
        <v>0.19739999999999999</v>
      </c>
      <c r="D5" s="18"/>
      <c r="E5" s="18"/>
    </row>
    <row r="6" spans="1:5" x14ac:dyDescent="0.3">
      <c r="A6" s="2" t="s">
        <v>61</v>
      </c>
      <c r="B6" s="2" t="s">
        <v>12</v>
      </c>
      <c r="C6" s="8">
        <v>0.1057</v>
      </c>
      <c r="D6" s="18"/>
      <c r="E6" s="18"/>
    </row>
    <row r="7" spans="1:5" x14ac:dyDescent="0.3">
      <c r="A7" s="2" t="s">
        <v>62</v>
      </c>
      <c r="B7" s="2" t="s">
        <v>12</v>
      </c>
      <c r="C7" s="8">
        <v>0.11990000000000001</v>
      </c>
      <c r="D7" s="18"/>
      <c r="E7" s="18"/>
    </row>
    <row r="8" spans="1:5" x14ac:dyDescent="0.3">
      <c r="A8" s="2" t="s">
        <v>63</v>
      </c>
      <c r="B8" s="2" t="s">
        <v>28</v>
      </c>
      <c r="C8" s="8">
        <v>0.05</v>
      </c>
      <c r="D8" s="17">
        <f>AVERAGE(C8:C11)</f>
        <v>0.12742500000000001</v>
      </c>
      <c r="E8" s="18">
        <f>_xlfn.STDEV.P(C8:C11)</f>
        <v>4.4986352097052727E-2</v>
      </c>
    </row>
    <row r="9" spans="1:5" x14ac:dyDescent="0.3">
      <c r="A9" s="2" t="s">
        <v>64</v>
      </c>
      <c r="B9" s="2" t="s">
        <v>28</v>
      </c>
      <c r="C9" s="8">
        <v>0.16139999999999999</v>
      </c>
      <c r="D9" s="18"/>
      <c r="E9" s="18"/>
    </row>
    <row r="10" spans="1:5" x14ac:dyDescent="0.3">
      <c r="A10" s="2" t="s">
        <v>65</v>
      </c>
      <c r="B10" s="2" t="s">
        <v>28</v>
      </c>
      <c r="C10" s="8">
        <v>0.1502</v>
      </c>
      <c r="D10" s="18"/>
      <c r="E10" s="18"/>
    </row>
    <row r="11" spans="1:5" x14ac:dyDescent="0.3">
      <c r="A11" s="2" t="s">
        <v>66</v>
      </c>
      <c r="B11" s="2" t="s">
        <v>28</v>
      </c>
      <c r="C11" s="8">
        <v>0.14810000000000001</v>
      </c>
      <c r="D11" s="18"/>
      <c r="E11" s="18"/>
    </row>
    <row r="12" spans="1:5" x14ac:dyDescent="0.3">
      <c r="A12" s="2" t="s">
        <v>67</v>
      </c>
      <c r="B12" s="2" t="s">
        <v>37</v>
      </c>
      <c r="C12" s="8">
        <v>0.23369999999999999</v>
      </c>
      <c r="D12" s="17">
        <f>AVERAGE(C12:C15)</f>
        <v>0.16370000000000001</v>
      </c>
      <c r="E12" s="18">
        <f>_xlfn.STDEV.P(C12:C15)</f>
        <v>9.3977311091560795E-2</v>
      </c>
    </row>
    <row r="13" spans="1:5" x14ac:dyDescent="0.3">
      <c r="A13" s="2" t="s">
        <v>68</v>
      </c>
      <c r="B13" s="2" t="s">
        <v>37</v>
      </c>
      <c r="C13" s="8">
        <v>0.19939999999999999</v>
      </c>
      <c r="D13" s="18"/>
      <c r="E13" s="18"/>
    </row>
    <row r="14" spans="1:5" x14ac:dyDescent="0.3">
      <c r="A14" s="2" t="s">
        <v>69</v>
      </c>
      <c r="B14" s="2" t="s">
        <v>37</v>
      </c>
      <c r="C14" s="8">
        <v>2.3E-3</v>
      </c>
      <c r="D14" s="18"/>
      <c r="E14" s="18"/>
    </row>
    <row r="15" spans="1:5" x14ac:dyDescent="0.3">
      <c r="A15" s="2" t="s">
        <v>70</v>
      </c>
      <c r="B15" s="2" t="s">
        <v>37</v>
      </c>
      <c r="C15" s="8">
        <v>0.21940000000000001</v>
      </c>
      <c r="D15" s="18"/>
      <c r="E15" s="18"/>
    </row>
    <row r="16" spans="1:5" x14ac:dyDescent="0.3">
      <c r="A16" s="2" t="s">
        <v>81</v>
      </c>
      <c r="B16" s="2" t="s">
        <v>83</v>
      </c>
      <c r="C16" s="8">
        <v>0.1618</v>
      </c>
      <c r="D16" s="17">
        <f>AVERAGE(C16:C17)</f>
        <v>0.14085</v>
      </c>
      <c r="E16" s="18">
        <f>_xlfn.STDEV.P(C16:C17)</f>
        <v>2.0950000000000028E-2</v>
      </c>
    </row>
    <row r="17" spans="1:5" x14ac:dyDescent="0.3">
      <c r="A17" s="2" t="s">
        <v>82</v>
      </c>
      <c r="B17" s="2" t="s">
        <v>83</v>
      </c>
      <c r="C17" s="8">
        <v>0.11990000000000001</v>
      </c>
      <c r="D17" s="18"/>
      <c r="E17" s="18"/>
    </row>
    <row r="18" spans="1:5" x14ac:dyDescent="0.3">
      <c r="A18" s="2" t="s">
        <v>71</v>
      </c>
      <c r="B18" s="2" t="s">
        <v>53</v>
      </c>
      <c r="C18" s="8">
        <v>0.13059999999999999</v>
      </c>
      <c r="D18" s="17">
        <f>AVERAGE(C18:C23)</f>
        <v>0.17779999999999999</v>
      </c>
      <c r="E18" s="18">
        <f>_xlfn.STDEV.P(C18:C23)</f>
        <v>3.6001342567558034E-2</v>
      </c>
    </row>
    <row r="19" spans="1:5" x14ac:dyDescent="0.3">
      <c r="A19" s="2" t="s">
        <v>72</v>
      </c>
      <c r="B19" s="2" t="s">
        <v>53</v>
      </c>
      <c r="C19" s="8">
        <v>0.18959999999999999</v>
      </c>
      <c r="D19" s="18"/>
      <c r="E19" s="18"/>
    </row>
    <row r="20" spans="1:5" x14ac:dyDescent="0.3">
      <c r="A20" s="2" t="s">
        <v>73</v>
      </c>
      <c r="B20" s="2" t="s">
        <v>53</v>
      </c>
      <c r="C20" s="8">
        <v>0.1338</v>
      </c>
      <c r="D20" s="18"/>
      <c r="E20" s="18"/>
    </row>
    <row r="21" spans="1:5" x14ac:dyDescent="0.3">
      <c r="A21" s="2" t="s">
        <v>74</v>
      </c>
      <c r="B21" s="2" t="s">
        <v>53</v>
      </c>
      <c r="C21" s="8">
        <v>0.1769</v>
      </c>
      <c r="D21" s="18"/>
      <c r="E21" s="18"/>
    </row>
    <row r="22" spans="1:5" x14ac:dyDescent="0.3">
      <c r="A22" s="2" t="s">
        <v>75</v>
      </c>
      <c r="B22" s="2" t="s">
        <v>53</v>
      </c>
      <c r="C22" s="8">
        <v>0.20680000000000001</v>
      </c>
      <c r="D22" s="18"/>
      <c r="E22" s="18"/>
    </row>
    <row r="23" spans="1:5" x14ac:dyDescent="0.3">
      <c r="A23" s="2" t="s">
        <v>76</v>
      </c>
      <c r="B23" s="2" t="s">
        <v>53</v>
      </c>
      <c r="C23" s="8">
        <v>0.2291</v>
      </c>
      <c r="D23" s="18"/>
      <c r="E23" s="18"/>
    </row>
    <row r="24" spans="1:5" x14ac:dyDescent="0.3">
      <c r="A24" s="2" t="s">
        <v>77</v>
      </c>
      <c r="B24" s="2" t="s">
        <v>57</v>
      </c>
      <c r="C24" s="8">
        <v>0.15079999999999999</v>
      </c>
      <c r="D24" s="17">
        <f>AVERAGE(C24:C27)</f>
        <v>0.12095</v>
      </c>
      <c r="E24" s="18">
        <f>_xlfn.STDEV.P(C24:C27)</f>
        <v>6.0677034370509572E-2</v>
      </c>
    </row>
    <row r="25" spans="1:5" x14ac:dyDescent="0.3">
      <c r="A25" s="2" t="s">
        <v>78</v>
      </c>
      <c r="B25" s="2" t="s">
        <v>57</v>
      </c>
      <c r="C25" s="8">
        <v>0.20599999999999999</v>
      </c>
      <c r="D25" s="18"/>
      <c r="E25" s="18"/>
    </row>
    <row r="26" spans="1:5" x14ac:dyDescent="0.3">
      <c r="A26" s="2" t="s">
        <v>79</v>
      </c>
      <c r="B26" s="2" t="s">
        <v>57</v>
      </c>
      <c r="C26" s="8">
        <v>6.2700000000000006E-2</v>
      </c>
      <c r="D26" s="18"/>
      <c r="E26" s="18"/>
    </row>
    <row r="27" spans="1:5" x14ac:dyDescent="0.3">
      <c r="A27" s="2" t="s">
        <v>80</v>
      </c>
      <c r="B27" s="2" t="s">
        <v>57</v>
      </c>
      <c r="C27" s="8">
        <v>6.4299999999999996E-2</v>
      </c>
      <c r="D27" s="18"/>
      <c r="E27" s="18"/>
    </row>
  </sheetData>
  <mergeCells count="12">
    <mergeCell ref="D2:D7"/>
    <mergeCell ref="E2:E7"/>
    <mergeCell ref="D8:D11"/>
    <mergeCell ref="E8:E11"/>
    <mergeCell ref="D12:D15"/>
    <mergeCell ref="E12:E15"/>
    <mergeCell ref="D16:D17"/>
    <mergeCell ref="E16:E17"/>
    <mergeCell ref="D18:D23"/>
    <mergeCell ref="E18:E23"/>
    <mergeCell ref="D24:D27"/>
    <mergeCell ref="E24:E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9"/>
  <sheetViews>
    <sheetView tabSelected="1" topLeftCell="A26" zoomScaleNormal="100" workbookViewId="0">
      <selection activeCell="A39" sqref="A39:B49"/>
    </sheetView>
  </sheetViews>
  <sheetFormatPr defaultRowHeight="14.4" x14ac:dyDescent="0.3"/>
  <cols>
    <col min="1" max="1" width="27.77734375" bestFit="1" customWidth="1"/>
    <col min="2" max="2" width="10.44140625" customWidth="1"/>
    <col min="3" max="3" width="12.33203125" bestFit="1" customWidth="1"/>
    <col min="4" max="4" width="9.88671875" customWidth="1"/>
    <col min="5" max="5" width="14.88671875" bestFit="1" customWidth="1"/>
    <col min="6" max="6" width="10.77734375" customWidth="1"/>
    <col min="7" max="7" width="12.33203125" bestFit="1" customWidth="1"/>
    <col min="9" max="9" width="14.88671875" bestFit="1" customWidth="1"/>
    <col min="10" max="10" width="9.6640625" customWidth="1"/>
    <col min="11" max="11" width="12.33203125" bestFit="1" customWidth="1"/>
    <col min="13" max="13" width="14.88671875" bestFit="1" customWidth="1"/>
    <col min="15" max="15" width="12.33203125" bestFit="1" customWidth="1"/>
    <col min="17" max="17" width="14.88671875" bestFit="1" customWidth="1"/>
    <col min="18" max="18" width="10.21875" customWidth="1"/>
    <col min="19" max="19" width="12.33203125" bestFit="1" customWidth="1"/>
    <col min="20" max="20" width="10.33203125" customWidth="1"/>
    <col min="21" max="21" width="14.88671875" bestFit="1" customWidth="1"/>
    <col min="22" max="22" width="10.6640625" customWidth="1"/>
    <col min="23" max="23" width="12.33203125" bestFit="1" customWidth="1"/>
    <col min="24" max="24" width="9.44140625" customWidth="1"/>
    <col min="25" max="25" width="14.88671875" bestFit="1" customWidth="1"/>
    <col min="27" max="27" width="12.33203125" bestFit="1" customWidth="1"/>
    <col min="29" max="29" width="14.88671875" bestFit="1" customWidth="1"/>
    <col min="30" max="30" width="11.21875" customWidth="1"/>
    <col min="31" max="31" width="12.33203125" bestFit="1" customWidth="1"/>
    <col min="33" max="33" width="14.88671875" bestFit="1" customWidth="1"/>
    <col min="35" max="35" width="12.33203125" bestFit="1" customWidth="1"/>
    <col min="37" max="37" width="14.88671875" bestFit="1" customWidth="1"/>
  </cols>
  <sheetData>
    <row r="1" spans="1:36" x14ac:dyDescent="0.3">
      <c r="A1" s="19" t="s">
        <v>106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36" s="5" customFormat="1" x14ac:dyDescent="0.3">
      <c r="B2" s="23" t="s">
        <v>94</v>
      </c>
      <c r="C2" s="23"/>
      <c r="D2" s="23"/>
      <c r="E2" s="13"/>
      <c r="F2" s="23" t="s">
        <v>95</v>
      </c>
      <c r="G2" s="23"/>
      <c r="H2" s="23"/>
      <c r="I2" s="13"/>
      <c r="J2" s="21" t="s">
        <v>96</v>
      </c>
      <c r="K2" s="21"/>
      <c r="L2" s="21"/>
      <c r="M2" s="12"/>
      <c r="N2" s="23" t="s">
        <v>97</v>
      </c>
      <c r="O2" s="23"/>
      <c r="P2" s="23"/>
      <c r="Q2" s="13"/>
      <c r="R2" s="21" t="s">
        <v>98</v>
      </c>
      <c r="S2" s="21"/>
      <c r="T2" s="21"/>
      <c r="U2" s="12"/>
      <c r="V2" s="21" t="s">
        <v>99</v>
      </c>
      <c r="W2" s="21"/>
      <c r="X2" s="21"/>
      <c r="Y2" s="12"/>
      <c r="Z2" s="21" t="s">
        <v>100</v>
      </c>
      <c r="AA2" s="21"/>
      <c r="AB2" s="21"/>
      <c r="AC2" s="12"/>
      <c r="AD2" s="21" t="s">
        <v>102</v>
      </c>
      <c r="AE2" s="21"/>
      <c r="AF2" s="21"/>
      <c r="AG2" s="12"/>
      <c r="AH2" s="22" t="s">
        <v>101</v>
      </c>
      <c r="AI2" s="22"/>
      <c r="AJ2" s="22"/>
    </row>
    <row r="3" spans="1:36" x14ac:dyDescent="0.3">
      <c r="A3" s="5" t="s">
        <v>87</v>
      </c>
      <c r="B3" s="5" t="s">
        <v>89</v>
      </c>
      <c r="C3" s="5"/>
      <c r="D3" s="5" t="s">
        <v>86</v>
      </c>
      <c r="E3" s="5"/>
      <c r="F3" s="5" t="s">
        <v>89</v>
      </c>
      <c r="G3" s="5"/>
      <c r="H3" s="5" t="s">
        <v>86</v>
      </c>
      <c r="I3" s="5"/>
      <c r="J3" s="5" t="s">
        <v>89</v>
      </c>
      <c r="K3" s="5"/>
      <c r="L3" s="5" t="s">
        <v>86</v>
      </c>
      <c r="M3" s="5"/>
      <c r="N3" s="5" t="s">
        <v>89</v>
      </c>
      <c r="O3" s="5"/>
      <c r="P3" s="5" t="s">
        <v>86</v>
      </c>
      <c r="Q3" s="5"/>
      <c r="R3" s="5" t="s">
        <v>89</v>
      </c>
      <c r="S3" s="5"/>
      <c r="T3" s="5" t="s">
        <v>86</v>
      </c>
      <c r="U3" s="5"/>
      <c r="V3" s="5" t="s">
        <v>89</v>
      </c>
      <c r="W3" s="5"/>
      <c r="X3" s="5" t="s">
        <v>86</v>
      </c>
      <c r="Y3" s="5"/>
      <c r="Z3" s="5" t="s">
        <v>89</v>
      </c>
      <c r="AA3" s="5"/>
      <c r="AB3" s="5" t="s">
        <v>86</v>
      </c>
      <c r="AC3" s="5"/>
      <c r="AD3" s="5" t="s">
        <v>89</v>
      </c>
      <c r="AE3" s="5"/>
      <c r="AF3" s="5" t="s">
        <v>86</v>
      </c>
      <c r="AG3" s="5"/>
      <c r="AH3" s="5" t="s">
        <v>89</v>
      </c>
      <c r="AI3" s="5"/>
      <c r="AJ3" s="5" t="s">
        <v>86</v>
      </c>
    </row>
    <row r="4" spans="1:36" x14ac:dyDescent="0.3">
      <c r="A4" s="9" t="s">
        <v>90</v>
      </c>
      <c r="B4" s="9">
        <v>26379.832437732599</v>
      </c>
      <c r="C4" s="9"/>
      <c r="D4">
        <v>12803.472377105099</v>
      </c>
      <c r="F4" s="9">
        <v>13706.807424758599</v>
      </c>
      <c r="G4" s="9"/>
      <c r="H4">
        <v>6470.0215542029</v>
      </c>
      <c r="J4" s="9">
        <v>20446.856315393601</v>
      </c>
      <c r="K4" s="9"/>
      <c r="L4">
        <v>9713.0575245498894</v>
      </c>
      <c r="N4" s="9">
        <v>6525.8910428785503</v>
      </c>
      <c r="O4" s="9"/>
      <c r="P4">
        <v>2884.5178741192199</v>
      </c>
      <c r="R4" s="9">
        <v>3683.38766002277</v>
      </c>
      <c r="S4" s="9"/>
      <c r="T4">
        <v>1625.5233523545301</v>
      </c>
      <c r="V4" s="9">
        <v>6912.9661562522397</v>
      </c>
      <c r="W4" s="9"/>
      <c r="X4">
        <v>3590.85088239177</v>
      </c>
      <c r="Z4" s="9">
        <v>2681.2223418001499</v>
      </c>
      <c r="AA4" s="9"/>
      <c r="AB4">
        <v>1212.74024182175</v>
      </c>
      <c r="AD4" s="9">
        <v>5201.5420534601399</v>
      </c>
      <c r="AE4" s="9"/>
      <c r="AF4">
        <v>2845.1378262066501</v>
      </c>
      <c r="AH4" s="9">
        <v>13076.1767657951</v>
      </c>
      <c r="AI4" s="9"/>
      <c r="AJ4">
        <v>7806.13042927678</v>
      </c>
    </row>
    <row r="5" spans="1:36" x14ac:dyDescent="0.3">
      <c r="A5" t="s">
        <v>88</v>
      </c>
      <c r="B5">
        <v>34944.9839839259</v>
      </c>
      <c r="D5">
        <v>13038.031976964599</v>
      </c>
      <c r="F5">
        <v>19536.995255101501</v>
      </c>
      <c r="H5">
        <v>7568.9995101377799</v>
      </c>
      <c r="J5">
        <v>30366.051788972702</v>
      </c>
      <c r="L5">
        <v>15303.1470320509</v>
      </c>
      <c r="N5">
        <v>9231.1646946505007</v>
      </c>
      <c r="P5">
        <v>3279.5024646161401</v>
      </c>
      <c r="R5">
        <v>5526.2471491324704</v>
      </c>
      <c r="T5">
        <v>2183.6823087164198</v>
      </c>
      <c r="V5">
        <v>10056.474358691599</v>
      </c>
      <c r="X5">
        <v>5203.0682682672104</v>
      </c>
      <c r="Z5">
        <v>3970.0330943044701</v>
      </c>
      <c r="AB5">
        <v>1657.52141158569</v>
      </c>
      <c r="AD5">
        <v>7106.3997077741096</v>
      </c>
      <c r="AF5">
        <v>3787.2384279468401</v>
      </c>
      <c r="AH5">
        <v>15181.5338884376</v>
      </c>
      <c r="AJ5">
        <v>8882.3198217705503</v>
      </c>
    </row>
    <row r="6" spans="1:36" x14ac:dyDescent="0.3">
      <c r="A6" t="s">
        <v>91</v>
      </c>
      <c r="B6">
        <v>19530.252118929599</v>
      </c>
      <c r="D6">
        <v>5555.9230069933701</v>
      </c>
      <c r="F6">
        <v>9989.9352753533094</v>
      </c>
      <c r="H6">
        <v>2762.1453276524499</v>
      </c>
      <c r="J6">
        <v>14576.4104493871</v>
      </c>
      <c r="L6">
        <v>3954.09065607202</v>
      </c>
      <c r="N6">
        <v>4645.9871594824099</v>
      </c>
      <c r="P6">
        <v>1284.4094495986501</v>
      </c>
      <c r="R6">
        <v>2545.7296118959598</v>
      </c>
      <c r="T6">
        <v>683.45513820075803</v>
      </c>
      <c r="V6">
        <v>4818.4875068666297</v>
      </c>
      <c r="X6">
        <v>1244.41389457019</v>
      </c>
      <c r="Z6">
        <v>1815.59149058962</v>
      </c>
      <c r="AB6">
        <v>477.93002095943501</v>
      </c>
      <c r="AD6">
        <v>3480.2666081073398</v>
      </c>
      <c r="AF6">
        <v>903.11081711193106</v>
      </c>
      <c r="AH6">
        <v>8401.3223331509398</v>
      </c>
      <c r="AJ6">
        <v>2239.2411848804099</v>
      </c>
    </row>
    <row r="7" spans="1:36" x14ac:dyDescent="0.3">
      <c r="A7" t="s">
        <v>28</v>
      </c>
      <c r="B7">
        <v>32528.521453199901</v>
      </c>
      <c r="D7">
        <v>13948.564391431</v>
      </c>
      <c r="F7">
        <v>17139.582838010301</v>
      </c>
      <c r="H7">
        <v>7966.5174176556602</v>
      </c>
      <c r="J7">
        <v>25611.174629672802</v>
      </c>
      <c r="L7">
        <v>12804.166165836599</v>
      </c>
      <c r="N7">
        <v>8965.5747695094997</v>
      </c>
      <c r="P7">
        <v>4345.1119223014002</v>
      </c>
      <c r="R7">
        <v>5072.6393639274402</v>
      </c>
      <c r="T7">
        <v>2587.5965076161301</v>
      </c>
      <c r="V7">
        <v>9291.4277125595709</v>
      </c>
      <c r="X7">
        <v>4975.8803536898304</v>
      </c>
      <c r="Z7">
        <v>3662.6962512405998</v>
      </c>
      <c r="AB7">
        <v>1883.50232705953</v>
      </c>
      <c r="AD7">
        <v>6981.0656856665901</v>
      </c>
      <c r="AF7">
        <v>3733.74871164361</v>
      </c>
      <c r="AH7">
        <v>17194.678618974001</v>
      </c>
      <c r="AJ7">
        <v>8853.9517428887302</v>
      </c>
    </row>
    <row r="8" spans="1:36" x14ac:dyDescent="0.3">
      <c r="A8" t="s">
        <v>37</v>
      </c>
      <c r="B8">
        <v>82052.345090411094</v>
      </c>
      <c r="D8">
        <v>13300.888407451201</v>
      </c>
      <c r="F8">
        <v>46215.233217654801</v>
      </c>
      <c r="H8">
        <v>5995.04794938343</v>
      </c>
      <c r="J8">
        <v>68815.691937219104</v>
      </c>
      <c r="L8">
        <v>8625.2804794553995</v>
      </c>
      <c r="N8">
        <v>23050.413411424499</v>
      </c>
      <c r="P8">
        <v>3180.0279123909199</v>
      </c>
      <c r="R8">
        <v>13562.5839248919</v>
      </c>
      <c r="T8">
        <v>1304.2451430225699</v>
      </c>
      <c r="V8">
        <v>24015.6380891398</v>
      </c>
      <c r="X8">
        <v>3292.1278527008999</v>
      </c>
      <c r="Z8">
        <v>9691.2752301868204</v>
      </c>
      <c r="AB8">
        <v>709.49791164140095</v>
      </c>
      <c r="AD8">
        <v>17384.5411832153</v>
      </c>
      <c r="AF8">
        <v>2811.5846094369399</v>
      </c>
      <c r="AH8">
        <v>38496.942265508798</v>
      </c>
      <c r="AJ8">
        <v>9595.4682415379393</v>
      </c>
    </row>
    <row r="9" spans="1:36" x14ac:dyDescent="0.3">
      <c r="A9" t="s">
        <v>83</v>
      </c>
      <c r="B9">
        <v>39320.463688616801</v>
      </c>
      <c r="D9">
        <v>10072.6862254555</v>
      </c>
      <c r="F9">
        <v>18345.167672882399</v>
      </c>
      <c r="H9">
        <v>4672.3790286303702</v>
      </c>
      <c r="J9">
        <v>22744.130653274398</v>
      </c>
      <c r="L9">
        <v>7494.3326872313801</v>
      </c>
      <c r="N9">
        <v>9340.2352452263003</v>
      </c>
      <c r="P9">
        <v>2148.1830319961</v>
      </c>
      <c r="R9">
        <v>4890.5030323826604</v>
      </c>
      <c r="T9">
        <v>1162.6800946916001</v>
      </c>
      <c r="V9">
        <v>7942.9527883706296</v>
      </c>
      <c r="X9">
        <v>2536.2477220237902</v>
      </c>
      <c r="Z9">
        <v>3376.2475526396302</v>
      </c>
      <c r="AB9">
        <v>864.09963086389803</v>
      </c>
      <c r="AD9">
        <v>5914.2713966112997</v>
      </c>
      <c r="AF9">
        <v>1962.0971817330101</v>
      </c>
      <c r="AH9">
        <v>14064.2187933513</v>
      </c>
      <c r="AJ9">
        <v>5433.4548531275595</v>
      </c>
    </row>
    <row r="10" spans="1:36" x14ac:dyDescent="0.3">
      <c r="A10" t="s">
        <v>92</v>
      </c>
      <c r="B10">
        <v>32776.550752217103</v>
      </c>
      <c r="D10">
        <v>19307.7961038867</v>
      </c>
      <c r="F10">
        <v>17667.531653585302</v>
      </c>
      <c r="H10">
        <v>11279.665054003901</v>
      </c>
      <c r="J10">
        <v>24725.296297753201</v>
      </c>
      <c r="L10">
        <v>14786.292673125999</v>
      </c>
      <c r="N10">
        <v>8882.3862941834595</v>
      </c>
      <c r="P10">
        <v>5539.7002513874804</v>
      </c>
      <c r="R10">
        <v>4944.13703155035</v>
      </c>
      <c r="T10">
        <v>3154.9541659527399</v>
      </c>
      <c r="V10">
        <v>7874.7376488822802</v>
      </c>
      <c r="X10">
        <v>4633.0353714724497</v>
      </c>
      <c r="Z10">
        <v>3335.44690159212</v>
      </c>
      <c r="AB10">
        <v>2078.1785397447102</v>
      </c>
      <c r="AD10">
        <v>5359.0839189645603</v>
      </c>
      <c r="AF10">
        <v>3065.1635297613302</v>
      </c>
      <c r="AH10">
        <v>10873.0653903892</v>
      </c>
      <c r="AJ10">
        <v>6055.1684944443195</v>
      </c>
    </row>
    <row r="11" spans="1:36" x14ac:dyDescent="0.3">
      <c r="A11" t="s">
        <v>93</v>
      </c>
      <c r="B11">
        <v>65772.936358559804</v>
      </c>
      <c r="D11">
        <v>10040.2837836126</v>
      </c>
      <c r="F11">
        <v>33152.192381943903</v>
      </c>
      <c r="H11">
        <v>6194.3116411003102</v>
      </c>
      <c r="J11">
        <v>38208.743931480501</v>
      </c>
      <c r="L11">
        <v>9695.5434192539396</v>
      </c>
      <c r="N11">
        <v>16851.574298883901</v>
      </c>
      <c r="P11">
        <v>2856.7381490979201</v>
      </c>
      <c r="R11">
        <v>8941.9373682382302</v>
      </c>
      <c r="T11">
        <v>1815.6799401021899</v>
      </c>
      <c r="V11">
        <v>12935.1423752464</v>
      </c>
      <c r="X11">
        <v>3156.6563251205998</v>
      </c>
      <c r="Z11">
        <v>5964.5517500389797</v>
      </c>
      <c r="AB11">
        <v>1264.5658110209999</v>
      </c>
      <c r="AD11">
        <v>9177.6315489737008</v>
      </c>
      <c r="AF11">
        <v>2147.9342746339798</v>
      </c>
      <c r="AH11">
        <v>19686.697449045299</v>
      </c>
      <c r="AJ11">
        <v>5234.4484237504803</v>
      </c>
    </row>
    <row r="12" spans="1:36" x14ac:dyDescent="0.3">
      <c r="A12" t="s">
        <v>53</v>
      </c>
      <c r="B12">
        <v>56617.664817950201</v>
      </c>
      <c r="D12">
        <v>13132.6182623268</v>
      </c>
      <c r="F12">
        <v>30352.3775799469</v>
      </c>
      <c r="H12">
        <v>8339.3801288785198</v>
      </c>
      <c r="J12">
        <v>42479.794179463701</v>
      </c>
      <c r="L12">
        <v>16325.1190357748</v>
      </c>
      <c r="N12">
        <v>15538.090852546</v>
      </c>
      <c r="P12">
        <v>4137.7371733316704</v>
      </c>
      <c r="R12">
        <v>8911.8183787566395</v>
      </c>
      <c r="T12">
        <v>2828.6934191003802</v>
      </c>
      <c r="V12">
        <v>15460.428164676199</v>
      </c>
      <c r="X12">
        <v>6442.1035628668697</v>
      </c>
      <c r="Z12">
        <v>6258.3943206804297</v>
      </c>
      <c r="AB12">
        <v>2152.2094172996099</v>
      </c>
      <c r="AD12">
        <v>11547.4067705568</v>
      </c>
      <c r="AF12">
        <v>5125.1474818472798</v>
      </c>
      <c r="AH12">
        <v>28441.5967475049</v>
      </c>
      <c r="AJ12">
        <v>15740.3377551212</v>
      </c>
    </row>
    <row r="13" spans="1:36" x14ac:dyDescent="0.3">
      <c r="A13" t="s">
        <v>57</v>
      </c>
      <c r="B13">
        <v>26697.9970282908</v>
      </c>
      <c r="D13">
        <v>8969.4033396489194</v>
      </c>
      <c r="F13">
        <v>13318.5370856685</v>
      </c>
      <c r="H13">
        <v>4442.9926429874904</v>
      </c>
      <c r="J13">
        <v>18330.555139899501</v>
      </c>
      <c r="L13">
        <v>6575.7049447263898</v>
      </c>
      <c r="N13">
        <v>6670.3374177299502</v>
      </c>
      <c r="P13">
        <v>2416.9092210919998</v>
      </c>
      <c r="R13">
        <v>3633.1039636557098</v>
      </c>
      <c r="T13">
        <v>1353.87183743521</v>
      </c>
      <c r="V13">
        <v>6463.8239885820803</v>
      </c>
      <c r="X13">
        <v>2649.8219330644301</v>
      </c>
      <c r="Z13">
        <v>2597.23238313615</v>
      </c>
      <c r="AB13">
        <v>1005.27057240949</v>
      </c>
      <c r="AD13">
        <v>4847.3931316739499</v>
      </c>
      <c r="AF13">
        <v>2034.90901594294</v>
      </c>
      <c r="AH13">
        <v>12041.126584555101</v>
      </c>
      <c r="AJ13">
        <v>5160.4860158150204</v>
      </c>
    </row>
    <row r="15" spans="1:36" x14ac:dyDescent="0.3">
      <c r="A15" t="s">
        <v>103</v>
      </c>
      <c r="B15">
        <f>_xlfn.STDEV.P(B4:B13)</f>
        <v>18964.81523317231</v>
      </c>
      <c r="F15">
        <f t="shared" ref="F15:AH15" si="0">_xlfn.STDEV.P(F4:F13)</f>
        <v>10633.356077164888</v>
      </c>
      <c r="J15">
        <f t="shared" si="0"/>
        <v>15136.060526878304</v>
      </c>
      <c r="N15">
        <f t="shared" si="0"/>
        <v>5419.2493225806693</v>
      </c>
      <c r="R15">
        <f t="shared" si="0"/>
        <v>3168.0337143433189</v>
      </c>
      <c r="V15">
        <f t="shared" si="0"/>
        <v>5382.1333686530788</v>
      </c>
      <c r="Z15">
        <f t="shared" si="0"/>
        <v>2228.2349546457531</v>
      </c>
      <c r="AD15">
        <f t="shared" si="0"/>
        <v>3905.1251237235992</v>
      </c>
      <c r="AH15">
        <f t="shared" si="0"/>
        <v>8706.9668410376835</v>
      </c>
    </row>
    <row r="16" spans="1:36" x14ac:dyDescent="0.3">
      <c r="A16" t="s">
        <v>104</v>
      </c>
      <c r="D16">
        <f>_xlfn.STDEV.P(D4:D13)</f>
        <v>3466.436092464075</v>
      </c>
      <c r="H16">
        <f>_xlfn.STDEV.P(H4:H13)</f>
        <v>2266.4177623367004</v>
      </c>
      <c r="L16">
        <f>_xlfn.STDEV.P(L4:L13)</f>
        <v>3908.1980570659357</v>
      </c>
      <c r="P16">
        <f>_xlfn.STDEV.P(P4:P13)</f>
        <v>1152.2765949611812</v>
      </c>
      <c r="T16">
        <f>_xlfn.STDEV.P(T4:T13)</f>
        <v>757.68846503228986</v>
      </c>
      <c r="X16">
        <f>_xlfn.STDEV.P(X4:X13)</f>
        <v>1455.5039133644937</v>
      </c>
      <c r="AB16">
        <f>_xlfn.STDEV.P(AB4:AB13)</f>
        <v>556.86815690604544</v>
      </c>
      <c r="AF16">
        <f>_xlfn.STDEV.P(AF4:AF13)</f>
        <v>1123.3357714849087</v>
      </c>
      <c r="AJ16">
        <f>_xlfn.STDEV.P(AJ4:AJ13)</f>
        <v>3475.2214674901429</v>
      </c>
    </row>
    <row r="17" spans="1:37" x14ac:dyDescent="0.3">
      <c r="A17" t="s">
        <v>105</v>
      </c>
      <c r="B17" s="19">
        <f>B15/D16</f>
        <v>5.4709836637119125</v>
      </c>
      <c r="C17" s="19"/>
      <c r="D17" s="19"/>
      <c r="E17" s="10"/>
      <c r="F17" s="19">
        <f>F15/H16</f>
        <v>4.6917017038384783</v>
      </c>
      <c r="G17" s="19"/>
      <c r="H17" s="19"/>
      <c r="I17" s="10"/>
      <c r="J17" s="19">
        <f>J15/L16</f>
        <v>3.8729000695122502</v>
      </c>
      <c r="K17" s="19"/>
      <c r="L17" s="19"/>
      <c r="M17" s="10"/>
      <c r="N17" s="19">
        <f>N15/P16</f>
        <v>4.7030802728083154</v>
      </c>
      <c r="O17" s="19"/>
      <c r="P17" s="19"/>
      <c r="Q17" s="10"/>
      <c r="R17" s="19">
        <f>R15/T16</f>
        <v>4.1811824523530383</v>
      </c>
      <c r="S17" s="19"/>
      <c r="T17" s="19"/>
      <c r="U17" s="10"/>
      <c r="V17" s="19">
        <f>V15/X16</f>
        <v>3.6977800741269884</v>
      </c>
      <c r="W17" s="19"/>
      <c r="X17" s="19"/>
      <c r="Y17" s="10"/>
      <c r="Z17" s="19">
        <f>Z15/AB16</f>
        <v>4.0013689542347093</v>
      </c>
      <c r="AA17" s="19"/>
      <c r="AB17" s="19"/>
      <c r="AC17" s="10"/>
      <c r="AD17" s="19">
        <f>AD15/AF16</f>
        <v>3.4763649683847553</v>
      </c>
      <c r="AE17" s="19"/>
      <c r="AF17" s="19"/>
      <c r="AG17" s="10"/>
      <c r="AH17" s="19">
        <f>AH15/AJ16</f>
        <v>2.5054422926680369</v>
      </c>
      <c r="AI17" s="19"/>
      <c r="AJ17" s="19"/>
    </row>
    <row r="19" spans="1:37" x14ac:dyDescent="0.3">
      <c r="A19" s="19" t="s">
        <v>107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7" s="5" customFormat="1" x14ac:dyDescent="0.3">
      <c r="A20" s="15"/>
      <c r="B20" s="20" t="s">
        <v>94</v>
      </c>
      <c r="C20" s="20"/>
      <c r="D20" s="20"/>
      <c r="E20" s="11"/>
      <c r="F20" s="20" t="s">
        <v>95</v>
      </c>
      <c r="G20" s="20"/>
      <c r="H20" s="20"/>
      <c r="I20" s="11"/>
      <c r="J20" s="20" t="s">
        <v>96</v>
      </c>
      <c r="K20" s="20"/>
      <c r="L20" s="20"/>
      <c r="M20" s="11"/>
      <c r="N20" s="20" t="s">
        <v>97</v>
      </c>
      <c r="O20" s="20"/>
      <c r="P20" s="20"/>
      <c r="Q20" s="11"/>
      <c r="R20" s="20" t="s">
        <v>98</v>
      </c>
      <c r="S20" s="20"/>
      <c r="T20" s="20"/>
      <c r="U20" s="11"/>
      <c r="V20" s="20" t="s">
        <v>99</v>
      </c>
      <c r="W20" s="20"/>
      <c r="X20" s="20"/>
      <c r="Y20" s="11"/>
      <c r="Z20" s="20" t="s">
        <v>100</v>
      </c>
      <c r="AA20" s="20"/>
      <c r="AB20" s="20"/>
      <c r="AC20" s="11"/>
      <c r="AD20" s="20" t="s">
        <v>102</v>
      </c>
      <c r="AE20" s="20"/>
      <c r="AF20" s="20"/>
      <c r="AG20" s="11"/>
      <c r="AH20" s="20" t="s">
        <v>101</v>
      </c>
      <c r="AI20" s="20"/>
      <c r="AJ20" s="20"/>
    </row>
    <row r="21" spans="1:37" x14ac:dyDescent="0.3">
      <c r="A21" s="5" t="s">
        <v>87</v>
      </c>
      <c r="B21" s="5" t="s">
        <v>89</v>
      </c>
      <c r="C21" s="5" t="s">
        <v>113</v>
      </c>
      <c r="D21" s="5" t="s">
        <v>86</v>
      </c>
      <c r="E21" s="5" t="s">
        <v>109</v>
      </c>
      <c r="F21" s="5" t="s">
        <v>89</v>
      </c>
      <c r="G21" s="5" t="s">
        <v>113</v>
      </c>
      <c r="H21" s="5" t="s">
        <v>86</v>
      </c>
      <c r="I21" s="5" t="s">
        <v>109</v>
      </c>
      <c r="J21" s="5" t="s">
        <v>89</v>
      </c>
      <c r="K21" s="5" t="s">
        <v>113</v>
      </c>
      <c r="L21" s="5" t="s">
        <v>86</v>
      </c>
      <c r="M21" s="5" t="s">
        <v>109</v>
      </c>
      <c r="N21" s="5" t="s">
        <v>89</v>
      </c>
      <c r="O21" s="5" t="s">
        <v>113</v>
      </c>
      <c r="P21" s="5" t="s">
        <v>86</v>
      </c>
      <c r="Q21" s="5" t="s">
        <v>109</v>
      </c>
      <c r="R21" s="5" t="s">
        <v>89</v>
      </c>
      <c r="S21" s="5" t="s">
        <v>113</v>
      </c>
      <c r="T21" s="5" t="s">
        <v>86</v>
      </c>
      <c r="U21" s="5" t="s">
        <v>109</v>
      </c>
      <c r="V21" s="5" t="s">
        <v>89</v>
      </c>
      <c r="W21" s="5" t="s">
        <v>113</v>
      </c>
      <c r="X21" s="5" t="s">
        <v>86</v>
      </c>
      <c r="Y21" s="5" t="s">
        <v>109</v>
      </c>
      <c r="Z21" s="5" t="s">
        <v>89</v>
      </c>
      <c r="AA21" s="5" t="s">
        <v>113</v>
      </c>
      <c r="AB21" s="5" t="s">
        <v>86</v>
      </c>
      <c r="AC21" s="5" t="s">
        <v>109</v>
      </c>
      <c r="AD21" s="5" t="s">
        <v>89</v>
      </c>
      <c r="AE21" s="5" t="s">
        <v>113</v>
      </c>
      <c r="AF21" s="5" t="s">
        <v>86</v>
      </c>
      <c r="AG21" s="5" t="s">
        <v>109</v>
      </c>
      <c r="AH21" s="5" t="s">
        <v>89</v>
      </c>
      <c r="AI21" s="5" t="s">
        <v>113</v>
      </c>
      <c r="AJ21" s="5" t="s">
        <v>86</v>
      </c>
      <c r="AK21" s="5" t="s">
        <v>109</v>
      </c>
    </row>
    <row r="22" spans="1:37" x14ac:dyDescent="0.3">
      <c r="A22" s="9" t="s">
        <v>90</v>
      </c>
      <c r="B22">
        <v>24385.306598484302</v>
      </c>
      <c r="C22">
        <f>B22/(MAX(B$22:B$31)-MIN(B$22:B$31))</f>
        <v>0.39003801418377071</v>
      </c>
      <c r="D22">
        <v>12450.378462906599</v>
      </c>
      <c r="E22">
        <f t="shared" ref="E22:E31" si="1">D22/B22</f>
        <v>0.51056887116114702</v>
      </c>
      <c r="F22">
        <v>12619.263029689</v>
      </c>
      <c r="G22">
        <f>F22/(MAX(F$22:F$31)-MIN(F$22:F$31))</f>
        <v>0.33903376123530021</v>
      </c>
      <c r="H22">
        <v>6370.67186385889</v>
      </c>
      <c r="I22">
        <f t="shared" ref="I22:I31" si="2">H22/F22</f>
        <v>0.50483707716296755</v>
      </c>
      <c r="J22">
        <v>18722.137366430601</v>
      </c>
      <c r="K22">
        <f>J22/(MAX(J$22:J$31)-MIN(J$22:J$31))</f>
        <v>0.37370265671158914</v>
      </c>
      <c r="L22">
        <v>9660.3686212092307</v>
      </c>
      <c r="M22">
        <f t="shared" ref="M22:M31" si="3">L22/J22</f>
        <v>0.51598641929262756</v>
      </c>
      <c r="N22">
        <v>5959.6864952781398</v>
      </c>
      <c r="O22">
        <f>N22/(MAX(N$22:N$31)-MIN(N$22:N$31))</f>
        <v>0.31990892017026673</v>
      </c>
      <c r="P22">
        <v>2929.1432589122201</v>
      </c>
      <c r="Q22">
        <f t="shared" ref="Q22:Q31" si="4">P22/N22</f>
        <v>0.49149284299316426</v>
      </c>
      <c r="R22">
        <v>3339.4650680862701</v>
      </c>
      <c r="S22">
        <f>R22/(MAX(R$22:R$31)-MIN(R$22:R$31))</f>
        <v>0.30326977981802128</v>
      </c>
      <c r="T22">
        <v>1680.34443811555</v>
      </c>
      <c r="U22">
        <f t="shared" ref="U22:U31" si="5">T22/R22</f>
        <v>0.5031777257303357</v>
      </c>
      <c r="V22">
        <v>6239.2700439243299</v>
      </c>
      <c r="W22">
        <f>V22/(MAX(V$22:V$31)-MIN(V$22:V$31))</f>
        <v>0.37123182910411695</v>
      </c>
      <c r="X22">
        <v>3610.8955618036698</v>
      </c>
      <c r="Y22">
        <f t="shared" ref="Y22:Y31" si="6">X22/V22</f>
        <v>0.5787368612647058</v>
      </c>
      <c r="Z22">
        <v>2419.71076934034</v>
      </c>
      <c r="AA22">
        <f>Z22/(MAX(Z$22:Z$31)-MIN(Z$22:Z$31))</f>
        <v>0.31886358248777247</v>
      </c>
      <c r="AB22">
        <v>1259.7304991503199</v>
      </c>
      <c r="AC22">
        <f t="shared" ref="AC22:AC31" si="7">AB22/Z22</f>
        <v>0.5206120149201745</v>
      </c>
      <c r="AD22">
        <v>4673.0011031671802</v>
      </c>
      <c r="AE22">
        <f>AD22/(MAX(AD$22:AD$31)-MIN(AD$22:AD$31))</f>
        <v>0.40187529140113459</v>
      </c>
      <c r="AF22">
        <v>2855.1673535730001</v>
      </c>
      <c r="AG22">
        <f t="shared" ref="AG22:AG31" si="8">AF22/AD22</f>
        <v>0.61099222759392835</v>
      </c>
      <c r="AH22">
        <v>11727.5862882931</v>
      </c>
      <c r="AI22">
        <f>AH22/(MAX(AH$22:AH$31)-MIN(AH$22:AH$31))</f>
        <v>0.53249857405765078</v>
      </c>
      <c r="AJ22">
        <v>7724.03492218668</v>
      </c>
      <c r="AK22">
        <f t="shared" ref="AK22:AK31" si="9">AJ22/AH22</f>
        <v>0.65862102672372491</v>
      </c>
    </row>
    <row r="23" spans="1:37" x14ac:dyDescent="0.3">
      <c r="A23" t="s">
        <v>88</v>
      </c>
      <c r="B23">
        <v>32122.905644848801</v>
      </c>
      <c r="C23">
        <f t="shared" ref="C23:C31" si="10">B23/(MAX(B$22:B$31)-MIN(B$22:B$31))</f>
        <v>0.51379933555185353</v>
      </c>
      <c r="D23">
        <v>10011.6927999575</v>
      </c>
      <c r="E23">
        <f t="shared" si="1"/>
        <v>0.31166834378704361</v>
      </c>
      <c r="F23">
        <v>17452.2105385303</v>
      </c>
      <c r="G23">
        <f t="shared" ref="G23:G31" si="11">F23/(MAX(F$22:F$31)-MIN(F$22:F$31))</f>
        <v>0.46887750630347969</v>
      </c>
      <c r="H23">
        <v>5988.0152324219098</v>
      </c>
      <c r="I23">
        <f t="shared" si="2"/>
        <v>0.34310927084003523</v>
      </c>
      <c r="J23">
        <v>24898.908212424802</v>
      </c>
      <c r="K23">
        <f t="shared" ref="K23:K31" si="12">J23/(MAX(J$22:J$31)-MIN(J$22:J$31))</f>
        <v>0.49699390438641589</v>
      </c>
      <c r="L23">
        <v>12906.5191318655</v>
      </c>
      <c r="M23">
        <f t="shared" si="3"/>
        <v>0.51835683001654742</v>
      </c>
      <c r="N23">
        <v>8421.1374280196997</v>
      </c>
      <c r="O23">
        <f t="shared" ref="O23:O31" si="13">N23/(MAX(N$22:N$31)-MIN(N$22:N$31))</f>
        <v>0.4520366941008816</v>
      </c>
      <c r="P23">
        <v>2557.4823737383199</v>
      </c>
      <c r="Q23">
        <f t="shared" si="4"/>
        <v>0.30369797377119079</v>
      </c>
      <c r="R23">
        <v>4841.5816045232004</v>
      </c>
      <c r="S23">
        <f t="shared" ref="S23:S31" si="14">R23/(MAX(R$22:R$31)-MIN(R$22:R$31))</f>
        <v>0.43968281064133646</v>
      </c>
      <c r="T23">
        <v>1774.7741446345301</v>
      </c>
      <c r="U23">
        <f t="shared" si="5"/>
        <v>0.36656908622101186</v>
      </c>
      <c r="V23">
        <v>8216.0029137648107</v>
      </c>
      <c r="W23">
        <f t="shared" ref="W23:W31" si="15">V23/(MAX(V$22:V$31)-MIN(V$22:V$31))</f>
        <v>0.48884593359951328</v>
      </c>
      <c r="X23">
        <v>4381.70196684656</v>
      </c>
      <c r="Y23">
        <f t="shared" si="6"/>
        <v>0.53331309796709125</v>
      </c>
      <c r="Z23">
        <v>3394.3979870099101</v>
      </c>
      <c r="AA23">
        <f t="shared" ref="AA23:AA31" si="16">Z23/(MAX(Z$22:Z$31)-MIN(Z$22:Z$31))</f>
        <v>0.44730548635874068</v>
      </c>
      <c r="AB23">
        <v>1385.40487816988</v>
      </c>
      <c r="AC23">
        <f t="shared" si="7"/>
        <v>0.40814450263985358</v>
      </c>
      <c r="AD23">
        <v>5822.3878190994601</v>
      </c>
      <c r="AE23">
        <f t="shared" ref="AE23:AE31" si="17">AD23/(MAX(AD$22:AD$31)-MIN(AD$22:AD$31))</f>
        <v>0.50072185942030611</v>
      </c>
      <c r="AF23">
        <v>3154.70953270564</v>
      </c>
      <c r="AG23">
        <f t="shared" si="8"/>
        <v>0.5418240128830123</v>
      </c>
      <c r="AH23">
        <v>12537.3504331652</v>
      </c>
      <c r="AI23">
        <f t="shared" ref="AI23:AI31" si="18">AH23/(MAX(AH$22:AH$31)-MIN(AH$22:AH$31))</f>
        <v>0.56926643420103284</v>
      </c>
      <c r="AJ23">
        <v>7180.8273265806502</v>
      </c>
      <c r="AK23">
        <f t="shared" si="9"/>
        <v>0.57275477501092442</v>
      </c>
    </row>
    <row r="24" spans="1:37" x14ac:dyDescent="0.3">
      <c r="A24" t="s">
        <v>91</v>
      </c>
      <c r="B24">
        <v>19530.252118929599</v>
      </c>
      <c r="C24">
        <f t="shared" si="10"/>
        <v>0.31238240627448821</v>
      </c>
      <c r="D24">
        <v>5555.9230069933701</v>
      </c>
      <c r="E24">
        <f t="shared" si="1"/>
        <v>0.28447779235826248</v>
      </c>
      <c r="F24">
        <v>9989.9352753533094</v>
      </c>
      <c r="G24">
        <f t="shared" si="11"/>
        <v>0.26839327486335052</v>
      </c>
      <c r="H24">
        <v>2762.1453276524499</v>
      </c>
      <c r="I24">
        <f t="shared" si="2"/>
        <v>0.27649281517039281</v>
      </c>
      <c r="J24">
        <v>14576.4104493871</v>
      </c>
      <c r="K24">
        <f t="shared" si="12"/>
        <v>0.29095199995816784</v>
      </c>
      <c r="L24">
        <v>3954.09065607202</v>
      </c>
      <c r="M24">
        <f t="shared" si="3"/>
        <v>0.2712664184232188</v>
      </c>
      <c r="N24">
        <v>4645.9871594824099</v>
      </c>
      <c r="O24">
        <f t="shared" si="13"/>
        <v>0.24939109406049001</v>
      </c>
      <c r="P24">
        <v>1284.4094495986501</v>
      </c>
      <c r="Q24">
        <f t="shared" si="4"/>
        <v>0.27645566066130517</v>
      </c>
      <c r="R24">
        <v>2545.7296118959598</v>
      </c>
      <c r="S24">
        <f t="shared" si="14"/>
        <v>0.23118758338093207</v>
      </c>
      <c r="T24">
        <v>683.45513820075803</v>
      </c>
      <c r="U24">
        <f t="shared" si="5"/>
        <v>0.26847122137678531</v>
      </c>
      <c r="V24">
        <v>4818.4875068666297</v>
      </c>
      <c r="W24">
        <f t="shared" si="15"/>
        <v>0.28669634718428444</v>
      </c>
      <c r="X24">
        <v>1244.41389457019</v>
      </c>
      <c r="Y24">
        <f t="shared" si="6"/>
        <v>0.25825819674676476</v>
      </c>
      <c r="Z24">
        <v>1815.59149058962</v>
      </c>
      <c r="AA24">
        <f t="shared" si="16"/>
        <v>0.23925421763591503</v>
      </c>
      <c r="AB24">
        <v>477.93002095943501</v>
      </c>
      <c r="AC24">
        <f t="shared" si="7"/>
        <v>0.2632365394069045</v>
      </c>
      <c r="AD24">
        <v>3480.2666081073398</v>
      </c>
      <c r="AE24">
        <f t="shared" si="17"/>
        <v>0.29930084038260463</v>
      </c>
      <c r="AF24">
        <v>903.11081711193106</v>
      </c>
      <c r="AG24">
        <f t="shared" si="8"/>
        <v>0.25949472233193838</v>
      </c>
      <c r="AH24">
        <v>8401.3223331509398</v>
      </c>
      <c r="AI24">
        <f t="shared" si="18"/>
        <v>0.38146742668330413</v>
      </c>
      <c r="AJ24">
        <v>2239.2411848804099</v>
      </c>
      <c r="AK24">
        <f t="shared" si="9"/>
        <v>0.26653437352886045</v>
      </c>
    </row>
    <row r="25" spans="1:37" x14ac:dyDescent="0.3">
      <c r="A25" t="s">
        <v>28</v>
      </c>
      <c r="B25">
        <v>35914.716492708598</v>
      </c>
      <c r="C25">
        <f t="shared" si="10"/>
        <v>0.57444857804904004</v>
      </c>
      <c r="D25">
        <v>14977.0656168433</v>
      </c>
      <c r="E25">
        <f t="shared" si="1"/>
        <v>0.41701750923981101</v>
      </c>
      <c r="F25">
        <v>17975.9076341492</v>
      </c>
      <c r="G25">
        <f t="shared" si="11"/>
        <v>0.48294734506173032</v>
      </c>
      <c r="H25">
        <v>7472.4959992091599</v>
      </c>
      <c r="I25">
        <f t="shared" si="2"/>
        <v>0.41569505981514426</v>
      </c>
      <c r="J25">
        <v>25296.518578689898</v>
      </c>
      <c r="K25">
        <f t="shared" si="12"/>
        <v>0.50493039407779894</v>
      </c>
      <c r="L25">
        <v>10125.0414568955</v>
      </c>
      <c r="M25">
        <f t="shared" si="3"/>
        <v>0.40025434430431706</v>
      </c>
      <c r="N25">
        <v>8898.0594289241508</v>
      </c>
      <c r="O25">
        <f t="shared" si="13"/>
        <v>0.47763730286371975</v>
      </c>
      <c r="P25">
        <v>4176.4216861923496</v>
      </c>
      <c r="Q25">
        <f t="shared" si="4"/>
        <v>0.46936320436525941</v>
      </c>
      <c r="R25">
        <v>4875.5673587598603</v>
      </c>
      <c r="S25">
        <f t="shared" si="14"/>
        <v>0.44276918884687577</v>
      </c>
      <c r="T25">
        <v>2318.3354120670401</v>
      </c>
      <c r="U25">
        <f t="shared" si="5"/>
        <v>0.4755006425871075</v>
      </c>
      <c r="V25">
        <v>8730.4915455818391</v>
      </c>
      <c r="W25">
        <f t="shared" si="15"/>
        <v>0.51945761645633981</v>
      </c>
      <c r="X25">
        <v>4127.5142941904896</v>
      </c>
      <c r="Y25">
        <f t="shared" si="6"/>
        <v>0.4727699778003065</v>
      </c>
      <c r="Z25">
        <v>3471.2781701286499</v>
      </c>
      <c r="AA25">
        <f t="shared" si="16"/>
        <v>0.45743656934691135</v>
      </c>
      <c r="AB25">
        <v>1628.0774845170199</v>
      </c>
      <c r="AC25">
        <f t="shared" si="7"/>
        <v>0.46901383430665289</v>
      </c>
      <c r="AD25">
        <v>6508.4453000042304</v>
      </c>
      <c r="AE25">
        <f t="shared" si="17"/>
        <v>0.55972239119199085</v>
      </c>
      <c r="AF25">
        <v>3164.19075212183</v>
      </c>
      <c r="AG25">
        <f t="shared" si="8"/>
        <v>0.48616691179993066</v>
      </c>
      <c r="AH25">
        <v>15941.815056956</v>
      </c>
      <c r="AI25">
        <f t="shared" si="18"/>
        <v>0.72384833307036733</v>
      </c>
      <c r="AJ25">
        <v>7753.8006380732904</v>
      </c>
      <c r="AK25">
        <f t="shared" si="9"/>
        <v>0.48638129412309433</v>
      </c>
    </row>
    <row r="26" spans="1:37" x14ac:dyDescent="0.3">
      <c r="A26" t="s">
        <v>37</v>
      </c>
      <c r="B26">
        <v>82050.585295979603</v>
      </c>
      <c r="C26">
        <f t="shared" si="10"/>
        <v>1.3123824062744882</v>
      </c>
      <c r="D26">
        <v>15032.999623318399</v>
      </c>
      <c r="E26">
        <f t="shared" si="1"/>
        <v>0.18321623872748902</v>
      </c>
      <c r="F26">
        <v>47211.193074899798</v>
      </c>
      <c r="G26">
        <f t="shared" si="11"/>
        <v>1.2683932748633504</v>
      </c>
      <c r="H26">
        <v>8759.7479911130504</v>
      </c>
      <c r="I26">
        <f t="shared" si="2"/>
        <v>0.18554388102871816</v>
      </c>
      <c r="J26">
        <v>64675.431770714502</v>
      </c>
      <c r="K26">
        <f t="shared" si="12"/>
        <v>1.2909519999581678</v>
      </c>
      <c r="L26">
        <v>15828.930606648501</v>
      </c>
      <c r="M26">
        <f t="shared" si="3"/>
        <v>0.24474410410996211</v>
      </c>
      <c r="N26">
        <v>23275.309818276</v>
      </c>
      <c r="O26">
        <f t="shared" si="13"/>
        <v>1.24939109406049</v>
      </c>
      <c r="P26">
        <v>4258.2866200535</v>
      </c>
      <c r="Q26">
        <f t="shared" si="4"/>
        <v>0.18295295114438614</v>
      </c>
      <c r="R26">
        <v>13557.2622152768</v>
      </c>
      <c r="S26">
        <f t="shared" si="14"/>
        <v>1.231187583380932</v>
      </c>
      <c r="T26">
        <v>2687.2273626691499</v>
      </c>
      <c r="U26">
        <f t="shared" si="5"/>
        <v>0.19821312887502371</v>
      </c>
      <c r="V26">
        <v>21625.4247217638</v>
      </c>
      <c r="W26">
        <f t="shared" si="15"/>
        <v>1.2866963471842845</v>
      </c>
      <c r="X26">
        <v>5985.1817520988798</v>
      </c>
      <c r="Y26">
        <f t="shared" si="6"/>
        <v>0.2767659747313726</v>
      </c>
      <c r="Z26">
        <v>9404.1368818875708</v>
      </c>
      <c r="AA26">
        <f t="shared" si="16"/>
        <v>1.2392542176359149</v>
      </c>
      <c r="AB26">
        <v>2069.8430428572101</v>
      </c>
      <c r="AC26">
        <f t="shared" si="7"/>
        <v>0.2200992040900363</v>
      </c>
      <c r="AD26">
        <v>15108.254700818399</v>
      </c>
      <c r="AE26">
        <f t="shared" si="17"/>
        <v>1.2993008403826047</v>
      </c>
      <c r="AF26">
        <v>4590.4900549838503</v>
      </c>
      <c r="AG26">
        <f t="shared" si="8"/>
        <v>0.30383986409331504</v>
      </c>
      <c r="AH26">
        <v>30425.017530921399</v>
      </c>
      <c r="AI26">
        <f t="shared" si="18"/>
        <v>1.381467426683304</v>
      </c>
      <c r="AJ26">
        <v>11799.912213227401</v>
      </c>
      <c r="AK26">
        <f t="shared" si="9"/>
        <v>0.3878358394119239</v>
      </c>
    </row>
    <row r="27" spans="1:37" x14ac:dyDescent="0.3">
      <c r="A27" t="s">
        <v>83</v>
      </c>
      <c r="B27">
        <v>47563.6081128324</v>
      </c>
      <c r="C27">
        <f t="shared" si="10"/>
        <v>0.76077022779354075</v>
      </c>
      <c r="D27">
        <v>27158.903589999099</v>
      </c>
      <c r="E27">
        <f t="shared" si="1"/>
        <v>0.57100175254937768</v>
      </c>
      <c r="F27">
        <v>22969.942596586501</v>
      </c>
      <c r="G27">
        <f t="shared" si="11"/>
        <v>0.6171189248974378</v>
      </c>
      <c r="H27">
        <v>13888.610316347</v>
      </c>
      <c r="I27">
        <f t="shared" si="2"/>
        <v>0.60464279603428117</v>
      </c>
      <c r="J27">
        <v>29371.0435457352</v>
      </c>
      <c r="K27">
        <f t="shared" si="12"/>
        <v>0.58625982646155606</v>
      </c>
      <c r="L27">
        <v>19235.6838356027</v>
      </c>
      <c r="M27">
        <f t="shared" si="3"/>
        <v>0.6549199998852544</v>
      </c>
      <c r="N27">
        <v>11276.4352530987</v>
      </c>
      <c r="O27">
        <f t="shared" si="13"/>
        <v>0.60530570325249533</v>
      </c>
      <c r="P27">
        <v>6825.4159108677004</v>
      </c>
      <c r="Q27">
        <f t="shared" si="4"/>
        <v>0.60528134624744245</v>
      </c>
      <c r="R27">
        <v>6003.5647082919504</v>
      </c>
      <c r="S27">
        <f t="shared" si="14"/>
        <v>0.5452070047405293</v>
      </c>
      <c r="T27">
        <v>3768.4250585806699</v>
      </c>
      <c r="U27">
        <f t="shared" si="5"/>
        <v>0.62769791643551875</v>
      </c>
      <c r="V27">
        <v>10085.235917636801</v>
      </c>
      <c r="W27">
        <f t="shared" si="15"/>
        <v>0.60006387771220726</v>
      </c>
      <c r="X27">
        <v>6859.1996991893802</v>
      </c>
      <c r="Y27">
        <f t="shared" si="6"/>
        <v>0.68012288013949063</v>
      </c>
      <c r="Z27">
        <v>4185.6700704901004</v>
      </c>
      <c r="AA27">
        <f t="shared" si="16"/>
        <v>0.55157739127316208</v>
      </c>
      <c r="AB27">
        <v>2692.9310231946101</v>
      </c>
      <c r="AC27">
        <f t="shared" si="7"/>
        <v>0.64336915663285776</v>
      </c>
      <c r="AD27">
        <v>7398.1126777497102</v>
      </c>
      <c r="AE27">
        <f t="shared" si="17"/>
        <v>0.63623325194039171</v>
      </c>
      <c r="AF27">
        <v>5062.1117864108801</v>
      </c>
      <c r="AG27">
        <f t="shared" si="8"/>
        <v>0.68424367225921012</v>
      </c>
      <c r="AH27">
        <v>17529.8178326507</v>
      </c>
      <c r="AI27">
        <f t="shared" si="18"/>
        <v>0.79595261718048604</v>
      </c>
      <c r="AJ27">
        <v>12506.7179241022</v>
      </c>
      <c r="AK27">
        <f t="shared" si="9"/>
        <v>0.71345395847796145</v>
      </c>
    </row>
    <row r="28" spans="1:37" x14ac:dyDescent="0.3">
      <c r="A28" t="s">
        <v>92</v>
      </c>
      <c r="B28">
        <v>31201.627043845299</v>
      </c>
      <c r="C28">
        <f t="shared" si="10"/>
        <v>0.49906367190152479</v>
      </c>
      <c r="D28">
        <v>16265.2122877644</v>
      </c>
      <c r="E28">
        <f t="shared" si="1"/>
        <v>0.52129372179560129</v>
      </c>
      <c r="F28">
        <v>16052.944929515599</v>
      </c>
      <c r="G28">
        <f t="shared" si="11"/>
        <v>0.43128432187778437</v>
      </c>
      <c r="H28">
        <v>9157.9522682991592</v>
      </c>
      <c r="I28">
        <f t="shared" si="2"/>
        <v>0.5704842512392212</v>
      </c>
      <c r="J28">
        <v>21281.259637591698</v>
      </c>
      <c r="K28">
        <f t="shared" si="12"/>
        <v>0.42478393941264797</v>
      </c>
      <c r="L28">
        <v>12596.5326357208</v>
      </c>
      <c r="M28">
        <f t="shared" si="3"/>
        <v>0.59190728604569998</v>
      </c>
      <c r="N28">
        <v>8148.2018191658099</v>
      </c>
      <c r="O28">
        <f t="shared" si="13"/>
        <v>0.43738583352731925</v>
      </c>
      <c r="P28">
        <v>4441.8214410269802</v>
      </c>
      <c r="Q28">
        <f t="shared" si="4"/>
        <v>0.5451290406895839</v>
      </c>
      <c r="R28">
        <v>4434.6250468631097</v>
      </c>
      <c r="S28">
        <f t="shared" si="14"/>
        <v>0.40272550666576235</v>
      </c>
      <c r="T28">
        <v>2528.3342337547001</v>
      </c>
      <c r="U28">
        <f t="shared" si="5"/>
        <v>0.57013483824143163</v>
      </c>
      <c r="V28">
        <v>7077.1131012392098</v>
      </c>
      <c r="W28">
        <f t="shared" si="15"/>
        <v>0.42108285470158519</v>
      </c>
      <c r="X28">
        <v>4056.1605204759398</v>
      </c>
      <c r="Y28">
        <f t="shared" si="6"/>
        <v>0.57313772755245385</v>
      </c>
      <c r="Z28">
        <v>3016.6054649162902</v>
      </c>
      <c r="AA28">
        <f t="shared" si="16"/>
        <v>0.39752090939266654</v>
      </c>
      <c r="AB28">
        <v>1711.50001599913</v>
      </c>
      <c r="AC28">
        <f t="shared" si="7"/>
        <v>0.56735958212109905</v>
      </c>
      <c r="AD28">
        <v>5018.6893884095998</v>
      </c>
      <c r="AE28">
        <f t="shared" si="17"/>
        <v>0.43160427654338052</v>
      </c>
      <c r="AF28">
        <v>2826.0502620941202</v>
      </c>
      <c r="AG28">
        <f t="shared" si="8"/>
        <v>0.56310523393233602</v>
      </c>
      <c r="AH28">
        <v>11112.0056198408</v>
      </c>
      <c r="AI28">
        <f t="shared" si="18"/>
        <v>0.50454773915349638</v>
      </c>
      <c r="AJ28">
        <v>6366.9773814821801</v>
      </c>
      <c r="AK28">
        <f t="shared" si="9"/>
        <v>0.57298183598051478</v>
      </c>
    </row>
    <row r="29" spans="1:37" x14ac:dyDescent="0.3">
      <c r="A29" t="s">
        <v>93</v>
      </c>
      <c r="B29">
        <v>68574.604680782097</v>
      </c>
      <c r="C29">
        <f t="shared" si="10"/>
        <v>1.0968368400498942</v>
      </c>
      <c r="D29">
        <v>16346.959311553401</v>
      </c>
      <c r="E29">
        <f t="shared" si="1"/>
        <v>0.23838211518169503</v>
      </c>
      <c r="F29">
        <v>34707.474169617897</v>
      </c>
      <c r="G29">
        <f t="shared" si="11"/>
        <v>0.93246376456522595</v>
      </c>
      <c r="H29">
        <v>9005.4243739344802</v>
      </c>
      <c r="I29">
        <f t="shared" si="2"/>
        <v>0.25946642875607512</v>
      </c>
      <c r="J29">
        <v>39474.634796968101</v>
      </c>
      <c r="K29">
        <f t="shared" si="12"/>
        <v>0.78793225408105028</v>
      </c>
      <c r="L29">
        <v>11348.340352863301</v>
      </c>
      <c r="M29">
        <f t="shared" si="3"/>
        <v>0.28748436587777942</v>
      </c>
      <c r="N29">
        <v>17832.904511936202</v>
      </c>
      <c r="O29">
        <f t="shared" si="13"/>
        <v>0.9572492161178251</v>
      </c>
      <c r="P29">
        <v>4675.2620718184999</v>
      </c>
      <c r="Q29">
        <f t="shared" si="4"/>
        <v>0.26217053249453443</v>
      </c>
      <c r="R29">
        <v>9559.1210656259009</v>
      </c>
      <c r="S29">
        <f t="shared" si="14"/>
        <v>0.86810087296031713</v>
      </c>
      <c r="T29">
        <v>2730.6401425773302</v>
      </c>
      <c r="U29">
        <f t="shared" si="5"/>
        <v>0.28565807712139657</v>
      </c>
      <c r="V29">
        <v>13576.230914698999</v>
      </c>
      <c r="W29">
        <f t="shared" si="15"/>
        <v>0.80777542874768582</v>
      </c>
      <c r="X29">
        <v>4150.4602467081304</v>
      </c>
      <c r="Y29">
        <f t="shared" si="6"/>
        <v>0.30571520717244305</v>
      </c>
      <c r="Z29">
        <v>6461.7285284639402</v>
      </c>
      <c r="AA29">
        <f t="shared" si="16"/>
        <v>0.85151082259767852</v>
      </c>
      <c r="AB29">
        <v>1957.9434142119301</v>
      </c>
      <c r="AC29">
        <f t="shared" si="7"/>
        <v>0.30300613923769493</v>
      </c>
      <c r="AD29">
        <v>9754.9734108381708</v>
      </c>
      <c r="AE29">
        <f t="shared" si="17"/>
        <v>0.83892186103570421</v>
      </c>
      <c r="AF29">
        <v>3129.9193519198602</v>
      </c>
      <c r="AG29">
        <f t="shared" si="8"/>
        <v>0.32085370406467667</v>
      </c>
      <c r="AH29">
        <v>21132.240701845902</v>
      </c>
      <c r="AI29">
        <f t="shared" si="18"/>
        <v>0.95952293709482495</v>
      </c>
      <c r="AJ29">
        <v>8277.2527904140807</v>
      </c>
      <c r="AK29">
        <f t="shared" si="9"/>
        <v>0.39168836410665447</v>
      </c>
    </row>
    <row r="30" spans="1:37" x14ac:dyDescent="0.3">
      <c r="A30" t="s">
        <v>53</v>
      </c>
      <c r="B30">
        <v>64602.286339184</v>
      </c>
      <c r="C30">
        <f t="shared" si="10"/>
        <v>1.0333004169417677</v>
      </c>
      <c r="D30">
        <v>13449.4392273225</v>
      </c>
      <c r="E30">
        <f t="shared" si="1"/>
        <v>0.20818828542241313</v>
      </c>
      <c r="F30">
        <v>35233.329499869702</v>
      </c>
      <c r="G30">
        <f t="shared" si="11"/>
        <v>0.94659158724880577</v>
      </c>
      <c r="H30">
        <v>8573.6592859619705</v>
      </c>
      <c r="I30">
        <f t="shared" si="2"/>
        <v>0.24333945748708413</v>
      </c>
      <c r="J30">
        <v>49521.192217541902</v>
      </c>
      <c r="K30">
        <f t="shared" si="12"/>
        <v>0.98846625964847912</v>
      </c>
      <c r="L30">
        <v>16604.223458020198</v>
      </c>
      <c r="M30">
        <f t="shared" si="3"/>
        <v>0.3352953092300246</v>
      </c>
      <c r="N30">
        <v>17897.3982848782</v>
      </c>
      <c r="O30">
        <f t="shared" si="13"/>
        <v>0.96071116554686442</v>
      </c>
      <c r="P30">
        <v>3999.21041764139</v>
      </c>
      <c r="Q30">
        <f t="shared" si="4"/>
        <v>0.22345205453802675</v>
      </c>
      <c r="R30">
        <v>10412.052052003901</v>
      </c>
      <c r="S30">
        <f t="shared" si="14"/>
        <v>0.94555884516993738</v>
      </c>
      <c r="T30">
        <v>2874.6581997920798</v>
      </c>
      <c r="U30">
        <f t="shared" si="5"/>
        <v>0.27608949565698954</v>
      </c>
      <c r="V30">
        <v>17904.1681557952</v>
      </c>
      <c r="W30">
        <f t="shared" si="15"/>
        <v>1.0652844076745569</v>
      </c>
      <c r="X30">
        <v>6320.2837743986802</v>
      </c>
      <c r="Y30">
        <f t="shared" si="6"/>
        <v>0.35300627872805912</v>
      </c>
      <c r="Z30">
        <v>7387.8684437530401</v>
      </c>
      <c r="AA30">
        <f t="shared" si="16"/>
        <v>0.97355528138831005</v>
      </c>
      <c r="AB30">
        <v>2262.5355639541199</v>
      </c>
      <c r="AC30">
        <f t="shared" si="7"/>
        <v>0.30625011546696557</v>
      </c>
      <c r="AD30">
        <v>13205.1736910489</v>
      </c>
      <c r="AE30">
        <f t="shared" si="17"/>
        <v>1.1356370152568775</v>
      </c>
      <c r="AF30">
        <v>4800.1069566352098</v>
      </c>
      <c r="AG30">
        <f t="shared" si="8"/>
        <v>0.36350199315355863</v>
      </c>
      <c r="AH30">
        <v>29990.6569050775</v>
      </c>
      <c r="AI30">
        <f t="shared" si="18"/>
        <v>1.3617450039952226</v>
      </c>
      <c r="AJ30">
        <v>11715.286333574801</v>
      </c>
      <c r="AK30">
        <f t="shared" si="9"/>
        <v>0.39063120126559719</v>
      </c>
    </row>
    <row r="31" spans="1:37" x14ac:dyDescent="0.3">
      <c r="A31" t="s">
        <v>57</v>
      </c>
      <c r="B31">
        <v>24960.349509039701</v>
      </c>
      <c r="C31">
        <f t="shared" si="10"/>
        <v>0.39923570845911865</v>
      </c>
      <c r="D31">
        <v>9014.9315408681305</v>
      </c>
      <c r="E31">
        <f t="shared" si="1"/>
        <v>0.36117008448151983</v>
      </c>
      <c r="F31">
        <v>12522.285564428001</v>
      </c>
      <c r="G31">
        <f t="shared" si="11"/>
        <v>0.33642832899055269</v>
      </c>
      <c r="H31">
        <v>4191.0735425948396</v>
      </c>
      <c r="I31">
        <f t="shared" si="2"/>
        <v>0.33468918441697282</v>
      </c>
      <c r="J31">
        <v>17439.9269529591</v>
      </c>
      <c r="K31">
        <f t="shared" si="12"/>
        <v>0.34810913452983633</v>
      </c>
      <c r="L31">
        <v>6044.2227222555202</v>
      </c>
      <c r="M31">
        <f t="shared" si="3"/>
        <v>0.34657385541571739</v>
      </c>
      <c r="N31">
        <v>6286.0141714689598</v>
      </c>
      <c r="O31">
        <f t="shared" si="13"/>
        <v>0.33742580375039971</v>
      </c>
      <c r="P31">
        <v>2277.1558569947902</v>
      </c>
      <c r="Q31">
        <f t="shared" si="4"/>
        <v>0.36225751245206761</v>
      </c>
      <c r="R31">
        <v>3391.7114892794698</v>
      </c>
      <c r="S31">
        <f t="shared" si="14"/>
        <v>0.30801448004050974</v>
      </c>
      <c r="T31">
        <v>1209.6834694531301</v>
      </c>
      <c r="U31">
        <f t="shared" si="5"/>
        <v>0.35665871736929883</v>
      </c>
      <c r="V31">
        <v>5960.9682582927398</v>
      </c>
      <c r="W31">
        <f t="shared" si="15"/>
        <v>0.3546730842195992</v>
      </c>
      <c r="X31">
        <v>2286.9117886711301</v>
      </c>
      <c r="Y31">
        <f t="shared" si="6"/>
        <v>0.38364770446305252</v>
      </c>
      <c r="Z31">
        <v>2400.70804517017</v>
      </c>
      <c r="AA31">
        <f t="shared" si="16"/>
        <v>0.31635944985229258</v>
      </c>
      <c r="AB31">
        <v>874.44295957359304</v>
      </c>
      <c r="AC31">
        <f t="shared" si="7"/>
        <v>0.36424377438682248</v>
      </c>
      <c r="AD31">
        <v>4420.2205700609402</v>
      </c>
      <c r="AE31">
        <f t="shared" si="17"/>
        <v>0.38013631720449831</v>
      </c>
      <c r="AF31">
        <v>1715.77094471743</v>
      </c>
      <c r="AG31">
        <f t="shared" si="8"/>
        <v>0.38816410120768591</v>
      </c>
      <c r="AH31">
        <v>10789.241920533201</v>
      </c>
      <c r="AI31">
        <f t="shared" si="18"/>
        <v>0.48989244646036673</v>
      </c>
      <c r="AJ31">
        <v>4128.3673336095899</v>
      </c>
      <c r="AK31">
        <f t="shared" si="9"/>
        <v>0.38263738676142017</v>
      </c>
    </row>
    <row r="33" spans="1:37" x14ac:dyDescent="0.3">
      <c r="A33" t="s">
        <v>108</v>
      </c>
      <c r="D33">
        <f>AVERAGE(D22:D31)</f>
        <v>14026.35054675267</v>
      </c>
      <c r="H33">
        <f t="shared" ref="H33:AJ33" si="19">AVERAGE(H22:H31)</f>
        <v>7616.979620139291</v>
      </c>
      <c r="L33">
        <f t="shared" si="19"/>
        <v>11830.395347715328</v>
      </c>
      <c r="P33">
        <f t="shared" si="19"/>
        <v>3742.4609086844403</v>
      </c>
      <c r="T33">
        <f t="shared" si="19"/>
        <v>2225.5877599844944</v>
      </c>
      <c r="X33">
        <f t="shared" si="19"/>
        <v>4302.2723498953055</v>
      </c>
      <c r="AB33">
        <f t="shared" si="19"/>
        <v>1632.0338902587248</v>
      </c>
      <c r="AF33">
        <f t="shared" si="19"/>
        <v>3220.1627812273755</v>
      </c>
      <c r="AJ33">
        <f t="shared" si="19"/>
        <v>7969.2418048131294</v>
      </c>
    </row>
    <row r="34" spans="1:37" ht="28.8" x14ac:dyDescent="0.3">
      <c r="A34" s="14" t="s">
        <v>110</v>
      </c>
      <c r="E34">
        <f>AVERAGE(E22:E31)</f>
        <v>0.36069847147043599</v>
      </c>
      <c r="I34">
        <f t="shared" ref="I34:AK34" si="20">AVERAGE(I22:I31)</f>
        <v>0.37383002219508926</v>
      </c>
      <c r="M34">
        <f t="shared" si="20"/>
        <v>0.41667889326011487</v>
      </c>
      <c r="Q34">
        <f t="shared" si="20"/>
        <v>0.37222531193569608</v>
      </c>
      <c r="U34">
        <f t="shared" si="20"/>
        <v>0.39281708496148998</v>
      </c>
      <c r="Y34">
        <f t="shared" si="20"/>
        <v>0.44154739065657395</v>
      </c>
      <c r="AC34">
        <f t="shared" si="20"/>
        <v>0.40653348632090613</v>
      </c>
      <c r="AG34">
        <f t="shared" si="20"/>
        <v>0.45221864433195913</v>
      </c>
      <c r="AK34">
        <f t="shared" si="20"/>
        <v>0.48235200553906754</v>
      </c>
    </row>
    <row r="35" spans="1:37" x14ac:dyDescent="0.3">
      <c r="A35" t="s">
        <v>111</v>
      </c>
      <c r="B35">
        <f>_xlfn.STDEV.P(B22:B31)</f>
        <v>20486.314157186342</v>
      </c>
      <c r="F35">
        <f t="shared" ref="F35:AH35" si="21">_xlfn.STDEV.P(F22:F31)</f>
        <v>11674.419676452468</v>
      </c>
      <c r="J35">
        <f t="shared" si="21"/>
        <v>15224.505759232676</v>
      </c>
      <c r="N35">
        <f t="shared" si="21"/>
        <v>5928.9637936625895</v>
      </c>
      <c r="R35">
        <f t="shared" si="21"/>
        <v>3453.1071212879624</v>
      </c>
      <c r="V35">
        <f t="shared" si="21"/>
        <v>5284.6325254344883</v>
      </c>
      <c r="Z35">
        <f t="shared" si="21"/>
        <v>2380.1396563279227</v>
      </c>
      <c r="AD35">
        <f t="shared" si="21"/>
        <v>3729.6695014369438</v>
      </c>
      <c r="AH35">
        <f t="shared" si="21"/>
        <v>7498.9327542961328</v>
      </c>
    </row>
    <row r="36" spans="1:37" x14ac:dyDescent="0.3">
      <c r="A36" t="s">
        <v>112</v>
      </c>
      <c r="C36">
        <f>_xlfn.STDEV.P(C22:C31)</f>
        <v>0.32767442392175983</v>
      </c>
      <c r="G36">
        <f>_xlfn.STDEV.P(G22:G31)</f>
        <v>0.31364925224517026</v>
      </c>
      <c r="K36">
        <f>_xlfn.STDEV.P(K22:K31)</f>
        <v>0.30388828679077462</v>
      </c>
      <c r="O36">
        <f>_xlfn.STDEV.P(O22:O31)</f>
        <v>0.31825976189552696</v>
      </c>
      <c r="S36">
        <f>_xlfn.STDEV.P(S22:S31)</f>
        <v>0.3135900555956912</v>
      </c>
      <c r="W36">
        <f>_xlfn.STDEV.P(W22:W31)</f>
        <v>0.31443162176808426</v>
      </c>
      <c r="AA36">
        <f>_xlfn.STDEV.P(AA22:AA31)</f>
        <v>0.31364899774564331</v>
      </c>
      <c r="AE36">
        <f>_xlfn.STDEV.P(AE22:AE31)</f>
        <v>0.32074933958479612</v>
      </c>
      <c r="AI36">
        <f>_xlfn.STDEV.P(AI22:AI31)</f>
        <v>0.34049384932712262</v>
      </c>
    </row>
    <row r="37" spans="1:37" x14ac:dyDescent="0.3">
      <c r="A37" t="s">
        <v>114</v>
      </c>
      <c r="B37" s="19">
        <f>E34/C36</f>
        <v>1.100783110117137</v>
      </c>
      <c r="C37" s="19"/>
      <c r="D37" s="19"/>
      <c r="E37" s="19"/>
      <c r="F37" s="19">
        <f>I34/G36</f>
        <v>1.1918728309381637</v>
      </c>
      <c r="G37" s="19"/>
      <c r="H37" s="19"/>
      <c r="I37" s="19"/>
      <c r="J37" s="19">
        <f>M34/K36</f>
        <v>1.371158124126699</v>
      </c>
      <c r="K37" s="19"/>
      <c r="L37" s="19"/>
      <c r="M37" s="19"/>
      <c r="N37" s="19">
        <f>Q34/O36</f>
        <v>1.1695644768875433</v>
      </c>
      <c r="O37" s="19"/>
      <c r="P37" s="19"/>
      <c r="Q37" s="19"/>
      <c r="R37" s="19">
        <f>U34/S36</f>
        <v>1.2526452224873657</v>
      </c>
      <c r="S37" s="19"/>
      <c r="T37" s="19"/>
      <c r="U37" s="19"/>
      <c r="V37" s="19">
        <f>Y34/W36</f>
        <v>1.4042715811269346</v>
      </c>
      <c r="W37" s="19"/>
      <c r="X37" s="19"/>
      <c r="Y37" s="19"/>
      <c r="Z37" s="19">
        <f>AC34/AA36</f>
        <v>1.2961415124641604</v>
      </c>
      <c r="AA37" s="19"/>
      <c r="AB37" s="19"/>
      <c r="AC37" s="19"/>
      <c r="AD37" s="19">
        <f>AG34/AE36</f>
        <v>1.4098817628661293</v>
      </c>
      <c r="AE37" s="19"/>
      <c r="AF37" s="19"/>
      <c r="AG37" s="19"/>
      <c r="AH37" s="19">
        <f>AK34/AI36</f>
        <v>1.4166247246236086</v>
      </c>
      <c r="AI37" s="19"/>
      <c r="AJ37" s="19"/>
      <c r="AK37" s="19"/>
    </row>
    <row r="39" spans="1:37" x14ac:dyDescent="0.3">
      <c r="A39" s="20" t="s">
        <v>115</v>
      </c>
      <c r="B39" s="20"/>
    </row>
    <row r="40" spans="1:37" x14ac:dyDescent="0.3">
      <c r="A40" s="5" t="s">
        <v>116</v>
      </c>
      <c r="B40" s="5" t="s">
        <v>117</v>
      </c>
    </row>
    <row r="41" spans="1:37" x14ac:dyDescent="0.3">
      <c r="A41" t="s">
        <v>101</v>
      </c>
      <c r="B41">
        <v>1.4166247000000001</v>
      </c>
    </row>
    <row r="42" spans="1:37" x14ac:dyDescent="0.3">
      <c r="A42" t="s">
        <v>102</v>
      </c>
      <c r="B42">
        <v>1.4098818</v>
      </c>
    </row>
    <row r="43" spans="1:37" x14ac:dyDescent="0.3">
      <c r="A43" t="s">
        <v>99</v>
      </c>
      <c r="B43">
        <v>1.4042716</v>
      </c>
    </row>
    <row r="44" spans="1:37" x14ac:dyDescent="0.3">
      <c r="A44" t="s">
        <v>96</v>
      </c>
      <c r="B44">
        <v>1.3711580999999999</v>
      </c>
    </row>
    <row r="45" spans="1:37" x14ac:dyDescent="0.3">
      <c r="A45" t="s">
        <v>100</v>
      </c>
      <c r="B45">
        <v>1.2961415000000001</v>
      </c>
    </row>
    <row r="46" spans="1:37" x14ac:dyDescent="0.3">
      <c r="A46" t="s">
        <v>98</v>
      </c>
      <c r="B46">
        <v>1.2526451999999999</v>
      </c>
    </row>
    <row r="47" spans="1:37" x14ac:dyDescent="0.3">
      <c r="A47" t="s">
        <v>95</v>
      </c>
      <c r="B47">
        <v>1.1918728000000001</v>
      </c>
    </row>
    <row r="48" spans="1:37" x14ac:dyDescent="0.3">
      <c r="A48" t="s">
        <v>97</v>
      </c>
      <c r="B48">
        <v>1.1695644999999999</v>
      </c>
    </row>
    <row r="49" spans="1:2" x14ac:dyDescent="0.3">
      <c r="A49" t="s">
        <v>94</v>
      </c>
      <c r="B49">
        <v>1.1007830999999999</v>
      </c>
    </row>
  </sheetData>
  <sortState ref="A41:B49">
    <sortCondition descending="1" ref="B41"/>
  </sortState>
  <mergeCells count="39">
    <mergeCell ref="Z17:AB17"/>
    <mergeCell ref="AD17:AF17"/>
    <mergeCell ref="AH17:AJ17"/>
    <mergeCell ref="B17:D17"/>
    <mergeCell ref="F17:H17"/>
    <mergeCell ref="J17:L17"/>
    <mergeCell ref="N17:P17"/>
    <mergeCell ref="R17:T17"/>
    <mergeCell ref="J2:L2"/>
    <mergeCell ref="N2:P2"/>
    <mergeCell ref="R2:T2"/>
    <mergeCell ref="V2:X2"/>
    <mergeCell ref="V17:X17"/>
    <mergeCell ref="A1:AJ1"/>
    <mergeCell ref="A19:AJ19"/>
    <mergeCell ref="B20:D20"/>
    <mergeCell ref="F20:H20"/>
    <mergeCell ref="J20:L20"/>
    <mergeCell ref="N20:P20"/>
    <mergeCell ref="R20:T20"/>
    <mergeCell ref="V20:X20"/>
    <mergeCell ref="Z20:AB20"/>
    <mergeCell ref="AD20:AF20"/>
    <mergeCell ref="AH20:AJ20"/>
    <mergeCell ref="Z2:AB2"/>
    <mergeCell ref="AD2:AF2"/>
    <mergeCell ref="AH2:AJ2"/>
    <mergeCell ref="B2:D2"/>
    <mergeCell ref="F2:H2"/>
    <mergeCell ref="V37:Y37"/>
    <mergeCell ref="Z37:AC37"/>
    <mergeCell ref="AD37:AG37"/>
    <mergeCell ref="AH37:AK37"/>
    <mergeCell ref="A39:B39"/>
    <mergeCell ref="B37:E37"/>
    <mergeCell ref="F37:I37"/>
    <mergeCell ref="J37:M37"/>
    <mergeCell ref="N37:Q37"/>
    <mergeCell ref="R37:U3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E8" sqref="E8"/>
    </sheetView>
  </sheetViews>
  <sheetFormatPr defaultRowHeight="14.4" x14ac:dyDescent="0.3"/>
  <cols>
    <col min="1" max="1" width="10.77734375" bestFit="1" customWidth="1"/>
    <col min="2" max="2" width="10.109375" customWidth="1"/>
    <col min="4" max="4" width="10.44140625" customWidth="1"/>
    <col min="6" max="6" width="11.109375" customWidth="1"/>
    <col min="8" max="8" width="10.77734375" customWidth="1"/>
    <col min="10" max="10" width="10.5546875" customWidth="1"/>
    <col min="12" max="12" width="11" customWidth="1"/>
    <col min="14" max="14" width="11.21875" customWidth="1"/>
    <col min="16" max="16" width="10.77734375" customWidth="1"/>
    <col min="18" max="18" width="11.88671875" customWidth="1"/>
  </cols>
  <sheetData>
    <row r="1" spans="1:19" s="1" customFormat="1" x14ac:dyDescent="0.3">
      <c r="B1" s="20" t="s">
        <v>94</v>
      </c>
      <c r="C1" s="20"/>
      <c r="D1" s="20" t="s">
        <v>95</v>
      </c>
      <c r="E1" s="20"/>
      <c r="F1" s="20" t="s">
        <v>96</v>
      </c>
      <c r="G1" s="20"/>
      <c r="H1" s="20" t="s">
        <v>97</v>
      </c>
      <c r="I1" s="20"/>
      <c r="J1" s="20" t="s">
        <v>98</v>
      </c>
      <c r="K1" s="20"/>
      <c r="L1" s="20" t="s">
        <v>99</v>
      </c>
      <c r="M1" s="20"/>
      <c r="N1" s="20" t="s">
        <v>100</v>
      </c>
      <c r="O1" s="20"/>
      <c r="P1" s="20" t="s">
        <v>102</v>
      </c>
      <c r="Q1" s="20"/>
      <c r="R1" s="20" t="s">
        <v>101</v>
      </c>
      <c r="S1" s="20"/>
    </row>
    <row r="2" spans="1:19" x14ac:dyDescent="0.3">
      <c r="A2" s="5" t="s">
        <v>87</v>
      </c>
      <c r="B2" s="5" t="s">
        <v>89</v>
      </c>
      <c r="C2" s="5" t="s">
        <v>86</v>
      </c>
      <c r="D2" s="5" t="s">
        <v>89</v>
      </c>
      <c r="E2" s="5" t="s">
        <v>86</v>
      </c>
      <c r="F2" s="5" t="s">
        <v>89</v>
      </c>
      <c r="G2" s="5" t="s">
        <v>86</v>
      </c>
      <c r="H2" s="5" t="s">
        <v>89</v>
      </c>
      <c r="I2" s="5" t="s">
        <v>86</v>
      </c>
      <c r="J2" s="5" t="s">
        <v>89</v>
      </c>
      <c r="K2" s="5" t="s">
        <v>86</v>
      </c>
      <c r="L2" s="5" t="s">
        <v>89</v>
      </c>
      <c r="M2" s="5" t="s">
        <v>86</v>
      </c>
      <c r="N2" s="5" t="s">
        <v>89</v>
      </c>
      <c r="O2" s="5" t="s">
        <v>86</v>
      </c>
      <c r="P2" s="5" t="s">
        <v>89</v>
      </c>
      <c r="Q2" s="5" t="s">
        <v>86</v>
      </c>
      <c r="R2" s="5" t="s">
        <v>89</v>
      </c>
      <c r="S2" s="5" t="s">
        <v>86</v>
      </c>
    </row>
    <row r="3" spans="1:19" x14ac:dyDescent="0.3">
      <c r="A3" s="9" t="s">
        <v>90</v>
      </c>
    </row>
    <row r="4" spans="1:19" x14ac:dyDescent="0.3">
      <c r="A4" t="s">
        <v>88</v>
      </c>
    </row>
    <row r="5" spans="1:19" x14ac:dyDescent="0.3">
      <c r="A5" t="s">
        <v>91</v>
      </c>
    </row>
    <row r="6" spans="1:19" x14ac:dyDescent="0.3">
      <c r="A6" t="s">
        <v>28</v>
      </c>
    </row>
    <row r="7" spans="1:19" x14ac:dyDescent="0.3">
      <c r="A7" t="s">
        <v>37</v>
      </c>
    </row>
    <row r="8" spans="1:19" x14ac:dyDescent="0.3">
      <c r="A8" t="s">
        <v>83</v>
      </c>
    </row>
    <row r="9" spans="1:19" x14ac:dyDescent="0.3">
      <c r="A9" t="s">
        <v>92</v>
      </c>
    </row>
    <row r="10" spans="1:19" x14ac:dyDescent="0.3">
      <c r="A10" t="s">
        <v>93</v>
      </c>
    </row>
    <row r="11" spans="1:19" x14ac:dyDescent="0.3">
      <c r="A11" t="s">
        <v>53</v>
      </c>
    </row>
    <row r="12" spans="1:19" x14ac:dyDescent="0.3">
      <c r="A12" t="s">
        <v>57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0"/>
  <sheetViews>
    <sheetView topLeftCell="A10" workbookViewId="0">
      <selection activeCell="A22" sqref="A22"/>
    </sheetView>
  </sheetViews>
  <sheetFormatPr defaultRowHeight="14.4" x14ac:dyDescent="0.3"/>
  <cols>
    <col min="1" max="1" width="22.88671875" customWidth="1"/>
    <col min="2" max="2" width="9.77734375" customWidth="1"/>
    <col min="3" max="3" width="12.109375" customWidth="1"/>
    <col min="4" max="4" width="10.33203125" customWidth="1"/>
    <col min="5" max="5" width="15.5546875" customWidth="1"/>
    <col min="6" max="6" width="9" customWidth="1"/>
    <col min="7" max="7" width="12" customWidth="1"/>
    <col min="8" max="8" width="10.109375" customWidth="1"/>
    <col min="9" max="9" width="15.44140625" customWidth="1"/>
    <col min="10" max="10" width="9" customWidth="1"/>
    <col min="11" max="11" width="12.44140625" customWidth="1"/>
    <col min="12" max="12" width="10.109375" customWidth="1"/>
    <col min="13" max="13" width="16.44140625" customWidth="1"/>
    <col min="14" max="14" width="10.44140625" customWidth="1"/>
    <col min="15" max="15" width="12.109375" customWidth="1"/>
    <col min="16" max="16" width="10.77734375" customWidth="1"/>
    <col min="17" max="17" width="14.88671875" bestFit="1" customWidth="1"/>
    <col min="18" max="18" width="10.44140625" customWidth="1"/>
    <col min="19" max="19" width="11.77734375" bestFit="1" customWidth="1"/>
    <col min="21" max="21" width="14.88671875" bestFit="1" customWidth="1"/>
    <col min="23" max="23" width="11.77734375" bestFit="1" customWidth="1"/>
    <col min="25" max="25" width="14.88671875" bestFit="1" customWidth="1"/>
    <col min="27" max="27" width="11.77734375" bestFit="1" customWidth="1"/>
    <col min="29" max="29" width="14.88671875" bestFit="1" customWidth="1"/>
    <col min="31" max="31" width="11.77734375" bestFit="1" customWidth="1"/>
    <col min="33" max="33" width="14.88671875" bestFit="1" customWidth="1"/>
    <col min="35" max="35" width="11.77734375" bestFit="1" customWidth="1"/>
    <col min="37" max="37" width="14.88671875" bestFit="1" customWidth="1"/>
  </cols>
  <sheetData>
    <row r="1" spans="1:37" s="1" customFormat="1" x14ac:dyDescent="0.3">
      <c r="A1" s="15"/>
      <c r="B1" s="20" t="s">
        <v>94</v>
      </c>
      <c r="C1" s="20"/>
      <c r="D1" s="20"/>
      <c r="E1" s="16"/>
      <c r="F1" s="20" t="s">
        <v>95</v>
      </c>
      <c r="G1" s="20"/>
      <c r="H1" s="20"/>
      <c r="I1" s="16"/>
      <c r="J1" s="20" t="s">
        <v>96</v>
      </c>
      <c r="K1" s="20"/>
      <c r="L1" s="20"/>
      <c r="M1" s="16"/>
      <c r="N1" s="20" t="s">
        <v>97</v>
      </c>
      <c r="O1" s="20"/>
      <c r="P1" s="20"/>
      <c r="Q1" s="16"/>
      <c r="R1" s="20" t="s">
        <v>98</v>
      </c>
      <c r="S1" s="20"/>
      <c r="T1" s="20"/>
      <c r="U1" s="16"/>
      <c r="V1" s="20" t="s">
        <v>99</v>
      </c>
      <c r="W1" s="20"/>
      <c r="X1" s="20"/>
      <c r="Y1" s="16"/>
      <c r="Z1" s="20" t="s">
        <v>100</v>
      </c>
      <c r="AA1" s="20"/>
      <c r="AB1" s="20"/>
      <c r="AC1" s="16"/>
      <c r="AD1" s="20" t="s">
        <v>102</v>
      </c>
      <c r="AE1" s="20"/>
      <c r="AF1" s="20"/>
      <c r="AG1" s="16"/>
      <c r="AH1" s="20" t="s">
        <v>101</v>
      </c>
      <c r="AI1" s="20"/>
      <c r="AJ1" s="20"/>
      <c r="AK1" s="5"/>
    </row>
    <row r="2" spans="1:37" x14ac:dyDescent="0.3">
      <c r="A2" s="5" t="s">
        <v>87</v>
      </c>
      <c r="B2" s="5" t="s">
        <v>89</v>
      </c>
      <c r="C2" s="5" t="s">
        <v>113</v>
      </c>
      <c r="D2" s="5" t="s">
        <v>86</v>
      </c>
      <c r="E2" s="5" t="s">
        <v>109</v>
      </c>
      <c r="F2" s="5" t="s">
        <v>89</v>
      </c>
      <c r="G2" s="5" t="s">
        <v>113</v>
      </c>
      <c r="H2" s="5" t="s">
        <v>86</v>
      </c>
      <c r="I2" s="5" t="s">
        <v>109</v>
      </c>
      <c r="J2" s="5" t="s">
        <v>89</v>
      </c>
      <c r="K2" s="5" t="s">
        <v>113</v>
      </c>
      <c r="L2" s="5" t="s">
        <v>86</v>
      </c>
      <c r="M2" s="5" t="s">
        <v>109</v>
      </c>
      <c r="N2" s="5" t="s">
        <v>89</v>
      </c>
      <c r="O2" s="5" t="s">
        <v>113</v>
      </c>
      <c r="P2" s="5" t="s">
        <v>86</v>
      </c>
      <c r="Q2" s="5" t="s">
        <v>109</v>
      </c>
      <c r="R2" s="5" t="s">
        <v>89</v>
      </c>
      <c r="S2" s="5" t="s">
        <v>113</v>
      </c>
      <c r="T2" s="5" t="s">
        <v>86</v>
      </c>
      <c r="U2" s="5" t="s">
        <v>109</v>
      </c>
      <c r="V2" s="5" t="s">
        <v>89</v>
      </c>
      <c r="W2" s="5" t="s">
        <v>113</v>
      </c>
      <c r="X2" s="5" t="s">
        <v>86</v>
      </c>
      <c r="Y2" s="5" t="s">
        <v>109</v>
      </c>
      <c r="Z2" s="5" t="s">
        <v>89</v>
      </c>
      <c r="AA2" s="5" t="s">
        <v>113</v>
      </c>
      <c r="AB2" s="5" t="s">
        <v>86</v>
      </c>
      <c r="AC2" s="5" t="s">
        <v>109</v>
      </c>
      <c r="AD2" s="5" t="s">
        <v>89</v>
      </c>
      <c r="AE2" s="5" t="s">
        <v>113</v>
      </c>
      <c r="AF2" s="5" t="s">
        <v>86</v>
      </c>
      <c r="AG2" s="5" t="s">
        <v>109</v>
      </c>
      <c r="AH2" s="5" t="s">
        <v>89</v>
      </c>
      <c r="AI2" s="5" t="s">
        <v>113</v>
      </c>
      <c r="AJ2" s="5" t="s">
        <v>86</v>
      </c>
      <c r="AK2" s="5" t="s">
        <v>109</v>
      </c>
    </row>
    <row r="3" spans="1:37" x14ac:dyDescent="0.3">
      <c r="A3" s="9" t="s">
        <v>90</v>
      </c>
      <c r="B3">
        <v>41.2823660323007</v>
      </c>
      <c r="C3">
        <f>B3/(MAX(B$3:B$12)-MIN(B$3:B$12))</f>
        <v>0.87941312390769977</v>
      </c>
      <c r="D3">
        <v>11.924474633271499</v>
      </c>
      <c r="E3">
        <f>D3/B3</f>
        <v>0.28885153103728095</v>
      </c>
      <c r="F3">
        <v>12.2099684902244</v>
      </c>
      <c r="G3">
        <f>F3/(MAX(F$3:F$12)-MIN(F$3:F$12))</f>
        <v>0.78974941503064755</v>
      </c>
      <c r="H3">
        <v>2.7820102765856398</v>
      </c>
      <c r="I3">
        <f>H3/F3</f>
        <v>0.22784745749450422</v>
      </c>
      <c r="J3">
        <v>1.90911787437628</v>
      </c>
      <c r="K3">
        <f>J3/(MAX(J$3:J$12)-MIN(J$3:J$12))</f>
        <v>0.7502996556903444</v>
      </c>
      <c r="L3">
        <v>0.54615522527307103</v>
      </c>
      <c r="M3">
        <f>L3/J3</f>
        <v>0.28607726772842834</v>
      </c>
      <c r="N3">
        <v>0.886818745441742</v>
      </c>
      <c r="O3">
        <f>N3/(MAX(N$3:N$12)-MIN(N$3:N$12))</f>
        <v>1.3469365961008088</v>
      </c>
      <c r="P3">
        <v>0.117412241621755</v>
      </c>
      <c r="Q3">
        <f>P3/N3</f>
        <v>0.13239711296728357</v>
      </c>
      <c r="R3">
        <v>7.7019797439871303</v>
      </c>
      <c r="S3">
        <f>R3/(MAX(R$3:R$12)-MIN(R$3:R$12))</f>
        <v>5.6276809168911761</v>
      </c>
      <c r="T3">
        <v>0.32487688195371101</v>
      </c>
      <c r="U3">
        <f>T3/R3</f>
        <v>4.2180957721596142E-2</v>
      </c>
      <c r="V3">
        <v>16.666925590580298</v>
      </c>
      <c r="W3">
        <f>V3/(MAX(V$3:V$12)-MIN(V$3:V$12))</f>
        <v>0.67065217820151946</v>
      </c>
      <c r="X3">
        <v>8.4528323947706401</v>
      </c>
      <c r="Y3">
        <f>X3/V3</f>
        <v>0.50716206470304015</v>
      </c>
      <c r="Z3">
        <v>7.1703538628118304</v>
      </c>
      <c r="AA3">
        <f>Z3/(MAX(Z$3:Z$12)-MIN(Z$3:Z$12))</f>
        <v>0.54046506401168848</v>
      </c>
      <c r="AB3">
        <v>3.3420283571568601</v>
      </c>
      <c r="AC3">
        <f>AB3/Z3</f>
        <v>0.46608973853994629</v>
      </c>
      <c r="AD3">
        <v>3.5148644365529802</v>
      </c>
      <c r="AE3">
        <f>AD3/(MAX(AD$3:AD$12)-MIN(AD$3:AD$12))</f>
        <v>2.3345748885760567</v>
      </c>
      <c r="AF3">
        <v>0.32513119097037102</v>
      </c>
      <c r="AG3">
        <f>AF3/AD3</f>
        <v>9.2501772639978816E-2</v>
      </c>
      <c r="AH3">
        <v>2.5154404290987</v>
      </c>
      <c r="AI3">
        <f>AH3/(MAX(AH$3:AH$12)-MIN(AH$3:AH$12))</f>
        <v>4.7291157177801368</v>
      </c>
      <c r="AJ3">
        <v>0.11794563233711899</v>
      </c>
      <c r="AK3">
        <f>AJ3/AH3</f>
        <v>4.6888660519533651E-2</v>
      </c>
    </row>
    <row r="4" spans="1:37" x14ac:dyDescent="0.3">
      <c r="A4" t="s">
        <v>88</v>
      </c>
      <c r="B4">
        <v>59.272335605026697</v>
      </c>
      <c r="C4">
        <f t="shared" ref="C4:C12" si="0">B4/(MAX(B$3:B$12)-MIN(B$3:B$12))</f>
        <v>1.2626424990984739</v>
      </c>
      <c r="D4">
        <v>10.3659837857785</v>
      </c>
      <c r="E4">
        <f t="shared" ref="E4:E12" si="1">D4/B4</f>
        <v>0.17488738515138577</v>
      </c>
      <c r="F4">
        <v>13.8153354967152</v>
      </c>
      <c r="G4">
        <f t="shared" ref="G4:G12" si="2">F4/(MAX(F$3:F$12)-MIN(F$3:F$12))</f>
        <v>0.89358569071806415</v>
      </c>
      <c r="H4">
        <v>3.88817912802666</v>
      </c>
      <c r="I4">
        <f t="shared" ref="I4:I12" si="3">H4/F4</f>
        <v>0.28143935621043237</v>
      </c>
      <c r="J4">
        <v>2.1690745333789199</v>
      </c>
      <c r="K4">
        <f t="shared" ref="K4:K12" si="4">J4/(MAX(J$3:J$12)-MIN(J$3:J$12))</f>
        <v>0.8524648464111193</v>
      </c>
      <c r="L4">
        <v>0.45151762996407802</v>
      </c>
      <c r="M4">
        <f t="shared" ref="M4:M12" si="5">L4/J4</f>
        <v>0.20816141769951874</v>
      </c>
      <c r="N4">
        <v>0.93636836232725795</v>
      </c>
      <c r="O4">
        <f t="shared" ref="O4:O12" si="6">N4/(MAX(N$3:N$12)-MIN(N$3:N$12))</f>
        <v>1.4221945816236921</v>
      </c>
      <c r="P4">
        <v>0.11804608780509999</v>
      </c>
      <c r="Q4">
        <f t="shared" ref="Q4:Q12" si="7">P4/N4</f>
        <v>0.12606800117819791</v>
      </c>
      <c r="R4">
        <v>7.94815033916937</v>
      </c>
      <c r="S4">
        <f t="shared" ref="S4:S12" si="8">R4/(MAX(R$3:R$12)-MIN(R$3:R$12))</f>
        <v>5.8075527948831143</v>
      </c>
      <c r="T4">
        <v>0.31783291982155898</v>
      </c>
      <c r="U4">
        <f t="shared" ref="U4:U12" si="9">T4/R4</f>
        <v>3.9988287369860501E-2</v>
      </c>
      <c r="V4">
        <v>18.685448342040701</v>
      </c>
      <c r="W4">
        <f t="shared" ref="W4:W12" si="10">V4/(MAX(V$3:V$12)-MIN(V$3:V$12))</f>
        <v>0.75187451717814113</v>
      </c>
      <c r="X4">
        <v>5.9641047934887297</v>
      </c>
      <c r="Y4">
        <f t="shared" ref="Y4:Y12" si="11">X4/V4</f>
        <v>0.31918446292080621</v>
      </c>
      <c r="Z4">
        <v>7.9838108445328304</v>
      </c>
      <c r="AA4">
        <f t="shared" ref="AA4:AA12" si="12">Z4/(MAX(Z$3:Z$12)-MIN(Z$3:Z$12))</f>
        <v>0.60177934334966665</v>
      </c>
      <c r="AB4">
        <v>1.83089598606843</v>
      </c>
      <c r="AC4">
        <f t="shared" ref="AC4:AC12" si="13">AB4/Z4</f>
        <v>0.22932607268898342</v>
      </c>
      <c r="AD4">
        <v>3.6805950833387602</v>
      </c>
      <c r="AE4">
        <f t="shared" ref="AE4:AE12" si="14">AD4/(MAX(AD$3:AD$12)-MIN(AD$3:AD$12))</f>
        <v>2.4446532751646992</v>
      </c>
      <c r="AF4">
        <v>0.39099706745031498</v>
      </c>
      <c r="AG4">
        <f t="shared" ref="AG4:AG12" si="15">AF4/AD4</f>
        <v>0.10623202460392131</v>
      </c>
      <c r="AH4">
        <v>2.5774905213002599</v>
      </c>
      <c r="AI4">
        <f t="shared" ref="AI4:AI12" si="16">AH4/(MAX(AH$3:AH$12)-MIN(AH$3:AH$12))</f>
        <v>4.8457720547482301</v>
      </c>
      <c r="AJ4">
        <v>0.118568235926126</v>
      </c>
      <c r="AK4">
        <f t="shared" ref="AK4:AK12" si="17">AJ4/AH4</f>
        <v>4.600142462068578E-2</v>
      </c>
    </row>
    <row r="5" spans="1:37" x14ac:dyDescent="0.3">
      <c r="A5" t="s">
        <v>91</v>
      </c>
      <c r="B5">
        <v>29.109161290183501</v>
      </c>
      <c r="C5">
        <f t="shared" si="0"/>
        <v>0.62009475049234986</v>
      </c>
      <c r="D5">
        <v>4.3671222101098799</v>
      </c>
      <c r="E5">
        <f t="shared" si="1"/>
        <v>0.15002569694725651</v>
      </c>
      <c r="F5">
        <v>10.8132988939411</v>
      </c>
      <c r="G5">
        <f t="shared" si="2"/>
        <v>0.69941183573722587</v>
      </c>
      <c r="H5">
        <v>1.1750761589885901</v>
      </c>
      <c r="I5">
        <f t="shared" si="3"/>
        <v>0.10866953466411697</v>
      </c>
      <c r="J5">
        <v>1.73279691910598</v>
      </c>
      <c r="K5">
        <f t="shared" si="4"/>
        <v>0.68100401197661098</v>
      </c>
      <c r="L5">
        <v>0.24669735431391401</v>
      </c>
      <c r="M5">
        <f t="shared" si="5"/>
        <v>0.14236945575895596</v>
      </c>
      <c r="N5">
        <v>0.83430657039189504</v>
      </c>
      <c r="O5">
        <f t="shared" si="6"/>
        <v>1.267178956020413</v>
      </c>
      <c r="P5">
        <v>5.5526593701318801E-2</v>
      </c>
      <c r="Q5">
        <f t="shared" si="7"/>
        <v>6.6554184842673059E-2</v>
      </c>
      <c r="R5">
        <v>7.0182472921966204</v>
      </c>
      <c r="S5">
        <f t="shared" si="8"/>
        <v>5.128091434822668</v>
      </c>
      <c r="T5">
        <v>0.47380385851700202</v>
      </c>
      <c r="U5">
        <f t="shared" si="9"/>
        <v>6.7510282666130961E-2</v>
      </c>
      <c r="V5">
        <v>13.3082807574397</v>
      </c>
      <c r="W5">
        <f t="shared" si="10"/>
        <v>0.53550532937751893</v>
      </c>
      <c r="X5">
        <v>3.3930125458272</v>
      </c>
      <c r="Y5">
        <f t="shared" si="11"/>
        <v>0.25495498687389889</v>
      </c>
      <c r="Z5">
        <v>5.7438364887082196</v>
      </c>
      <c r="AA5">
        <f t="shared" si="12"/>
        <v>0.43294138824063588</v>
      </c>
      <c r="AB5">
        <v>1.6141506935971699</v>
      </c>
      <c r="AC5">
        <f t="shared" si="13"/>
        <v>0.28102309262640413</v>
      </c>
      <c r="AD5">
        <v>3.2943061454779201</v>
      </c>
      <c r="AE5">
        <f t="shared" si="14"/>
        <v>2.1880799505476487</v>
      </c>
      <c r="AF5">
        <v>0.16650622242285501</v>
      </c>
      <c r="AG5">
        <f t="shared" si="15"/>
        <v>5.054363956167747E-2</v>
      </c>
      <c r="AH5">
        <v>2.3389031786282501</v>
      </c>
      <c r="AI5">
        <f t="shared" si="16"/>
        <v>4.3972195312055131</v>
      </c>
      <c r="AJ5">
        <v>0.103717217656858</v>
      </c>
      <c r="AK5">
        <f t="shared" si="17"/>
        <v>4.4344382702360255E-2</v>
      </c>
    </row>
    <row r="6" spans="1:37" x14ac:dyDescent="0.3">
      <c r="A6" t="s">
        <v>28</v>
      </c>
      <c r="B6">
        <v>48.759722691340698</v>
      </c>
      <c r="C6">
        <f t="shared" si="0"/>
        <v>1.0386987029598638</v>
      </c>
      <c r="D6">
        <v>11.7027061068103</v>
      </c>
      <c r="E6">
        <f t="shared" si="1"/>
        <v>0.24000764280163961</v>
      </c>
      <c r="F6">
        <v>14.502238197250501</v>
      </c>
      <c r="G6">
        <f t="shared" si="2"/>
        <v>0.93801504418978277</v>
      </c>
      <c r="H6">
        <v>3.4587979244316598</v>
      </c>
      <c r="I6">
        <f t="shared" si="3"/>
        <v>0.23850097325579842</v>
      </c>
      <c r="J6">
        <v>2.67115645909093</v>
      </c>
      <c r="K6">
        <f t="shared" si="4"/>
        <v>1.0497873381473304</v>
      </c>
      <c r="L6">
        <v>0.90398399336373303</v>
      </c>
      <c r="M6">
        <f t="shared" si="5"/>
        <v>0.33842420210435159</v>
      </c>
      <c r="N6">
        <v>1.0752650958979</v>
      </c>
      <c r="O6">
        <f t="shared" si="6"/>
        <v>1.6331566237397173</v>
      </c>
      <c r="P6">
        <v>0.26286109939992602</v>
      </c>
      <c r="Q6">
        <f t="shared" si="7"/>
        <v>0.2444616684785289</v>
      </c>
      <c r="R6">
        <v>7.6785612732296702</v>
      </c>
      <c r="S6">
        <f t="shared" si="8"/>
        <v>5.6105695136720986</v>
      </c>
      <c r="T6">
        <v>0.57443253350939105</v>
      </c>
      <c r="U6">
        <f t="shared" si="9"/>
        <v>7.4809917257817188E-2</v>
      </c>
      <c r="V6">
        <v>25.8552233760322</v>
      </c>
      <c r="W6">
        <f t="shared" si="10"/>
        <v>1.0403755498148299</v>
      </c>
      <c r="X6">
        <v>9.7995819986729291</v>
      </c>
      <c r="Y6">
        <f t="shared" si="11"/>
        <v>0.37901749507827281</v>
      </c>
      <c r="Z6">
        <v>11.4414917377882</v>
      </c>
      <c r="AA6">
        <f t="shared" si="12"/>
        <v>0.86240186785258277</v>
      </c>
      <c r="AB6">
        <v>5.9140461549350203</v>
      </c>
      <c r="AC6">
        <f t="shared" si="13"/>
        <v>0.51689467514122311</v>
      </c>
      <c r="AD6">
        <v>3.7909413697821801</v>
      </c>
      <c r="AE6">
        <f t="shared" si="14"/>
        <v>2.5179453392054589</v>
      </c>
      <c r="AF6">
        <v>0.58474940165953404</v>
      </c>
      <c r="AG6">
        <f t="shared" si="15"/>
        <v>0.15424912828264936</v>
      </c>
      <c r="AH6">
        <v>2.5641604745448698</v>
      </c>
      <c r="AI6">
        <f t="shared" si="16"/>
        <v>4.8207111020417308</v>
      </c>
      <c r="AJ6">
        <v>0.23777974967822799</v>
      </c>
      <c r="AK6">
        <f t="shared" si="17"/>
        <v>9.2732008015384892E-2</v>
      </c>
    </row>
    <row r="7" spans="1:37" x14ac:dyDescent="0.3">
      <c r="A7" t="s">
        <v>37</v>
      </c>
      <c r="B7">
        <v>75.362312253429806</v>
      </c>
      <c r="C7">
        <f t="shared" si="0"/>
        <v>1.6053974811385754</v>
      </c>
      <c r="D7">
        <v>7.1587596286475597</v>
      </c>
      <c r="E7">
        <f t="shared" si="1"/>
        <v>9.4991241836820867E-2</v>
      </c>
      <c r="F7">
        <v>26.273859241112199</v>
      </c>
      <c r="G7">
        <f t="shared" si="2"/>
        <v>1.6994118357372259</v>
      </c>
      <c r="H7">
        <v>4.5880998774284798</v>
      </c>
      <c r="I7">
        <f t="shared" si="3"/>
        <v>0.17462603553303732</v>
      </c>
      <c r="J7">
        <v>4.2772707968391597</v>
      </c>
      <c r="K7">
        <f t="shared" si="4"/>
        <v>1.6810040119766112</v>
      </c>
      <c r="L7">
        <v>0.632317166679914</v>
      </c>
      <c r="M7">
        <f t="shared" si="5"/>
        <v>0.14783192290448086</v>
      </c>
      <c r="N7">
        <v>1.4927033709606501</v>
      </c>
      <c r="O7">
        <f t="shared" si="6"/>
        <v>2.267178956020413</v>
      </c>
      <c r="P7">
        <v>0.18303889149286801</v>
      </c>
      <c r="Q7">
        <f t="shared" si="7"/>
        <v>0.12262241450896622</v>
      </c>
      <c r="R7">
        <v>8.3868358560702507</v>
      </c>
      <c r="S7">
        <f t="shared" si="8"/>
        <v>6.128091434822668</v>
      </c>
      <c r="T7">
        <v>0.15055115269211</v>
      </c>
      <c r="U7">
        <f t="shared" si="9"/>
        <v>1.7950888186650703E-2</v>
      </c>
      <c r="V7">
        <v>36.618700462014402</v>
      </c>
      <c r="W7">
        <f t="shared" si="10"/>
        <v>1.4734817824853497</v>
      </c>
      <c r="X7">
        <v>4.4603944110334304</v>
      </c>
      <c r="Y7">
        <f t="shared" si="11"/>
        <v>0.1218064637673399</v>
      </c>
      <c r="Z7">
        <v>15.6886899553666</v>
      </c>
      <c r="AA7">
        <f t="shared" si="12"/>
        <v>1.1825342212136876</v>
      </c>
      <c r="AB7">
        <v>2.6333066786490198</v>
      </c>
      <c r="AC7">
        <f t="shared" si="13"/>
        <v>0.16784745483151381</v>
      </c>
      <c r="AD7">
        <v>4.7998755121975396</v>
      </c>
      <c r="AE7">
        <f t="shared" si="14"/>
        <v>3.1880799505476487</v>
      </c>
      <c r="AF7">
        <v>0.48728212376894597</v>
      </c>
      <c r="AG7">
        <f t="shared" si="15"/>
        <v>0.10151974202886198</v>
      </c>
      <c r="AH7">
        <v>2.8696710343021299</v>
      </c>
      <c r="AI7">
        <f t="shared" si="16"/>
        <v>5.3950816072552241</v>
      </c>
      <c r="AJ7">
        <v>0.14047920854224999</v>
      </c>
      <c r="AK7">
        <f t="shared" si="17"/>
        <v>4.8953070530752624E-2</v>
      </c>
    </row>
    <row r="8" spans="1:37" x14ac:dyDescent="0.3">
      <c r="A8" t="s">
        <v>83</v>
      </c>
      <c r="B8">
        <v>68.957368201729196</v>
      </c>
      <c r="C8">
        <f t="shared" si="0"/>
        <v>1.4689568553141508</v>
      </c>
      <c r="D8">
        <v>7.7012859052855296</v>
      </c>
      <c r="E8">
        <f t="shared" si="1"/>
        <v>0.11168184207314934</v>
      </c>
      <c r="F8">
        <v>15.7672113972953</v>
      </c>
      <c r="G8">
        <f t="shared" si="2"/>
        <v>1.0198344072425753</v>
      </c>
      <c r="H8">
        <v>5.4930897735295101</v>
      </c>
      <c r="I8">
        <f t="shared" si="3"/>
        <v>0.3483868919567979</v>
      </c>
      <c r="J8">
        <v>3.1258176353936298</v>
      </c>
      <c r="K8">
        <f t="shared" si="4"/>
        <v>1.2284730697170128</v>
      </c>
      <c r="L8">
        <v>1.25063406978609</v>
      </c>
      <c r="M8">
        <f t="shared" si="5"/>
        <v>0.40009821930273914</v>
      </c>
      <c r="N8">
        <v>1.1307919789727801</v>
      </c>
      <c r="O8">
        <f t="shared" si="6"/>
        <v>1.7174931257198502</v>
      </c>
      <c r="P8">
        <v>0.32542964592442197</v>
      </c>
      <c r="Q8">
        <f t="shared" si="7"/>
        <v>0.28778913538106693</v>
      </c>
      <c r="R8">
        <v>8.2109254958703808</v>
      </c>
      <c r="S8">
        <f t="shared" si="8"/>
        <v>5.9995572903446694</v>
      </c>
      <c r="T8">
        <v>0.25068482761416799</v>
      </c>
      <c r="U8">
        <f t="shared" si="9"/>
        <v>3.0530642098780206E-2</v>
      </c>
      <c r="V8">
        <v>34.169505162806402</v>
      </c>
      <c r="W8">
        <f t="shared" si="10"/>
        <v>1.374929823797594</v>
      </c>
      <c r="X8">
        <v>16.839382043060599</v>
      </c>
      <c r="Y8">
        <f t="shared" si="11"/>
        <v>0.49281901984902937</v>
      </c>
      <c r="Z8">
        <v>15.021925257582</v>
      </c>
      <c r="AA8">
        <f t="shared" si="12"/>
        <v>1.1322768654452551</v>
      </c>
      <c r="AB8">
        <v>6.3861953465066703</v>
      </c>
      <c r="AC8">
        <f t="shared" si="13"/>
        <v>0.4251249581529753</v>
      </c>
      <c r="AD8">
        <v>3.9969974600325702</v>
      </c>
      <c r="AE8">
        <f t="shared" si="14"/>
        <v>2.6548079074837649</v>
      </c>
      <c r="AF8">
        <v>0.63413925226407697</v>
      </c>
      <c r="AG8">
        <f t="shared" si="15"/>
        <v>0.15865390423813519</v>
      </c>
      <c r="AH8">
        <v>2.6769620850425402</v>
      </c>
      <c r="AI8">
        <f t="shared" si="16"/>
        <v>5.0327820630648805</v>
      </c>
      <c r="AJ8">
        <v>0.170420879669401</v>
      </c>
      <c r="AK8">
        <f t="shared" si="17"/>
        <v>6.3662044607065399E-2</v>
      </c>
    </row>
    <row r="9" spans="1:37" x14ac:dyDescent="0.3">
      <c r="A9" t="s">
        <v>92</v>
      </c>
      <c r="B9">
        <v>53.209782040345097</v>
      </c>
      <c r="C9">
        <f t="shared" si="0"/>
        <v>1.1334956094797231</v>
      </c>
      <c r="D9">
        <v>10.683408327375099</v>
      </c>
      <c r="E9">
        <f t="shared" si="1"/>
        <v>0.20077902817332818</v>
      </c>
      <c r="F9">
        <v>13.3171555308765</v>
      </c>
      <c r="G9">
        <f t="shared" si="2"/>
        <v>0.86136305747244224</v>
      </c>
      <c r="H9">
        <v>4.0313809838656196</v>
      </c>
      <c r="I9">
        <f t="shared" si="3"/>
        <v>0.30272087567939404</v>
      </c>
      <c r="J9">
        <v>2.24709408462593</v>
      </c>
      <c r="K9">
        <f t="shared" si="4"/>
        <v>0.88312719744948642</v>
      </c>
      <c r="L9">
        <v>0.76659056241731005</v>
      </c>
      <c r="M9">
        <f t="shared" si="5"/>
        <v>0.3411475147667985</v>
      </c>
      <c r="N9">
        <v>0.947143388259024</v>
      </c>
      <c r="O9">
        <f t="shared" si="6"/>
        <v>1.4385601318852639</v>
      </c>
      <c r="P9">
        <v>0.230104262958472</v>
      </c>
      <c r="Q9">
        <f t="shared" si="7"/>
        <v>0.24294554109851768</v>
      </c>
      <c r="R9">
        <v>7.8951322969257802</v>
      </c>
      <c r="S9">
        <f t="shared" si="8"/>
        <v>5.768813583082653</v>
      </c>
      <c r="T9">
        <v>0.30535031112363498</v>
      </c>
      <c r="U9">
        <f t="shared" si="9"/>
        <v>3.8675768769895445E-2</v>
      </c>
      <c r="V9">
        <v>21.2084105342844</v>
      </c>
      <c r="W9">
        <f t="shared" si="10"/>
        <v>0.85339474540215188</v>
      </c>
      <c r="X9">
        <v>8.5258523292327002</v>
      </c>
      <c r="Y9">
        <f t="shared" si="11"/>
        <v>0.40200336161214234</v>
      </c>
      <c r="Z9">
        <v>9.4822071182412095</v>
      </c>
      <c r="AA9">
        <f t="shared" si="12"/>
        <v>0.71472088758568597</v>
      </c>
      <c r="AB9">
        <v>3.5787794725548498</v>
      </c>
      <c r="AC9">
        <f t="shared" si="13"/>
        <v>0.37742051274858185</v>
      </c>
      <c r="AD9">
        <v>3.5581568731869</v>
      </c>
      <c r="AE9">
        <f t="shared" si="14"/>
        <v>2.3633297487577876</v>
      </c>
      <c r="AF9">
        <v>0.46675510665633801</v>
      </c>
      <c r="AG9">
        <f t="shared" si="15"/>
        <v>0.13117890056328066</v>
      </c>
      <c r="AH9">
        <v>2.53589093478592</v>
      </c>
      <c r="AI9">
        <f t="shared" si="16"/>
        <v>4.7675633815622751</v>
      </c>
      <c r="AJ9">
        <v>0.14840410533770099</v>
      </c>
      <c r="AK9">
        <f t="shared" si="17"/>
        <v>5.8521485802870012E-2</v>
      </c>
    </row>
    <row r="10" spans="1:37" x14ac:dyDescent="0.3">
      <c r="A10" t="s">
        <v>93</v>
      </c>
      <c r="B10">
        <v>76.052247434794594</v>
      </c>
      <c r="C10">
        <f t="shared" si="0"/>
        <v>1.6200947504923497</v>
      </c>
      <c r="D10">
        <v>2.6039473202005299</v>
      </c>
      <c r="E10">
        <f t="shared" si="1"/>
        <v>3.4238926633076726E-2</v>
      </c>
      <c r="F10">
        <v>19.395487562869199</v>
      </c>
      <c r="G10">
        <f t="shared" si="2"/>
        <v>1.2545138809550389</v>
      </c>
      <c r="H10">
        <v>3.3615416046553199</v>
      </c>
      <c r="I10">
        <f t="shared" si="3"/>
        <v>0.17331565364155468</v>
      </c>
      <c r="J10">
        <v>4.0477446627893503</v>
      </c>
      <c r="K10">
        <f t="shared" si="4"/>
        <v>1.5907982778724397</v>
      </c>
      <c r="L10">
        <v>0.72279433070171795</v>
      </c>
      <c r="M10">
        <f t="shared" si="5"/>
        <v>0.17856717528314436</v>
      </c>
      <c r="N10">
        <v>1.3452789277432999</v>
      </c>
      <c r="O10">
        <f t="shared" si="6"/>
        <v>2.0432646795688902</v>
      </c>
      <c r="P10">
        <v>0.20726777368685101</v>
      </c>
      <c r="Q10">
        <f t="shared" si="7"/>
        <v>0.15407048264298756</v>
      </c>
      <c r="R10">
        <v>8.2827148351901307</v>
      </c>
      <c r="S10">
        <f t="shared" si="8"/>
        <v>6.0520123094897649</v>
      </c>
      <c r="T10">
        <v>0.17023466540287399</v>
      </c>
      <c r="U10">
        <f t="shared" si="9"/>
        <v>2.0553003307515926E-2</v>
      </c>
      <c r="V10">
        <v>38.160098334884701</v>
      </c>
      <c r="W10">
        <f t="shared" si="10"/>
        <v>1.5355053293775189</v>
      </c>
      <c r="X10">
        <v>5.8500334318520704</v>
      </c>
      <c r="Y10">
        <f t="shared" si="11"/>
        <v>0.1533023678428041</v>
      </c>
      <c r="Z10">
        <v>19.010843628057302</v>
      </c>
      <c r="AA10">
        <f t="shared" si="12"/>
        <v>1.4329413882406359</v>
      </c>
      <c r="AB10">
        <v>2.68687563370211</v>
      </c>
      <c r="AC10">
        <f t="shared" si="13"/>
        <v>0.14133384537110513</v>
      </c>
      <c r="AD10">
        <v>4.2393922936408996</v>
      </c>
      <c r="AE10">
        <f t="shared" si="14"/>
        <v>2.8158066890520077</v>
      </c>
      <c r="AF10">
        <v>0.38203249385070898</v>
      </c>
      <c r="AG10">
        <f t="shared" si="15"/>
        <v>9.0114919165126289E-2</v>
      </c>
      <c r="AH10">
        <v>2.7382328671095602</v>
      </c>
      <c r="AI10">
        <f t="shared" si="16"/>
        <v>5.1479732698062177</v>
      </c>
      <c r="AJ10">
        <v>9.1351555228644105E-2</v>
      </c>
      <c r="AK10">
        <f t="shared" si="17"/>
        <v>3.3361499792774571E-2</v>
      </c>
    </row>
    <row r="11" spans="1:37" x14ac:dyDescent="0.3">
      <c r="A11" t="s">
        <v>53</v>
      </c>
      <c r="B11">
        <v>69.569725128494198</v>
      </c>
      <c r="C11">
        <f t="shared" si="0"/>
        <v>1.4820015223153489</v>
      </c>
      <c r="D11">
        <v>6.5723863881396003</v>
      </c>
      <c r="E11">
        <f t="shared" si="1"/>
        <v>9.4471932668995104E-2</v>
      </c>
      <c r="F11">
        <v>21.641195972287299</v>
      </c>
      <c r="G11">
        <f t="shared" si="2"/>
        <v>1.3997678923873613</v>
      </c>
      <c r="H11">
        <v>4.5637904864239696</v>
      </c>
      <c r="I11">
        <f t="shared" si="3"/>
        <v>0.21088439346273402</v>
      </c>
      <c r="J11">
        <v>3.6965152713165699</v>
      </c>
      <c r="K11">
        <f t="shared" si="4"/>
        <v>1.4527621225216589</v>
      </c>
      <c r="L11">
        <v>0.56018385593450104</v>
      </c>
      <c r="M11">
        <f t="shared" si="5"/>
        <v>0.15154376887911059</v>
      </c>
      <c r="N11">
        <v>1.31885994914181</v>
      </c>
      <c r="O11">
        <f t="shared" si="6"/>
        <v>2.0031384538966699</v>
      </c>
      <c r="P11">
        <v>0.18204032212137899</v>
      </c>
      <c r="Q11">
        <f t="shared" si="7"/>
        <v>0.13802854673070761</v>
      </c>
      <c r="R11">
        <v>8.3860206036621499</v>
      </c>
      <c r="S11">
        <f t="shared" si="8"/>
        <v>6.1274957463669697</v>
      </c>
      <c r="T11">
        <v>0.148669430079264</v>
      </c>
      <c r="U11">
        <f t="shared" si="9"/>
        <v>1.772824526740854E-2</v>
      </c>
      <c r="V11">
        <v>33.0776848119568</v>
      </c>
      <c r="W11">
        <f t="shared" si="10"/>
        <v>1.3309966045291362</v>
      </c>
      <c r="X11">
        <v>5.1805207614629802</v>
      </c>
      <c r="Y11">
        <f t="shared" si="11"/>
        <v>0.15661678835485923</v>
      </c>
      <c r="Z11">
        <v>14.104502660667899</v>
      </c>
      <c r="AA11">
        <f t="shared" si="12"/>
        <v>1.0631261830586387</v>
      </c>
      <c r="AB11">
        <v>2.1349012506722</v>
      </c>
      <c r="AC11">
        <f t="shared" si="13"/>
        <v>0.15136310028326122</v>
      </c>
      <c r="AD11">
        <v>4.4327739337446399</v>
      </c>
      <c r="AE11">
        <f t="shared" si="14"/>
        <v>2.9442508805840699</v>
      </c>
      <c r="AF11">
        <v>0.52086666563883999</v>
      </c>
      <c r="AG11">
        <f t="shared" si="15"/>
        <v>0.11750354821249175</v>
      </c>
      <c r="AH11">
        <v>2.8046650446038299</v>
      </c>
      <c r="AI11">
        <f t="shared" si="16"/>
        <v>5.272868079923855</v>
      </c>
      <c r="AJ11">
        <v>0.14739350692520301</v>
      </c>
      <c r="AK11">
        <f t="shared" si="17"/>
        <v>5.255298033139031E-2</v>
      </c>
    </row>
    <row r="12" spans="1:37" x14ac:dyDescent="0.3">
      <c r="A12" t="s">
        <v>57</v>
      </c>
      <c r="B12">
        <v>50.304821836517498</v>
      </c>
      <c r="C12">
        <f t="shared" si="0"/>
        <v>1.0716130098807388</v>
      </c>
      <c r="D12">
        <v>15.4750986382231</v>
      </c>
      <c r="E12">
        <f t="shared" si="1"/>
        <v>0.30762654698419684</v>
      </c>
      <c r="F12">
        <v>11.5192993295853</v>
      </c>
      <c r="G12">
        <f t="shared" si="2"/>
        <v>0.74507644425016251</v>
      </c>
      <c r="H12">
        <v>1.80360236378865</v>
      </c>
      <c r="I12">
        <f t="shared" si="3"/>
        <v>0.15657222823930045</v>
      </c>
      <c r="J12">
        <v>1.9992797162660001</v>
      </c>
      <c r="K12">
        <f t="shared" si="4"/>
        <v>0.78573403081941562</v>
      </c>
      <c r="L12">
        <v>0.47788036949679902</v>
      </c>
      <c r="M12">
        <f t="shared" si="5"/>
        <v>0.23902626811486041</v>
      </c>
      <c r="N12">
        <v>0.87526782328915498</v>
      </c>
      <c r="O12">
        <f t="shared" si="6"/>
        <v>1.3293925829120923</v>
      </c>
      <c r="P12">
        <v>0.11760390632748199</v>
      </c>
      <c r="Q12">
        <f t="shared" si="7"/>
        <v>0.13436333793871247</v>
      </c>
      <c r="R12">
        <v>7.1157806912236499</v>
      </c>
      <c r="S12">
        <f t="shared" si="8"/>
        <v>5.1993571180247642</v>
      </c>
      <c r="T12">
        <v>0.97965220777381701</v>
      </c>
      <c r="U12">
        <f t="shared" si="9"/>
        <v>0.13767318728387529</v>
      </c>
      <c r="V12">
        <v>16.765376476898101</v>
      </c>
      <c r="W12">
        <f t="shared" si="10"/>
        <v>0.67461369473893185</v>
      </c>
      <c r="X12">
        <v>6.1174996342160597</v>
      </c>
      <c r="Y12">
        <f t="shared" si="11"/>
        <v>0.36488889126025209</v>
      </c>
      <c r="Z12">
        <v>8.0096960852588097</v>
      </c>
      <c r="AA12">
        <f t="shared" si="12"/>
        <v>0.60373044207555826</v>
      </c>
      <c r="AB12">
        <v>3.28949876976559</v>
      </c>
      <c r="AC12">
        <f t="shared" si="13"/>
        <v>0.41068958606552419</v>
      </c>
      <c r="AD12">
        <v>3.3009672378255299</v>
      </c>
      <c r="AE12">
        <f t="shared" si="14"/>
        <v>2.1925042517421685</v>
      </c>
      <c r="AF12">
        <v>0.41670954459489601</v>
      </c>
      <c r="AG12">
        <f t="shared" si="15"/>
        <v>0.12623861873570066</v>
      </c>
      <c r="AH12">
        <v>2.33776600612924</v>
      </c>
      <c r="AI12">
        <f t="shared" si="16"/>
        <v>4.3950816072552241</v>
      </c>
      <c r="AJ12">
        <v>0.28620343823777</v>
      </c>
      <c r="AK12">
        <f t="shared" si="17"/>
        <v>0.12242604156591866</v>
      </c>
    </row>
    <row r="14" spans="1:37" x14ac:dyDescent="0.3">
      <c r="A14" t="s">
        <v>108</v>
      </c>
      <c r="D14">
        <f>AVERAGE(D3:D12)</f>
        <v>8.8555172943841605</v>
      </c>
      <c r="H14">
        <f t="shared" ref="H14:AJ14" si="18">AVERAGE(H3:H12)</f>
        <v>3.5145568577724098</v>
      </c>
      <c r="L14">
        <f t="shared" si="18"/>
        <v>0.65587545579311279</v>
      </c>
      <c r="P14">
        <f t="shared" si="18"/>
        <v>0.1799330825039574</v>
      </c>
      <c r="T14">
        <f t="shared" si="18"/>
        <v>0.3696088788487531</v>
      </c>
      <c r="X14">
        <f t="shared" si="18"/>
        <v>7.458321434361733</v>
      </c>
      <c r="AB14">
        <f t="shared" si="18"/>
        <v>3.3410678343607927</v>
      </c>
      <c r="AF14">
        <f t="shared" si="18"/>
        <v>0.43751690692768808</v>
      </c>
      <c r="AJ14">
        <f t="shared" si="18"/>
        <v>0.15622635295393</v>
      </c>
    </row>
    <row r="15" spans="1:37" ht="57.6" x14ac:dyDescent="0.3">
      <c r="A15" s="14" t="s">
        <v>110</v>
      </c>
      <c r="E15">
        <f>AVERAGE(E3:E12)</f>
        <v>0.16975617743071297</v>
      </c>
      <c r="I15">
        <f t="shared" ref="I15:AK15" si="19">AVERAGE(I3:I12)</f>
        <v>0.22229634001376702</v>
      </c>
      <c r="M15">
        <f t="shared" si="19"/>
        <v>0.24332472125423893</v>
      </c>
      <c r="Q15">
        <f t="shared" si="19"/>
        <v>0.16493004257676419</v>
      </c>
      <c r="U15">
        <f t="shared" si="19"/>
        <v>4.8760117992953086E-2</v>
      </c>
      <c r="Y15">
        <f t="shared" si="19"/>
        <v>0.31517559022624447</v>
      </c>
      <c r="AC15">
        <f t="shared" si="19"/>
        <v>0.31671130364495181</v>
      </c>
      <c r="AG15">
        <f t="shared" si="19"/>
        <v>0.11287361980318233</v>
      </c>
      <c r="AK15">
        <f t="shared" si="19"/>
        <v>6.0944359848873621E-2</v>
      </c>
    </row>
    <row r="16" spans="1:37" x14ac:dyDescent="0.3">
      <c r="A16" t="s">
        <v>111</v>
      </c>
      <c r="B16">
        <f>_xlfn.STDEV.P(B3:B12)</f>
        <v>14.690083901960652</v>
      </c>
      <c r="F16">
        <f t="shared" ref="F16:AH16" si="20">_xlfn.STDEV.P(F3:F12)</f>
        <v>4.7377198793858621</v>
      </c>
      <c r="J16">
        <f t="shared" si="20"/>
        <v>0.89116050976100769</v>
      </c>
      <c r="N16">
        <f t="shared" si="20"/>
        <v>0.21864366692532836</v>
      </c>
      <c r="R16">
        <f t="shared" si="20"/>
        <v>0.46747578758509001</v>
      </c>
      <c r="V16">
        <f t="shared" si="20"/>
        <v>8.8566283955071476</v>
      </c>
      <c r="Z16">
        <f t="shared" si="20"/>
        <v>4.1649128597425449</v>
      </c>
      <c r="AD16">
        <f t="shared" si="20"/>
        <v>0.47474678734567355</v>
      </c>
      <c r="AH16">
        <f t="shared" si="20"/>
        <v>0.17013664750883054</v>
      </c>
    </row>
    <row r="17" spans="1:37" x14ac:dyDescent="0.3">
      <c r="A17" t="s">
        <v>112</v>
      </c>
      <c r="C17">
        <f>_xlfn.STDEV.P(C3:C12)</f>
        <v>0.31293391867562687</v>
      </c>
      <c r="G17">
        <f>_xlfn.STDEV.P(G3:G12)</f>
        <v>0.30643907937351983</v>
      </c>
      <c r="K17">
        <f>_xlfn.STDEV.P(K3:K12)</f>
        <v>0.3502337035406804</v>
      </c>
      <c r="O17">
        <f>_xlfn.STDEV.P(O3:O12)</f>
        <v>0.33208494746094275</v>
      </c>
      <c r="S17">
        <f>_xlfn.STDEV.P(S3:S12)</f>
        <v>0.34157510878357356</v>
      </c>
      <c r="W17">
        <f>_xlfn.STDEV.P(W3:W12)</f>
        <v>0.35637749101881494</v>
      </c>
      <c r="AA17">
        <f>_xlfn.STDEV.P(AA3:AA12)</f>
        <v>0.31393009862711879</v>
      </c>
      <c r="AE17">
        <f>_xlfn.STDEV.P(AE3:AE12)</f>
        <v>0.31532707681219252</v>
      </c>
      <c r="AI17">
        <f>_xlfn.STDEV.P(AI3:AI12)</f>
        <v>0.31986282982369085</v>
      </c>
    </row>
    <row r="18" spans="1:37" x14ac:dyDescent="0.3">
      <c r="A18" t="s">
        <v>118</v>
      </c>
      <c r="B18" s="19">
        <f>E15/C17</f>
        <v>0.5424665314298337</v>
      </c>
      <c r="C18" s="19"/>
      <c r="D18" s="19"/>
      <c r="E18" s="19"/>
      <c r="F18" s="19">
        <f>I15/G17</f>
        <v>0.72541772566419027</v>
      </c>
      <c r="G18" s="19"/>
      <c r="H18" s="19"/>
      <c r="I18" s="19"/>
      <c r="J18" s="19">
        <f>M15/K17</f>
        <v>0.69474958804464759</v>
      </c>
      <c r="K18" s="19"/>
      <c r="L18" s="19"/>
      <c r="M18" s="19"/>
      <c r="N18" s="19">
        <f>Q15/O17</f>
        <v>0.49665016086331942</v>
      </c>
      <c r="O18" s="19"/>
      <c r="P18" s="19"/>
      <c r="Q18" s="19"/>
      <c r="R18" s="19">
        <f>U15/S17</f>
        <v>0.14275079401013419</v>
      </c>
      <c r="S18" s="19"/>
      <c r="T18" s="19"/>
      <c r="U18" s="19"/>
      <c r="V18" s="19">
        <f>Y15/W17</f>
        <v>0.88438691603450559</v>
      </c>
      <c r="W18" s="19"/>
      <c r="X18" s="19"/>
      <c r="Y18" s="19"/>
      <c r="Z18" s="19">
        <f>AC15/AA17</f>
        <v>1.0088593130445147</v>
      </c>
      <c r="AA18" s="19"/>
      <c r="AB18" s="19"/>
      <c r="AC18" s="19"/>
      <c r="AD18" s="19">
        <f>AG15/AE17</f>
        <v>0.35795727073070033</v>
      </c>
      <c r="AE18" s="19"/>
      <c r="AF18" s="19"/>
      <c r="AG18" s="19"/>
      <c r="AH18" s="19">
        <f>AK15/AI17</f>
        <v>0.19053279770727438</v>
      </c>
      <c r="AI18" s="19"/>
      <c r="AJ18" s="19"/>
      <c r="AK18" s="19"/>
    </row>
    <row r="20" spans="1:37" x14ac:dyDescent="0.3">
      <c r="A20" s="20" t="s">
        <v>115</v>
      </c>
      <c r="B20" s="20"/>
    </row>
    <row r="21" spans="1:37" x14ac:dyDescent="0.3">
      <c r="A21" s="5" t="s">
        <v>116</v>
      </c>
      <c r="B21" s="5" t="s">
        <v>117</v>
      </c>
    </row>
    <row r="22" spans="1:37" x14ac:dyDescent="0.3">
      <c r="A22" t="s">
        <v>100</v>
      </c>
      <c r="B22">
        <v>1.0088593130000001</v>
      </c>
    </row>
    <row r="23" spans="1:37" x14ac:dyDescent="0.3">
      <c r="A23" t="s">
        <v>99</v>
      </c>
      <c r="B23">
        <v>0.88438691599999997</v>
      </c>
    </row>
    <row r="24" spans="1:37" x14ac:dyDescent="0.3">
      <c r="A24" t="s">
        <v>95</v>
      </c>
      <c r="B24">
        <v>0.72541772599999998</v>
      </c>
    </row>
    <row r="25" spans="1:37" x14ac:dyDescent="0.3">
      <c r="A25" t="s">
        <v>96</v>
      </c>
      <c r="B25">
        <v>0.69474958799999997</v>
      </c>
    </row>
    <row r="26" spans="1:37" x14ac:dyDescent="0.3">
      <c r="A26" t="s">
        <v>94</v>
      </c>
      <c r="B26">
        <v>0.54246653099999997</v>
      </c>
    </row>
    <row r="27" spans="1:37" x14ac:dyDescent="0.3">
      <c r="A27" t="s">
        <v>97</v>
      </c>
      <c r="B27">
        <v>0.49665016099999998</v>
      </c>
    </row>
    <row r="28" spans="1:37" x14ac:dyDescent="0.3">
      <c r="A28" t="s">
        <v>102</v>
      </c>
      <c r="B28">
        <v>0.35795727100000002</v>
      </c>
    </row>
    <row r="29" spans="1:37" x14ac:dyDescent="0.3">
      <c r="A29" t="s">
        <v>101</v>
      </c>
      <c r="B29">
        <v>0.190532798</v>
      </c>
    </row>
    <row r="30" spans="1:37" x14ac:dyDescent="0.3">
      <c r="A30" t="s">
        <v>98</v>
      </c>
      <c r="B30">
        <v>0.14275079399999999</v>
      </c>
    </row>
  </sheetData>
  <sortState ref="A21:B30">
    <sortCondition descending="1" ref="B22"/>
  </sortState>
  <mergeCells count="19">
    <mergeCell ref="A20:B20"/>
    <mergeCell ref="V1:X1"/>
    <mergeCell ref="Z1:AB1"/>
    <mergeCell ref="AD1:AF1"/>
    <mergeCell ref="AH1:AJ1"/>
    <mergeCell ref="B18:E18"/>
    <mergeCell ref="F18:I18"/>
    <mergeCell ref="J18:M18"/>
    <mergeCell ref="N18:Q18"/>
    <mergeCell ref="R18:U18"/>
    <mergeCell ref="V18:Y18"/>
    <mergeCell ref="Z18:AC18"/>
    <mergeCell ref="AD18:AG18"/>
    <mergeCell ref="AH18:AK18"/>
    <mergeCell ref="B1:D1"/>
    <mergeCell ref="F1:H1"/>
    <mergeCell ref="J1:L1"/>
    <mergeCell ref="N1:P1"/>
    <mergeCell ref="R1:T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Laws</vt:lpstr>
      <vt:lpstr>Edgeness</vt:lpstr>
      <vt:lpstr>Laws Edgeness (My Code)</vt:lpstr>
      <vt:lpstr>Laws Edgeness (Source #1)</vt:lpstr>
      <vt:lpstr>Laws Edgeness (Source #2)</vt:lpstr>
    </vt:vector>
  </TitlesOfParts>
  <Company>Michigan State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Pamela Reiff</dc:creator>
  <cp:lastModifiedBy>Bonnie Reiff</cp:lastModifiedBy>
  <dcterms:created xsi:type="dcterms:W3CDTF">2015-10-30T20:39:29Z</dcterms:created>
  <dcterms:modified xsi:type="dcterms:W3CDTF">2015-11-20T22:16:37Z</dcterms:modified>
</cp:coreProperties>
</file>