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5790"/>
  </bookViews>
  <sheets>
    <sheet name="Φύλλο1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AV26" i="1"/>
  <c r="AV25"/>
  <c r="AV24"/>
  <c r="AW23"/>
  <c r="AW24" s="1"/>
  <c r="AW25" s="1"/>
  <c r="AW26" s="1"/>
  <c r="AV23"/>
  <c r="AV22"/>
  <c r="AW21"/>
  <c r="AW20"/>
  <c r="AW19" s="1"/>
  <c r="AW18" s="1"/>
  <c r="AW17" s="1"/>
  <c r="AW16" s="1"/>
  <c r="AW15" s="1"/>
  <c r="AW14" s="1"/>
  <c r="AW13" s="1"/>
  <c r="AW12" s="1"/>
  <c r="AW11" s="1"/>
  <c r="AW10" s="1"/>
  <c r="AW9" s="1"/>
  <c r="AW8" s="1"/>
  <c r="AW7" s="1"/>
  <c r="AW6" s="1"/>
  <c r="AW5" s="1"/>
  <c r="AW4" s="1"/>
  <c r="AW3" s="1"/>
  <c r="AV20"/>
  <c r="AT20"/>
  <c r="AT19"/>
  <c r="AV18"/>
  <c r="AT18"/>
  <c r="AV17"/>
  <c r="AT17"/>
  <c r="AT16"/>
  <c r="AV15"/>
  <c r="AT15"/>
  <c r="AT14"/>
  <c r="AV13"/>
  <c r="AT13"/>
  <c r="AT12"/>
  <c r="AV11"/>
  <c r="AT11"/>
  <c r="AV10"/>
  <c r="AT10"/>
  <c r="AT9"/>
  <c r="AV8"/>
  <c r="AT8"/>
  <c r="AT7"/>
  <c r="AV6"/>
  <c r="AT6"/>
  <c r="AV5"/>
  <c r="AT5"/>
  <c r="AT4"/>
  <c r="AV3"/>
  <c r="AT3"/>
  <c r="AM17"/>
  <c r="AM11"/>
  <c r="AM18"/>
  <c r="AM15"/>
  <c r="AM29"/>
  <c r="AK29"/>
  <c r="AM28"/>
  <c r="AK28"/>
  <c r="AM27"/>
  <c r="AK27"/>
  <c r="AM26"/>
  <c r="AK26"/>
  <c r="AM25"/>
  <c r="AK25"/>
  <c r="AM24"/>
  <c r="AK24"/>
  <c r="AN23"/>
  <c r="AN24" s="1"/>
  <c r="AN25" s="1"/>
  <c r="AN26" s="1"/>
  <c r="AN27" s="1"/>
  <c r="AN28" s="1"/>
  <c r="AN29" s="1"/>
  <c r="AM23"/>
  <c r="AK23"/>
  <c r="AM22"/>
  <c r="AN21"/>
  <c r="AN20" s="1"/>
  <c r="AN19" s="1"/>
  <c r="AN18" s="1"/>
  <c r="AN17" s="1"/>
  <c r="AN16" s="1"/>
  <c r="AN15" s="1"/>
  <c r="AN14" s="1"/>
  <c r="AN13" s="1"/>
  <c r="AN12" s="1"/>
  <c r="AN11" s="1"/>
  <c r="AN10" s="1"/>
  <c r="AN9" s="1"/>
  <c r="AN8" s="1"/>
  <c r="AN7" s="1"/>
  <c r="AN6" s="1"/>
  <c r="AN5" s="1"/>
  <c r="AN4" s="1"/>
  <c r="AN3" s="1"/>
  <c r="AM20"/>
  <c r="AK20"/>
  <c r="AK19"/>
  <c r="AK18"/>
  <c r="AK17"/>
  <c r="AK16"/>
  <c r="AK15"/>
  <c r="AK14"/>
  <c r="AM13"/>
  <c r="AK13"/>
  <c r="AK12"/>
  <c r="AK11"/>
  <c r="AK10"/>
  <c r="AK9"/>
  <c r="AM8"/>
  <c r="AK8"/>
  <c r="AK7"/>
  <c r="AK6"/>
  <c r="AM5"/>
  <c r="AK5"/>
  <c r="AK4"/>
  <c r="AM3"/>
  <c r="AK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3"/>
  <c r="AQ26"/>
  <c r="AQ25"/>
  <c r="AQ24"/>
  <c r="AR23"/>
  <c r="AR24" s="1"/>
  <c r="AR25" s="1"/>
  <c r="AR26" s="1"/>
  <c r="AQ23"/>
  <c r="AQ22"/>
  <c r="AR21"/>
  <c r="AR20" s="1"/>
  <c r="AR19" s="1"/>
  <c r="AR18" s="1"/>
  <c r="AR17" s="1"/>
  <c r="AR16" s="1"/>
  <c r="AR15" s="1"/>
  <c r="AR14" s="1"/>
  <c r="AR13" s="1"/>
  <c r="AR12" s="1"/>
  <c r="AR11" s="1"/>
  <c r="AR10" s="1"/>
  <c r="AR9" s="1"/>
  <c r="AR8" s="1"/>
  <c r="AR7" s="1"/>
  <c r="AR6" s="1"/>
  <c r="AR5" s="1"/>
  <c r="AR4" s="1"/>
  <c r="AR3" s="1"/>
  <c r="AQ20"/>
  <c r="AO20"/>
  <c r="AO19"/>
  <c r="AQ18"/>
  <c r="AO18"/>
  <c r="AQ17"/>
  <c r="AO17"/>
  <c r="AO16"/>
  <c r="AQ15"/>
  <c r="AO15"/>
  <c r="AO14"/>
  <c r="AQ13"/>
  <c r="AO13"/>
  <c r="AO12"/>
  <c r="AQ11"/>
  <c r="AO11"/>
  <c r="AQ10"/>
  <c r="AO10"/>
  <c r="AO9"/>
  <c r="AQ8"/>
  <c r="AO8"/>
  <c r="AO7"/>
  <c r="AQ6"/>
  <c r="AO6"/>
  <c r="AQ5"/>
  <c r="AO5"/>
  <c r="AO4"/>
  <c r="AQ3"/>
  <c r="AO3"/>
  <c r="K3" i="3"/>
  <c r="K4"/>
  <c r="K5"/>
  <c r="K6"/>
  <c r="K7"/>
  <c r="K8"/>
  <c r="K9"/>
  <c r="K10"/>
  <c r="K11"/>
  <c r="K2"/>
  <c r="J3"/>
  <c r="J4"/>
  <c r="J5"/>
  <c r="J6"/>
  <c r="J7"/>
  <c r="J8"/>
  <c r="J9"/>
  <c r="J10"/>
  <c r="J11"/>
  <c r="J2"/>
  <c r="F3"/>
  <c r="F4"/>
  <c r="F5"/>
  <c r="F6"/>
  <c r="F7"/>
  <c r="F8"/>
  <c r="F9"/>
  <c r="F10"/>
  <c r="F2"/>
  <c r="E3"/>
  <c r="E4"/>
  <c r="E5"/>
  <c r="E6"/>
  <c r="E7"/>
  <c r="E8"/>
  <c r="E9"/>
  <c r="E10"/>
  <c r="E2"/>
  <c r="B1" i="2"/>
  <c r="B2"/>
  <c r="B3"/>
  <c r="C3"/>
  <c r="D3"/>
  <c r="E3"/>
  <c r="B4"/>
  <c r="C4"/>
  <c r="E4"/>
  <c r="B5"/>
  <c r="C5"/>
  <c r="D5"/>
  <c r="E5"/>
  <c r="B6"/>
  <c r="C6"/>
  <c r="D6"/>
  <c r="E6"/>
  <c r="B7"/>
  <c r="C7"/>
  <c r="E7"/>
  <c r="B8"/>
  <c r="C8"/>
  <c r="D8"/>
  <c r="E8"/>
  <c r="B9"/>
  <c r="C9"/>
  <c r="E9"/>
  <c r="B10"/>
  <c r="C10"/>
  <c r="D10"/>
  <c r="E10"/>
  <c r="B11"/>
  <c r="C11"/>
  <c r="D11"/>
  <c r="E11"/>
  <c r="B12"/>
  <c r="C12"/>
  <c r="E12"/>
  <c r="B13"/>
  <c r="C13"/>
  <c r="D13"/>
  <c r="E13"/>
  <c r="B14"/>
  <c r="C14"/>
  <c r="E14"/>
  <c r="B15"/>
  <c r="C15"/>
  <c r="D15"/>
  <c r="E15"/>
  <c r="B16"/>
  <c r="C16"/>
  <c r="E16"/>
  <c r="B17"/>
  <c r="C17"/>
  <c r="D17"/>
  <c r="E17"/>
  <c r="B18"/>
  <c r="C18"/>
  <c r="D18"/>
  <c r="E18"/>
  <c r="B19"/>
  <c r="C19"/>
  <c r="E19"/>
  <c r="B20"/>
  <c r="C20"/>
  <c r="D20"/>
  <c r="E20"/>
  <c r="B21"/>
  <c r="C21"/>
  <c r="E21"/>
  <c r="B22"/>
  <c r="C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C2"/>
  <c r="D2"/>
  <c r="E2"/>
  <c r="A27"/>
  <c r="A28"/>
  <c r="A29"/>
  <c r="A30"/>
  <c r="A31"/>
  <c r="A32"/>
  <c r="A33"/>
  <c r="A34"/>
  <c r="A22"/>
  <c r="A23"/>
  <c r="A24"/>
  <c r="A25"/>
  <c r="A2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"/>
  <c r="AA29" i="1"/>
  <c r="Y29"/>
  <c r="AA28"/>
  <c r="Y28"/>
  <c r="AA27"/>
  <c r="Y27"/>
  <c r="AA26"/>
  <c r="Y26"/>
  <c r="AA25"/>
  <c r="Y25"/>
  <c r="AA24"/>
  <c r="Y24"/>
  <c r="AB23"/>
  <c r="AB24" s="1"/>
  <c r="AB25" s="1"/>
  <c r="AB26" s="1"/>
  <c r="AB27" s="1"/>
  <c r="AB28" s="1"/>
  <c r="AB29" s="1"/>
  <c r="AA23"/>
  <c r="Y23"/>
  <c r="AA22"/>
  <c r="AB21"/>
  <c r="AB20" s="1"/>
  <c r="AB19" s="1"/>
  <c r="AB18" s="1"/>
  <c r="AB17" s="1"/>
  <c r="AB16" s="1"/>
  <c r="AB15" s="1"/>
  <c r="AB14" s="1"/>
  <c r="AB13" s="1"/>
  <c r="AB12" s="1"/>
  <c r="AB11" s="1"/>
  <c r="AB10" s="1"/>
  <c r="AB9" s="1"/>
  <c r="AB8" s="1"/>
  <c r="AB7" s="1"/>
  <c r="AB6" s="1"/>
  <c r="AB5" s="1"/>
  <c r="AB4" s="1"/>
  <c r="AB3" s="1"/>
  <c r="Y21"/>
  <c r="AA20"/>
  <c r="Y20"/>
  <c r="Y19"/>
  <c r="AA18"/>
  <c r="Y18"/>
  <c r="AA17"/>
  <c r="Y17"/>
  <c r="Y16"/>
  <c r="AA15"/>
  <c r="Y15"/>
  <c r="Y14"/>
  <c r="AA13"/>
  <c r="Y13"/>
  <c r="Y12"/>
  <c r="AA11"/>
  <c r="Y11"/>
  <c r="Y10"/>
  <c r="Y9"/>
  <c r="AA8"/>
  <c r="Y8"/>
  <c r="Y7"/>
  <c r="AA6"/>
  <c r="Y6"/>
  <c r="AA5"/>
  <c r="Y5"/>
  <c r="Y4"/>
  <c r="AA3"/>
  <c r="Y3"/>
  <c r="AI29"/>
  <c r="AG29"/>
  <c r="AI28"/>
  <c r="AG28"/>
  <c r="AI27"/>
  <c r="AG27"/>
  <c r="AI26"/>
  <c r="AG26"/>
  <c r="AI25"/>
  <c r="AG25"/>
  <c r="AI24"/>
  <c r="AG24"/>
  <c r="AJ23"/>
  <c r="AJ24" s="1"/>
  <c r="AJ25" s="1"/>
  <c r="AJ26" s="1"/>
  <c r="AJ27" s="1"/>
  <c r="AJ28" s="1"/>
  <c r="AJ29" s="1"/>
  <c r="AI23"/>
  <c r="AG23"/>
  <c r="AI22"/>
  <c r="AJ21"/>
  <c r="AJ20" s="1"/>
  <c r="AJ19" s="1"/>
  <c r="AJ18" s="1"/>
  <c r="AJ17" s="1"/>
  <c r="AJ16" s="1"/>
  <c r="AJ15" s="1"/>
  <c r="AJ14" s="1"/>
  <c r="AJ13" s="1"/>
  <c r="AJ12" s="1"/>
  <c r="AJ11" s="1"/>
  <c r="AJ10" s="1"/>
  <c r="AJ9" s="1"/>
  <c r="AJ8" s="1"/>
  <c r="AJ7" s="1"/>
  <c r="AJ6" s="1"/>
  <c r="AJ5" s="1"/>
  <c r="AJ4" s="1"/>
  <c r="AJ3" s="1"/>
  <c r="AI20"/>
  <c r="AG20"/>
  <c r="AG19"/>
  <c r="AI18"/>
  <c r="AG18"/>
  <c r="AI17"/>
  <c r="AG17"/>
  <c r="AG16"/>
  <c r="AI15"/>
  <c r="AG15"/>
  <c r="AG14"/>
  <c r="AI13"/>
  <c r="AG13"/>
  <c r="AG12"/>
  <c r="AI11"/>
  <c r="AG11"/>
  <c r="AI10"/>
  <c r="AG10"/>
  <c r="AG9"/>
  <c r="AI8"/>
  <c r="AG8"/>
  <c r="AG7"/>
  <c r="AI6"/>
  <c r="AG6"/>
  <c r="AI5"/>
  <c r="AG5"/>
  <c r="AG4"/>
  <c r="AI3"/>
  <c r="AG3"/>
  <c r="E29"/>
  <c r="C29"/>
  <c r="E28"/>
  <c r="C28"/>
  <c r="E27"/>
  <c r="C27"/>
  <c r="E26"/>
  <c r="C26"/>
  <c r="E25"/>
  <c r="C25"/>
  <c r="F24"/>
  <c r="F25" s="1"/>
  <c r="F26" s="1"/>
  <c r="F27" s="1"/>
  <c r="F28" s="1"/>
  <c r="F29" s="1"/>
  <c r="E24"/>
  <c r="C24"/>
  <c r="F23"/>
  <c r="E23"/>
  <c r="C23"/>
  <c r="E22"/>
  <c r="F21"/>
  <c r="F20"/>
  <c r="F19" s="1"/>
  <c r="F18" s="1"/>
  <c r="F17" s="1"/>
  <c r="F16" s="1"/>
  <c r="F15" s="1"/>
  <c r="F14" s="1"/>
  <c r="F13" s="1"/>
  <c r="F12" s="1"/>
  <c r="F11" s="1"/>
  <c r="F10" s="1"/>
  <c r="F9" s="1"/>
  <c r="F8" s="1"/>
  <c r="F7" s="1"/>
  <c r="F6" s="1"/>
  <c r="F5" s="1"/>
  <c r="F4" s="1"/>
  <c r="F3" s="1"/>
  <c r="E20"/>
  <c r="C20"/>
  <c r="C19"/>
  <c r="E18"/>
  <c r="C18"/>
  <c r="E17"/>
  <c r="C17"/>
  <c r="C16"/>
  <c r="E15"/>
  <c r="C15"/>
  <c r="C14"/>
  <c r="E13"/>
  <c r="C13"/>
  <c r="C12"/>
  <c r="E11"/>
  <c r="C11"/>
  <c r="E10"/>
  <c r="C10"/>
  <c r="C9"/>
  <c r="E8"/>
  <c r="C8"/>
  <c r="C7"/>
  <c r="E6"/>
  <c r="C6"/>
  <c r="E5"/>
  <c r="C5"/>
  <c r="C4"/>
  <c r="E3"/>
  <c r="C3"/>
  <c r="O29"/>
  <c r="M29"/>
  <c r="O28"/>
  <c r="M28"/>
  <c r="O27"/>
  <c r="M27"/>
  <c r="O26"/>
  <c r="M26"/>
  <c r="O25"/>
  <c r="M25"/>
  <c r="O24"/>
  <c r="M24"/>
  <c r="P23"/>
  <c r="P24" s="1"/>
  <c r="P25" s="1"/>
  <c r="P26" s="1"/>
  <c r="P27" s="1"/>
  <c r="P28" s="1"/>
  <c r="P29" s="1"/>
  <c r="O23"/>
  <c r="M23"/>
  <c r="O22"/>
  <c r="P21"/>
  <c r="P20" s="1"/>
  <c r="P19" s="1"/>
  <c r="P18" s="1"/>
  <c r="P17" s="1"/>
  <c r="P16" s="1"/>
  <c r="P15" s="1"/>
  <c r="P14" s="1"/>
  <c r="P13" s="1"/>
  <c r="P12" s="1"/>
  <c r="P11" s="1"/>
  <c r="P10" s="1"/>
  <c r="P9" s="1"/>
  <c r="P8" s="1"/>
  <c r="P7" s="1"/>
  <c r="P6" s="1"/>
  <c r="P5" s="1"/>
  <c r="P4" s="1"/>
  <c r="P3" s="1"/>
  <c r="O20"/>
  <c r="M20"/>
  <c r="M19"/>
  <c r="O18"/>
  <c r="M18"/>
  <c r="O17"/>
  <c r="M17"/>
  <c r="M16"/>
  <c r="O15"/>
  <c r="M15"/>
  <c r="M14"/>
  <c r="O13"/>
  <c r="M13"/>
  <c r="M12"/>
  <c r="O11"/>
  <c r="M11"/>
  <c r="O10"/>
  <c r="M10"/>
  <c r="M9"/>
  <c r="O8"/>
  <c r="M8"/>
  <c r="M7"/>
  <c r="O6"/>
  <c r="M6"/>
  <c r="O5"/>
  <c r="M5"/>
  <c r="M4"/>
  <c r="O3"/>
  <c r="M3"/>
  <c r="I3"/>
  <c r="K3"/>
  <c r="Q3"/>
  <c r="S3"/>
  <c r="U3"/>
  <c r="W3"/>
  <c r="AC3"/>
  <c r="AE3"/>
  <c r="I4"/>
  <c r="Q4"/>
  <c r="U4"/>
  <c r="AC4"/>
  <c r="I5"/>
  <c r="K5"/>
  <c r="Q5"/>
  <c r="S5"/>
  <c r="U5"/>
  <c r="W5"/>
  <c r="AC5"/>
  <c r="AE5"/>
  <c r="I6"/>
  <c r="K6"/>
  <c r="Q6"/>
  <c r="S6"/>
  <c r="U6"/>
  <c r="W6"/>
  <c r="AC6"/>
  <c r="AE6"/>
  <c r="I7"/>
  <c r="Q7"/>
  <c r="U7"/>
  <c r="AC7"/>
  <c r="I8"/>
  <c r="K8"/>
  <c r="Q8"/>
  <c r="S8"/>
  <c r="U8"/>
  <c r="W8"/>
  <c r="AC8"/>
  <c r="AE8"/>
  <c r="I9"/>
  <c r="Q9"/>
  <c r="U9"/>
  <c r="AC9"/>
  <c r="I10"/>
  <c r="K10"/>
  <c r="Q10"/>
  <c r="S10"/>
  <c r="U10"/>
  <c r="W10"/>
  <c r="AC10"/>
  <c r="AE10"/>
  <c r="I11"/>
  <c r="K11"/>
  <c r="Q11"/>
  <c r="S11"/>
  <c r="U11"/>
  <c r="W11"/>
  <c r="AC11"/>
  <c r="AE11"/>
  <c r="I12"/>
  <c r="Q12"/>
  <c r="U12"/>
  <c r="AC12"/>
  <c r="I13"/>
  <c r="K13"/>
  <c r="Q13"/>
  <c r="S13"/>
  <c r="U13"/>
  <c r="W13"/>
  <c r="AC13"/>
  <c r="AE13"/>
  <c r="I14"/>
  <c r="Q14"/>
  <c r="U14"/>
  <c r="AC14"/>
  <c r="I15"/>
  <c r="K15"/>
  <c r="Q15"/>
  <c r="S15"/>
  <c r="U15"/>
  <c r="W15"/>
  <c r="AC15"/>
  <c r="AE15"/>
  <c r="I16"/>
  <c r="Q16"/>
  <c r="U16"/>
  <c r="AC16"/>
  <c r="I17"/>
  <c r="K17"/>
  <c r="Q17"/>
  <c r="S17"/>
  <c r="U17"/>
  <c r="W17"/>
  <c r="AC17"/>
  <c r="AE17"/>
  <c r="I18"/>
  <c r="K18"/>
  <c r="Q18"/>
  <c r="S18"/>
  <c r="U18"/>
  <c r="W18"/>
  <c r="AC18"/>
  <c r="AE18"/>
  <c r="I19"/>
  <c r="Q19"/>
  <c r="U19"/>
  <c r="AC19"/>
  <c r="I20"/>
  <c r="K20"/>
  <c r="Q20"/>
  <c r="S20"/>
  <c r="U20"/>
  <c r="W20"/>
  <c r="AC20"/>
  <c r="AE20"/>
  <c r="L21"/>
  <c r="L20" s="1"/>
  <c r="L19" s="1"/>
  <c r="L18" s="1"/>
  <c r="L17" s="1"/>
  <c r="L16" s="1"/>
  <c r="L15" s="1"/>
  <c r="L14" s="1"/>
  <c r="L13" s="1"/>
  <c r="L12" s="1"/>
  <c r="L11" s="1"/>
  <c r="L10" s="1"/>
  <c r="L9" s="1"/>
  <c r="L8" s="1"/>
  <c r="L7" s="1"/>
  <c r="L6" s="1"/>
  <c r="L5" s="1"/>
  <c r="L4" s="1"/>
  <c r="L3" s="1"/>
  <c r="T21"/>
  <c r="T20" s="1"/>
  <c r="T19" s="1"/>
  <c r="T18" s="1"/>
  <c r="T17" s="1"/>
  <c r="T16" s="1"/>
  <c r="T15" s="1"/>
  <c r="T14" s="1"/>
  <c r="T13" s="1"/>
  <c r="T12" s="1"/>
  <c r="T11" s="1"/>
  <c r="T10" s="1"/>
  <c r="T9" s="1"/>
  <c r="T8" s="1"/>
  <c r="T7" s="1"/>
  <c r="T6" s="1"/>
  <c r="T5" s="1"/>
  <c r="T4" s="1"/>
  <c r="T3" s="1"/>
  <c r="U21"/>
  <c r="X21"/>
  <c r="X20" s="1"/>
  <c r="X19" s="1"/>
  <c r="X18" s="1"/>
  <c r="X17" s="1"/>
  <c r="X16" s="1"/>
  <c r="X15" s="1"/>
  <c r="X14" s="1"/>
  <c r="X13" s="1"/>
  <c r="X12" s="1"/>
  <c r="X11" s="1"/>
  <c r="X10" s="1"/>
  <c r="X9" s="1"/>
  <c r="X8" s="1"/>
  <c r="X7" s="1"/>
  <c r="X6" s="1"/>
  <c r="X5" s="1"/>
  <c r="X4" s="1"/>
  <c r="X3" s="1"/>
  <c r="AC21"/>
  <c r="AF21"/>
  <c r="AF20" s="1"/>
  <c r="AF19" s="1"/>
  <c r="AF18" s="1"/>
  <c r="AF17" s="1"/>
  <c r="AF16" s="1"/>
  <c r="AF15" s="1"/>
  <c r="AF14" s="1"/>
  <c r="AF13" s="1"/>
  <c r="AF12" s="1"/>
  <c r="AF11" s="1"/>
  <c r="AF10" s="1"/>
  <c r="AF9" s="1"/>
  <c r="AF8" s="1"/>
  <c r="AF7" s="1"/>
  <c r="AF6" s="1"/>
  <c r="AF5" s="1"/>
  <c r="AF4" s="1"/>
  <c r="AF3" s="1"/>
  <c r="K22"/>
  <c r="S22"/>
  <c r="W22"/>
  <c r="AE22"/>
  <c r="I23"/>
  <c r="K23"/>
  <c r="L23"/>
  <c r="S23"/>
  <c r="T23"/>
  <c r="U23"/>
  <c r="W23"/>
  <c r="X23"/>
  <c r="X24" s="1"/>
  <c r="X25" s="1"/>
  <c r="X26" s="1"/>
  <c r="X27" s="1"/>
  <c r="X28" s="1"/>
  <c r="X29" s="1"/>
  <c r="AC23"/>
  <c r="AE23"/>
  <c r="AF23"/>
  <c r="AF24" s="1"/>
  <c r="AF25" s="1"/>
  <c r="AF26" s="1"/>
  <c r="AF27" s="1"/>
  <c r="AF28" s="1"/>
  <c r="AF29" s="1"/>
  <c r="I24"/>
  <c r="K24"/>
  <c r="L24"/>
  <c r="L25" s="1"/>
  <c r="L26" s="1"/>
  <c r="L27" s="1"/>
  <c r="L28" s="1"/>
  <c r="L29" s="1"/>
  <c r="S24"/>
  <c r="T24"/>
  <c r="T25" s="1"/>
  <c r="T26" s="1"/>
  <c r="U24"/>
  <c r="W24"/>
  <c r="AC24"/>
  <c r="AE24"/>
  <c r="I25"/>
  <c r="K25"/>
  <c r="S25"/>
  <c r="U25"/>
  <c r="W25"/>
  <c r="AC25"/>
  <c r="AE25"/>
  <c r="I26"/>
  <c r="K26"/>
  <c r="S26"/>
  <c r="U26"/>
  <c r="W26"/>
  <c r="AC26"/>
  <c r="AE26"/>
  <c r="I27"/>
  <c r="K27"/>
  <c r="U27"/>
  <c r="W27"/>
  <c r="AC27"/>
  <c r="AE27"/>
  <c r="I28"/>
  <c r="K28"/>
  <c r="U28"/>
  <c r="W28"/>
  <c r="AC28"/>
  <c r="AE28"/>
  <c r="I29"/>
  <c r="K29"/>
  <c r="U29"/>
  <c r="W29"/>
  <c r="AC29"/>
  <c r="AE29"/>
</calcChain>
</file>

<file path=xl/comments1.xml><?xml version="1.0" encoding="utf-8"?>
<comments xmlns="http://schemas.openxmlformats.org/spreadsheetml/2006/main">
  <authors>
    <author>AsposeUser</author>
    <author>vagelis</author>
  </authors>
  <commentList>
    <comment ref="B4" authorId="0">
      <text>
        <r>
          <rPr>
            <sz val="10"/>
            <rFont val="Arial"/>
            <family val="2"/>
          </rPr>
          <t>Γα πλ. Β --tsimpaki Τετάρτη, 9 Νοέμβριος 2011 6:11:43 πμ</t>
        </r>
      </text>
    </comment>
    <comment ref="H4" authorId="0">
      <text>
        <r>
          <rPr>
            <sz val="10"/>
            <rFont val="Arial"/>
            <family val="2"/>
          </rPr>
          <t>Γα πλ. Β --tsimpaki Τετάρτη, 9 Νοέμβριος 2011 6:11:43 πμ</t>
        </r>
      </text>
    </comment>
    <comment ref="B7" authorId="0">
      <text>
        <r>
          <rPr>
            <sz val="10"/>
            <rFont val="Arial"/>
            <family val="2"/>
          </rPr>
          <t>Βου πλ. Β 
 --tsimpaki Τετάρτη, 9 Νοέμβριος 2011 5:58:06 πμ</t>
        </r>
      </text>
    </comment>
    <comment ref="H7" authorId="0">
      <text>
        <r>
          <rPr>
            <sz val="10"/>
            <rFont val="Arial"/>
            <family val="2"/>
          </rPr>
          <t>Βου πλ. Β 
 --tsimpaki Τετάρτη, 9 Νοέμβριος 2011 5:58:06 πμ</t>
        </r>
      </text>
    </comment>
    <comment ref="B8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H8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B9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H9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AI10" authorId="1">
      <text>
        <r>
          <rPr>
            <b/>
            <sz val="9"/>
            <color indexed="81"/>
            <rFont val="Tahoma"/>
            <charset val="1"/>
          </rPr>
          <t>vagelis:</t>
        </r>
        <r>
          <rPr>
            <sz val="9"/>
            <color indexed="81"/>
            <rFont val="Tahoma"/>
            <charset val="1"/>
          </rPr>
          <t xml:space="preserve">
διαζευκτικό τόνο 12 κατά τον Ιωαννίδη </t>
        </r>
      </text>
    </comment>
    <comment ref="AM10" authorId="1">
      <text>
        <r>
          <rPr>
            <b/>
            <sz val="9"/>
            <color indexed="81"/>
            <rFont val="Tahoma"/>
            <charset val="1"/>
          </rPr>
          <t>vagelis:</t>
        </r>
        <r>
          <rPr>
            <sz val="9"/>
            <color indexed="81"/>
            <rFont val="Tahoma"/>
            <charset val="1"/>
          </rPr>
          <t xml:space="preserve">
διαζευκτικό τόνο 12 κατά τον Ιωαννίδη </t>
        </r>
      </text>
    </comment>
    <comment ref="B12" authorId="0">
      <text>
        <r>
          <rPr>
            <sz val="10"/>
            <rFont val="Arial"/>
            <family val="2"/>
          </rPr>
          <t>Ζω ύφεσι , ημοτόνιο
 --tsimpaki Τετάρτη, 9 Νοέμβριος 2011 6:18:08 πμ</t>
        </r>
      </text>
    </comment>
    <comment ref="H12" authorId="0">
      <text>
        <r>
          <rPr>
            <sz val="10"/>
            <rFont val="Arial"/>
            <family val="2"/>
          </rPr>
          <t>Ζω ύφεσι , ημοτόνιο
 --tsimpaki Τετάρτη, 9 Νοέμβριος 2011 6:18:08 πμ</t>
        </r>
      </text>
    </comment>
    <comment ref="B14" authorId="0">
      <text>
        <r>
          <rPr>
            <sz val="10"/>
            <rFont val="Arial"/>
            <family val="2"/>
          </rPr>
          <t>Και Β ήχου
 --tsimpaki Τετάρτη, 9 Νοέμβριος 2011 6:18:08 πμ</t>
        </r>
      </text>
    </comment>
    <comment ref="H14" authorId="0">
      <text>
        <r>
          <rPr>
            <sz val="10"/>
            <rFont val="Arial"/>
            <family val="2"/>
          </rPr>
          <t>Και Β ήχου
 --tsimpaki Τετάρτη, 9 Νοέμβριος 2011 6:18:08 πμ</t>
        </r>
      </text>
    </comment>
    <comment ref="B16" authorId="0">
      <text>
        <r>
          <rPr>
            <sz val="10"/>
            <rFont val="Arial"/>
            <family val="2"/>
          </rPr>
          <t>Γα πλ. Β --tsimpaki Τετάρτη, 9 Νοέμβριος 2011 6:11:43 πμ</t>
        </r>
      </text>
    </comment>
    <comment ref="H16" authorId="0">
      <text>
        <r>
          <rPr>
            <sz val="10"/>
            <rFont val="Arial"/>
            <family val="2"/>
          </rPr>
          <t>Γα πλ. Β --tsimpaki Τετάρτη, 9 Νοέμβριος 2011 6:11:43 πμ</t>
        </r>
      </text>
    </comment>
    <comment ref="N18" authorId="1">
      <text>
        <r>
          <rPr>
            <b/>
            <sz val="9"/>
            <color indexed="81"/>
            <rFont val="Tahoma"/>
            <charset val="1"/>
          </rPr>
          <t>vagelis:</t>
        </r>
        <r>
          <rPr>
            <sz val="9"/>
            <color indexed="81"/>
            <rFont val="Tahoma"/>
            <charset val="1"/>
          </rPr>
          <t xml:space="preserve">
εναρμόνιος φθορά στον Γα θέλει τον Βου με δίεση replace /frequency 4 329
</t>
        </r>
      </text>
    </comment>
    <comment ref="B19" authorId="0">
      <text>
        <r>
          <rPr>
            <sz val="10"/>
            <rFont val="Arial"/>
            <family val="2"/>
          </rPr>
          <t>Βου πλ. Β 
 --tsimpaki Τετάρτη, 9 Νοέμβριος 2011 5:58:06 πμ</t>
        </r>
      </text>
    </comment>
    <comment ref="G19" authorId="0">
      <text>
        <r>
          <rPr>
            <sz val="10"/>
            <rFont val="Arial"/>
            <family val="2"/>
          </rPr>
          <t>Βου πλ. Β 
 --tsimpaki Τετάρτη, 9 Νοέμβριος 2011 5:58:06 πμ</t>
        </r>
      </text>
    </comment>
    <comment ref="H19" authorId="0">
      <text>
        <r>
          <rPr>
            <sz val="10"/>
            <rFont val="Arial"/>
            <family val="2"/>
          </rPr>
          <t>Βου πλ. Β 
 --tsimpaki Τετάρτη, 9 Νοέμβριος 2011 5:58:06 πμ</t>
        </r>
      </text>
    </comment>
    <comment ref="B21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G21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H21" authorId="0">
      <text>
        <r>
          <rPr>
            <sz val="10"/>
            <rFont val="Arial"/>
            <family val="2"/>
          </rPr>
          <t>Πα χρωματικό β' ήχου
 --tsimpaki Τετάρτη, 9 Νοέμβριος 2011 5:52:56 πμ</t>
        </r>
      </text>
    </comment>
    <comment ref="AF21" authorId="1">
      <text>
        <r>
          <rPr>
            <b/>
            <sz val="9"/>
            <color indexed="81"/>
            <rFont val="Tahoma"/>
            <charset val="1"/>
          </rPr>
          <t>vagelis:</t>
        </r>
        <r>
          <rPr>
            <sz val="9"/>
            <color indexed="81"/>
            <rFont val="Tahoma"/>
            <charset val="1"/>
          </rPr>
          <t xml:space="preserve">
είναι ο Πα του Β ήχου
</t>
        </r>
      </text>
    </comment>
  </commentList>
</comments>
</file>

<file path=xl/sharedStrings.xml><?xml version="1.0" encoding="utf-8"?>
<sst xmlns="http://schemas.openxmlformats.org/spreadsheetml/2006/main" count="162" uniqueCount="102">
  <si>
    <t>δι</t>
  </si>
  <si>
    <t>ΠΑ'</t>
  </si>
  <si>
    <t>Ζω♭</t>
  </si>
  <si>
    <t>νη</t>
  </si>
  <si>
    <t>αποστάσεις από το προηγούμενο φθόγγο</t>
  </si>
  <si>
    <t>ΠΑ♭</t>
  </si>
  <si>
    <t>ΖΩ</t>
  </si>
  <si>
    <t xml:space="preserve">hz </t>
  </si>
  <si>
    <t xml:space="preserve">Δι </t>
  </si>
  <si>
    <t>βου</t>
  </si>
  <si>
    <t>ΠΑ</t>
  </si>
  <si>
    <t>NH</t>
  </si>
  <si>
    <t xml:space="preserve">ΓΑ' </t>
  </si>
  <si>
    <t>NH'</t>
  </si>
  <si>
    <t>Βου'</t>
  </si>
  <si>
    <t>συγκερασμένη διατονική ΤΡΟΧΟΣ</t>
  </si>
  <si>
    <t>αποστ. εκ του ΝΗ</t>
  </si>
  <si>
    <t xml:space="preserve">
ζω
</t>
  </si>
  <si>
    <t>και</t>
  </si>
  <si>
    <t>πα</t>
  </si>
  <si>
    <t xml:space="preserve">ΓΑ </t>
  </si>
  <si>
    <t>Βου</t>
  </si>
  <si>
    <t>hertz</t>
  </si>
  <si>
    <t xml:space="preserve">Β ηχος </t>
  </si>
  <si>
    <t xml:space="preserve">συγκερασμένη διατονική </t>
  </si>
  <si>
    <t>Bου'♭</t>
  </si>
  <si>
    <t xml:space="preserve">Δι' </t>
  </si>
  <si>
    <t>αποσ.</t>
  </si>
  <si>
    <t>Bου♭</t>
  </si>
  <si>
    <t>γα</t>
  </si>
  <si>
    <t>Και</t>
  </si>
  <si>
    <t>Γα#</t>
  </si>
  <si>
    <t>ΠΑ'♭</t>
  </si>
  <si>
    <t xml:space="preserve">ΠΛ Β ηχος </t>
  </si>
  <si>
    <t>Γα'#</t>
  </si>
  <si>
    <t>Και♭</t>
  </si>
  <si>
    <t xml:space="preserve">διατονική με εναρμόνια φθορά στον Γα  </t>
  </si>
  <si>
    <t xml:space="preserve">      D</t>
  </si>
  <si>
    <t xml:space="preserve">    E </t>
  </si>
  <si>
    <t xml:space="preserve"> F</t>
  </si>
  <si>
    <t xml:space="preserve">   G</t>
  </si>
  <si>
    <t xml:space="preserve">  A</t>
  </si>
  <si>
    <t xml:space="preserve">  B</t>
  </si>
  <si>
    <t xml:space="preserve">   C</t>
  </si>
  <si>
    <t xml:space="preserve">C   </t>
  </si>
  <si>
    <t>D♭</t>
  </si>
  <si>
    <t>E♭</t>
  </si>
  <si>
    <t xml:space="preserve">ευρωπαική </t>
  </si>
  <si>
    <t>DO</t>
  </si>
  <si>
    <t>RE♭</t>
  </si>
  <si>
    <t>MI</t>
  </si>
  <si>
    <t>MI♭</t>
  </si>
  <si>
    <t>FA</t>
  </si>
  <si>
    <t>FA#</t>
  </si>
  <si>
    <t>SOL</t>
  </si>
  <si>
    <t>LA♭</t>
  </si>
  <si>
    <t>SI♭</t>
  </si>
  <si>
    <t>DO'</t>
  </si>
  <si>
    <t>RE'♭</t>
  </si>
  <si>
    <t>LA</t>
  </si>
  <si>
    <t>RE</t>
  </si>
  <si>
    <t>MI'♭</t>
  </si>
  <si>
    <t>MI'</t>
  </si>
  <si>
    <t xml:space="preserve">FA' </t>
  </si>
  <si>
    <t>SI</t>
  </si>
  <si>
    <t xml:space="preserve">ήχος Γ </t>
  </si>
  <si>
    <t>Β ηχος με φθορά πλ. Β του Πα</t>
  </si>
  <si>
    <t xml:space="preserve"> </t>
  </si>
  <si>
    <t>Button 1</t>
  </si>
  <si>
    <t>Button 2</t>
  </si>
  <si>
    <t>Button 3</t>
  </si>
  <si>
    <t>Button 4</t>
  </si>
  <si>
    <t>Button 5</t>
  </si>
  <si>
    <t>Button 6</t>
  </si>
  <si>
    <t>Button 7</t>
  </si>
  <si>
    <t>Button 8</t>
  </si>
  <si>
    <t>Button12</t>
  </si>
  <si>
    <t>Nη</t>
  </si>
  <si>
    <t>Πα</t>
  </si>
  <si>
    <t>Γα</t>
  </si>
  <si>
    <t>Δι</t>
  </si>
  <si>
    <t xml:space="preserve">Ζω ♭ </t>
  </si>
  <si>
    <t>Ζω</t>
  </si>
  <si>
    <t>Γα  #</t>
  </si>
  <si>
    <t>Δη</t>
  </si>
  <si>
    <t>Κε</t>
  </si>
  <si>
    <t>Button13</t>
  </si>
  <si>
    <t xml:space="preserve">6 μόρια </t>
  </si>
  <si>
    <t>6- μόρια</t>
  </si>
  <si>
    <t>1DIKATO.mp3</t>
  </si>
  <si>
    <t>2Κε</t>
  </si>
  <si>
    <t>3Ζωύφεση</t>
  </si>
  <si>
    <t>4 Ζω</t>
  </si>
  <si>
    <t>5Νη</t>
  </si>
  <si>
    <t>6Πα</t>
  </si>
  <si>
    <t>7Βου</t>
  </si>
  <si>
    <t>8Γα</t>
  </si>
  <si>
    <t>9Δι</t>
  </si>
  <si>
    <t>10Γαδίεση</t>
  </si>
  <si>
    <t xml:space="preserve"> διατονική Τετράχορδον</t>
  </si>
  <si>
    <t xml:space="preserve">βαρύς εναρμόνιος εκ του Ζω ύφεση </t>
  </si>
  <si>
    <t>βαρύς διατονικός εκ του κάτω ζω διατονικός επτάφωνος κατσιφής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</si>
</sst>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#,##0.###############"/>
  </numFmts>
  <fonts count="10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  <charset val="161"/>
    </font>
    <font>
      <b/>
      <sz val="8"/>
      <name val="Arial"/>
      <family val="2"/>
      <charset val="161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/>
  </cellStyleXfs>
  <cellXfs count="87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>
      <alignment horizontal="center" wrapText="1"/>
    </xf>
    <xf numFmtId="164" fontId="0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vertical="center" wrapText="1"/>
    </xf>
    <xf numFmtId="4" fontId="0" fillId="2" borderId="0" xfId="0" applyNumberFormat="1" applyFont="1" applyFill="1" applyAlignment="1">
      <alignment wrapText="1"/>
    </xf>
    <xf numFmtId="0" fontId="1" fillId="3" borderId="0" xfId="0" applyNumberFormat="1" applyFont="1" applyFill="1" applyAlignment="1">
      <alignment horizontal="center" wrapText="1"/>
    </xf>
    <xf numFmtId="0" fontId="0" fillId="4" borderId="0" xfId="0" applyNumberFormat="1" applyFont="1" applyFill="1" applyAlignment="1">
      <alignment wrapText="1"/>
    </xf>
    <xf numFmtId="0" fontId="1" fillId="4" borderId="0" xfId="0" applyNumberFormat="1" applyFont="1" applyFill="1" applyAlignment="1">
      <alignment horizontal="center" wrapText="1"/>
    </xf>
    <xf numFmtId="4" fontId="0" fillId="4" borderId="0" xfId="0" applyNumberFormat="1" applyFont="1" applyFill="1" applyAlignment="1">
      <alignment wrapText="1"/>
    </xf>
    <xf numFmtId="0" fontId="0" fillId="5" borderId="0" xfId="0" applyNumberFormat="1" applyFont="1" applyFill="1" applyAlignment="1">
      <alignment wrapText="1"/>
    </xf>
    <xf numFmtId="0" fontId="1" fillId="5" borderId="0" xfId="0" applyNumberFormat="1" applyFont="1" applyFill="1" applyAlignment="1">
      <alignment horizontal="center" wrapText="1"/>
    </xf>
    <xf numFmtId="4" fontId="0" fillId="5" borderId="0" xfId="0" applyNumberFormat="1" applyFont="1" applyFill="1" applyAlignment="1">
      <alignment wrapText="1"/>
    </xf>
    <xf numFmtId="0" fontId="0" fillId="6" borderId="0" xfId="0" applyNumberFormat="1" applyFont="1" applyFill="1" applyAlignment="1">
      <alignment wrapText="1"/>
    </xf>
    <xf numFmtId="0" fontId="1" fillId="6" borderId="0" xfId="0" applyNumberFormat="1" applyFont="1" applyFill="1" applyAlignment="1">
      <alignment horizontal="center" wrapText="1"/>
    </xf>
    <xf numFmtId="4" fontId="0" fillId="6" borderId="0" xfId="0" applyNumberFormat="1" applyFont="1" applyFill="1" applyAlignment="1">
      <alignment wrapText="1"/>
    </xf>
    <xf numFmtId="0" fontId="0" fillId="7" borderId="0" xfId="0" applyNumberFormat="1" applyFont="1" applyFill="1" applyAlignment="1">
      <alignment wrapText="1"/>
    </xf>
    <xf numFmtId="0" fontId="1" fillId="7" borderId="0" xfId="0" applyNumberFormat="1" applyFont="1" applyFill="1" applyAlignment="1">
      <alignment horizontal="center" wrapText="1"/>
    </xf>
    <xf numFmtId="4" fontId="0" fillId="7" borderId="0" xfId="0" applyNumberFormat="1" applyFont="1" applyFill="1" applyAlignment="1">
      <alignment wrapText="1"/>
    </xf>
    <xf numFmtId="0" fontId="0" fillId="8" borderId="0" xfId="0" applyNumberFormat="1" applyFont="1" applyFill="1" applyAlignment="1">
      <alignment wrapText="1"/>
    </xf>
    <xf numFmtId="0" fontId="1" fillId="8" borderId="0" xfId="0" applyNumberFormat="1" applyFont="1" applyFill="1" applyAlignment="1">
      <alignment horizontal="center" wrapText="1"/>
    </xf>
    <xf numFmtId="4" fontId="0" fillId="8" borderId="0" xfId="0" applyNumberFormat="1" applyFont="1" applyFill="1" applyAlignment="1">
      <alignment wrapText="1"/>
    </xf>
    <xf numFmtId="0" fontId="0" fillId="9" borderId="0" xfId="0" applyNumberFormat="1" applyFont="1" applyFill="1" applyAlignment="1">
      <alignment wrapText="1"/>
    </xf>
    <xf numFmtId="0" fontId="1" fillId="9" borderId="0" xfId="0" applyNumberFormat="1" applyFont="1" applyFill="1" applyAlignment="1">
      <alignment horizontal="center" wrapText="1"/>
    </xf>
    <xf numFmtId="4" fontId="0" fillId="9" borderId="0" xfId="0" applyNumberFormat="1" applyFont="1" applyFill="1" applyAlignment="1">
      <alignment wrapText="1"/>
    </xf>
    <xf numFmtId="0" fontId="0" fillId="10" borderId="0" xfId="0" applyNumberFormat="1" applyFont="1" applyFill="1" applyAlignment="1">
      <alignment wrapText="1"/>
    </xf>
    <xf numFmtId="0" fontId="1" fillId="10" borderId="0" xfId="0" applyNumberFormat="1" applyFont="1" applyFill="1" applyAlignment="1">
      <alignment horizontal="center" wrapText="1"/>
    </xf>
    <xf numFmtId="4" fontId="0" fillId="10" borderId="0" xfId="0" applyNumberFormat="1" applyFont="1" applyFill="1" applyAlignment="1">
      <alignment wrapText="1"/>
    </xf>
    <xf numFmtId="0" fontId="0" fillId="11" borderId="0" xfId="0" applyNumberFormat="1" applyFont="1" applyFill="1" applyAlignment="1">
      <alignment wrapText="1"/>
    </xf>
    <xf numFmtId="0" fontId="1" fillId="11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5" borderId="0" xfId="0" applyNumberFormat="1" applyFill="1" applyAlignment="1">
      <alignment horizontal="center" wrapText="1"/>
    </xf>
    <xf numFmtId="0" fontId="0" fillId="11" borderId="0" xfId="0" applyNumberFormat="1" applyFill="1" applyAlignment="1">
      <alignment horizontal="center" wrapText="1"/>
    </xf>
    <xf numFmtId="0" fontId="0" fillId="4" borderId="0" xfId="0" applyNumberFormat="1" applyFill="1" applyAlignment="1">
      <alignment horizontal="center" wrapText="1"/>
    </xf>
    <xf numFmtId="0" fontId="0" fillId="0" borderId="0" xfId="0" applyAlignment="1"/>
    <xf numFmtId="0" fontId="0" fillId="0" borderId="0" xfId="0" applyNumberFormat="1" applyFill="1" applyAlignment="1">
      <alignment horizontal="center" wrapText="1"/>
    </xf>
    <xf numFmtId="0" fontId="1" fillId="0" borderId="0" xfId="0" applyNumberFormat="1" applyFont="1" applyFill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4" borderId="0" xfId="0" applyNumberFormat="1" applyFont="1" applyFill="1" applyAlignment="1">
      <alignment horizontal="center" wrapText="1"/>
    </xf>
    <xf numFmtId="0" fontId="4" fillId="5" borderId="0" xfId="0" applyNumberFormat="1" applyFont="1" applyFill="1" applyAlignment="1">
      <alignment horizontal="center" wrapText="1"/>
    </xf>
    <xf numFmtId="0" fontId="4" fillId="6" borderId="0" xfId="0" applyNumberFormat="1" applyFont="1" applyFill="1" applyAlignment="1">
      <alignment horizontal="center" wrapText="1"/>
    </xf>
    <xf numFmtId="0" fontId="4" fillId="7" borderId="0" xfId="0" applyNumberFormat="1" applyFont="1" applyFill="1" applyAlignment="1">
      <alignment horizontal="center" wrapText="1"/>
    </xf>
    <xf numFmtId="0" fontId="4" fillId="8" borderId="0" xfId="0" applyNumberFormat="1" applyFont="1" applyFill="1" applyAlignment="1">
      <alignment horizontal="center" wrapText="1"/>
    </xf>
    <xf numFmtId="0" fontId="4" fillId="9" borderId="0" xfId="0" applyNumberFormat="1" applyFont="1" applyFill="1" applyAlignment="1">
      <alignment horizontal="center" wrapText="1"/>
    </xf>
    <xf numFmtId="0" fontId="5" fillId="0" borderId="0" xfId="0" applyNumberFormat="1" applyFont="1" applyFill="1" applyAlignment="1">
      <alignment horizontal="center" wrapText="1"/>
    </xf>
    <xf numFmtId="0" fontId="4" fillId="10" borderId="0" xfId="0" applyNumberFormat="1" applyFont="1" applyFill="1" applyAlignment="1">
      <alignment wrapText="1"/>
    </xf>
    <xf numFmtId="0" fontId="4" fillId="11" borderId="0" xfId="0" applyNumberFormat="1" applyFont="1" applyFill="1" applyAlignment="1">
      <alignment horizont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43" fontId="0" fillId="11" borderId="0" xfId="1" applyFont="1" applyFill="1" applyAlignment="1">
      <alignment horizontal="right" wrapText="1"/>
    </xf>
    <xf numFmtId="43" fontId="0" fillId="0" borderId="0" xfId="1" applyFont="1" applyFill="1" applyAlignment="1">
      <alignment horizontal="right" wrapText="1"/>
    </xf>
    <xf numFmtId="0" fontId="8" fillId="0" borderId="0" xfId="0" applyFont="1">
      <alignment vertical="center"/>
    </xf>
    <xf numFmtId="0" fontId="8" fillId="0" borderId="0" xfId="0" applyNumberFormat="1" applyFont="1" applyFill="1" applyAlignment="1">
      <alignment wrapText="1"/>
    </xf>
    <xf numFmtId="0" fontId="8" fillId="0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vertical="center" wrapText="1"/>
    </xf>
    <xf numFmtId="43" fontId="7" fillId="0" borderId="1" xfId="1" applyFont="1" applyBorder="1" applyAlignment="1">
      <alignment vertical="center" wrapText="1"/>
    </xf>
    <xf numFmtId="43" fontId="0" fillId="0" borderId="1" xfId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9" borderId="0" xfId="0" applyNumberFormat="1" applyFont="1" applyFill="1" applyAlignment="1">
      <alignment horizontal="center" vertical="center" wrapText="1"/>
    </xf>
    <xf numFmtId="0" fontId="0" fillId="1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0" fillId="6" borderId="0" xfId="0" applyNumberFormat="1" applyFont="1" applyFill="1" applyAlignment="1">
      <alignment horizontal="center" vertical="center" wrapText="1"/>
    </xf>
    <xf numFmtId="0" fontId="0" fillId="7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strike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FF"/>
      <rgbColor rgb="00FF9900"/>
      <rgbColor rgb="00E69138"/>
      <rgbColor rgb="00D9D9D9"/>
      <rgbColor rgb="0093C47D"/>
      <rgbColor rgb="00F3F3F3"/>
      <rgbColor rgb="00FCE5CD"/>
      <rgbColor rgb="00FF00FF"/>
      <rgbColor rgb="00FFFF00"/>
      <rgbColor rgb="00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30</xdr:row>
      <xdr:rowOff>0</xdr:rowOff>
    </xdr:from>
    <xdr:to>
      <xdr:col>56</xdr:col>
      <xdr:colOff>0</xdr:colOff>
      <xdr:row>49</xdr:row>
      <xdr:rowOff>85725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98400" y="12468225"/>
          <a:ext cx="5715000" cy="3162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85"/>
  <sheetViews>
    <sheetView tabSelected="1" zoomScaleNormal="100" workbookViewId="0">
      <pane xSplit="12" ySplit="1" topLeftCell="AQ5" activePane="bottomRight" state="frozen"/>
      <selection pane="topRight" activeCell="M1" sqref="M1"/>
      <selection pane="bottomLeft" activeCell="A2" sqref="A2"/>
      <selection pane="bottomRight" activeCell="AW10" sqref="AW10"/>
    </sheetView>
  </sheetViews>
  <sheetFormatPr defaultColWidth="17.140625" defaultRowHeight="12.75" customHeight="1"/>
  <cols>
    <col min="1" max="5" width="6.140625" customWidth="1"/>
    <col min="6" max="6" width="8.28515625" customWidth="1"/>
    <col min="7" max="7" width="3.85546875" style="41" customWidth="1"/>
    <col min="8" max="8" width="9.28515625" customWidth="1"/>
    <col min="9" max="11" width="4.28515625" customWidth="1"/>
    <col min="12" max="12" width="7.42578125" customWidth="1"/>
    <col min="13" max="13" width="6.85546875" bestFit="1" customWidth="1"/>
    <col min="14" max="14" width="6.28515625" bestFit="1" customWidth="1"/>
    <col min="15" max="15" width="7.42578125" bestFit="1" customWidth="1"/>
    <col min="16" max="16" width="8.5703125" bestFit="1" customWidth="1"/>
    <col min="17" max="17" width="6.85546875" bestFit="1" customWidth="1"/>
    <col min="18" max="18" width="6.28515625" bestFit="1" customWidth="1"/>
    <col min="19" max="19" width="7.42578125" bestFit="1" customWidth="1"/>
    <col min="20" max="20" width="8.5703125" bestFit="1" customWidth="1"/>
    <col min="21" max="21" width="4.140625" customWidth="1"/>
    <col min="22" max="22" width="3.140625" customWidth="1"/>
    <col min="23" max="23" width="3.5703125" customWidth="1"/>
    <col min="24" max="24" width="11.5703125" bestFit="1" customWidth="1"/>
    <col min="25" max="25" width="7.7109375" customWidth="1"/>
    <col min="26" max="26" width="6.7109375" customWidth="1"/>
    <col min="27" max="27" width="6.5703125" customWidth="1"/>
    <col min="28" max="28" width="9.42578125" customWidth="1"/>
    <col min="29" max="29" width="6.85546875" bestFit="1" customWidth="1"/>
    <col min="30" max="30" width="6.28515625" bestFit="1" customWidth="1"/>
    <col min="31" max="31" width="7.42578125" bestFit="1" customWidth="1"/>
    <col min="32" max="32" width="8.5703125" customWidth="1"/>
    <col min="33" max="33" width="6.85546875" customWidth="1"/>
    <col min="34" max="34" width="6.7109375" customWidth="1"/>
    <col min="35" max="35" width="5.7109375" customWidth="1"/>
    <col min="36" max="36" width="8.28515625" customWidth="1"/>
    <col min="37" max="37" width="9" customWidth="1"/>
    <col min="38" max="39" width="7.7109375" customWidth="1"/>
    <col min="40" max="40" width="13" customWidth="1"/>
    <col min="41" max="41" width="5.5703125" hidden="1" customWidth="1"/>
    <col min="42" max="42" width="12.140625" customWidth="1"/>
    <col min="43" max="43" width="6.85546875" customWidth="1"/>
    <col min="44" max="44" width="11.5703125" customWidth="1"/>
    <col min="45" max="45" width="6" customWidth="1"/>
    <col min="46" max="46" width="5.140625" customWidth="1"/>
    <col min="47" max="47" width="5.28515625" customWidth="1"/>
    <col min="48" max="48" width="6.28515625" customWidth="1"/>
    <col min="49" max="52" width="17.140625" customWidth="1"/>
  </cols>
  <sheetData>
    <row r="1" spans="1:52" ht="28.9" customHeight="1">
      <c r="C1" s="80" t="s">
        <v>47</v>
      </c>
      <c r="D1" s="80"/>
      <c r="E1" s="81"/>
      <c r="F1" s="81"/>
      <c r="G1" s="40" t="s">
        <v>22</v>
      </c>
      <c r="I1" s="80" t="s">
        <v>24</v>
      </c>
      <c r="J1" s="80"/>
      <c r="K1" s="81"/>
      <c r="L1" s="81"/>
      <c r="M1" s="80" t="s">
        <v>36</v>
      </c>
      <c r="N1" s="80"/>
      <c r="O1" s="81"/>
      <c r="P1" s="81"/>
      <c r="Q1" s="80" t="s">
        <v>15</v>
      </c>
      <c r="R1" s="80"/>
      <c r="S1" s="80"/>
      <c r="T1" s="80"/>
      <c r="U1" s="80" t="s">
        <v>23</v>
      </c>
      <c r="V1" s="80"/>
      <c r="W1" s="81"/>
      <c r="X1" s="81"/>
      <c r="Y1" s="80" t="s">
        <v>66</v>
      </c>
      <c r="Z1" s="80"/>
      <c r="AA1" s="81"/>
      <c r="AB1" s="81"/>
      <c r="AC1" s="80" t="s">
        <v>33</v>
      </c>
      <c r="AD1" s="80"/>
      <c r="AE1" s="81"/>
      <c r="AG1" s="80" t="s">
        <v>65</v>
      </c>
      <c r="AH1" s="80"/>
      <c r="AI1" s="81"/>
      <c r="AJ1" s="81"/>
      <c r="AK1" s="85" t="s">
        <v>100</v>
      </c>
      <c r="AL1" s="84"/>
      <c r="AM1" s="84"/>
      <c r="AN1" s="84"/>
      <c r="AO1" s="80" t="s">
        <v>99</v>
      </c>
      <c r="AP1" s="80"/>
      <c r="AQ1" s="80"/>
      <c r="AR1" s="80"/>
      <c r="AT1" s="86" t="s">
        <v>101</v>
      </c>
      <c r="AU1" s="86"/>
      <c r="AV1" s="86"/>
      <c r="AW1" s="86"/>
    </row>
    <row r="2" spans="1:52" s="58" customFormat="1" ht="82.5">
      <c r="C2" s="59" t="s">
        <v>16</v>
      </c>
      <c r="D2" s="59" t="s">
        <v>27</v>
      </c>
      <c r="E2" s="59" t="s">
        <v>4</v>
      </c>
      <c r="F2" s="60" t="s">
        <v>7</v>
      </c>
      <c r="G2" s="61"/>
      <c r="I2" s="59" t="s">
        <v>16</v>
      </c>
      <c r="J2" s="59" t="s">
        <v>27</v>
      </c>
      <c r="K2" s="59" t="s">
        <v>4</v>
      </c>
      <c r="L2" s="60" t="s">
        <v>7</v>
      </c>
      <c r="M2" s="59" t="s">
        <v>16</v>
      </c>
      <c r="N2" s="59" t="s">
        <v>27</v>
      </c>
      <c r="O2" s="59" t="s">
        <v>4</v>
      </c>
      <c r="P2" s="60" t="s">
        <v>7</v>
      </c>
      <c r="Q2" s="59" t="s">
        <v>16</v>
      </c>
      <c r="R2" s="59" t="s">
        <v>27</v>
      </c>
      <c r="S2" s="59" t="s">
        <v>4</v>
      </c>
      <c r="T2" s="59" t="s">
        <v>7</v>
      </c>
      <c r="U2" s="59" t="s">
        <v>16</v>
      </c>
      <c r="V2" s="59" t="s">
        <v>27</v>
      </c>
      <c r="W2" s="59" t="s">
        <v>4</v>
      </c>
      <c r="X2" s="60" t="s">
        <v>7</v>
      </c>
      <c r="Y2" s="59" t="s">
        <v>16</v>
      </c>
      <c r="Z2" s="59" t="s">
        <v>27</v>
      </c>
      <c r="AA2" s="59" t="s">
        <v>4</v>
      </c>
      <c r="AB2" s="60" t="s">
        <v>7</v>
      </c>
      <c r="AC2" s="59" t="s">
        <v>16</v>
      </c>
      <c r="AD2" s="59" t="s">
        <v>27</v>
      </c>
      <c r="AE2" s="59" t="s">
        <v>4</v>
      </c>
      <c r="AF2" s="60" t="s">
        <v>7</v>
      </c>
      <c r="AG2" s="59" t="s">
        <v>16</v>
      </c>
      <c r="AH2" s="59" t="s">
        <v>27</v>
      </c>
      <c r="AI2" s="59" t="s">
        <v>4</v>
      </c>
      <c r="AJ2" s="60" t="s">
        <v>7</v>
      </c>
      <c r="AK2" s="59" t="s">
        <v>16</v>
      </c>
      <c r="AL2" s="59" t="s">
        <v>27</v>
      </c>
      <c r="AM2" s="59" t="s">
        <v>4</v>
      </c>
      <c r="AN2" s="60" t="s">
        <v>7</v>
      </c>
      <c r="AO2" s="59" t="s">
        <v>16</v>
      </c>
      <c r="AP2" s="59" t="s">
        <v>27</v>
      </c>
      <c r="AQ2" s="59" t="s">
        <v>4</v>
      </c>
      <c r="AR2" s="59" t="s">
        <v>7</v>
      </c>
      <c r="AT2" s="59" t="s">
        <v>16</v>
      </c>
      <c r="AU2" s="59" t="s">
        <v>27</v>
      </c>
      <c r="AV2" s="59" t="s">
        <v>4</v>
      </c>
      <c r="AW2" s="59" t="s">
        <v>7</v>
      </c>
    </row>
    <row r="3" spans="1:52">
      <c r="B3" s="39" t="s">
        <v>26</v>
      </c>
      <c r="C3" s="1">
        <f>SUM(D3:D22)</f>
        <v>114</v>
      </c>
      <c r="D3" s="1">
        <v>6</v>
      </c>
      <c r="E3" s="1">
        <f>SUM(D3:D4)</f>
        <v>12</v>
      </c>
      <c r="F3" s="6">
        <f t="shared" ref="F3:F21" si="0">F4*(2^(D3/72))</f>
        <v>783.99097594421676</v>
      </c>
      <c r="H3" s="5" t="s">
        <v>26</v>
      </c>
      <c r="I3" s="1">
        <f>SUM(J3:J22)</f>
        <v>114</v>
      </c>
      <c r="J3" s="1">
        <v>6</v>
      </c>
      <c r="K3" s="1">
        <f>SUM(J3:J4)</f>
        <v>12</v>
      </c>
      <c r="L3" s="6">
        <f t="shared" ref="L3:L21" si="1">L4*(2^(J3/72))</f>
        <v>783.99097594421596</v>
      </c>
      <c r="M3" s="1">
        <f>SUM(N3:N22)</f>
        <v>114</v>
      </c>
      <c r="N3" s="1">
        <v>6</v>
      </c>
      <c r="O3" s="1">
        <f>SUM(N3:N4)</f>
        <v>12</v>
      </c>
      <c r="P3" s="6">
        <f t="shared" ref="P3:P21" si="2">P4*(2^(N3/72))</f>
        <v>783.99097594421607</v>
      </c>
      <c r="Q3" s="1">
        <f>SUM(R3:R22)</f>
        <v>114</v>
      </c>
      <c r="R3" s="1">
        <v>4</v>
      </c>
      <c r="S3" s="1">
        <f>SUM(R3:R4)</f>
        <v>8</v>
      </c>
      <c r="T3" s="6">
        <f t="shared" ref="T3:T21" si="3">T4*(2^(R3/72))</f>
        <v>783.99097594421607</v>
      </c>
      <c r="U3" s="1">
        <f>SUM(V3:V22)</f>
        <v>114</v>
      </c>
      <c r="V3" s="1">
        <v>4</v>
      </c>
      <c r="W3" s="1">
        <f>SUM(V3:V4)</f>
        <v>8</v>
      </c>
      <c r="X3" s="8">
        <f t="shared" ref="X3:X21" si="4">X4*(2^(V3/72))</f>
        <v>783.9909759442163</v>
      </c>
      <c r="Y3" s="1">
        <f>SUM(Z3:Z22)</f>
        <v>108</v>
      </c>
      <c r="Z3" s="1">
        <v>3</v>
      </c>
      <c r="AA3" s="1">
        <f>SUM(Z3:Z4)</f>
        <v>6</v>
      </c>
      <c r="AB3" s="8">
        <f t="shared" ref="AB3:AB21" si="5">AB4*(2^(Z3/72))</f>
        <v>739.98894356799713</v>
      </c>
      <c r="AC3" s="1">
        <f>SUM(AD3:AD22)</f>
        <v>122</v>
      </c>
      <c r="AD3" s="1">
        <v>10</v>
      </c>
      <c r="AE3" s="1">
        <f>SUM(AD3:AD4)</f>
        <v>20</v>
      </c>
      <c r="AF3" s="8">
        <f t="shared" ref="AF3:AF21" si="6">AF4*(2^(AD3/72))</f>
        <v>846.75708877223462</v>
      </c>
      <c r="AG3" s="1">
        <f>SUM(AH3:AH22)</f>
        <v>114</v>
      </c>
      <c r="AH3" s="1">
        <v>6</v>
      </c>
      <c r="AI3" s="1">
        <f>SUM(AH3:AH4)</f>
        <v>12</v>
      </c>
      <c r="AJ3" s="6">
        <f t="shared" ref="AJ3:AJ21" si="7">AJ4*(2^(AH3/72))</f>
        <v>783.99097594421642</v>
      </c>
      <c r="AK3" s="1">
        <f>SUM(AL3:AL22)</f>
        <v>108</v>
      </c>
      <c r="AL3" s="1">
        <v>6</v>
      </c>
      <c r="AM3" s="1">
        <f>SUM(AL3:AL4)</f>
        <v>12</v>
      </c>
      <c r="AN3" s="6">
        <f t="shared" ref="AN3:AN21" si="8">AN4*(2^(AL3/72))</f>
        <v>739.98894356799713</v>
      </c>
      <c r="AO3" s="1">
        <f>SUM(AP3:AP22)</f>
        <v>112</v>
      </c>
      <c r="AP3" s="1">
        <v>5</v>
      </c>
      <c r="AQ3" s="1">
        <f>SUM(AP3:AP4)</f>
        <v>10</v>
      </c>
      <c r="AR3" s="6">
        <f t="shared" ref="AR3:AR21" si="9">AR4*(2^(AP3/72))</f>
        <v>769.04033676459778</v>
      </c>
      <c r="AS3" t="str">
        <f>H3</f>
        <v xml:space="preserve">Δι' </v>
      </c>
      <c r="AT3" s="1">
        <f>SUM(AU3:AU22)</f>
        <v>116</v>
      </c>
      <c r="AU3" s="1">
        <v>4</v>
      </c>
      <c r="AV3" s="1">
        <f>SUM(AU3:AU4)</f>
        <v>9</v>
      </c>
      <c r="AW3" s="6">
        <f t="shared" ref="AW3:AW21" si="10">AW4*(2^(AU3/72))</f>
        <v>799.23226517324395</v>
      </c>
    </row>
    <row r="4" spans="1:52">
      <c r="B4" s="2" t="s">
        <v>34</v>
      </c>
      <c r="C4" s="1">
        <f>SUM(D4:D22)</f>
        <v>108</v>
      </c>
      <c r="D4" s="1">
        <v>6</v>
      </c>
      <c r="F4" s="6">
        <f t="shared" si="0"/>
        <v>739.98894356799769</v>
      </c>
      <c r="H4" s="2" t="s">
        <v>34</v>
      </c>
      <c r="I4" s="1">
        <f>SUM(J4:J22)</f>
        <v>108</v>
      </c>
      <c r="J4" s="1">
        <v>6</v>
      </c>
      <c r="L4" s="6">
        <f t="shared" si="1"/>
        <v>739.9889435679969</v>
      </c>
      <c r="M4" s="1">
        <f>SUM(N4:N22)</f>
        <v>108</v>
      </c>
      <c r="N4" s="1">
        <v>6</v>
      </c>
      <c r="P4" s="6">
        <f t="shared" si="2"/>
        <v>739.98894356799701</v>
      </c>
      <c r="Q4" s="1">
        <f>SUM(R4:R22)</f>
        <v>110</v>
      </c>
      <c r="R4" s="1">
        <v>4</v>
      </c>
      <c r="T4" s="6">
        <f t="shared" si="3"/>
        <v>754.37480496342903</v>
      </c>
      <c r="U4" s="1">
        <f>SUM(V4:V22)</f>
        <v>110</v>
      </c>
      <c r="V4" s="1">
        <v>4</v>
      </c>
      <c r="X4" s="8">
        <f t="shared" si="4"/>
        <v>754.37480496342926</v>
      </c>
      <c r="Y4" s="1">
        <f>SUM(Z4:Z22)</f>
        <v>105</v>
      </c>
      <c r="Z4" s="1">
        <v>3</v>
      </c>
      <c r="AB4" s="8">
        <f t="shared" si="5"/>
        <v>718.92289477682232</v>
      </c>
      <c r="AC4" s="1">
        <f>SUM(AD4:AD22)</f>
        <v>112</v>
      </c>
      <c r="AD4" s="1">
        <v>10</v>
      </c>
      <c r="AF4" s="8">
        <f t="shared" si="6"/>
        <v>769.04033676459824</v>
      </c>
      <c r="AG4" s="1">
        <f>SUM(AH4:AH22)</f>
        <v>108</v>
      </c>
      <c r="AH4" s="1">
        <v>6</v>
      </c>
      <c r="AJ4" s="6">
        <f t="shared" si="7"/>
        <v>739.98894356799735</v>
      </c>
      <c r="AK4" s="1">
        <f>SUM(AL4:AL22)</f>
        <v>102</v>
      </c>
      <c r="AL4" s="1">
        <v>6</v>
      </c>
      <c r="AN4" s="6">
        <f t="shared" si="8"/>
        <v>698.45655550229571</v>
      </c>
      <c r="AO4" s="1">
        <f>SUM(AP4:AP22)</f>
        <v>107</v>
      </c>
      <c r="AP4" s="1">
        <v>5</v>
      </c>
      <c r="AR4" s="6">
        <f t="shared" si="9"/>
        <v>732.89921862349286</v>
      </c>
      <c r="AS4" t="str">
        <f t="shared" ref="AS4:AS26" si="11">H4</f>
        <v>Γα'#</v>
      </c>
      <c r="AT4" s="1">
        <f>SUM(AU4:AU22)</f>
        <v>112</v>
      </c>
      <c r="AU4" s="1">
        <v>5</v>
      </c>
      <c r="AW4" s="6">
        <f t="shared" si="10"/>
        <v>769.04033676459767</v>
      </c>
    </row>
    <row r="5" spans="1:52">
      <c r="B5" s="39" t="s">
        <v>63</v>
      </c>
      <c r="C5" s="1">
        <f>SUM(D5:D22)</f>
        <v>102</v>
      </c>
      <c r="D5" s="1">
        <v>6</v>
      </c>
      <c r="E5" s="1">
        <f>SUM(D5)</f>
        <v>6</v>
      </c>
      <c r="F5" s="6">
        <f t="shared" si="0"/>
        <v>698.45655550229628</v>
      </c>
      <c r="H5" s="5" t="s">
        <v>12</v>
      </c>
      <c r="I5" s="1">
        <f>SUM(J5:J22)</f>
        <v>102</v>
      </c>
      <c r="J5" s="1">
        <v>8</v>
      </c>
      <c r="K5" s="7">
        <f>SUM(J5)</f>
        <v>8</v>
      </c>
      <c r="L5" s="6">
        <f t="shared" si="1"/>
        <v>698.45655550229549</v>
      </c>
      <c r="M5" s="1">
        <f>SUM(N5:N22)</f>
        <v>102</v>
      </c>
      <c r="N5" s="1">
        <v>8</v>
      </c>
      <c r="O5" s="1">
        <f>SUM(N5)</f>
        <v>8</v>
      </c>
      <c r="P5" s="6">
        <f t="shared" si="2"/>
        <v>698.4565555022956</v>
      </c>
      <c r="Q5" s="1">
        <f>SUM(R5:R22)</f>
        <v>106</v>
      </c>
      <c r="R5" s="1">
        <v>10</v>
      </c>
      <c r="S5" s="1">
        <f>SUM(R5)</f>
        <v>10</v>
      </c>
      <c r="T5" s="6">
        <f t="shared" si="3"/>
        <v>725.87741928818309</v>
      </c>
      <c r="U5" s="1">
        <f>SUM(V5:V22)</f>
        <v>106</v>
      </c>
      <c r="V5" s="1">
        <v>14</v>
      </c>
      <c r="W5" s="1">
        <f>SUM(V5)</f>
        <v>14</v>
      </c>
      <c r="X5" s="8">
        <f t="shared" si="4"/>
        <v>725.87741928818332</v>
      </c>
      <c r="Y5" s="1">
        <f>SUM(Z5:Z22)</f>
        <v>102</v>
      </c>
      <c r="Z5" s="1">
        <v>12</v>
      </c>
      <c r="AA5" s="1">
        <f>SUM(Z5)</f>
        <v>12</v>
      </c>
      <c r="AB5" s="8">
        <f t="shared" si="5"/>
        <v>698.45655550229571</v>
      </c>
      <c r="AC5" s="1">
        <f>SUM(AD5:AD22)</f>
        <v>102</v>
      </c>
      <c r="AD5" s="1">
        <v>6</v>
      </c>
      <c r="AE5" s="1">
        <f>SUM(AD5)</f>
        <v>6</v>
      </c>
      <c r="AF5" s="8">
        <f t="shared" si="6"/>
        <v>698.45655550229583</v>
      </c>
      <c r="AG5" s="1">
        <f>SUM(AH5:AH22)</f>
        <v>102</v>
      </c>
      <c r="AH5" s="1">
        <v>6</v>
      </c>
      <c r="AI5" s="53">
        <f>SUM(AH5)</f>
        <v>6</v>
      </c>
      <c r="AJ5" s="6">
        <f t="shared" si="7"/>
        <v>698.45655550229594</v>
      </c>
      <c r="AK5" s="1">
        <f>SUM(AL5:AL22)</f>
        <v>96</v>
      </c>
      <c r="AL5" s="1">
        <v>6</v>
      </c>
      <c r="AM5" s="72">
        <f>SUM(AL5)</f>
        <v>6</v>
      </c>
      <c r="AN5" s="6">
        <f t="shared" si="8"/>
        <v>659.25520126275239</v>
      </c>
      <c r="AO5" s="1">
        <f>SUM(AP5:AP22)</f>
        <v>102</v>
      </c>
      <c r="AP5" s="1">
        <v>12</v>
      </c>
      <c r="AQ5" s="1">
        <f>SUM(AP5)</f>
        <v>12</v>
      </c>
      <c r="AR5" s="6">
        <f t="shared" si="9"/>
        <v>698.4565555022956</v>
      </c>
      <c r="AS5" t="str">
        <f t="shared" si="11"/>
        <v xml:space="preserve">ΓΑ' </v>
      </c>
      <c r="AT5" s="1">
        <f>SUM(AU5:AU22)</f>
        <v>107</v>
      </c>
      <c r="AU5" s="1">
        <v>13</v>
      </c>
      <c r="AV5" s="1">
        <f>SUM(AU5)</f>
        <v>13</v>
      </c>
      <c r="AW5" s="6">
        <f t="shared" si="10"/>
        <v>732.89921862349274</v>
      </c>
    </row>
    <row r="6" spans="1:52">
      <c r="B6" s="9" t="s">
        <v>62</v>
      </c>
      <c r="C6" s="1">
        <f>SUM(D6:D22)</f>
        <v>96</v>
      </c>
      <c r="D6" s="1">
        <v>6</v>
      </c>
      <c r="E6" s="1">
        <f>SUM(D6:D7)</f>
        <v>12</v>
      </c>
      <c r="F6" s="6">
        <f t="shared" si="0"/>
        <v>659.25520126275296</v>
      </c>
      <c r="H6" s="9" t="s">
        <v>14</v>
      </c>
      <c r="I6" s="1">
        <f>SUM(J6:J22)</f>
        <v>94</v>
      </c>
      <c r="J6" s="1">
        <v>4</v>
      </c>
      <c r="K6" s="76">
        <f>SUM(J6:J7)</f>
        <v>10</v>
      </c>
      <c r="L6" s="6">
        <f t="shared" si="1"/>
        <v>646.68326237085978</v>
      </c>
      <c r="M6" s="1">
        <f>SUM(N6:N22)</f>
        <v>94</v>
      </c>
      <c r="N6" s="1">
        <v>4</v>
      </c>
      <c r="O6" s="76">
        <f>SUM(N6:N7)</f>
        <v>10</v>
      </c>
      <c r="P6" s="6">
        <f t="shared" si="2"/>
        <v>646.68326237085989</v>
      </c>
      <c r="Q6" s="1">
        <f>SUM(R6:R22)</f>
        <v>96</v>
      </c>
      <c r="R6" s="1">
        <v>6</v>
      </c>
      <c r="S6" s="1">
        <f>SUM(R6:R7)</f>
        <v>12</v>
      </c>
      <c r="T6" s="6">
        <f t="shared" si="3"/>
        <v>659.25520126275239</v>
      </c>
      <c r="U6" s="1">
        <f>SUM(V6:V22)</f>
        <v>92</v>
      </c>
      <c r="V6" s="1">
        <v>4</v>
      </c>
      <c r="W6" s="1">
        <f>SUM(V6:V7)</f>
        <v>8</v>
      </c>
      <c r="X6" s="8">
        <f t="shared" si="4"/>
        <v>634.35106925146772</v>
      </c>
      <c r="Y6" s="1">
        <f>SUM(Z6:Z22)</f>
        <v>90</v>
      </c>
      <c r="Z6" s="1">
        <v>2</v>
      </c>
      <c r="AA6" s="1">
        <f>SUM(Z6:Z7)</f>
        <v>4</v>
      </c>
      <c r="AB6" s="8">
        <f t="shared" si="5"/>
        <v>622.25404997371197</v>
      </c>
      <c r="AC6" s="1">
        <f>SUM(AD6:AD22)</f>
        <v>96</v>
      </c>
      <c r="AD6" s="1">
        <v>6</v>
      </c>
      <c r="AE6" s="1">
        <f>SUM(AD6:AD7)</f>
        <v>12</v>
      </c>
      <c r="AF6" s="8">
        <f t="shared" si="6"/>
        <v>659.25520126275251</v>
      </c>
      <c r="AG6" s="1">
        <f>SUM(AH6:AH22)</f>
        <v>96</v>
      </c>
      <c r="AH6" s="1">
        <v>6</v>
      </c>
      <c r="AI6" s="76">
        <f>SUM(AH6:AH7)</f>
        <v>12</v>
      </c>
      <c r="AJ6" s="6">
        <f t="shared" si="7"/>
        <v>659.25520126275262</v>
      </c>
      <c r="AK6" s="1">
        <f>SUM(AL6:AL22)</f>
        <v>90</v>
      </c>
      <c r="AL6" s="1">
        <v>4</v>
      </c>
      <c r="AM6" s="76">
        <v>6</v>
      </c>
      <c r="AN6" s="6">
        <f t="shared" si="8"/>
        <v>622.25404997371186</v>
      </c>
      <c r="AO6" s="1">
        <f>SUM(AP6:AP22)</f>
        <v>90</v>
      </c>
      <c r="AP6" s="1">
        <v>4</v>
      </c>
      <c r="AQ6" s="1">
        <f>SUM(AP6:AP7)</f>
        <v>8</v>
      </c>
      <c r="AR6" s="6">
        <f t="shared" si="9"/>
        <v>622.25404997371186</v>
      </c>
      <c r="AS6" t="str">
        <f t="shared" si="11"/>
        <v>Βου'</v>
      </c>
      <c r="AT6" s="1">
        <f>SUM(AU6:AU22)</f>
        <v>94</v>
      </c>
      <c r="AU6" s="1">
        <v>5</v>
      </c>
      <c r="AV6" s="1">
        <f>SUM(AU6:AU7)</f>
        <v>10</v>
      </c>
      <c r="AW6" s="6">
        <f t="shared" si="10"/>
        <v>646.68326237085967</v>
      </c>
    </row>
    <row r="7" spans="1:52">
      <c r="B7" s="38" t="s">
        <v>61</v>
      </c>
      <c r="C7" s="1">
        <f>SUM(D7:D22)</f>
        <v>90</v>
      </c>
      <c r="D7" s="1">
        <v>6</v>
      </c>
      <c r="F7" s="6">
        <f t="shared" si="0"/>
        <v>622.25404997371243</v>
      </c>
      <c r="H7" s="38" t="s">
        <v>25</v>
      </c>
      <c r="I7" s="1">
        <f>SUM(J7:J22)</f>
        <v>90</v>
      </c>
      <c r="J7" s="1">
        <v>6</v>
      </c>
      <c r="K7" s="76"/>
      <c r="L7" s="6">
        <f t="shared" si="1"/>
        <v>622.25404997371186</v>
      </c>
      <c r="M7" s="1">
        <f>SUM(N7:N22)</f>
        <v>90</v>
      </c>
      <c r="N7" s="1">
        <v>6</v>
      </c>
      <c r="O7" s="76"/>
      <c r="P7" s="6">
        <f t="shared" si="2"/>
        <v>622.25404997371197</v>
      </c>
      <c r="Q7" s="1">
        <f>SUM(R7:R22)</f>
        <v>90</v>
      </c>
      <c r="R7" s="1">
        <v>6</v>
      </c>
      <c r="T7" s="6">
        <f t="shared" si="3"/>
        <v>622.25404997371186</v>
      </c>
      <c r="U7" s="1">
        <f>SUM(V7:V22)</f>
        <v>88</v>
      </c>
      <c r="V7" s="1">
        <v>4</v>
      </c>
      <c r="X7" s="8">
        <f t="shared" si="4"/>
        <v>610.38771979305079</v>
      </c>
      <c r="Y7" s="1">
        <f>SUM(Z7:Z22)</f>
        <v>88</v>
      </c>
      <c r="Z7" s="1">
        <v>2</v>
      </c>
      <c r="AB7" s="8">
        <f t="shared" si="5"/>
        <v>610.38771979305068</v>
      </c>
      <c r="AC7" s="1">
        <f>SUM(AD7:AD22)</f>
        <v>90</v>
      </c>
      <c r="AD7" s="1">
        <v>6</v>
      </c>
      <c r="AF7" s="8">
        <f t="shared" si="6"/>
        <v>622.25404997371197</v>
      </c>
      <c r="AG7" s="1">
        <f>SUM(AH7:AH22)</f>
        <v>90</v>
      </c>
      <c r="AH7" s="1">
        <v>6</v>
      </c>
      <c r="AI7" s="76"/>
      <c r="AJ7" s="6">
        <f t="shared" si="7"/>
        <v>622.25404997371209</v>
      </c>
      <c r="AK7" s="1">
        <f>SUM(AL7:AL22)</f>
        <v>86</v>
      </c>
      <c r="AL7" s="1">
        <v>2</v>
      </c>
      <c r="AM7" s="76"/>
      <c r="AN7" s="6">
        <f t="shared" si="8"/>
        <v>598.7476794886262</v>
      </c>
      <c r="AO7" s="1">
        <f>SUM(AP7:AP22)</f>
        <v>86</v>
      </c>
      <c r="AP7" s="1">
        <v>4</v>
      </c>
      <c r="AR7" s="6">
        <f t="shared" si="9"/>
        <v>598.7476794886262</v>
      </c>
      <c r="AS7" t="str">
        <f t="shared" si="11"/>
        <v>Bου'♭</v>
      </c>
      <c r="AT7" s="1">
        <f>SUM(AU7:AU22)</f>
        <v>89</v>
      </c>
      <c r="AU7" s="1">
        <v>5</v>
      </c>
      <c r="AW7" s="6">
        <f t="shared" si="10"/>
        <v>616.29232568274347</v>
      </c>
    </row>
    <row r="8" spans="1:52">
      <c r="B8" s="39" t="s">
        <v>60</v>
      </c>
      <c r="C8" s="1">
        <f>SUM(D8:D22)</f>
        <v>84</v>
      </c>
      <c r="D8" s="1">
        <v>6</v>
      </c>
      <c r="E8" s="1">
        <f>SUM(D8:D9)</f>
        <v>12</v>
      </c>
      <c r="F8" s="6">
        <f t="shared" si="0"/>
        <v>587.32961373233798</v>
      </c>
      <c r="H8" s="5" t="s">
        <v>1</v>
      </c>
      <c r="I8" s="1">
        <f>SUM(J8:J22)</f>
        <v>84</v>
      </c>
      <c r="J8" s="1">
        <v>4</v>
      </c>
      <c r="K8" s="76">
        <f>SUM(J8:J9)</f>
        <v>12</v>
      </c>
      <c r="L8" s="6">
        <f t="shared" si="1"/>
        <v>587.32961373233741</v>
      </c>
      <c r="M8" s="1">
        <f>SUM(N8:N22)</f>
        <v>84</v>
      </c>
      <c r="N8" s="1">
        <v>4</v>
      </c>
      <c r="O8" s="1">
        <f>SUM(N8:N9)</f>
        <v>12</v>
      </c>
      <c r="P8" s="6">
        <f t="shared" si="2"/>
        <v>587.32961373233752</v>
      </c>
      <c r="Q8" s="1">
        <f>SUM(R8:R22)</f>
        <v>84</v>
      </c>
      <c r="R8" s="1">
        <v>4</v>
      </c>
      <c r="S8" s="1">
        <f>SUM(R8:R9)</f>
        <v>12</v>
      </c>
      <c r="T8" s="6">
        <f t="shared" si="3"/>
        <v>587.32961373233741</v>
      </c>
      <c r="U8" s="1">
        <f>SUM(V8:V22)</f>
        <v>84</v>
      </c>
      <c r="V8" s="1">
        <v>6</v>
      </c>
      <c r="W8" s="1">
        <f>SUM(V8:V9)</f>
        <v>12</v>
      </c>
      <c r="X8" s="8">
        <f t="shared" si="4"/>
        <v>587.32961373233763</v>
      </c>
      <c r="Y8" s="1">
        <f>SUM(Z8:Z22)</f>
        <v>86</v>
      </c>
      <c r="Z8" s="1">
        <v>10</v>
      </c>
      <c r="AA8" s="1">
        <f>SUM(Z8:Z9)</f>
        <v>20</v>
      </c>
      <c r="AB8" s="8">
        <f t="shared" si="5"/>
        <v>598.74767948862632</v>
      </c>
      <c r="AC8" s="1">
        <f>SUM(AD8:AD22)</f>
        <v>84</v>
      </c>
      <c r="AD8" s="1">
        <v>2</v>
      </c>
      <c r="AE8" s="1">
        <f>SUM(AD8:AD9)</f>
        <v>4</v>
      </c>
      <c r="AF8" s="8">
        <f t="shared" si="6"/>
        <v>587.32961373233752</v>
      </c>
      <c r="AG8" s="1">
        <f>SUM(AH8:AH22)</f>
        <v>84</v>
      </c>
      <c r="AH8" s="1">
        <v>6</v>
      </c>
      <c r="AI8" s="76">
        <f>SUM(AH8:AH9)</f>
        <v>12</v>
      </c>
      <c r="AJ8" s="6">
        <f t="shared" si="7"/>
        <v>587.32961373233763</v>
      </c>
      <c r="AK8" s="1">
        <f>SUM(AL8:AL22)</f>
        <v>84</v>
      </c>
      <c r="AL8" s="1">
        <v>6</v>
      </c>
      <c r="AM8" s="76">
        <f>SUM(AL8:AL9)</f>
        <v>12</v>
      </c>
      <c r="AN8" s="6">
        <f t="shared" si="8"/>
        <v>587.32961373233752</v>
      </c>
      <c r="AO8" s="1">
        <f>SUM(AP8:AP22)</f>
        <v>82</v>
      </c>
      <c r="AP8" s="1">
        <v>4</v>
      </c>
      <c r="AQ8" s="1">
        <f>SUM(AP8:AP9)</f>
        <v>10</v>
      </c>
      <c r="AR8" s="6">
        <f t="shared" si="9"/>
        <v>576.12928948901174</v>
      </c>
      <c r="AS8" t="str">
        <f t="shared" si="11"/>
        <v>ΠΑ'</v>
      </c>
      <c r="AT8" s="1">
        <f>SUM(AU8:AU22)</f>
        <v>84</v>
      </c>
      <c r="AU8" s="1">
        <v>4</v>
      </c>
      <c r="AV8" s="1">
        <f>SUM(AU8:AU9)</f>
        <v>12</v>
      </c>
      <c r="AW8" s="6">
        <f t="shared" si="10"/>
        <v>587.32961373233729</v>
      </c>
    </row>
    <row r="9" spans="1:52">
      <c r="B9" s="38" t="s">
        <v>58</v>
      </c>
      <c r="C9" s="1">
        <f>SUM(D9:D22)</f>
        <v>78</v>
      </c>
      <c r="D9" s="1">
        <v>6</v>
      </c>
      <c r="F9" s="6">
        <f t="shared" si="0"/>
        <v>554.36533547921499</v>
      </c>
      <c r="H9" s="2" t="s">
        <v>32</v>
      </c>
      <c r="I9" s="1">
        <f>SUM(J9:J22)</f>
        <v>80</v>
      </c>
      <c r="J9" s="1">
        <v>8</v>
      </c>
      <c r="K9" s="76"/>
      <c r="L9" s="6">
        <f t="shared" si="1"/>
        <v>565.1425544470859</v>
      </c>
      <c r="M9" s="1">
        <f>SUM(N9:N22)</f>
        <v>80</v>
      </c>
      <c r="N9" s="1">
        <v>8</v>
      </c>
      <c r="P9" s="6">
        <f t="shared" si="2"/>
        <v>565.14255444708601</v>
      </c>
      <c r="Q9" s="1">
        <f>SUM(R9:R22)</f>
        <v>80</v>
      </c>
      <c r="R9" s="1">
        <v>8</v>
      </c>
      <c r="T9" s="6">
        <f t="shared" si="3"/>
        <v>565.1425544470859</v>
      </c>
      <c r="U9" s="1">
        <f>SUM(V9:V22)</f>
        <v>78</v>
      </c>
      <c r="V9" s="1">
        <v>6</v>
      </c>
      <c r="X9" s="8">
        <f t="shared" si="4"/>
        <v>554.36533547921465</v>
      </c>
      <c r="Y9" s="1">
        <f>SUM(Z9:Z22)</f>
        <v>76</v>
      </c>
      <c r="Z9" s="1">
        <v>10</v>
      </c>
      <c r="AB9" s="8">
        <f t="shared" si="5"/>
        <v>543.79363713223347</v>
      </c>
      <c r="AC9" s="1">
        <f>SUM(AD9:AD22)</f>
        <v>82</v>
      </c>
      <c r="AD9" s="1">
        <v>2</v>
      </c>
      <c r="AF9" s="8">
        <f t="shared" si="6"/>
        <v>576.12928948901174</v>
      </c>
      <c r="AG9" s="1">
        <f>SUM(AH9:AH22)</f>
        <v>78</v>
      </c>
      <c r="AH9" s="1">
        <v>6</v>
      </c>
      <c r="AI9" s="76"/>
      <c r="AJ9" s="6">
        <f t="shared" si="7"/>
        <v>554.36533547921465</v>
      </c>
      <c r="AK9" s="1">
        <f>SUM(AL9:AL22)</f>
        <v>78</v>
      </c>
      <c r="AL9" s="1">
        <v>6</v>
      </c>
      <c r="AM9" s="76"/>
      <c r="AN9" s="6">
        <f t="shared" si="8"/>
        <v>554.36533547921454</v>
      </c>
      <c r="AO9" s="1">
        <f>SUM(AP9:AP22)</f>
        <v>78</v>
      </c>
      <c r="AP9" s="1">
        <v>6</v>
      </c>
      <c r="AR9" s="6">
        <f t="shared" si="9"/>
        <v>554.36533547921454</v>
      </c>
      <c r="AS9" t="str">
        <f t="shared" si="11"/>
        <v>ΠΑ'♭</v>
      </c>
      <c r="AT9" s="1">
        <f>SUM(AU9:AU22)</f>
        <v>80</v>
      </c>
      <c r="AU9" s="1">
        <v>8</v>
      </c>
      <c r="AW9" s="6">
        <f t="shared" si="10"/>
        <v>565.14255444708579</v>
      </c>
    </row>
    <row r="10" spans="1:52" ht="25.5">
      <c r="A10" s="36">
        <v>523</v>
      </c>
      <c r="B10" s="11" t="s">
        <v>57</v>
      </c>
      <c r="C10" s="10">
        <f>SUM(D10:D22)</f>
        <v>72</v>
      </c>
      <c r="D10" s="10">
        <v>12</v>
      </c>
      <c r="E10" s="10">
        <f>SUM(D10)</f>
        <v>12</v>
      </c>
      <c r="F10" s="12">
        <f t="shared" si="0"/>
        <v>523.25120000000049</v>
      </c>
      <c r="G10" s="42" t="s">
        <v>43</v>
      </c>
      <c r="H10" s="11" t="s">
        <v>13</v>
      </c>
      <c r="I10" s="10">
        <f>SUM(J10:J22)</f>
        <v>72</v>
      </c>
      <c r="J10" s="10">
        <v>8</v>
      </c>
      <c r="K10" s="52">
        <f>SUM(J10)</f>
        <v>8</v>
      </c>
      <c r="L10" s="12">
        <f t="shared" si="1"/>
        <v>523.25120000000004</v>
      </c>
      <c r="M10" s="10">
        <f>SUM(N10:N22)</f>
        <v>72</v>
      </c>
      <c r="N10" s="10">
        <v>8</v>
      </c>
      <c r="O10" s="10">
        <f>SUM(N10)</f>
        <v>8</v>
      </c>
      <c r="P10" s="12">
        <f t="shared" si="2"/>
        <v>523.25120000000015</v>
      </c>
      <c r="Q10" s="10">
        <f>SUM(R10:R22)</f>
        <v>72</v>
      </c>
      <c r="R10" s="10">
        <v>8</v>
      </c>
      <c r="S10" s="10">
        <f>SUM(R10)</f>
        <v>8</v>
      </c>
      <c r="T10" s="12">
        <f t="shared" si="3"/>
        <v>523.25120000000004</v>
      </c>
      <c r="U10" s="10">
        <f>SUM(V10:V22)</f>
        <v>72</v>
      </c>
      <c r="V10" s="10">
        <v>8</v>
      </c>
      <c r="W10" s="10">
        <f>SUM(V10)</f>
        <v>8</v>
      </c>
      <c r="X10" s="12">
        <f t="shared" si="4"/>
        <v>523.25120000000015</v>
      </c>
      <c r="Y10" s="10">
        <f>SUM(Z10:Z22)</f>
        <v>66</v>
      </c>
      <c r="Z10" s="10">
        <v>8</v>
      </c>
      <c r="AA10" s="10">
        <v>6</v>
      </c>
      <c r="AB10" s="12">
        <f t="shared" si="5"/>
        <v>493.88336675987142</v>
      </c>
      <c r="AC10" s="10">
        <f>SUM(AD10:AD22)</f>
        <v>80</v>
      </c>
      <c r="AD10" s="10">
        <v>20</v>
      </c>
      <c r="AE10" s="10">
        <f>SUM(AD10)</f>
        <v>20</v>
      </c>
      <c r="AF10" s="12">
        <f t="shared" si="6"/>
        <v>565.14255444708601</v>
      </c>
      <c r="AG10" s="10">
        <f>SUM(AH10:AH22)</f>
        <v>72</v>
      </c>
      <c r="AH10" s="10">
        <v>12</v>
      </c>
      <c r="AI10" s="52">
        <f>SUM(AH10)</f>
        <v>12</v>
      </c>
      <c r="AJ10" s="12">
        <f t="shared" si="7"/>
        <v>523.25120000000015</v>
      </c>
      <c r="AK10" s="10">
        <f>SUM(AL10:AL22)</f>
        <v>72</v>
      </c>
      <c r="AL10" s="10">
        <v>12</v>
      </c>
      <c r="AM10" s="52">
        <v>12</v>
      </c>
      <c r="AN10" s="12">
        <f t="shared" si="8"/>
        <v>523.25120000000004</v>
      </c>
      <c r="AO10" s="10">
        <f>SUM(AP10:AP22)</f>
        <v>72</v>
      </c>
      <c r="AP10" s="10">
        <v>12</v>
      </c>
      <c r="AQ10" s="10">
        <f>SUM(AP10)</f>
        <v>12</v>
      </c>
      <c r="AR10" s="12">
        <f t="shared" si="9"/>
        <v>523.25120000000004</v>
      </c>
      <c r="AS10" t="str">
        <f t="shared" si="11"/>
        <v>NH'</v>
      </c>
      <c r="AT10" s="10">
        <f>SUM(AU10:AU22)</f>
        <v>72</v>
      </c>
      <c r="AU10" s="10">
        <v>8</v>
      </c>
      <c r="AV10" s="10">
        <f>SUM(AU10)</f>
        <v>8</v>
      </c>
      <c r="AW10" s="12">
        <f t="shared" si="10"/>
        <v>523.25119999999993</v>
      </c>
      <c r="AX10" s="10"/>
      <c r="AY10" s="10"/>
      <c r="AZ10" s="10"/>
    </row>
    <row r="11" spans="1:52">
      <c r="A11" s="34">
        <v>494</v>
      </c>
      <c r="B11" s="14" t="s">
        <v>64</v>
      </c>
      <c r="C11" s="13">
        <f>SUM(D11:D22)</f>
        <v>60</v>
      </c>
      <c r="D11" s="13">
        <v>3</v>
      </c>
      <c r="E11" s="13">
        <f>SUM(D11:D12)</f>
        <v>6</v>
      </c>
      <c r="F11" s="15">
        <f t="shared" si="0"/>
        <v>466.16382334539469</v>
      </c>
      <c r="G11" s="43" t="s">
        <v>42</v>
      </c>
      <c r="H11" s="14" t="s">
        <v>6</v>
      </c>
      <c r="I11" s="13">
        <f>SUM(J11:J22)</f>
        <v>64</v>
      </c>
      <c r="J11" s="13">
        <v>4</v>
      </c>
      <c r="K11" s="77">
        <f>SUM(J11:J12)</f>
        <v>10</v>
      </c>
      <c r="L11" s="15">
        <f t="shared" si="1"/>
        <v>484.46505425397947</v>
      </c>
      <c r="M11" s="13">
        <f>SUM(N11:N22)</f>
        <v>64</v>
      </c>
      <c r="N11" s="13">
        <v>4</v>
      </c>
      <c r="O11" s="13">
        <f>SUM(N11:N12)</f>
        <v>10</v>
      </c>
      <c r="P11" s="15">
        <f t="shared" si="2"/>
        <v>484.46505425397964</v>
      </c>
      <c r="Q11" s="13">
        <f>SUM(R11:R22)</f>
        <v>64</v>
      </c>
      <c r="R11" s="13">
        <v>4</v>
      </c>
      <c r="S11" s="77">
        <f>SUM(R11:R12)</f>
        <v>10</v>
      </c>
      <c r="T11" s="15">
        <f t="shared" si="3"/>
        <v>484.46505425397947</v>
      </c>
      <c r="U11" s="13">
        <f>SUM(V11:V22)</f>
        <v>64</v>
      </c>
      <c r="V11" s="13">
        <v>10</v>
      </c>
      <c r="W11" s="13">
        <f>SUM(V11:V12)</f>
        <v>14</v>
      </c>
      <c r="X11" s="15">
        <f t="shared" si="4"/>
        <v>484.46505425397959</v>
      </c>
      <c r="Y11" s="13">
        <f>SUM(Z11:Z22)</f>
        <v>58</v>
      </c>
      <c r="Z11" s="13">
        <v>6</v>
      </c>
      <c r="AA11" s="13">
        <f>SUM(Z11:Z12)</f>
        <v>12</v>
      </c>
      <c r="AB11" s="15">
        <f t="shared" si="5"/>
        <v>457.27412010227431</v>
      </c>
      <c r="AC11" s="13">
        <f>SUM(AD11:AD22)</f>
        <v>60</v>
      </c>
      <c r="AD11" s="13">
        <v>3</v>
      </c>
      <c r="AE11" s="13">
        <f>SUM(AD11:AD12)</f>
        <v>6</v>
      </c>
      <c r="AF11" s="15">
        <f t="shared" si="6"/>
        <v>466.16382334539441</v>
      </c>
      <c r="AG11" s="13">
        <f>SUM(AH11:AH22)</f>
        <v>60</v>
      </c>
      <c r="AH11" s="13">
        <v>4</v>
      </c>
      <c r="AI11" s="77">
        <f>SUM(AH11:AH12)</f>
        <v>6</v>
      </c>
      <c r="AJ11" s="15">
        <f t="shared" si="7"/>
        <v>466.16382334539441</v>
      </c>
      <c r="AK11" s="13">
        <f>SUM(AL11:AL22)</f>
        <v>60</v>
      </c>
      <c r="AL11" s="13">
        <v>4</v>
      </c>
      <c r="AM11" s="78">
        <f>SUM(AL11:AL12)</f>
        <v>6</v>
      </c>
      <c r="AN11" s="15">
        <f t="shared" si="8"/>
        <v>466.16382334539435</v>
      </c>
      <c r="AO11" s="13">
        <f>SUM(AP11:AP22)</f>
        <v>60</v>
      </c>
      <c r="AP11" s="13">
        <v>4</v>
      </c>
      <c r="AQ11" s="77">
        <f>SUM(AP11:AP12)</f>
        <v>8</v>
      </c>
      <c r="AR11" s="15">
        <f t="shared" si="9"/>
        <v>466.16382334539429</v>
      </c>
      <c r="AS11" t="str">
        <f t="shared" si="11"/>
        <v>ΖΩ</v>
      </c>
      <c r="AT11" s="13">
        <f>SUM(AU11:AU22)</f>
        <v>64</v>
      </c>
      <c r="AU11" s="13">
        <v>3</v>
      </c>
      <c r="AV11" s="77">
        <f>SUM(AU11:AU12)</f>
        <v>6</v>
      </c>
      <c r="AW11" s="15">
        <f t="shared" si="10"/>
        <v>484.46505425397942</v>
      </c>
      <c r="AX11" s="13"/>
      <c r="AY11" s="13"/>
      <c r="AZ11" s="13"/>
    </row>
    <row r="12" spans="1:52">
      <c r="B12" s="38" t="s">
        <v>56</v>
      </c>
      <c r="C12" s="1">
        <f>SUM(D12:D22)</f>
        <v>57</v>
      </c>
      <c r="D12" s="1">
        <v>3</v>
      </c>
      <c r="F12" s="6">
        <f t="shared" si="0"/>
        <v>452.89304419033789</v>
      </c>
      <c r="H12" s="2" t="s">
        <v>2</v>
      </c>
      <c r="I12" s="1">
        <f>SUM(J12:J22)</f>
        <v>60</v>
      </c>
      <c r="J12" s="1">
        <v>6</v>
      </c>
      <c r="K12" s="77"/>
      <c r="L12" s="6">
        <f t="shared" si="1"/>
        <v>466.16382334539435</v>
      </c>
      <c r="M12" s="1">
        <f>SUM(N12:N22)</f>
        <v>60</v>
      </c>
      <c r="N12" s="1">
        <v>6</v>
      </c>
      <c r="P12" s="6">
        <f t="shared" si="2"/>
        <v>466.16382334539446</v>
      </c>
      <c r="Q12" s="1">
        <f>SUM(R12:R22)</f>
        <v>60</v>
      </c>
      <c r="R12" s="1">
        <v>6</v>
      </c>
      <c r="S12" s="77"/>
      <c r="T12" s="6">
        <f t="shared" si="3"/>
        <v>466.16382334539435</v>
      </c>
      <c r="U12" s="1">
        <f>SUM(V12:V22)</f>
        <v>54</v>
      </c>
      <c r="V12" s="1">
        <v>4</v>
      </c>
      <c r="X12" s="6">
        <f t="shared" si="4"/>
        <v>440.00005835720452</v>
      </c>
      <c r="Y12" s="1">
        <f>SUM(Z12:Z22)</f>
        <v>52</v>
      </c>
      <c r="Z12" s="1">
        <v>6</v>
      </c>
      <c r="AB12" s="6">
        <f t="shared" si="5"/>
        <v>431.60929581866031</v>
      </c>
      <c r="AC12" s="1">
        <f>SUM(AD12:AD22)</f>
        <v>57</v>
      </c>
      <c r="AD12" s="1">
        <v>3</v>
      </c>
      <c r="AF12" s="6">
        <f t="shared" si="6"/>
        <v>452.8930441903376</v>
      </c>
      <c r="AG12" s="1">
        <f>SUM(AH12:AH22)</f>
        <v>56</v>
      </c>
      <c r="AH12" s="1">
        <v>2</v>
      </c>
      <c r="AI12" s="77"/>
      <c r="AJ12" s="6">
        <f t="shared" si="7"/>
        <v>448.5539427206499</v>
      </c>
      <c r="AK12" s="1">
        <f>SUM(AL12:AL22)</f>
        <v>56</v>
      </c>
      <c r="AL12" s="1">
        <v>2</v>
      </c>
      <c r="AM12" s="78"/>
      <c r="AN12" s="6">
        <f t="shared" si="8"/>
        <v>448.55394272064984</v>
      </c>
      <c r="AO12" s="1">
        <f>SUM(AP12:AP22)</f>
        <v>56</v>
      </c>
      <c r="AP12" s="1">
        <v>4</v>
      </c>
      <c r="AQ12" s="77"/>
      <c r="AR12" s="6">
        <f t="shared" si="9"/>
        <v>448.55394272064979</v>
      </c>
      <c r="AS12" t="str">
        <f t="shared" si="11"/>
        <v>Ζω♭</v>
      </c>
      <c r="AT12" s="1">
        <f>SUM(AU12:AU22)</f>
        <v>61</v>
      </c>
      <c r="AU12" s="1">
        <v>3</v>
      </c>
      <c r="AV12" s="77"/>
      <c r="AW12" s="6">
        <f t="shared" si="10"/>
        <v>470.6732745804556</v>
      </c>
    </row>
    <row r="13" spans="1:52">
      <c r="A13">
        <v>440</v>
      </c>
      <c r="B13" s="17" t="s">
        <v>59</v>
      </c>
      <c r="C13" s="16">
        <f>SUM(D13:D22)</f>
        <v>54</v>
      </c>
      <c r="D13" s="16">
        <v>6</v>
      </c>
      <c r="E13" s="16">
        <f>SUM(D13:D14)</f>
        <v>12</v>
      </c>
      <c r="F13" s="18">
        <f t="shared" si="0"/>
        <v>440.00005835720475</v>
      </c>
      <c r="G13" s="44" t="s">
        <v>41</v>
      </c>
      <c r="H13" s="17" t="s">
        <v>30</v>
      </c>
      <c r="I13" s="16">
        <f>SUM(J13:J22)</f>
        <v>54</v>
      </c>
      <c r="J13" s="16">
        <v>4</v>
      </c>
      <c r="K13" s="78">
        <f>SUM(J13:J14)</f>
        <v>12</v>
      </c>
      <c r="L13" s="18">
        <f t="shared" si="1"/>
        <v>440.00005835720447</v>
      </c>
      <c r="M13" s="16">
        <f>SUM(N13:N22)</f>
        <v>54</v>
      </c>
      <c r="N13" s="16">
        <v>4</v>
      </c>
      <c r="O13" s="16">
        <f>SUM(N13:N14)</f>
        <v>12</v>
      </c>
      <c r="P13" s="18">
        <f t="shared" si="2"/>
        <v>440.00005835720458</v>
      </c>
      <c r="Q13" s="16">
        <f>SUM(R13:R22)</f>
        <v>54</v>
      </c>
      <c r="R13" s="16">
        <v>4</v>
      </c>
      <c r="S13" s="78">
        <f>SUM(R13:R14)</f>
        <v>12</v>
      </c>
      <c r="T13" s="18">
        <f t="shared" si="3"/>
        <v>440.00005835720447</v>
      </c>
      <c r="U13" s="16">
        <f>SUM(V13:V22)</f>
        <v>50</v>
      </c>
      <c r="V13" s="16">
        <v>4</v>
      </c>
      <c r="W13" s="16">
        <f>SUM(V13:V14)</f>
        <v>8</v>
      </c>
      <c r="X13" s="18">
        <f t="shared" si="4"/>
        <v>423.37854438611708</v>
      </c>
      <c r="Y13" s="16">
        <f>SUM(Z13:Z22)</f>
        <v>46</v>
      </c>
      <c r="Z13" s="16">
        <v>2</v>
      </c>
      <c r="AA13" s="16">
        <f>SUM(Z13:Z14)</f>
        <v>4</v>
      </c>
      <c r="AB13" s="18">
        <f t="shared" si="5"/>
        <v>407.3849274378677</v>
      </c>
      <c r="AC13" s="16">
        <f>SUM(AD13:AD22)</f>
        <v>54</v>
      </c>
      <c r="AD13" s="16">
        <v>4</v>
      </c>
      <c r="AE13" s="16">
        <f>SUM(AD13:AD14)</f>
        <v>12</v>
      </c>
      <c r="AF13" s="18">
        <f t="shared" si="6"/>
        <v>440.00005835720447</v>
      </c>
      <c r="AG13" s="16">
        <f>SUM(AH13:AH22)</f>
        <v>54</v>
      </c>
      <c r="AH13" s="16">
        <v>4</v>
      </c>
      <c r="AI13" s="78">
        <f>SUM(AH13:AH14)</f>
        <v>12</v>
      </c>
      <c r="AJ13" s="18">
        <f t="shared" si="7"/>
        <v>440.00005835720458</v>
      </c>
      <c r="AK13" s="16">
        <f>SUM(AL13:AL22)</f>
        <v>54</v>
      </c>
      <c r="AL13" s="16">
        <v>4</v>
      </c>
      <c r="AM13" s="78">
        <f>SUM(AL13:AL14)</f>
        <v>12</v>
      </c>
      <c r="AN13" s="18">
        <f t="shared" si="8"/>
        <v>440.00005835720452</v>
      </c>
      <c r="AO13" s="16">
        <f>SUM(AP13:AP22)</f>
        <v>52</v>
      </c>
      <c r="AP13" s="16">
        <v>4</v>
      </c>
      <c r="AQ13" s="78">
        <f>SUM(AP13:AP14)</f>
        <v>10</v>
      </c>
      <c r="AR13" s="18">
        <f t="shared" si="9"/>
        <v>431.60929581866026</v>
      </c>
      <c r="AS13" t="str">
        <f t="shared" si="11"/>
        <v>Και</v>
      </c>
      <c r="AT13" s="16">
        <f>SUM(AU13:AU22)</f>
        <v>58</v>
      </c>
      <c r="AU13" s="16">
        <v>6</v>
      </c>
      <c r="AV13" s="78">
        <f>SUM(AU13:AU14)</f>
        <v>14</v>
      </c>
      <c r="AW13" s="18">
        <f t="shared" si="10"/>
        <v>457.27412010227414</v>
      </c>
      <c r="AX13" s="16"/>
      <c r="AY13" s="16"/>
      <c r="AZ13" s="16"/>
    </row>
    <row r="14" spans="1:52">
      <c r="B14" s="38" t="s">
        <v>55</v>
      </c>
      <c r="C14" s="1">
        <f>SUM(D14:D22)</f>
        <v>48</v>
      </c>
      <c r="D14" s="1">
        <v>6</v>
      </c>
      <c r="F14" s="6">
        <f t="shared" si="0"/>
        <v>415.30475266181162</v>
      </c>
      <c r="H14" s="2" t="s">
        <v>35</v>
      </c>
      <c r="I14" s="1">
        <f>SUM(J14:J22)</f>
        <v>50</v>
      </c>
      <c r="J14" s="1">
        <v>8</v>
      </c>
      <c r="K14" s="78"/>
      <c r="L14" s="6">
        <f t="shared" si="1"/>
        <v>423.37854438611703</v>
      </c>
      <c r="M14" s="1">
        <f>SUM(N14:N22)</f>
        <v>50</v>
      </c>
      <c r="N14" s="1">
        <v>8</v>
      </c>
      <c r="P14" s="6">
        <f t="shared" si="2"/>
        <v>423.37854438611714</v>
      </c>
      <c r="Q14" s="1">
        <f>SUM(R14:R22)</f>
        <v>50</v>
      </c>
      <c r="R14" s="1">
        <v>8</v>
      </c>
      <c r="S14" s="78"/>
      <c r="T14" s="6">
        <f t="shared" si="3"/>
        <v>423.37854438611703</v>
      </c>
      <c r="U14" s="1">
        <f>SUM(V14:V22)</f>
        <v>46</v>
      </c>
      <c r="V14" s="1">
        <v>4</v>
      </c>
      <c r="X14" s="6">
        <f t="shared" si="4"/>
        <v>407.3849274378677</v>
      </c>
      <c r="Y14" s="1">
        <f>SUM(Z14:Z22)</f>
        <v>44</v>
      </c>
      <c r="Z14" s="1">
        <v>2</v>
      </c>
      <c r="AB14" s="6">
        <f t="shared" si="5"/>
        <v>399.61613258662214</v>
      </c>
      <c r="AC14" s="1">
        <f>SUM(AD14:AD22)</f>
        <v>50</v>
      </c>
      <c r="AD14" s="1">
        <v>8</v>
      </c>
      <c r="AF14" s="6">
        <f t="shared" si="6"/>
        <v>423.37854438611703</v>
      </c>
      <c r="AG14" s="1">
        <f>SUM(AH14:AH22)</f>
        <v>50</v>
      </c>
      <c r="AH14" s="1">
        <v>8</v>
      </c>
      <c r="AI14" s="78"/>
      <c r="AJ14" s="6">
        <f t="shared" si="7"/>
        <v>423.37854438611714</v>
      </c>
      <c r="AK14" s="1">
        <f>SUM(AL14:AL22)</f>
        <v>50</v>
      </c>
      <c r="AL14" s="1">
        <v>8</v>
      </c>
      <c r="AM14" s="78"/>
      <c r="AN14" s="6">
        <f t="shared" si="8"/>
        <v>423.37854438611708</v>
      </c>
      <c r="AO14" s="1">
        <f>SUM(AP14:AP22)</f>
        <v>48</v>
      </c>
      <c r="AP14" s="1">
        <v>6</v>
      </c>
      <c r="AQ14" s="78"/>
      <c r="AR14" s="6">
        <f t="shared" si="9"/>
        <v>415.30475266181139</v>
      </c>
      <c r="AS14" t="str">
        <f t="shared" si="11"/>
        <v>Και♭</v>
      </c>
      <c r="AT14" s="1">
        <f>SUM(AU14:AU22)</f>
        <v>52</v>
      </c>
      <c r="AU14" s="1">
        <v>8</v>
      </c>
      <c r="AV14" s="78"/>
      <c r="AW14" s="6">
        <f t="shared" si="10"/>
        <v>431.60929581866014</v>
      </c>
    </row>
    <row r="15" spans="1:52" ht="17.45" customHeight="1">
      <c r="A15">
        <v>392</v>
      </c>
      <c r="B15" s="20" t="s">
        <v>54</v>
      </c>
      <c r="C15" s="19">
        <f>SUM(D15:D22)</f>
        <v>42</v>
      </c>
      <c r="D15" s="19">
        <v>6</v>
      </c>
      <c r="E15" s="19">
        <f>SUM(D15:D16)</f>
        <v>12</v>
      </c>
      <c r="F15" s="21">
        <f t="shared" si="0"/>
        <v>391.99548797210815</v>
      </c>
      <c r="G15" s="45" t="s">
        <v>40</v>
      </c>
      <c r="H15" s="20" t="s">
        <v>8</v>
      </c>
      <c r="I15" s="19">
        <f>SUM(J15:J22)</f>
        <v>42</v>
      </c>
      <c r="J15" s="19">
        <v>4</v>
      </c>
      <c r="K15" s="79">
        <f>SUM(J15:J16)</f>
        <v>12</v>
      </c>
      <c r="L15" s="21">
        <f t="shared" si="1"/>
        <v>391.99548797210792</v>
      </c>
      <c r="M15" s="19">
        <f>SUM(N15:N22)</f>
        <v>42</v>
      </c>
      <c r="N15" s="19">
        <v>4</v>
      </c>
      <c r="O15" s="19">
        <f>SUM(N15:N16)</f>
        <v>12</v>
      </c>
      <c r="P15" s="21">
        <f t="shared" si="2"/>
        <v>391.99548797210804</v>
      </c>
      <c r="Q15" s="19">
        <f>SUM(R15:R22)</f>
        <v>42</v>
      </c>
      <c r="R15" s="19">
        <v>4</v>
      </c>
      <c r="S15" s="79">
        <f>SUM(R15:R16)</f>
        <v>12</v>
      </c>
      <c r="T15" s="21">
        <f t="shared" si="3"/>
        <v>391.99548797210792</v>
      </c>
      <c r="U15" s="19">
        <f>SUM(V15:V22)</f>
        <v>42</v>
      </c>
      <c r="V15" s="19">
        <v>6</v>
      </c>
      <c r="W15" s="19">
        <f>SUM(V15:V16)</f>
        <v>12</v>
      </c>
      <c r="X15" s="21">
        <f t="shared" si="4"/>
        <v>391.99548797210798</v>
      </c>
      <c r="Y15" s="19">
        <f>SUM(Z15:Z22)</f>
        <v>42</v>
      </c>
      <c r="Z15" s="19">
        <v>10</v>
      </c>
      <c r="AA15" s="19">
        <f>SUM(Z15:Z16)</f>
        <v>20</v>
      </c>
      <c r="AB15" s="21">
        <f t="shared" si="5"/>
        <v>391.99548797210798</v>
      </c>
      <c r="AC15" s="19">
        <f>SUM(AD15:AD22)</f>
        <v>42</v>
      </c>
      <c r="AD15" s="19">
        <v>2</v>
      </c>
      <c r="AE15" s="19">
        <f>SUM(AD15:AD16)</f>
        <v>4</v>
      </c>
      <c r="AF15" s="21">
        <f t="shared" si="6"/>
        <v>391.99548797210792</v>
      </c>
      <c r="AG15" s="19">
        <f>SUM(AH15:AH22)</f>
        <v>42</v>
      </c>
      <c r="AH15" s="19">
        <v>4</v>
      </c>
      <c r="AI15" s="79">
        <f>SUM(AH15:AH16)</f>
        <v>12</v>
      </c>
      <c r="AJ15" s="21">
        <f t="shared" si="7"/>
        <v>391.99548797210804</v>
      </c>
      <c r="AK15" s="19">
        <f>SUM(AL15:AL22)</f>
        <v>42</v>
      </c>
      <c r="AL15" s="19">
        <v>4</v>
      </c>
      <c r="AM15" s="74">
        <f>SUM(AL15:AL16)</f>
        <v>12</v>
      </c>
      <c r="AN15" s="21">
        <f t="shared" si="8"/>
        <v>391.99548797210798</v>
      </c>
      <c r="AO15" s="19">
        <f>SUM(AP15:AP22)</f>
        <v>42</v>
      </c>
      <c r="AP15" s="19">
        <v>4</v>
      </c>
      <c r="AQ15" s="79">
        <f>SUM(AP15:AP16)</f>
        <v>12</v>
      </c>
      <c r="AR15" s="21">
        <f t="shared" si="9"/>
        <v>391.99548797210792</v>
      </c>
      <c r="AS15" t="str">
        <f t="shared" si="11"/>
        <v xml:space="preserve">Δι </v>
      </c>
      <c r="AT15" s="19">
        <f>SUM(AU15:AU22)</f>
        <v>44</v>
      </c>
      <c r="AU15" s="19">
        <v>4</v>
      </c>
      <c r="AV15" s="79">
        <f>SUM(AU15:AU16)</f>
        <v>9</v>
      </c>
      <c r="AW15" s="21">
        <f t="shared" si="10"/>
        <v>399.61613258662203</v>
      </c>
      <c r="AX15" s="19"/>
      <c r="AY15" s="19"/>
      <c r="AZ15" s="19"/>
    </row>
    <row r="16" spans="1:52">
      <c r="B16" s="38" t="s">
        <v>53</v>
      </c>
      <c r="C16" s="1">
        <f>SUM(D16:D22)</f>
        <v>36</v>
      </c>
      <c r="D16" s="1">
        <v>6</v>
      </c>
      <c r="F16" s="6">
        <f t="shared" si="0"/>
        <v>369.99447178399862</v>
      </c>
      <c r="H16" s="2" t="s">
        <v>31</v>
      </c>
      <c r="I16" s="1">
        <f>SUM(J16:J22)</f>
        <v>38</v>
      </c>
      <c r="J16" s="1">
        <v>8</v>
      </c>
      <c r="K16" s="79"/>
      <c r="L16" s="6">
        <f t="shared" si="1"/>
        <v>377.1874024817144</v>
      </c>
      <c r="M16" s="1">
        <f>SUM(N16:N22)</f>
        <v>38</v>
      </c>
      <c r="N16" s="1">
        <v>8</v>
      </c>
      <c r="P16" s="6">
        <f t="shared" si="2"/>
        <v>377.18740248171451</v>
      </c>
      <c r="Q16" s="1">
        <f>SUM(R16:R22)</f>
        <v>38</v>
      </c>
      <c r="R16" s="1">
        <v>8</v>
      </c>
      <c r="S16" s="79"/>
      <c r="T16" s="6">
        <f t="shared" si="3"/>
        <v>377.1874024817144</v>
      </c>
      <c r="U16" s="1">
        <f>SUM(V16:V22)</f>
        <v>36</v>
      </c>
      <c r="V16" s="1">
        <v>6</v>
      </c>
      <c r="X16" s="6">
        <f t="shared" si="4"/>
        <v>369.99447178399845</v>
      </c>
      <c r="Y16" s="1">
        <f>SUM(Z16:Z22)</f>
        <v>32</v>
      </c>
      <c r="Z16" s="1">
        <v>10</v>
      </c>
      <c r="AB16" s="6">
        <f t="shared" si="5"/>
        <v>356.01750026962151</v>
      </c>
      <c r="AC16" s="1">
        <f>SUM(AD16:AD22)</f>
        <v>40</v>
      </c>
      <c r="AD16" s="1">
        <v>2</v>
      </c>
      <c r="AF16" s="6">
        <f t="shared" si="6"/>
        <v>384.52016838229889</v>
      </c>
      <c r="AG16" s="1">
        <f>SUM(AH16:AH22)</f>
        <v>38</v>
      </c>
      <c r="AH16" s="1">
        <v>8</v>
      </c>
      <c r="AI16" s="79"/>
      <c r="AJ16" s="6">
        <f t="shared" si="7"/>
        <v>377.18740248171451</v>
      </c>
      <c r="AK16" s="1">
        <f>SUM(AL16:AL22)</f>
        <v>38</v>
      </c>
      <c r="AL16" s="1">
        <v>8</v>
      </c>
      <c r="AM16" s="75"/>
      <c r="AN16" s="6">
        <f t="shared" si="8"/>
        <v>377.18740248171446</v>
      </c>
      <c r="AO16" s="1">
        <f>SUM(AP16:AP22)</f>
        <v>38</v>
      </c>
      <c r="AP16" s="1">
        <v>8</v>
      </c>
      <c r="AQ16" s="79"/>
      <c r="AR16" s="6">
        <f t="shared" si="9"/>
        <v>377.1874024817144</v>
      </c>
      <c r="AS16" t="str">
        <f t="shared" si="11"/>
        <v>Γα#</v>
      </c>
      <c r="AT16" s="1">
        <f>SUM(AU16:AU22)</f>
        <v>40</v>
      </c>
      <c r="AU16" s="1">
        <v>5</v>
      </c>
      <c r="AV16" s="79"/>
      <c r="AW16" s="6">
        <f t="shared" si="10"/>
        <v>384.52016838229889</v>
      </c>
    </row>
    <row r="17" spans="1:52">
      <c r="A17">
        <v>349</v>
      </c>
      <c r="B17" s="23" t="s">
        <v>52</v>
      </c>
      <c r="C17" s="22">
        <f>SUM(D17:D22)</f>
        <v>30</v>
      </c>
      <c r="D17" s="22">
        <v>6</v>
      </c>
      <c r="E17" s="22">
        <f>SUM(D17)</f>
        <v>6</v>
      </c>
      <c r="F17" s="27">
        <f t="shared" si="0"/>
        <v>349.22827775114791</v>
      </c>
      <c r="G17" s="46" t="s">
        <v>39</v>
      </c>
      <c r="H17" s="23" t="s">
        <v>20</v>
      </c>
      <c r="I17" s="22">
        <f>SUM(J17:J22)</f>
        <v>30</v>
      </c>
      <c r="J17" s="22">
        <v>8</v>
      </c>
      <c r="K17" s="51">
        <f>SUM(J17)</f>
        <v>8</v>
      </c>
      <c r="L17" s="27">
        <f t="shared" si="1"/>
        <v>349.22827775114774</v>
      </c>
      <c r="M17" s="22">
        <f>SUM(N17:N22)</f>
        <v>30</v>
      </c>
      <c r="N17" s="22">
        <v>6</v>
      </c>
      <c r="O17" s="22">
        <f>SUM(N17)</f>
        <v>6</v>
      </c>
      <c r="P17" s="24">
        <f t="shared" si="2"/>
        <v>349.22827775114786</v>
      </c>
      <c r="Q17" s="22">
        <f>SUM(R17:R22)</f>
        <v>30</v>
      </c>
      <c r="R17" s="22">
        <v>8</v>
      </c>
      <c r="S17" s="54">
        <f>SUM(R17)</f>
        <v>8</v>
      </c>
      <c r="T17" s="24">
        <f t="shared" si="3"/>
        <v>349.22827775114774</v>
      </c>
      <c r="U17" s="22">
        <f>SUM(V17:V22)</f>
        <v>30</v>
      </c>
      <c r="V17" s="22">
        <v>8</v>
      </c>
      <c r="W17" s="22">
        <f>SUM(V17)</f>
        <v>8</v>
      </c>
      <c r="X17" s="24">
        <f t="shared" si="4"/>
        <v>349.22827775114774</v>
      </c>
      <c r="Y17" s="22">
        <f>SUM(Z17:Z22)</f>
        <v>22</v>
      </c>
      <c r="Z17" s="22">
        <v>6</v>
      </c>
      <c r="AA17" s="22">
        <f>SUM(Z17)</f>
        <v>6</v>
      </c>
      <c r="AB17" s="24">
        <f t="shared" si="5"/>
        <v>323.34163118542989</v>
      </c>
      <c r="AC17" s="22">
        <f>SUM(AD17:AD22)</f>
        <v>38</v>
      </c>
      <c r="AD17" s="22">
        <v>20</v>
      </c>
      <c r="AE17" s="22">
        <f>SUM(AD17)</f>
        <v>20</v>
      </c>
      <c r="AF17" s="24">
        <f t="shared" si="6"/>
        <v>377.1874024817144</v>
      </c>
      <c r="AG17" s="22">
        <f>SUM(AH17:AH22)</f>
        <v>30</v>
      </c>
      <c r="AH17" s="22">
        <v>6</v>
      </c>
      <c r="AI17" s="51">
        <f>SUM(AH17)</f>
        <v>6</v>
      </c>
      <c r="AJ17" s="27">
        <f t="shared" si="7"/>
        <v>349.22827775114786</v>
      </c>
      <c r="AK17" s="22">
        <f>SUM(AL17:AL22)</f>
        <v>30</v>
      </c>
      <c r="AL17" s="22">
        <v>12</v>
      </c>
      <c r="AM17" s="51">
        <f>SUM(AL17)</f>
        <v>12</v>
      </c>
      <c r="AN17" s="27">
        <f t="shared" si="8"/>
        <v>349.2282777511478</v>
      </c>
      <c r="AO17" s="22">
        <f>SUM(AP17:AP22)</f>
        <v>30</v>
      </c>
      <c r="AP17" s="22">
        <v>8</v>
      </c>
      <c r="AQ17" s="54">
        <f>SUM(AP17)</f>
        <v>8</v>
      </c>
      <c r="AR17" s="24">
        <f t="shared" si="9"/>
        <v>349.22827775114774</v>
      </c>
      <c r="AS17" t="str">
        <f t="shared" si="11"/>
        <v xml:space="preserve">ΓΑ </v>
      </c>
      <c r="AT17" s="22">
        <f>SUM(AU17:AU22)</f>
        <v>35</v>
      </c>
      <c r="AU17" s="22">
        <v>13</v>
      </c>
      <c r="AV17" s="54">
        <f>SUM(AU17)</f>
        <v>13</v>
      </c>
      <c r="AW17" s="24">
        <f t="shared" si="10"/>
        <v>366.44960931174643</v>
      </c>
      <c r="AX17" s="22"/>
      <c r="AY17" s="22"/>
      <c r="AZ17" s="22"/>
    </row>
    <row r="18" spans="1:52" ht="25.5">
      <c r="A18">
        <v>330</v>
      </c>
      <c r="B18" s="26" t="s">
        <v>50</v>
      </c>
      <c r="C18" s="25">
        <f>SUM(D18:D22)</f>
        <v>24</v>
      </c>
      <c r="D18" s="25">
        <v>6</v>
      </c>
      <c r="E18" s="25">
        <f>SUM(D18:D19)</f>
        <v>12</v>
      </c>
      <c r="F18" s="27">
        <f t="shared" si="0"/>
        <v>329.62760063137625</v>
      </c>
      <c r="G18" s="47" t="s">
        <v>38</v>
      </c>
      <c r="H18" s="26" t="s">
        <v>21</v>
      </c>
      <c r="I18" s="25">
        <f>SUM(J18:J22)</f>
        <v>22</v>
      </c>
      <c r="J18" s="25">
        <v>4</v>
      </c>
      <c r="K18" s="73">
        <f>SUM(J18:J19)</f>
        <v>10</v>
      </c>
      <c r="L18" s="27">
        <f t="shared" si="1"/>
        <v>323.34163118542989</v>
      </c>
      <c r="M18" s="25">
        <f>SUM(N18:N22)</f>
        <v>24</v>
      </c>
      <c r="N18" s="25">
        <v>6</v>
      </c>
      <c r="O18" s="25">
        <f>SUM(N18:N19)</f>
        <v>12</v>
      </c>
      <c r="P18" s="27">
        <f t="shared" si="2"/>
        <v>329.6276006313762</v>
      </c>
      <c r="Q18" s="25">
        <f>SUM(R18:R22)</f>
        <v>22</v>
      </c>
      <c r="R18" s="25">
        <v>4</v>
      </c>
      <c r="S18" s="73">
        <f>SUM(R18:R19)</f>
        <v>10</v>
      </c>
      <c r="T18" s="27">
        <f t="shared" si="3"/>
        <v>323.34163118542989</v>
      </c>
      <c r="U18" s="25">
        <f>SUM(V18:V22)</f>
        <v>22</v>
      </c>
      <c r="V18" s="25">
        <v>10</v>
      </c>
      <c r="W18" s="25">
        <f>SUM(V18:V19)</f>
        <v>14</v>
      </c>
      <c r="X18" s="27">
        <f t="shared" si="4"/>
        <v>323.34163118542989</v>
      </c>
      <c r="Y18" s="25">
        <f>SUM(Z18:Z22)</f>
        <v>16</v>
      </c>
      <c r="Z18" s="25">
        <v>6</v>
      </c>
      <c r="AA18" s="25">
        <f>SUM(Z18:Z19)</f>
        <v>12</v>
      </c>
      <c r="AB18" s="27">
        <f t="shared" si="5"/>
        <v>305.19385989652528</v>
      </c>
      <c r="AC18" s="25">
        <f>SUM(AD18:AD22)</f>
        <v>18</v>
      </c>
      <c r="AD18" s="25">
        <v>3</v>
      </c>
      <c r="AE18" s="25">
        <f>SUM(AD18:AD19)</f>
        <v>6</v>
      </c>
      <c r="AF18" s="27">
        <f t="shared" si="6"/>
        <v>311.12702498685593</v>
      </c>
      <c r="AG18" s="25">
        <f>SUM(AH18:AH22)</f>
        <v>24</v>
      </c>
      <c r="AH18" s="25">
        <v>6</v>
      </c>
      <c r="AI18" s="73">
        <f>SUM(AH18:AH19)</f>
        <v>12</v>
      </c>
      <c r="AJ18" s="27">
        <f t="shared" si="7"/>
        <v>329.6276006313762</v>
      </c>
      <c r="AK18" s="25">
        <f>SUM(AL18:AL22)</f>
        <v>18</v>
      </c>
      <c r="AL18" s="25">
        <v>3</v>
      </c>
      <c r="AM18" s="74">
        <f>SUM(AL18:AL19)</f>
        <v>6</v>
      </c>
      <c r="AN18" s="27">
        <f t="shared" si="8"/>
        <v>311.12702498685593</v>
      </c>
      <c r="AO18" s="25">
        <f>SUM(AP18:AP22)</f>
        <v>22</v>
      </c>
      <c r="AP18" s="25">
        <v>4</v>
      </c>
      <c r="AQ18" s="73">
        <f>SUM(AP18:AP19)</f>
        <v>10</v>
      </c>
      <c r="AR18" s="27">
        <f t="shared" si="9"/>
        <v>323.34163118542989</v>
      </c>
      <c r="AS18" t="str">
        <f t="shared" si="11"/>
        <v>Βου</v>
      </c>
      <c r="AT18" s="25">
        <f>SUM(AU18:AU22)</f>
        <v>22</v>
      </c>
      <c r="AU18" s="25">
        <v>4</v>
      </c>
      <c r="AV18" s="73">
        <f>SUM(AU18:AU19)</f>
        <v>10</v>
      </c>
      <c r="AW18" s="27">
        <f t="shared" si="10"/>
        <v>323.34163118542989</v>
      </c>
      <c r="AX18" s="25"/>
      <c r="AY18" s="25"/>
      <c r="AZ18" s="25"/>
    </row>
    <row r="19" spans="1:52">
      <c r="B19" s="38" t="s">
        <v>51</v>
      </c>
      <c r="C19" s="1">
        <f>SUM(D19:D22)</f>
        <v>18</v>
      </c>
      <c r="D19" s="1">
        <v>6</v>
      </c>
      <c r="F19" s="6">
        <f t="shared" si="0"/>
        <v>311.12702498685599</v>
      </c>
      <c r="G19" s="48" t="s">
        <v>46</v>
      </c>
      <c r="H19" s="2" t="s">
        <v>28</v>
      </c>
      <c r="I19" s="1">
        <f>SUM(J19:J22)</f>
        <v>18</v>
      </c>
      <c r="J19" s="1">
        <v>6</v>
      </c>
      <c r="K19" s="73"/>
      <c r="L19" s="6">
        <f t="shared" si="1"/>
        <v>311.12702498685593</v>
      </c>
      <c r="M19" s="1">
        <f>SUM(N19:N22)</f>
        <v>18</v>
      </c>
      <c r="N19" s="1">
        <v>6</v>
      </c>
      <c r="P19" s="6">
        <f t="shared" si="2"/>
        <v>311.12702498685593</v>
      </c>
      <c r="Q19" s="1">
        <f>SUM(R19:R22)</f>
        <v>18</v>
      </c>
      <c r="R19" s="1">
        <v>6</v>
      </c>
      <c r="S19" s="73"/>
      <c r="T19" s="6">
        <f t="shared" si="3"/>
        <v>311.12702498685593</v>
      </c>
      <c r="U19" s="1">
        <f>SUM(V19:V22)</f>
        <v>12</v>
      </c>
      <c r="V19" s="1">
        <v>4</v>
      </c>
      <c r="X19" s="6">
        <f t="shared" si="4"/>
        <v>293.6648068661687</v>
      </c>
      <c r="Y19" s="1">
        <f>SUM(Z19:Z22)</f>
        <v>10</v>
      </c>
      <c r="Z19" s="1">
        <v>6</v>
      </c>
      <c r="AB19" s="6">
        <f t="shared" si="5"/>
        <v>288.06464474450587</v>
      </c>
      <c r="AC19" s="1">
        <f>SUM(AD19:AD22)</f>
        <v>15</v>
      </c>
      <c r="AD19" s="1">
        <v>3</v>
      </c>
      <c r="AF19" s="6">
        <f t="shared" si="6"/>
        <v>302.26984253082657</v>
      </c>
      <c r="AG19" s="1">
        <f>SUM(AH19:AH22)</f>
        <v>18</v>
      </c>
      <c r="AH19" s="1">
        <v>6</v>
      </c>
      <c r="AI19" s="73"/>
      <c r="AJ19" s="6">
        <f t="shared" si="7"/>
        <v>311.12702498685593</v>
      </c>
      <c r="AK19" s="1">
        <f>SUM(AL19:AL22)</f>
        <v>15</v>
      </c>
      <c r="AL19" s="1">
        <v>3</v>
      </c>
      <c r="AM19" s="75"/>
      <c r="AN19" s="6">
        <f t="shared" si="8"/>
        <v>302.26984253082657</v>
      </c>
      <c r="AO19" s="1">
        <f>SUM(AP19:AP22)</f>
        <v>18</v>
      </c>
      <c r="AP19" s="1">
        <v>6</v>
      </c>
      <c r="AQ19" s="73"/>
      <c r="AR19" s="6">
        <f t="shared" si="9"/>
        <v>311.12702498685593</v>
      </c>
      <c r="AS19" t="str">
        <f t="shared" si="11"/>
        <v>Bου♭</v>
      </c>
      <c r="AT19" s="1">
        <f>SUM(AU19:AU22)</f>
        <v>18</v>
      </c>
      <c r="AU19" s="1">
        <v>6</v>
      </c>
      <c r="AV19" s="73"/>
      <c r="AW19" s="6">
        <f t="shared" si="10"/>
        <v>311.12702498685593</v>
      </c>
    </row>
    <row r="20" spans="1:52" ht="25.5">
      <c r="A20" s="37">
        <v>294</v>
      </c>
      <c r="B20" s="29" t="s">
        <v>60</v>
      </c>
      <c r="C20" s="28">
        <f>SUM(D20:D22)</f>
        <v>12</v>
      </c>
      <c r="D20" s="28">
        <v>6</v>
      </c>
      <c r="E20" s="28">
        <f>SUM(D20:D21)</f>
        <v>12</v>
      </c>
      <c r="F20" s="30">
        <f t="shared" si="0"/>
        <v>293.66480686616876</v>
      </c>
      <c r="G20" s="49" t="s">
        <v>37</v>
      </c>
      <c r="H20" s="29" t="s">
        <v>10</v>
      </c>
      <c r="I20" s="28">
        <f>SUM(J20:J22)</f>
        <v>12</v>
      </c>
      <c r="J20" s="28">
        <v>4</v>
      </c>
      <c r="K20" s="74">
        <f>SUM(J20:J21)</f>
        <v>12</v>
      </c>
      <c r="L20" s="30">
        <f t="shared" si="1"/>
        <v>293.6648068661687</v>
      </c>
      <c r="M20" s="28">
        <f>SUM(N20:N22)</f>
        <v>12</v>
      </c>
      <c r="N20" s="28">
        <v>4</v>
      </c>
      <c r="O20" s="28">
        <f>SUM(N20:N21)</f>
        <v>12</v>
      </c>
      <c r="P20" s="30">
        <f t="shared" si="2"/>
        <v>293.6648068661687</v>
      </c>
      <c r="Q20" s="28">
        <f>SUM(R20:R22)</f>
        <v>12</v>
      </c>
      <c r="R20" s="28">
        <v>4</v>
      </c>
      <c r="S20" s="74">
        <f>SUM(R20:R21)</f>
        <v>12</v>
      </c>
      <c r="T20" s="30">
        <f t="shared" si="3"/>
        <v>293.6648068661687</v>
      </c>
      <c r="U20" s="28">
        <f>SUM(V20:V22)</f>
        <v>8</v>
      </c>
      <c r="V20" s="28">
        <v>4</v>
      </c>
      <c r="W20" s="28">
        <f>SUM(V20:V21)</f>
        <v>8</v>
      </c>
      <c r="X20" s="30">
        <f t="shared" si="4"/>
        <v>282.57127722354295</v>
      </c>
      <c r="Y20" s="28">
        <f>SUM(Z20:Z22)</f>
        <v>4</v>
      </c>
      <c r="Z20" s="28">
        <v>2</v>
      </c>
      <c r="AA20" s="28">
        <f>SUM(Z20:Z21)</f>
        <v>4</v>
      </c>
      <c r="AB20" s="30">
        <f t="shared" si="5"/>
        <v>271.89681856611668</v>
      </c>
      <c r="AC20" s="28">
        <f>SUM(AD20:AD22)</f>
        <v>12</v>
      </c>
      <c r="AD20" s="28">
        <v>4</v>
      </c>
      <c r="AE20" s="28">
        <f>SUM(AD20:AD21)</f>
        <v>12</v>
      </c>
      <c r="AF20" s="30">
        <f t="shared" si="6"/>
        <v>293.6648068661687</v>
      </c>
      <c r="AG20" s="28">
        <f>SUM(AH20:AH22)</f>
        <v>12</v>
      </c>
      <c r="AH20" s="28">
        <v>4</v>
      </c>
      <c r="AI20" s="74">
        <f>SUM(AH20:AH21)</f>
        <v>12</v>
      </c>
      <c r="AJ20" s="30">
        <f t="shared" si="7"/>
        <v>293.6648068661687</v>
      </c>
      <c r="AK20" s="28">
        <f>SUM(AL20:AL22)</f>
        <v>12</v>
      </c>
      <c r="AL20" s="28">
        <v>4</v>
      </c>
      <c r="AM20" s="74">
        <f>SUM(AL20:AL21)</f>
        <v>12</v>
      </c>
      <c r="AN20" s="30">
        <f t="shared" si="8"/>
        <v>293.6648068661687</v>
      </c>
      <c r="AO20" s="28">
        <f>SUM(AP20:AP22)</f>
        <v>12</v>
      </c>
      <c r="AP20" s="28">
        <v>4</v>
      </c>
      <c r="AQ20" s="74">
        <f>SUM(AP20:AP21)</f>
        <v>12</v>
      </c>
      <c r="AR20" s="30">
        <f t="shared" si="9"/>
        <v>293.6648068661687</v>
      </c>
      <c r="AS20" t="str">
        <f t="shared" si="11"/>
        <v>ΠΑ</v>
      </c>
      <c r="AT20" s="28">
        <f>SUM(AU20:AU22)</f>
        <v>12</v>
      </c>
      <c r="AU20" s="28">
        <v>4</v>
      </c>
      <c r="AV20" s="74">
        <f>SUM(AU20:AU21)</f>
        <v>12</v>
      </c>
      <c r="AW20" s="30">
        <f t="shared" si="10"/>
        <v>293.6648068661687</v>
      </c>
      <c r="AX20" s="28"/>
      <c r="AY20" s="28"/>
      <c r="AZ20" s="28"/>
    </row>
    <row r="21" spans="1:52" ht="23.45" customHeight="1">
      <c r="B21" s="38" t="s">
        <v>49</v>
      </c>
      <c r="C21" s="1">
        <v>6</v>
      </c>
      <c r="D21" s="1">
        <v>6</v>
      </c>
      <c r="F21" s="6">
        <f t="shared" si="0"/>
        <v>277.18266773960727</v>
      </c>
      <c r="G21" s="48" t="s">
        <v>45</v>
      </c>
      <c r="H21" s="2" t="s">
        <v>5</v>
      </c>
      <c r="I21" s="1">
        <v>8</v>
      </c>
      <c r="J21" s="1">
        <v>8</v>
      </c>
      <c r="K21" s="75"/>
      <c r="L21" s="6">
        <f t="shared" si="1"/>
        <v>282.57127722354295</v>
      </c>
      <c r="M21" s="1">
        <v>8</v>
      </c>
      <c r="N21" s="1">
        <v>8</v>
      </c>
      <c r="P21" s="6">
        <f t="shared" si="2"/>
        <v>282.57127722354295</v>
      </c>
      <c r="Q21" s="1">
        <v>8</v>
      </c>
      <c r="R21" s="1">
        <v>8</v>
      </c>
      <c r="S21" s="74"/>
      <c r="T21" s="6">
        <f t="shared" si="3"/>
        <v>282.57127722354295</v>
      </c>
      <c r="U21" s="1">
        <f>SUM(V21:V22)</f>
        <v>4</v>
      </c>
      <c r="V21" s="1">
        <v>4</v>
      </c>
      <c r="X21" s="6">
        <f t="shared" si="4"/>
        <v>271.89681856611668</v>
      </c>
      <c r="Y21" s="1">
        <f>SUM(Z21:Z22)</f>
        <v>2</v>
      </c>
      <c r="Z21" s="1">
        <v>2</v>
      </c>
      <c r="AB21" s="6">
        <f t="shared" si="5"/>
        <v>266.71177007295989</v>
      </c>
      <c r="AC21" s="1">
        <f>SUM(AD21:AD22)</f>
        <v>8</v>
      </c>
      <c r="AD21" s="1">
        <v>8</v>
      </c>
      <c r="AF21" s="6">
        <f t="shared" si="6"/>
        <v>282.57127722354295</v>
      </c>
      <c r="AG21" s="1">
        <v>6</v>
      </c>
      <c r="AH21" s="1">
        <v>8</v>
      </c>
      <c r="AI21" s="75"/>
      <c r="AJ21" s="6">
        <f t="shared" si="7"/>
        <v>282.57127722354295</v>
      </c>
      <c r="AK21" s="1">
        <v>6</v>
      </c>
      <c r="AL21" s="1">
        <v>8</v>
      </c>
      <c r="AM21" s="75"/>
      <c r="AN21" s="6">
        <f t="shared" si="8"/>
        <v>282.57127722354295</v>
      </c>
      <c r="AO21" s="1">
        <v>8</v>
      </c>
      <c r="AP21" s="1">
        <v>8</v>
      </c>
      <c r="AQ21" s="74"/>
      <c r="AR21" s="6">
        <f t="shared" si="9"/>
        <v>282.57127722354295</v>
      </c>
      <c r="AS21" t="str">
        <f t="shared" si="11"/>
        <v>ΠΑ♭</v>
      </c>
      <c r="AT21" s="1">
        <v>8</v>
      </c>
      <c r="AU21" s="1">
        <v>8</v>
      </c>
      <c r="AV21" s="74"/>
      <c r="AW21" s="6">
        <f t="shared" si="10"/>
        <v>282.57127722354295</v>
      </c>
    </row>
    <row r="22" spans="1:52" ht="22.15" customHeight="1">
      <c r="A22" s="35">
        <v>261</v>
      </c>
      <c r="B22" s="32" t="s">
        <v>48</v>
      </c>
      <c r="C22" s="31">
        <v>0</v>
      </c>
      <c r="D22" s="31">
        <v>0</v>
      </c>
      <c r="E22" s="31">
        <f>$J$22</f>
        <v>0</v>
      </c>
      <c r="F22" s="31">
        <v>261.62560000000002</v>
      </c>
      <c r="G22" s="50" t="s">
        <v>44</v>
      </c>
      <c r="H22" s="32" t="s">
        <v>11</v>
      </c>
      <c r="I22" s="31">
        <v>0</v>
      </c>
      <c r="J22" s="31">
        <v>0</v>
      </c>
      <c r="K22" s="31">
        <f>$J$22</f>
        <v>0</v>
      </c>
      <c r="L22" s="31">
        <v>261.62560000000002</v>
      </c>
      <c r="M22" s="31">
        <v>0</v>
      </c>
      <c r="N22" s="31">
        <v>0</v>
      </c>
      <c r="O22" s="31">
        <f>$J$22</f>
        <v>0</v>
      </c>
      <c r="P22" s="31">
        <v>261.62560000000002</v>
      </c>
      <c r="Q22" s="31">
        <v>0</v>
      </c>
      <c r="R22" s="31">
        <v>0</v>
      </c>
      <c r="S22" s="31">
        <f>$J$22</f>
        <v>0</v>
      </c>
      <c r="T22" s="31">
        <v>261.62560000000002</v>
      </c>
      <c r="U22" s="31">
        <v>0</v>
      </c>
      <c r="V22" s="31">
        <v>0</v>
      </c>
      <c r="W22" s="31">
        <f>$J$22</f>
        <v>0</v>
      </c>
      <c r="X22" s="31">
        <v>261.62560000000002</v>
      </c>
      <c r="Y22" s="31">
        <v>0</v>
      </c>
      <c r="Z22" s="31">
        <v>0</v>
      </c>
      <c r="AA22" s="31">
        <f>$J$22</f>
        <v>0</v>
      </c>
      <c r="AB22" s="56">
        <v>261.62560000000002</v>
      </c>
      <c r="AC22" s="31">
        <v>0</v>
      </c>
      <c r="AD22" s="31">
        <v>0</v>
      </c>
      <c r="AE22" s="31">
        <f>$J$22</f>
        <v>0</v>
      </c>
      <c r="AF22" s="31">
        <v>261.62560000000002</v>
      </c>
      <c r="AG22" s="31">
        <v>0</v>
      </c>
      <c r="AH22" s="31">
        <v>0</v>
      </c>
      <c r="AI22" s="31">
        <f>$J$22</f>
        <v>0</v>
      </c>
      <c r="AJ22" s="31">
        <v>261.62560000000002</v>
      </c>
      <c r="AK22" s="31">
        <v>0</v>
      </c>
      <c r="AL22" s="31">
        <v>0</v>
      </c>
      <c r="AM22" s="31">
        <f>$J$22</f>
        <v>0</v>
      </c>
      <c r="AN22" s="31">
        <v>261.62560000000002</v>
      </c>
      <c r="AO22" s="31">
        <v>0</v>
      </c>
      <c r="AP22" s="31">
        <v>0</v>
      </c>
      <c r="AQ22" s="31">
        <f>$J$22</f>
        <v>0</v>
      </c>
      <c r="AR22" s="31">
        <v>261.62560000000002</v>
      </c>
      <c r="AS22" t="str">
        <f t="shared" si="11"/>
        <v>NH</v>
      </c>
      <c r="AT22" s="31">
        <v>0</v>
      </c>
      <c r="AU22" s="31">
        <v>0</v>
      </c>
      <c r="AV22" s="31">
        <f>$J$22</f>
        <v>0</v>
      </c>
      <c r="AW22" s="31">
        <v>261.62560000000002</v>
      </c>
      <c r="AX22" s="31"/>
      <c r="AY22" s="31"/>
      <c r="AZ22" s="31"/>
    </row>
    <row r="23" spans="1:52" ht="20.45" customHeight="1">
      <c r="B23" s="33" t="s">
        <v>64</v>
      </c>
      <c r="C23" s="1">
        <f>-D23</f>
        <v>-8</v>
      </c>
      <c r="D23" s="1">
        <v>8</v>
      </c>
      <c r="E23" s="1">
        <f t="shared" ref="E23:E29" si="12">D23</f>
        <v>8</v>
      </c>
      <c r="F23" s="6">
        <f t="shared" ref="F23:F29" si="13">F22*(2^(-D23/72))</f>
        <v>242.23252712698977</v>
      </c>
      <c r="H23" s="38" t="s">
        <v>17</v>
      </c>
      <c r="I23" s="1">
        <f>-J23</f>
        <v>-8</v>
      </c>
      <c r="J23" s="1">
        <v>8</v>
      </c>
      <c r="K23" s="1">
        <f t="shared" ref="K23:K29" si="14">J23</f>
        <v>8</v>
      </c>
      <c r="L23" s="6">
        <f t="shared" ref="L23:L29" si="15">L22*(2^(-J23/72))</f>
        <v>242.23252712698977</v>
      </c>
      <c r="M23" s="1">
        <f>-N23</f>
        <v>-8</v>
      </c>
      <c r="N23" s="1">
        <v>8</v>
      </c>
      <c r="O23" s="1">
        <f t="shared" ref="O23:O29" si="16">N23</f>
        <v>8</v>
      </c>
      <c r="P23" s="6">
        <f t="shared" ref="P23:P29" si="17">P22*(2^(-N23/72))</f>
        <v>242.23252712698977</v>
      </c>
      <c r="R23" s="1">
        <v>12</v>
      </c>
      <c r="S23" s="1">
        <f>R23</f>
        <v>12</v>
      </c>
      <c r="T23" s="6">
        <f>T22*(2^(-R23/72))</f>
        <v>233.08191167269717</v>
      </c>
      <c r="U23" s="1">
        <f>-V23</f>
        <v>-12</v>
      </c>
      <c r="V23" s="1">
        <v>12</v>
      </c>
      <c r="W23" s="1">
        <f t="shared" ref="W23:W29" si="18">V23</f>
        <v>12</v>
      </c>
      <c r="X23" s="1">
        <f t="shared" ref="X23:X29" si="19">X22*(2^(-V23/72))</f>
        <v>233.08191167269717</v>
      </c>
      <c r="Y23" s="1">
        <f>-Z23</f>
        <v>-20</v>
      </c>
      <c r="Z23" s="1">
        <v>20</v>
      </c>
      <c r="AA23" s="1">
        <f t="shared" ref="AA23:AA29" si="20">Z23</f>
        <v>20</v>
      </c>
      <c r="AB23" s="57">
        <f t="shared" ref="AB23:AB29" si="21">AB22*(2^(-Z23/72))</f>
        <v>215.80464790933016</v>
      </c>
      <c r="AC23" s="1">
        <f>-AD23</f>
        <v>-4</v>
      </c>
      <c r="AD23" s="1">
        <v>4</v>
      </c>
      <c r="AE23" s="1">
        <f t="shared" ref="AE23:AE29" si="22">AD23</f>
        <v>4</v>
      </c>
      <c r="AF23" s="1">
        <f t="shared" ref="AF23:AF29" si="23">AF22*(2^(-AD23/72))</f>
        <v>251.74238866173289</v>
      </c>
      <c r="AG23" s="1">
        <f>-AH23</f>
        <v>-12</v>
      </c>
      <c r="AH23" s="1">
        <v>12</v>
      </c>
      <c r="AI23" s="1">
        <f t="shared" ref="AI23:AI29" si="24">AH23</f>
        <v>12</v>
      </c>
      <c r="AJ23" s="6">
        <f t="shared" ref="AJ23:AJ29" si="25">AJ22*(2^(-AH23/72))</f>
        <v>233.08191167269717</v>
      </c>
      <c r="AK23" s="1">
        <f>-AL23</f>
        <v>-12</v>
      </c>
      <c r="AL23" s="1">
        <v>12</v>
      </c>
      <c r="AM23" s="1">
        <f t="shared" ref="AM23:AM29" si="26">AL23</f>
        <v>12</v>
      </c>
      <c r="AN23" s="6">
        <f t="shared" ref="AN23:AN29" si="27">AN22*(2^(-AL23/72))</f>
        <v>233.08191167269717</v>
      </c>
      <c r="AP23" s="1">
        <v>8</v>
      </c>
      <c r="AQ23" s="1">
        <f>AP23</f>
        <v>8</v>
      </c>
      <c r="AR23" s="6">
        <f>AR22*(2^(-AP23/72))</f>
        <v>242.23252712698977</v>
      </c>
      <c r="AS23" t="str">
        <f t="shared" si="11"/>
        <v xml:space="preserve">
ζω
</v>
      </c>
      <c r="AU23" s="1">
        <v>8</v>
      </c>
      <c r="AV23" s="1">
        <f>AU23</f>
        <v>8</v>
      </c>
      <c r="AW23" s="6">
        <f>AW22*(2^(-AU23/72))</f>
        <v>242.23252712698977</v>
      </c>
    </row>
    <row r="24" spans="1:52">
      <c r="B24" s="38" t="s">
        <v>59</v>
      </c>
      <c r="C24" s="1">
        <f>-SUM(D23:D24)</f>
        <v>-18</v>
      </c>
      <c r="D24" s="1">
        <v>10</v>
      </c>
      <c r="E24" s="1">
        <f t="shared" si="12"/>
        <v>10</v>
      </c>
      <c r="F24" s="6">
        <f t="shared" si="13"/>
        <v>220.00002917860223</v>
      </c>
      <c r="H24" s="2" t="s">
        <v>18</v>
      </c>
      <c r="I24" s="1">
        <f>-SUM(J23:J24)</f>
        <v>-18</v>
      </c>
      <c r="J24" s="1">
        <v>10</v>
      </c>
      <c r="K24" s="1">
        <f t="shared" si="14"/>
        <v>10</v>
      </c>
      <c r="L24" s="6">
        <f t="shared" si="15"/>
        <v>220.00002917860223</v>
      </c>
      <c r="M24" s="1">
        <f>-SUM(N23:N24)</f>
        <v>-18</v>
      </c>
      <c r="N24" s="1">
        <v>10</v>
      </c>
      <c r="O24" s="1">
        <f t="shared" si="16"/>
        <v>10</v>
      </c>
      <c r="P24" s="6">
        <f t="shared" si="17"/>
        <v>220.00002917860223</v>
      </c>
      <c r="R24" s="1">
        <v>8</v>
      </c>
      <c r="S24" s="1">
        <f>R24</f>
        <v>8</v>
      </c>
      <c r="T24" s="6">
        <f>T23*(2^(-R24/72))</f>
        <v>215.80464790933016</v>
      </c>
      <c r="U24" s="1">
        <f>-SUM(V23:V24)</f>
        <v>-20</v>
      </c>
      <c r="V24" s="1">
        <v>8</v>
      </c>
      <c r="W24" s="1">
        <f t="shared" si="18"/>
        <v>8</v>
      </c>
      <c r="X24" s="1">
        <f t="shared" si="19"/>
        <v>215.80464790933016</v>
      </c>
      <c r="Y24" s="1">
        <f>-SUM(Z23:Z24)</f>
        <v>-26</v>
      </c>
      <c r="Z24" s="1">
        <v>6</v>
      </c>
      <c r="AA24" s="1">
        <f t="shared" si="20"/>
        <v>6</v>
      </c>
      <c r="AB24" s="57">
        <f t="shared" si="21"/>
        <v>203.69246371893385</v>
      </c>
      <c r="AC24" s="1">
        <f>-SUM(AD23:AD24)</f>
        <v>-24</v>
      </c>
      <c r="AD24" s="1">
        <v>20</v>
      </c>
      <c r="AE24" s="1">
        <f t="shared" si="22"/>
        <v>20</v>
      </c>
      <c r="AF24" s="1">
        <f t="shared" si="23"/>
        <v>207.65237633090572</v>
      </c>
      <c r="AG24" s="1">
        <f>-SUM(AH23:AH24)</f>
        <v>-18</v>
      </c>
      <c r="AH24" s="1">
        <v>6</v>
      </c>
      <c r="AI24" s="1">
        <f t="shared" si="24"/>
        <v>6</v>
      </c>
      <c r="AJ24" s="6">
        <f t="shared" si="25"/>
        <v>220.00002917860223</v>
      </c>
      <c r="AK24" s="1">
        <f>-SUM(AL23:AL24)</f>
        <v>-18</v>
      </c>
      <c r="AL24" s="1">
        <v>6</v>
      </c>
      <c r="AM24" s="1">
        <f t="shared" si="26"/>
        <v>6</v>
      </c>
      <c r="AN24" s="6">
        <f t="shared" si="27"/>
        <v>220.00002917860223</v>
      </c>
      <c r="AP24" s="1">
        <v>10</v>
      </c>
      <c r="AQ24" s="1">
        <f>AP24</f>
        <v>10</v>
      </c>
      <c r="AR24" s="6">
        <f>AR23*(2^(-AP24/72))</f>
        <v>220.00002917860223</v>
      </c>
      <c r="AS24" t="str">
        <f t="shared" si="11"/>
        <v>και</v>
      </c>
      <c r="AU24" s="1">
        <v>6</v>
      </c>
      <c r="AV24" s="1">
        <f>AU24</f>
        <v>6</v>
      </c>
      <c r="AW24" s="6">
        <f>AW23*(2^(-AU24/72))</f>
        <v>228.63706005113713</v>
      </c>
    </row>
    <row r="25" spans="1:52">
      <c r="B25" s="38" t="s">
        <v>54</v>
      </c>
      <c r="C25" s="1">
        <f>-SUM(D23:D25)</f>
        <v>-30</v>
      </c>
      <c r="D25" s="1">
        <v>12</v>
      </c>
      <c r="E25" s="1">
        <f t="shared" si="12"/>
        <v>12</v>
      </c>
      <c r="F25" s="6">
        <f t="shared" si="13"/>
        <v>195.99774398605396</v>
      </c>
      <c r="H25" s="2" t="s">
        <v>0</v>
      </c>
      <c r="I25" s="1">
        <f>-SUM(J23:J25)</f>
        <v>-30</v>
      </c>
      <c r="J25" s="1">
        <v>12</v>
      </c>
      <c r="K25" s="1">
        <f t="shared" si="14"/>
        <v>12</v>
      </c>
      <c r="L25" s="6">
        <f t="shared" si="15"/>
        <v>195.99774398605396</v>
      </c>
      <c r="M25" s="1">
        <f>-SUM(N23:N25)</f>
        <v>-30</v>
      </c>
      <c r="N25" s="1">
        <v>12</v>
      </c>
      <c r="O25" s="1">
        <f t="shared" si="16"/>
        <v>12</v>
      </c>
      <c r="P25" s="6">
        <f t="shared" si="17"/>
        <v>195.99774398605396</v>
      </c>
      <c r="R25" s="1">
        <v>10</v>
      </c>
      <c r="S25" s="1">
        <f>R25</f>
        <v>10</v>
      </c>
      <c r="T25" s="6">
        <f>T24*(2^(-R25/72))</f>
        <v>195.99774398605399</v>
      </c>
      <c r="U25" s="1">
        <f>-SUM(V23:V25)</f>
        <v>-34</v>
      </c>
      <c r="V25" s="1">
        <v>14</v>
      </c>
      <c r="W25" s="1">
        <f t="shared" si="18"/>
        <v>14</v>
      </c>
      <c r="X25" s="1">
        <f t="shared" si="19"/>
        <v>188.59370124085726</v>
      </c>
      <c r="Y25" s="1">
        <f>-SUM(Z23:Z25)</f>
        <v>-38</v>
      </c>
      <c r="Z25" s="1">
        <v>12</v>
      </c>
      <c r="AA25" s="1">
        <f t="shared" si="20"/>
        <v>12</v>
      </c>
      <c r="AB25" s="57">
        <f t="shared" si="21"/>
        <v>181.46935482204574</v>
      </c>
      <c r="AC25" s="1">
        <f>-SUM(AD23:AD25)</f>
        <v>-30</v>
      </c>
      <c r="AD25" s="1">
        <v>6</v>
      </c>
      <c r="AE25" s="1">
        <f t="shared" si="22"/>
        <v>6</v>
      </c>
      <c r="AF25" s="1">
        <f t="shared" si="23"/>
        <v>195.99774398605399</v>
      </c>
      <c r="AG25" s="1">
        <f>-SUM(AH23:AH25)</f>
        <v>-30</v>
      </c>
      <c r="AH25" s="1">
        <v>12</v>
      </c>
      <c r="AI25" s="1">
        <f t="shared" si="24"/>
        <v>12</v>
      </c>
      <c r="AJ25" s="6">
        <f t="shared" si="25"/>
        <v>195.99774398605396</v>
      </c>
      <c r="AK25" s="1">
        <f>-SUM(AL23:AL25)</f>
        <v>-30</v>
      </c>
      <c r="AL25" s="1">
        <v>12</v>
      </c>
      <c r="AM25" s="1">
        <f t="shared" si="26"/>
        <v>12</v>
      </c>
      <c r="AN25" s="6">
        <f t="shared" si="27"/>
        <v>195.99774398605396</v>
      </c>
      <c r="AP25" s="1">
        <v>12</v>
      </c>
      <c r="AQ25" s="1">
        <f>AP25</f>
        <v>12</v>
      </c>
      <c r="AR25" s="6">
        <f>AR24*(2^(-AP25/72))</f>
        <v>195.99774398605396</v>
      </c>
      <c r="AS25" t="str">
        <f t="shared" si="11"/>
        <v>δι</v>
      </c>
      <c r="AU25" s="1">
        <v>14</v>
      </c>
      <c r="AV25" s="1">
        <f>AU25</f>
        <v>14</v>
      </c>
      <c r="AW25" s="6">
        <f>AW24*(2^(-AU25/72))</f>
        <v>199.80806629331107</v>
      </c>
    </row>
    <row r="26" spans="1:52">
      <c r="B26" s="38" t="s">
        <v>52</v>
      </c>
      <c r="C26" s="1">
        <f>-SUM(D23:D26)</f>
        <v>-42</v>
      </c>
      <c r="D26" s="1">
        <v>12</v>
      </c>
      <c r="E26" s="1">
        <f t="shared" si="12"/>
        <v>12</v>
      </c>
      <c r="F26" s="6">
        <f t="shared" si="13"/>
        <v>174.61413887557387</v>
      </c>
      <c r="H26" s="2" t="s">
        <v>29</v>
      </c>
      <c r="I26" s="1">
        <f>-SUM(J23:J26)</f>
        <v>-42</v>
      </c>
      <c r="J26" s="1">
        <v>12</v>
      </c>
      <c r="K26" s="1">
        <f t="shared" si="14"/>
        <v>12</v>
      </c>
      <c r="L26" s="6">
        <f t="shared" si="15"/>
        <v>174.61413887557387</v>
      </c>
      <c r="M26" s="1">
        <f>-SUM(N23:N26)</f>
        <v>-42</v>
      </c>
      <c r="N26" s="1">
        <v>12</v>
      </c>
      <c r="O26" s="1">
        <f t="shared" si="16"/>
        <v>12</v>
      </c>
      <c r="P26" s="6">
        <f t="shared" si="17"/>
        <v>174.61413887557387</v>
      </c>
      <c r="R26" s="1">
        <v>12</v>
      </c>
      <c r="S26" s="1">
        <f>R26</f>
        <v>12</v>
      </c>
      <c r="T26" s="6">
        <f>T25*(2^(-R26/72))</f>
        <v>174.6141388755739</v>
      </c>
      <c r="U26" s="1">
        <f>-SUM(V23:V26)</f>
        <v>-42</v>
      </c>
      <c r="V26" s="1">
        <v>8</v>
      </c>
      <c r="W26" s="1">
        <f t="shared" si="18"/>
        <v>8</v>
      </c>
      <c r="X26" s="1">
        <f t="shared" si="19"/>
        <v>174.61413887557393</v>
      </c>
      <c r="Y26" s="1">
        <f>-SUM(Z23:Z26)</f>
        <v>-42</v>
      </c>
      <c r="Z26" s="1">
        <v>4</v>
      </c>
      <c r="AA26" s="1">
        <f t="shared" si="20"/>
        <v>4</v>
      </c>
      <c r="AB26" s="57">
        <f t="shared" si="21"/>
        <v>174.6141388755739</v>
      </c>
      <c r="AC26" s="1">
        <f>-SUM(AD23:AD26)</f>
        <v>-42</v>
      </c>
      <c r="AD26" s="1">
        <v>12</v>
      </c>
      <c r="AE26" s="1">
        <f t="shared" si="22"/>
        <v>12</v>
      </c>
      <c r="AF26" s="1">
        <f t="shared" si="23"/>
        <v>174.6141388755739</v>
      </c>
      <c r="AG26" s="1">
        <f>-SUM(AH23:AH26)</f>
        <v>-42</v>
      </c>
      <c r="AH26" s="1">
        <v>12</v>
      </c>
      <c r="AI26" s="1">
        <f t="shared" si="24"/>
        <v>12</v>
      </c>
      <c r="AJ26" s="6">
        <f t="shared" si="25"/>
        <v>174.61413887557387</v>
      </c>
      <c r="AK26" s="1">
        <f>-SUM(AL23:AL26)</f>
        <v>-42</v>
      </c>
      <c r="AL26" s="1">
        <v>12</v>
      </c>
      <c r="AM26" s="1">
        <f t="shared" si="26"/>
        <v>12</v>
      </c>
      <c r="AN26" s="6">
        <f t="shared" si="27"/>
        <v>174.61413887557387</v>
      </c>
      <c r="AP26" s="1">
        <v>8</v>
      </c>
      <c r="AQ26" s="1">
        <f>AP26</f>
        <v>8</v>
      </c>
      <c r="AR26" s="6">
        <f>AR25*(2^(-AP26/72))</f>
        <v>181.46935482204572</v>
      </c>
      <c r="AS26" t="str">
        <f t="shared" si="11"/>
        <v>γα</v>
      </c>
      <c r="AU26" s="1">
        <v>9</v>
      </c>
      <c r="AV26" s="1">
        <f>AU26</f>
        <v>9</v>
      </c>
      <c r="AW26" s="6">
        <f>AW25*(2^(-AU26/72))</f>
        <v>183.22480465587324</v>
      </c>
    </row>
    <row r="27" spans="1:52">
      <c r="B27" s="38" t="s">
        <v>50</v>
      </c>
      <c r="C27" s="1">
        <f>-SUM(D23:D27)</f>
        <v>-50</v>
      </c>
      <c r="D27" s="1">
        <v>8</v>
      </c>
      <c r="E27" s="1">
        <f t="shared" si="12"/>
        <v>8</v>
      </c>
      <c r="F27" s="6">
        <f t="shared" si="13"/>
        <v>161.67081559271494</v>
      </c>
      <c r="H27" s="2" t="s">
        <v>9</v>
      </c>
      <c r="I27" s="1">
        <f>-SUM(J23:J27)</f>
        <v>-50</v>
      </c>
      <c r="J27" s="1">
        <v>8</v>
      </c>
      <c r="K27" s="1">
        <f t="shared" si="14"/>
        <v>8</v>
      </c>
      <c r="L27" s="6">
        <f t="shared" si="15"/>
        <v>161.67081559271494</v>
      </c>
      <c r="M27" s="1">
        <f>-SUM(N23:N27)</f>
        <v>-50</v>
      </c>
      <c r="N27" s="1">
        <v>8</v>
      </c>
      <c r="O27" s="1">
        <f t="shared" si="16"/>
        <v>8</v>
      </c>
      <c r="P27" s="6">
        <f t="shared" si="17"/>
        <v>161.67081559271494</v>
      </c>
      <c r="T27" s="6"/>
      <c r="U27" s="1">
        <f>-SUM(V23:V27)</f>
        <v>-50</v>
      </c>
      <c r="V27" s="1">
        <v>8</v>
      </c>
      <c r="W27" s="1">
        <f t="shared" si="18"/>
        <v>8</v>
      </c>
      <c r="X27" s="6">
        <f t="shared" si="19"/>
        <v>161.670815592715</v>
      </c>
      <c r="Y27" s="1">
        <f>-SUM(Z23:Z27)</f>
        <v>-62</v>
      </c>
      <c r="Z27" s="1">
        <v>20</v>
      </c>
      <c r="AA27" s="1">
        <f t="shared" si="20"/>
        <v>20</v>
      </c>
      <c r="AB27" s="6">
        <f t="shared" si="21"/>
        <v>144.03232237225293</v>
      </c>
      <c r="AC27" s="1">
        <f>-SUM(AD23:AD27)</f>
        <v>-46</v>
      </c>
      <c r="AD27" s="1">
        <v>4</v>
      </c>
      <c r="AE27" s="1">
        <f t="shared" si="22"/>
        <v>4</v>
      </c>
      <c r="AF27" s="6">
        <f t="shared" si="23"/>
        <v>168.01788668482183</v>
      </c>
      <c r="AG27" s="1">
        <f>-SUM(AH23:AH27)</f>
        <v>-48</v>
      </c>
      <c r="AH27" s="1">
        <v>6</v>
      </c>
      <c r="AI27" s="1">
        <f t="shared" si="24"/>
        <v>6</v>
      </c>
      <c r="AJ27" s="6">
        <f t="shared" si="25"/>
        <v>164.81380031568804</v>
      </c>
      <c r="AK27" s="1">
        <f>-SUM(AL23:AL27)</f>
        <v>-48</v>
      </c>
      <c r="AL27" s="1">
        <v>6</v>
      </c>
      <c r="AM27" s="1">
        <f t="shared" si="26"/>
        <v>6</v>
      </c>
      <c r="AN27" s="6">
        <f t="shared" si="27"/>
        <v>164.81380031568804</v>
      </c>
      <c r="AR27" s="6"/>
      <c r="AW27" s="6"/>
    </row>
    <row r="28" spans="1:52">
      <c r="B28" s="38" t="s">
        <v>60</v>
      </c>
      <c r="C28" s="1">
        <f>-SUM(D23:D28)</f>
        <v>-60</v>
      </c>
      <c r="D28" s="1">
        <v>10</v>
      </c>
      <c r="E28" s="1">
        <f t="shared" si="12"/>
        <v>10</v>
      </c>
      <c r="F28" s="6">
        <f t="shared" si="13"/>
        <v>146.83240343308435</v>
      </c>
      <c r="H28" s="2" t="s">
        <v>19</v>
      </c>
      <c r="I28" s="1">
        <f>-SUM(J23:J28)</f>
        <v>-60</v>
      </c>
      <c r="J28" s="1">
        <v>10</v>
      </c>
      <c r="K28" s="1">
        <f t="shared" si="14"/>
        <v>10</v>
      </c>
      <c r="L28" s="6">
        <f t="shared" si="15"/>
        <v>146.83240343308435</v>
      </c>
      <c r="M28" s="1">
        <f>-SUM(N23:N28)</f>
        <v>-60</v>
      </c>
      <c r="N28" s="1">
        <v>10</v>
      </c>
      <c r="O28" s="1">
        <f t="shared" si="16"/>
        <v>10</v>
      </c>
      <c r="P28" s="6">
        <f t="shared" si="17"/>
        <v>146.83240343308435</v>
      </c>
      <c r="U28" s="1">
        <f>-SUM(V23:V28)</f>
        <v>-64</v>
      </c>
      <c r="V28" s="1">
        <v>14</v>
      </c>
      <c r="W28" s="1">
        <f t="shared" si="18"/>
        <v>14</v>
      </c>
      <c r="X28" s="6">
        <f t="shared" si="19"/>
        <v>141.28563861177153</v>
      </c>
      <c r="Y28" s="1">
        <f>-SUM(Z23:Z28)</f>
        <v>-68</v>
      </c>
      <c r="Z28" s="1">
        <v>6</v>
      </c>
      <c r="AA28" s="1">
        <f t="shared" si="20"/>
        <v>6</v>
      </c>
      <c r="AB28" s="6">
        <f t="shared" si="21"/>
        <v>135.94840928305834</v>
      </c>
      <c r="AC28" s="1">
        <f>-SUM(AD23:AD28)</f>
        <v>-66</v>
      </c>
      <c r="AD28" s="1">
        <v>20</v>
      </c>
      <c r="AE28" s="1">
        <f t="shared" si="22"/>
        <v>20</v>
      </c>
      <c r="AF28" s="6">
        <f t="shared" si="23"/>
        <v>138.59133386980366</v>
      </c>
      <c r="AG28" s="1">
        <f>-SUM(AH23:AH28)</f>
        <v>-60</v>
      </c>
      <c r="AH28" s="1">
        <v>12</v>
      </c>
      <c r="AI28" s="1">
        <f t="shared" si="24"/>
        <v>12</v>
      </c>
      <c r="AJ28" s="6">
        <f t="shared" si="25"/>
        <v>146.83240343308432</v>
      </c>
      <c r="AK28" s="1">
        <f>-SUM(AL23:AL28)</f>
        <v>-60</v>
      </c>
      <c r="AL28" s="1">
        <v>12</v>
      </c>
      <c r="AM28" s="1">
        <f t="shared" si="26"/>
        <v>12</v>
      </c>
      <c r="AN28" s="6">
        <f t="shared" si="27"/>
        <v>146.83240343308432</v>
      </c>
    </row>
    <row r="29" spans="1:52">
      <c r="B29" s="38" t="s">
        <v>48</v>
      </c>
      <c r="C29" s="1">
        <f>-SUM(D23:D29)</f>
        <v>-72</v>
      </c>
      <c r="D29" s="1">
        <v>12</v>
      </c>
      <c r="E29" s="1">
        <f t="shared" si="12"/>
        <v>12</v>
      </c>
      <c r="F29" s="6">
        <f t="shared" si="13"/>
        <v>130.81280000000001</v>
      </c>
      <c r="H29" s="2" t="s">
        <v>3</v>
      </c>
      <c r="I29" s="1">
        <f>-SUM(J23:J29)</f>
        <v>-72</v>
      </c>
      <c r="J29" s="1">
        <v>12</v>
      </c>
      <c r="K29" s="1">
        <f t="shared" si="14"/>
        <v>12</v>
      </c>
      <c r="L29" s="6">
        <f t="shared" si="15"/>
        <v>130.81280000000001</v>
      </c>
      <c r="M29" s="1">
        <f>-SUM(N23:N29)</f>
        <v>-72</v>
      </c>
      <c r="N29" s="1">
        <v>12</v>
      </c>
      <c r="O29" s="1">
        <f t="shared" si="16"/>
        <v>12</v>
      </c>
      <c r="P29" s="6">
        <f t="shared" si="17"/>
        <v>130.81280000000001</v>
      </c>
      <c r="U29" s="1">
        <f>-SUM(V23:V29)</f>
        <v>-72</v>
      </c>
      <c r="V29" s="1">
        <v>8</v>
      </c>
      <c r="W29" s="1">
        <f t="shared" si="18"/>
        <v>8</v>
      </c>
      <c r="X29" s="6">
        <f t="shared" si="19"/>
        <v>130.81280000000007</v>
      </c>
      <c r="Y29" s="1">
        <f>-SUM(Z23:Z29)</f>
        <v>-80</v>
      </c>
      <c r="Z29" s="1">
        <v>12</v>
      </c>
      <c r="AA29" s="1">
        <f t="shared" si="20"/>
        <v>12</v>
      </c>
      <c r="AB29" s="6">
        <f t="shared" si="21"/>
        <v>121.11626356349487</v>
      </c>
      <c r="AC29" s="1">
        <f>-SUM(AD23:AD29)</f>
        <v>-72</v>
      </c>
      <c r="AD29" s="1">
        <v>6</v>
      </c>
      <c r="AE29" s="1">
        <f t="shared" si="22"/>
        <v>6</v>
      </c>
      <c r="AF29" s="6">
        <f t="shared" si="23"/>
        <v>130.81280000000004</v>
      </c>
      <c r="AG29" s="1">
        <f>-SUM(AH23:AH29)</f>
        <v>-72</v>
      </c>
      <c r="AH29" s="1">
        <v>12</v>
      </c>
      <c r="AI29" s="1">
        <f t="shared" si="24"/>
        <v>12</v>
      </c>
      <c r="AJ29" s="6">
        <f t="shared" si="25"/>
        <v>130.81279999999998</v>
      </c>
      <c r="AK29" s="1">
        <f>-SUM(AL23:AL29)</f>
        <v>-72</v>
      </c>
      <c r="AL29" s="1">
        <v>12</v>
      </c>
      <c r="AM29" s="1">
        <f t="shared" si="26"/>
        <v>12</v>
      </c>
      <c r="AN29" s="6">
        <f t="shared" si="27"/>
        <v>130.81279999999998</v>
      </c>
    </row>
    <row r="30" spans="1:52">
      <c r="H30" s="2"/>
      <c r="AC30" s="3"/>
      <c r="AK30" s="4"/>
      <c r="AN30" s="2"/>
    </row>
    <row r="31" spans="1:52">
      <c r="H31" s="2"/>
      <c r="AC31" s="3"/>
      <c r="AK31" s="4"/>
      <c r="AN31" s="2"/>
    </row>
    <row r="32" spans="1:52">
      <c r="H32" s="2"/>
      <c r="AC32" s="3"/>
      <c r="AK32" s="4"/>
      <c r="AN32" s="2"/>
    </row>
    <row r="33" spans="8:40">
      <c r="H33" s="2"/>
      <c r="AC33" s="3"/>
      <c r="AK33" s="4"/>
      <c r="AN33" s="2"/>
    </row>
    <row r="34" spans="8:40">
      <c r="H34" s="2"/>
      <c r="AC34" s="3"/>
      <c r="AK34" s="4"/>
      <c r="AN34" s="2"/>
    </row>
    <row r="35" spans="8:40">
      <c r="H35" s="2"/>
      <c r="AC35" s="3"/>
      <c r="AK35" s="4"/>
      <c r="AN35" s="2"/>
    </row>
    <row r="36" spans="8:40">
      <c r="H36" s="2"/>
      <c r="AC36" s="3"/>
      <c r="AK36" s="4"/>
      <c r="AN36" s="2"/>
    </row>
    <row r="37" spans="8:40">
      <c r="H37" s="2"/>
      <c r="AC37" s="3"/>
      <c r="AK37" s="4"/>
      <c r="AN37" s="2"/>
    </row>
    <row r="38" spans="8:40">
      <c r="H38" s="2"/>
      <c r="AC38" s="3"/>
      <c r="AK38" s="4"/>
      <c r="AN38" s="2"/>
    </row>
    <row r="39" spans="8:40">
      <c r="H39" s="2"/>
      <c r="AC39" s="3"/>
      <c r="AK39" s="4"/>
      <c r="AN39" s="2"/>
    </row>
    <row r="40" spans="8:40">
      <c r="H40" s="2"/>
      <c r="AC40" s="3"/>
      <c r="AK40" s="4"/>
      <c r="AN40" s="2"/>
    </row>
    <row r="41" spans="8:40">
      <c r="H41" s="2"/>
      <c r="AC41" s="3"/>
      <c r="AK41" s="4"/>
      <c r="AN41" s="2"/>
    </row>
    <row r="42" spans="8:40">
      <c r="H42" s="2"/>
      <c r="AC42" s="3"/>
      <c r="AK42" s="4"/>
      <c r="AN42" s="2"/>
    </row>
    <row r="43" spans="8:40">
      <c r="H43" s="2"/>
      <c r="AC43" s="3"/>
      <c r="AK43" s="4"/>
      <c r="AN43" s="2"/>
    </row>
    <row r="44" spans="8:40">
      <c r="H44" s="2"/>
      <c r="AC44" s="3"/>
      <c r="AK44" s="4"/>
      <c r="AN44" s="2"/>
    </row>
    <row r="45" spans="8:40">
      <c r="H45" s="2"/>
      <c r="AC45" s="3"/>
      <c r="AK45" s="4"/>
      <c r="AN45" s="2"/>
    </row>
    <row r="46" spans="8:40">
      <c r="H46" s="2"/>
      <c r="AC46" s="3"/>
      <c r="AK46" s="4"/>
      <c r="AN46" s="2"/>
    </row>
    <row r="47" spans="8:40">
      <c r="H47" s="2"/>
      <c r="AC47" s="3"/>
      <c r="AK47" s="4"/>
      <c r="AN47" s="2"/>
    </row>
    <row r="48" spans="8:40">
      <c r="H48" s="2"/>
      <c r="AC48" s="3"/>
      <c r="AK48" s="4"/>
      <c r="AN48" s="2"/>
    </row>
    <row r="49" spans="8:40">
      <c r="H49" s="2"/>
      <c r="AC49" s="3"/>
      <c r="AK49" s="4"/>
      <c r="AN49" s="2"/>
    </row>
    <row r="50" spans="8:40">
      <c r="H50" s="2"/>
      <c r="AC50" s="3"/>
      <c r="AK50" s="4"/>
      <c r="AN50" s="2"/>
    </row>
    <row r="51" spans="8:40">
      <c r="H51" s="2"/>
      <c r="AC51" s="3"/>
      <c r="AK51" s="4"/>
      <c r="AN51" s="2"/>
    </row>
    <row r="52" spans="8:40">
      <c r="H52" s="2"/>
      <c r="AC52" s="3"/>
      <c r="AK52" s="4"/>
      <c r="AN52" s="2"/>
    </row>
    <row r="53" spans="8:40">
      <c r="H53" s="2"/>
      <c r="AC53" s="3"/>
      <c r="AK53" s="4"/>
      <c r="AN53" s="2"/>
    </row>
    <row r="54" spans="8:40">
      <c r="H54" s="2"/>
      <c r="AC54" s="3"/>
      <c r="AK54" s="4"/>
      <c r="AN54" s="2"/>
    </row>
    <row r="55" spans="8:40">
      <c r="H55" s="2"/>
      <c r="AC55" s="3"/>
      <c r="AK55" s="4"/>
      <c r="AN55" s="2"/>
    </row>
    <row r="56" spans="8:40">
      <c r="H56" s="2"/>
      <c r="AC56" s="3"/>
      <c r="AK56" s="4"/>
      <c r="AN56" s="2"/>
    </row>
    <row r="57" spans="8:40">
      <c r="H57" s="2"/>
      <c r="AC57" s="3"/>
      <c r="AK57" s="4"/>
      <c r="AN57" s="2"/>
    </row>
    <row r="58" spans="8:40">
      <c r="H58" s="2"/>
      <c r="AC58" s="3"/>
      <c r="AK58" s="4"/>
      <c r="AN58" s="2"/>
    </row>
    <row r="59" spans="8:40">
      <c r="H59" s="2"/>
      <c r="AC59" s="3"/>
      <c r="AK59" s="4"/>
      <c r="AN59" s="2"/>
    </row>
    <row r="60" spans="8:40">
      <c r="H60" s="2"/>
      <c r="AC60" s="3"/>
      <c r="AK60" s="4"/>
      <c r="AN60" s="2"/>
    </row>
    <row r="61" spans="8:40">
      <c r="H61" s="2"/>
      <c r="AC61" s="3"/>
      <c r="AK61" s="4"/>
      <c r="AN61" s="2"/>
    </row>
    <row r="62" spans="8:40">
      <c r="H62" s="2"/>
      <c r="AC62" s="3"/>
      <c r="AK62" s="4"/>
      <c r="AN62" s="2"/>
    </row>
    <row r="63" spans="8:40">
      <c r="H63" s="2"/>
      <c r="AC63" s="3"/>
      <c r="AK63" s="4"/>
      <c r="AN63" s="2"/>
    </row>
    <row r="64" spans="8:40">
      <c r="H64" s="2"/>
      <c r="AC64" s="3"/>
      <c r="AK64" s="4"/>
      <c r="AN64" s="2"/>
    </row>
    <row r="65" spans="8:40">
      <c r="H65" s="2"/>
      <c r="AC65" s="3"/>
      <c r="AK65" s="4"/>
      <c r="AN65" s="2"/>
    </row>
    <row r="66" spans="8:40">
      <c r="H66" s="2"/>
      <c r="AC66" s="3"/>
      <c r="AK66" s="4"/>
      <c r="AN66" s="2"/>
    </row>
    <row r="67" spans="8:40">
      <c r="H67" s="2"/>
      <c r="AC67" s="3"/>
      <c r="AK67" s="4"/>
      <c r="AN67" s="2"/>
    </row>
    <row r="68" spans="8:40">
      <c r="H68" s="2"/>
      <c r="AC68" s="3"/>
      <c r="AK68" s="4"/>
      <c r="AN68" s="2"/>
    </row>
    <row r="69" spans="8:40">
      <c r="H69" s="2"/>
      <c r="AC69" s="3"/>
      <c r="AK69" s="4"/>
      <c r="AN69" s="2"/>
    </row>
    <row r="70" spans="8:40">
      <c r="H70" s="2"/>
      <c r="AC70" s="3"/>
      <c r="AK70" s="4"/>
      <c r="AN70" s="2"/>
    </row>
    <row r="71" spans="8:40">
      <c r="H71" s="2"/>
      <c r="AC71" s="3"/>
      <c r="AK71" s="4"/>
      <c r="AN71" s="2"/>
    </row>
    <row r="72" spans="8:40">
      <c r="H72" s="2"/>
      <c r="AC72" s="3"/>
      <c r="AK72" s="4"/>
      <c r="AN72" s="2"/>
    </row>
    <row r="73" spans="8:40">
      <c r="H73" s="2"/>
      <c r="AC73" s="3"/>
      <c r="AK73" s="4"/>
      <c r="AN73" s="2"/>
    </row>
    <row r="74" spans="8:40">
      <c r="H74" s="2"/>
      <c r="AC74" s="3"/>
      <c r="AK74" s="4"/>
      <c r="AN74" s="2"/>
    </row>
    <row r="75" spans="8:40">
      <c r="H75" s="2"/>
      <c r="AC75" s="3"/>
      <c r="AK75" s="4"/>
      <c r="AN75" s="2"/>
    </row>
    <row r="76" spans="8:40">
      <c r="H76" s="2"/>
      <c r="AC76" s="3"/>
      <c r="AK76" s="4"/>
      <c r="AN76" s="2"/>
    </row>
    <row r="77" spans="8:40">
      <c r="H77" s="2"/>
      <c r="AC77" s="3"/>
      <c r="AK77" s="4"/>
      <c r="AN77" s="2"/>
    </row>
    <row r="78" spans="8:40">
      <c r="H78" s="2"/>
      <c r="AC78" s="3"/>
      <c r="AK78" s="4"/>
      <c r="AN78" s="2"/>
    </row>
    <row r="79" spans="8:40">
      <c r="H79" s="2"/>
      <c r="AC79" s="3"/>
      <c r="AK79" s="4"/>
      <c r="AN79" s="2"/>
    </row>
    <row r="80" spans="8:40">
      <c r="H80" s="2"/>
      <c r="AC80" s="3"/>
      <c r="AK80" s="4"/>
      <c r="AN80" s="2"/>
    </row>
    <row r="81" spans="8:40">
      <c r="H81" s="2"/>
      <c r="AC81" s="3"/>
      <c r="AK81" s="4"/>
      <c r="AN81" s="2"/>
    </row>
    <row r="82" spans="8:40">
      <c r="H82" s="2"/>
      <c r="AC82" s="3"/>
      <c r="AK82" s="4"/>
      <c r="AN82" s="2"/>
    </row>
    <row r="83" spans="8:40">
      <c r="H83" s="2"/>
      <c r="AC83" s="3"/>
      <c r="AK83" s="4"/>
      <c r="AN83" s="2"/>
    </row>
    <row r="84" spans="8:40">
      <c r="H84" s="2"/>
      <c r="AC84" s="3"/>
      <c r="AK84" s="4"/>
      <c r="AN84" s="2"/>
    </row>
    <row r="85" spans="8:40">
      <c r="H85" s="2"/>
      <c r="AC85" s="3"/>
      <c r="AK85" s="4"/>
      <c r="AN85" s="2"/>
    </row>
  </sheetData>
  <mergeCells count="48">
    <mergeCell ref="AV20:AV21"/>
    <mergeCell ref="AT1:AW1"/>
    <mergeCell ref="AK1:AN1"/>
    <mergeCell ref="AV11:AV12"/>
    <mergeCell ref="AV13:AV14"/>
    <mergeCell ref="AV15:AV16"/>
    <mergeCell ref="AV18:AV19"/>
    <mergeCell ref="AI15:AI16"/>
    <mergeCell ref="AI18:AI19"/>
    <mergeCell ref="AI20:AI21"/>
    <mergeCell ref="AG1:AJ1"/>
    <mergeCell ref="AI6:AI7"/>
    <mergeCell ref="AI8:AI9"/>
    <mergeCell ref="AI11:AI12"/>
    <mergeCell ref="AI13:AI14"/>
    <mergeCell ref="K8:K9"/>
    <mergeCell ref="K6:K7"/>
    <mergeCell ref="O6:O7"/>
    <mergeCell ref="K20:K21"/>
    <mergeCell ref="K18:K19"/>
    <mergeCell ref="K15:K16"/>
    <mergeCell ref="K13:K14"/>
    <mergeCell ref="K11:K12"/>
    <mergeCell ref="C1:F1"/>
    <mergeCell ref="I1:L1"/>
    <mergeCell ref="Q1:T1"/>
    <mergeCell ref="U1:X1"/>
    <mergeCell ref="AC1:AE1"/>
    <mergeCell ref="M1:P1"/>
    <mergeCell ref="Y1:AB1"/>
    <mergeCell ref="S11:S12"/>
    <mergeCell ref="S13:S14"/>
    <mergeCell ref="S15:S16"/>
    <mergeCell ref="S18:S19"/>
    <mergeCell ref="S20:S21"/>
    <mergeCell ref="AQ20:AQ21"/>
    <mergeCell ref="AO1:AR1"/>
    <mergeCell ref="AQ11:AQ12"/>
    <mergeCell ref="AQ13:AQ14"/>
    <mergeCell ref="AQ15:AQ16"/>
    <mergeCell ref="AQ18:AQ19"/>
    <mergeCell ref="AM18:AM19"/>
    <mergeCell ref="AM20:AM21"/>
    <mergeCell ref="AM6:AM7"/>
    <mergeCell ref="AM8:AM9"/>
    <mergeCell ref="AM11:AM12"/>
    <mergeCell ref="AM13:AM14"/>
    <mergeCell ref="AM15:AM16"/>
  </mergeCells>
  <conditionalFormatting sqref="L18 F18">
    <cfRule type="expression" dxfId="0" priority="4">
      <formula>ROUND(ABS(($L$18-$A$18)),0)&gt;0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2" sqref="E1:E1048576"/>
    </sheetView>
  </sheetViews>
  <sheetFormatPr defaultRowHeight="12.75"/>
  <cols>
    <col min="5" max="5" width="9.42578125" style="67" bestFit="1" customWidth="1"/>
  </cols>
  <sheetData>
    <row r="1" spans="1:5" ht="13.5" thickBot="1">
      <c r="A1" s="62"/>
      <c r="B1" s="82" t="str">
        <f>Φύλλο1!Y1</f>
        <v>Β ηχος με φθορά πλ. Β του Πα</v>
      </c>
      <c r="C1" s="82"/>
      <c r="D1" s="82"/>
      <c r="E1" s="83"/>
    </row>
    <row r="2" spans="1:5" ht="45.75" thickBot="1">
      <c r="A2" s="63">
        <f>Φύλλο1!H2</f>
        <v>0</v>
      </c>
      <c r="B2" s="64" t="str">
        <f>Φύλλο1!Y2</f>
        <v>αποστ. εκ του ΝΗ</v>
      </c>
      <c r="C2" s="64" t="str">
        <f>Φύλλο1!Z2</f>
        <v>αποσ.</v>
      </c>
      <c r="D2" s="64" t="str">
        <f>Φύλλο1!AA2</f>
        <v>αποστάσεις από το προηγούμενο φθόγγο</v>
      </c>
      <c r="E2" s="65" t="str">
        <f>Φύλλο1!AB2</f>
        <v xml:space="preserve">hz </v>
      </c>
    </row>
    <row r="3" spans="1:5" ht="13.5" thickBot="1">
      <c r="A3" s="63" t="str">
        <f>Φύλλο1!H3</f>
        <v xml:space="preserve">Δι' </v>
      </c>
      <c r="B3" s="63">
        <f>Φύλλο1!Y3</f>
        <v>108</v>
      </c>
      <c r="C3" s="63">
        <f>Φύλλο1!Z3</f>
        <v>3</v>
      </c>
      <c r="D3" s="63">
        <f>Φύλλο1!AA3</f>
        <v>6</v>
      </c>
      <c r="E3" s="66">
        <f>Φύλλο1!AB3</f>
        <v>739.98894356799713</v>
      </c>
    </row>
    <row r="4" spans="1:5" ht="13.5" thickBot="1">
      <c r="A4" s="63" t="str">
        <f>Φύλλο1!H4</f>
        <v>Γα'#</v>
      </c>
      <c r="B4" s="63">
        <f>Φύλλο1!Y4</f>
        <v>105</v>
      </c>
      <c r="C4" s="63">
        <f>Φύλλο1!Z4</f>
        <v>3</v>
      </c>
      <c r="D4" s="63" t="s">
        <v>67</v>
      </c>
      <c r="E4" s="66">
        <f>Φύλλο1!AB4</f>
        <v>718.92289477682232</v>
      </c>
    </row>
    <row r="5" spans="1:5" ht="13.5" thickBot="1">
      <c r="A5" s="63" t="str">
        <f>Φύλλο1!H5</f>
        <v xml:space="preserve">ΓΑ' </v>
      </c>
      <c r="B5" s="63">
        <f>Φύλλο1!Y5</f>
        <v>102</v>
      </c>
      <c r="C5" s="63">
        <f>Φύλλο1!Z5</f>
        <v>12</v>
      </c>
      <c r="D5" s="63">
        <f>Φύλλο1!AA5</f>
        <v>12</v>
      </c>
      <c r="E5" s="66">
        <f>Φύλλο1!AB5</f>
        <v>698.45655550229571</v>
      </c>
    </row>
    <row r="6" spans="1:5" ht="13.5" thickBot="1">
      <c r="A6" s="63" t="str">
        <f>Φύλλο1!H6</f>
        <v>Βου'</v>
      </c>
      <c r="B6" s="63">
        <f>Φύλλο1!Y6</f>
        <v>90</v>
      </c>
      <c r="C6" s="63">
        <f>Φύλλο1!Z6</f>
        <v>2</v>
      </c>
      <c r="D6" s="63">
        <f>Φύλλο1!AA6</f>
        <v>4</v>
      </c>
      <c r="E6" s="66">
        <f>Φύλλο1!AB6</f>
        <v>622.25404997371197</v>
      </c>
    </row>
    <row r="7" spans="1:5" ht="13.5" thickBot="1">
      <c r="A7" s="63" t="str">
        <f>Φύλλο1!H7</f>
        <v>Bου'♭</v>
      </c>
      <c r="B7" s="63">
        <f>Φύλλο1!Y7</f>
        <v>88</v>
      </c>
      <c r="C7" s="63">
        <f>Φύλλο1!Z7</f>
        <v>2</v>
      </c>
      <c r="D7" s="63"/>
      <c r="E7" s="66">
        <f>Φύλλο1!AB7</f>
        <v>610.38771979305068</v>
      </c>
    </row>
    <row r="8" spans="1:5" ht="13.5" thickBot="1">
      <c r="A8" s="63" t="str">
        <f>Φύλλο1!H8</f>
        <v>ΠΑ'</v>
      </c>
      <c r="B8" s="63">
        <f>Φύλλο1!Y8</f>
        <v>86</v>
      </c>
      <c r="C8" s="63">
        <f>Φύλλο1!Z8</f>
        <v>10</v>
      </c>
      <c r="D8" s="63">
        <f>Φύλλο1!AA8</f>
        <v>20</v>
      </c>
      <c r="E8" s="66">
        <f>Φύλλο1!AB8</f>
        <v>598.74767948862632</v>
      </c>
    </row>
    <row r="9" spans="1:5" ht="13.5" thickBot="1">
      <c r="A9" s="63" t="str">
        <f>Φύλλο1!H9</f>
        <v>ΠΑ'♭</v>
      </c>
      <c r="B9" s="63">
        <f>Φύλλο1!Y9</f>
        <v>76</v>
      </c>
      <c r="C9" s="63">
        <f>Φύλλο1!Z9</f>
        <v>10</v>
      </c>
      <c r="D9" s="63"/>
      <c r="E9" s="66">
        <f>Φύλλο1!AB9</f>
        <v>543.79363713223347</v>
      </c>
    </row>
    <row r="10" spans="1:5" ht="13.5" thickBot="1">
      <c r="A10" s="63" t="str">
        <f>Φύλλο1!H10</f>
        <v>NH'</v>
      </c>
      <c r="B10" s="63">
        <f>Φύλλο1!Y10</f>
        <v>66</v>
      </c>
      <c r="C10" s="63">
        <f>Φύλλο1!Z10</f>
        <v>8</v>
      </c>
      <c r="D10" s="63">
        <f>Φύλλο1!AA10</f>
        <v>6</v>
      </c>
      <c r="E10" s="66">
        <f>Φύλλο1!AB10</f>
        <v>493.88336675987142</v>
      </c>
    </row>
    <row r="11" spans="1:5" ht="13.5" thickBot="1">
      <c r="A11" s="63" t="str">
        <f>Φύλλο1!H11</f>
        <v>ΖΩ</v>
      </c>
      <c r="B11" s="63">
        <f>Φύλλο1!Y11</f>
        <v>58</v>
      </c>
      <c r="C11" s="63">
        <f>Φύλλο1!Z11</f>
        <v>6</v>
      </c>
      <c r="D11" s="63">
        <f>Φύλλο1!AA11</f>
        <v>12</v>
      </c>
      <c r="E11" s="66">
        <f>Φύλλο1!AB11</f>
        <v>457.27412010227431</v>
      </c>
    </row>
    <row r="12" spans="1:5" ht="13.5" thickBot="1">
      <c r="A12" s="63" t="str">
        <f>Φύλλο1!H12</f>
        <v>Ζω♭</v>
      </c>
      <c r="B12" s="63">
        <f>Φύλλο1!Y12</f>
        <v>52</v>
      </c>
      <c r="C12" s="63">
        <f>Φύλλο1!Z12</f>
        <v>6</v>
      </c>
      <c r="D12" s="63"/>
      <c r="E12" s="66">
        <f>Φύλλο1!AB12</f>
        <v>431.60929581866031</v>
      </c>
    </row>
    <row r="13" spans="1:5" ht="13.5" thickBot="1">
      <c r="A13" s="63" t="str">
        <f>Φύλλο1!H13</f>
        <v>Και</v>
      </c>
      <c r="B13" s="63">
        <f>Φύλλο1!Y13</f>
        <v>46</v>
      </c>
      <c r="C13" s="63">
        <f>Φύλλο1!Z13</f>
        <v>2</v>
      </c>
      <c r="D13" s="63">
        <f>Φύλλο1!AA13</f>
        <v>4</v>
      </c>
      <c r="E13" s="66">
        <f>Φύλλο1!AB13</f>
        <v>407.3849274378677</v>
      </c>
    </row>
    <row r="14" spans="1:5" ht="13.5" thickBot="1">
      <c r="A14" s="63" t="str">
        <f>Φύλλο1!H14</f>
        <v>Και♭</v>
      </c>
      <c r="B14" s="63">
        <f>Φύλλο1!Y14</f>
        <v>44</v>
      </c>
      <c r="C14" s="63">
        <f>Φύλλο1!Z14</f>
        <v>2</v>
      </c>
      <c r="D14" s="63"/>
      <c r="E14" s="66">
        <f>Φύλλο1!AB14</f>
        <v>399.61613258662214</v>
      </c>
    </row>
    <row r="15" spans="1:5" ht="13.5" thickBot="1">
      <c r="A15" s="63" t="str">
        <f>Φύλλο1!H15</f>
        <v xml:space="preserve">Δι </v>
      </c>
      <c r="B15" s="63">
        <f>Φύλλο1!Y15</f>
        <v>42</v>
      </c>
      <c r="C15" s="63">
        <f>Φύλλο1!Z15</f>
        <v>10</v>
      </c>
      <c r="D15" s="63">
        <f>Φύλλο1!AA15</f>
        <v>20</v>
      </c>
      <c r="E15" s="66">
        <f>Φύλλο1!AB15</f>
        <v>391.99548797210798</v>
      </c>
    </row>
    <row r="16" spans="1:5" ht="13.5" thickBot="1">
      <c r="A16" s="63" t="str">
        <f>Φύλλο1!H16</f>
        <v>Γα#</v>
      </c>
      <c r="B16" s="63">
        <f>Φύλλο1!Y16</f>
        <v>32</v>
      </c>
      <c r="C16" s="63">
        <f>Φύλλο1!Z16</f>
        <v>10</v>
      </c>
      <c r="D16" s="63"/>
      <c r="E16" s="66">
        <f>Φύλλο1!AB16</f>
        <v>356.01750026962151</v>
      </c>
    </row>
    <row r="17" spans="1:5" ht="13.5" thickBot="1">
      <c r="A17" s="63" t="str">
        <f>Φύλλο1!H17</f>
        <v xml:space="preserve">ΓΑ </v>
      </c>
      <c r="B17" s="63">
        <f>Φύλλο1!Y17</f>
        <v>22</v>
      </c>
      <c r="C17" s="63">
        <f>Φύλλο1!Z17</f>
        <v>6</v>
      </c>
      <c r="D17" s="63">
        <f>Φύλλο1!AA17</f>
        <v>6</v>
      </c>
      <c r="E17" s="66">
        <f>Φύλλο1!AB17</f>
        <v>323.34163118542989</v>
      </c>
    </row>
    <row r="18" spans="1:5" ht="13.5" thickBot="1">
      <c r="A18" s="63" t="str">
        <f>Φύλλο1!H18</f>
        <v>Βου</v>
      </c>
      <c r="B18" s="63">
        <f>Φύλλο1!Y18</f>
        <v>16</v>
      </c>
      <c r="C18" s="63">
        <f>Φύλλο1!Z18</f>
        <v>6</v>
      </c>
      <c r="D18" s="63">
        <f>Φύλλο1!AA18</f>
        <v>12</v>
      </c>
      <c r="E18" s="66">
        <f>Φύλλο1!AB18</f>
        <v>305.19385989652528</v>
      </c>
    </row>
    <row r="19" spans="1:5" ht="13.5" thickBot="1">
      <c r="A19" s="63" t="str">
        <f>Φύλλο1!H19</f>
        <v>Bου♭</v>
      </c>
      <c r="B19" s="63">
        <f>Φύλλο1!Y19</f>
        <v>10</v>
      </c>
      <c r="C19" s="63">
        <f>Φύλλο1!Z19</f>
        <v>6</v>
      </c>
      <c r="D19" s="63"/>
      <c r="E19" s="66">
        <f>Φύλλο1!AB19</f>
        <v>288.06464474450587</v>
      </c>
    </row>
    <row r="20" spans="1:5" ht="13.5" thickBot="1">
      <c r="A20" s="63" t="str">
        <f>Φύλλο1!H20</f>
        <v>ΠΑ</v>
      </c>
      <c r="B20" s="63">
        <f>Φύλλο1!Y20</f>
        <v>4</v>
      </c>
      <c r="C20" s="63">
        <f>Φύλλο1!Z20</f>
        <v>2</v>
      </c>
      <c r="D20" s="63">
        <f>Φύλλο1!AA20</f>
        <v>4</v>
      </c>
      <c r="E20" s="66">
        <f>Φύλλο1!AB20</f>
        <v>271.89681856611668</v>
      </c>
    </row>
    <row r="21" spans="1:5" ht="13.5" thickBot="1">
      <c r="A21" s="63" t="str">
        <f>Φύλλο1!H21</f>
        <v>ΠΑ♭</v>
      </c>
      <c r="B21" s="63">
        <f>Φύλλο1!Y21</f>
        <v>2</v>
      </c>
      <c r="C21" s="63">
        <f>Φύλλο1!Z21</f>
        <v>2</v>
      </c>
      <c r="D21" s="63"/>
      <c r="E21" s="66">
        <f>Φύλλο1!AB21</f>
        <v>266.71177007295989</v>
      </c>
    </row>
    <row r="22" spans="1:5" ht="13.5" thickBot="1">
      <c r="A22" s="63" t="str">
        <f>Φύλλο1!H22</f>
        <v>NH</v>
      </c>
      <c r="B22" s="63">
        <f>Φύλλο1!Y22</f>
        <v>0</v>
      </c>
      <c r="C22" s="63">
        <f>Φύλλο1!Z22</f>
        <v>0</v>
      </c>
      <c r="D22" s="63"/>
      <c r="E22" s="66">
        <f>Φύλλο1!AB22</f>
        <v>261.62560000000002</v>
      </c>
    </row>
    <row r="23" spans="1:5" ht="13.5" thickBot="1">
      <c r="A23" s="63" t="str">
        <f>Φύλλο1!H23</f>
        <v xml:space="preserve">
ζω
</v>
      </c>
      <c r="B23" s="63">
        <f>Φύλλο1!Y23</f>
        <v>-20</v>
      </c>
      <c r="C23" s="63">
        <f>Φύλλο1!Z23</f>
        <v>20</v>
      </c>
      <c r="D23" s="63">
        <f>Φύλλο1!AA23</f>
        <v>20</v>
      </c>
      <c r="E23" s="66">
        <f>Φύλλο1!AB23</f>
        <v>215.80464790933016</v>
      </c>
    </row>
    <row r="24" spans="1:5" ht="13.5" thickBot="1">
      <c r="A24" s="63" t="str">
        <f>Φύλλο1!H24</f>
        <v>και</v>
      </c>
      <c r="B24" s="63">
        <f>Φύλλο1!Y24</f>
        <v>-26</v>
      </c>
      <c r="C24" s="63">
        <f>Φύλλο1!Z24</f>
        <v>6</v>
      </c>
      <c r="D24" s="63">
        <f>Φύλλο1!AA24</f>
        <v>6</v>
      </c>
      <c r="E24" s="66">
        <f>Φύλλο1!AB24</f>
        <v>203.69246371893385</v>
      </c>
    </row>
    <row r="25" spans="1:5" ht="13.5" thickBot="1">
      <c r="A25" s="63" t="str">
        <f>Φύλλο1!H25</f>
        <v>δι</v>
      </c>
      <c r="B25" s="63">
        <f>Φύλλο1!Y25</f>
        <v>-38</v>
      </c>
      <c r="C25" s="63">
        <f>Φύλλο1!Z25</f>
        <v>12</v>
      </c>
      <c r="D25" s="63">
        <f>Φύλλο1!AA25</f>
        <v>12</v>
      </c>
      <c r="E25" s="66">
        <f>Φύλλο1!AB25</f>
        <v>181.46935482204574</v>
      </c>
    </row>
    <row r="26" spans="1:5" ht="13.5" thickBot="1">
      <c r="A26" s="63" t="str">
        <f>Φύλλο1!H26</f>
        <v>γα</v>
      </c>
      <c r="B26" s="63">
        <f>Φύλλο1!Y26</f>
        <v>-42</v>
      </c>
      <c r="C26" s="63">
        <f>Φύλλο1!Z26</f>
        <v>4</v>
      </c>
      <c r="D26" s="63">
        <f>Φύλλο1!AA26</f>
        <v>4</v>
      </c>
      <c r="E26" s="66">
        <f>Φύλλο1!AB26</f>
        <v>174.6141388755739</v>
      </c>
    </row>
    <row r="27" spans="1:5" ht="13.5" thickBot="1">
      <c r="A27" s="63" t="str">
        <f>Φύλλο1!H27</f>
        <v>βου</v>
      </c>
      <c r="B27" s="63">
        <f>Φύλλο1!Y27</f>
        <v>-62</v>
      </c>
      <c r="C27" s="63">
        <f>Φύλλο1!Z27</f>
        <v>20</v>
      </c>
      <c r="D27" s="63">
        <f>Φύλλο1!AA27</f>
        <v>20</v>
      </c>
      <c r="E27" s="66">
        <f>Φύλλο1!AB27</f>
        <v>144.03232237225293</v>
      </c>
    </row>
    <row r="28" spans="1:5" ht="13.5" thickBot="1">
      <c r="A28" s="63" t="str">
        <f>Φύλλο1!H28</f>
        <v>πα</v>
      </c>
      <c r="B28" s="63">
        <f>Φύλλο1!Y28</f>
        <v>-68</v>
      </c>
      <c r="C28" s="63">
        <f>Φύλλο1!Z28</f>
        <v>6</v>
      </c>
      <c r="D28" s="63">
        <f>Φύλλο1!AA28</f>
        <v>6</v>
      </c>
      <c r="E28" s="66">
        <f>Φύλλο1!AB28</f>
        <v>135.94840928305834</v>
      </c>
    </row>
    <row r="29" spans="1:5" ht="13.5" thickBot="1">
      <c r="A29" s="63" t="str">
        <f>Φύλλο1!H29</f>
        <v>νη</v>
      </c>
      <c r="B29" s="63">
        <f>Φύλλο1!Y29</f>
        <v>-80</v>
      </c>
      <c r="C29" s="63">
        <f>Φύλλο1!Z29</f>
        <v>12</v>
      </c>
      <c r="D29" s="63">
        <f>Φύλλο1!AA29</f>
        <v>12</v>
      </c>
      <c r="E29" s="66">
        <f>Φύλλο1!AB29</f>
        <v>121.11626356349487</v>
      </c>
    </row>
    <row r="30" spans="1:5">
      <c r="A30">
        <f>Φύλλο1!H30</f>
        <v>0</v>
      </c>
    </row>
    <row r="31" spans="1:5">
      <c r="A31">
        <f>Φύλλο1!H31</f>
        <v>0</v>
      </c>
    </row>
    <row r="32" spans="1:5">
      <c r="A32">
        <f>Φύλλο1!H32</f>
        <v>0</v>
      </c>
    </row>
    <row r="33" spans="1:1">
      <c r="A33">
        <f>Φύλλο1!H33</f>
        <v>0</v>
      </c>
    </row>
    <row r="34" spans="1:1">
      <c r="A34">
        <f>Φύλλο1!H34</f>
        <v>0</v>
      </c>
    </row>
  </sheetData>
  <mergeCells count="1"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13"/>
  <sheetViews>
    <sheetView workbookViewId="0">
      <selection activeCell="A14" sqref="A14"/>
    </sheetView>
  </sheetViews>
  <sheetFormatPr defaultRowHeight="12.75"/>
  <cols>
    <col min="4" max="4" width="9.140625" style="55"/>
    <col min="8" max="8" width="9.140625" style="70"/>
    <col min="9" max="9" width="13.140625" style="71" customWidth="1"/>
  </cols>
  <sheetData>
    <row r="1" spans="2:11">
      <c r="B1" s="69">
        <v>3</v>
      </c>
      <c r="E1" s="41">
        <v>2</v>
      </c>
      <c r="F1" s="41">
        <v>1</v>
      </c>
      <c r="J1" s="70" t="s">
        <v>87</v>
      </c>
      <c r="K1" s="70" t="s">
        <v>88</v>
      </c>
    </row>
    <row r="2" spans="2:11">
      <c r="B2">
        <v>0</v>
      </c>
      <c r="C2" t="s">
        <v>68</v>
      </c>
      <c r="D2" s="55" t="s">
        <v>77</v>
      </c>
      <c r="E2">
        <f>B2*-1-10</f>
        <v>-10</v>
      </c>
      <c r="F2">
        <f>B2*-1-20</f>
        <v>-20</v>
      </c>
      <c r="G2">
        <v>0</v>
      </c>
      <c r="H2" s="70" t="s">
        <v>84</v>
      </c>
      <c r="I2" s="71" t="s">
        <v>89</v>
      </c>
      <c r="J2" s="70">
        <f>G2+10</f>
        <v>10</v>
      </c>
      <c r="K2" s="70">
        <f>G2*-1-10</f>
        <v>-10</v>
      </c>
    </row>
    <row r="3" spans="2:11">
      <c r="B3">
        <v>1</v>
      </c>
      <c r="C3" t="s">
        <v>69</v>
      </c>
      <c r="D3" s="55" t="s">
        <v>78</v>
      </c>
      <c r="E3">
        <f t="shared" ref="E3:E10" si="0">B3*-1-10</f>
        <v>-11</v>
      </c>
      <c r="F3">
        <f t="shared" ref="F3:F10" si="1">B3*-1-20</f>
        <v>-21</v>
      </c>
      <c r="G3">
        <v>1</v>
      </c>
      <c r="H3" s="70" t="s">
        <v>85</v>
      </c>
      <c r="I3" s="71" t="s">
        <v>90</v>
      </c>
      <c r="J3" s="70">
        <f t="shared" ref="J3:J11" si="2">G3+10</f>
        <v>11</v>
      </c>
      <c r="K3" s="70">
        <f t="shared" ref="K3:K11" si="3">G3*-1-10</f>
        <v>-11</v>
      </c>
    </row>
    <row r="4" spans="2:11">
      <c r="B4">
        <v>2</v>
      </c>
      <c r="C4" t="s">
        <v>70</v>
      </c>
      <c r="D4" s="55" t="s">
        <v>21</v>
      </c>
      <c r="E4">
        <f t="shared" si="0"/>
        <v>-12</v>
      </c>
      <c r="F4">
        <f t="shared" si="1"/>
        <v>-22</v>
      </c>
      <c r="G4">
        <v>2</v>
      </c>
      <c r="H4" s="70" t="s">
        <v>81</v>
      </c>
      <c r="I4" s="71" t="s">
        <v>91</v>
      </c>
      <c r="J4" s="70">
        <f t="shared" si="2"/>
        <v>12</v>
      </c>
      <c r="K4" s="70">
        <f t="shared" si="3"/>
        <v>-12</v>
      </c>
    </row>
    <row r="5" spans="2:11">
      <c r="B5">
        <v>3</v>
      </c>
      <c r="C5" t="s">
        <v>71</v>
      </c>
      <c r="D5" s="68" t="s">
        <v>79</v>
      </c>
      <c r="E5">
        <f t="shared" si="0"/>
        <v>-13</v>
      </c>
      <c r="F5">
        <f t="shared" si="1"/>
        <v>-23</v>
      </c>
      <c r="G5">
        <v>3</v>
      </c>
      <c r="H5" s="70" t="s">
        <v>82</v>
      </c>
      <c r="I5" s="71" t="s">
        <v>92</v>
      </c>
      <c r="J5" s="70">
        <f t="shared" si="2"/>
        <v>13</v>
      </c>
      <c r="K5" s="70">
        <f t="shared" si="3"/>
        <v>-13</v>
      </c>
    </row>
    <row r="6" spans="2:11">
      <c r="B6">
        <v>4</v>
      </c>
      <c r="C6" t="s">
        <v>72</v>
      </c>
      <c r="D6" s="68" t="s">
        <v>83</v>
      </c>
      <c r="E6">
        <f t="shared" si="0"/>
        <v>-14</v>
      </c>
      <c r="F6">
        <f t="shared" si="1"/>
        <v>-24</v>
      </c>
      <c r="G6">
        <v>4</v>
      </c>
      <c r="H6" s="70" t="s">
        <v>77</v>
      </c>
      <c r="I6" s="71" t="s">
        <v>93</v>
      </c>
      <c r="J6" s="70">
        <f t="shared" si="2"/>
        <v>14</v>
      </c>
      <c r="K6" s="70">
        <f t="shared" si="3"/>
        <v>-14</v>
      </c>
    </row>
    <row r="7" spans="2:11">
      <c r="B7">
        <v>5</v>
      </c>
      <c r="C7" t="s">
        <v>73</v>
      </c>
      <c r="D7" s="55" t="s">
        <v>80</v>
      </c>
      <c r="E7">
        <f t="shared" si="0"/>
        <v>-15</v>
      </c>
      <c r="F7">
        <f t="shared" si="1"/>
        <v>-25</v>
      </c>
      <c r="G7">
        <v>5</v>
      </c>
      <c r="H7" s="70" t="s">
        <v>78</v>
      </c>
      <c r="I7" s="71" t="s">
        <v>94</v>
      </c>
      <c r="J7" s="70">
        <f t="shared" si="2"/>
        <v>15</v>
      </c>
      <c r="K7" s="70">
        <f t="shared" si="3"/>
        <v>-15</v>
      </c>
    </row>
    <row r="8" spans="2:11">
      <c r="B8">
        <v>6</v>
      </c>
      <c r="C8" t="s">
        <v>74</v>
      </c>
      <c r="D8" s="55" t="s">
        <v>30</v>
      </c>
      <c r="E8">
        <f t="shared" si="0"/>
        <v>-16</v>
      </c>
      <c r="F8">
        <f t="shared" si="1"/>
        <v>-26</v>
      </c>
      <c r="G8">
        <v>6</v>
      </c>
      <c r="H8" s="70" t="s">
        <v>21</v>
      </c>
      <c r="I8" s="71" t="s">
        <v>95</v>
      </c>
      <c r="J8" s="70">
        <f t="shared" si="2"/>
        <v>16</v>
      </c>
      <c r="K8" s="70">
        <f t="shared" si="3"/>
        <v>-16</v>
      </c>
    </row>
    <row r="9" spans="2:11">
      <c r="B9">
        <v>7</v>
      </c>
      <c r="C9" t="s">
        <v>75</v>
      </c>
      <c r="D9" s="55" t="s">
        <v>81</v>
      </c>
      <c r="E9">
        <f t="shared" si="0"/>
        <v>-17</v>
      </c>
      <c r="F9">
        <f t="shared" si="1"/>
        <v>-27</v>
      </c>
      <c r="G9">
        <v>7</v>
      </c>
      <c r="H9" s="70" t="s">
        <v>79</v>
      </c>
      <c r="I9" s="71" t="s">
        <v>96</v>
      </c>
      <c r="J9" s="70">
        <f t="shared" si="2"/>
        <v>17</v>
      </c>
      <c r="K9" s="70">
        <f t="shared" si="3"/>
        <v>-17</v>
      </c>
    </row>
    <row r="10" spans="2:11">
      <c r="B10">
        <v>8</v>
      </c>
      <c r="C10" t="s">
        <v>76</v>
      </c>
      <c r="D10" s="55" t="s">
        <v>82</v>
      </c>
      <c r="E10">
        <f t="shared" si="0"/>
        <v>-18</v>
      </c>
      <c r="F10">
        <f t="shared" si="1"/>
        <v>-28</v>
      </c>
      <c r="G10">
        <v>8</v>
      </c>
      <c r="H10" s="71" t="s">
        <v>80</v>
      </c>
      <c r="I10" s="71" t="s">
        <v>97</v>
      </c>
      <c r="J10" s="70">
        <f t="shared" si="2"/>
        <v>18</v>
      </c>
      <c r="K10" s="70">
        <f t="shared" si="3"/>
        <v>-18</v>
      </c>
    </row>
    <row r="11" spans="2:11">
      <c r="C11" t="s">
        <v>86</v>
      </c>
      <c r="G11">
        <v>9</v>
      </c>
      <c r="H11" s="71" t="s">
        <v>31</v>
      </c>
      <c r="I11" s="71" t="s">
        <v>98</v>
      </c>
      <c r="J11" s="70">
        <f t="shared" si="2"/>
        <v>19</v>
      </c>
      <c r="K11" s="70">
        <f t="shared" si="3"/>
        <v>-19</v>
      </c>
    </row>
    <row r="13" spans="2:11">
      <c r="I13" s="7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vagelis</dc:creator>
  <cp:lastModifiedBy>vagelis</cp:lastModifiedBy>
  <cp:lastPrinted>2013-02-27T03:22:28Z</cp:lastPrinted>
  <dcterms:created xsi:type="dcterms:W3CDTF">2012-01-27T21:10:47Z</dcterms:created>
  <dcterms:modified xsi:type="dcterms:W3CDTF">2014-09-26T02:40:27Z</dcterms:modified>
</cp:coreProperties>
</file>