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Sheet1!$A$1:$L$13</definedName>
  </definedNames>
  <calcPr/>
</workbook>
</file>

<file path=xl/sharedStrings.xml><?xml version="1.0" encoding="utf-8"?>
<sst xmlns="http://schemas.openxmlformats.org/spreadsheetml/2006/main" count="212" uniqueCount="49">
  <si>
    <t>Exemplo</t>
  </si>
  <si>
    <t>Alternativo</t>
  </si>
  <si>
    <t>Bar</t>
  </si>
  <si>
    <t>Sex/Sab</t>
  </si>
  <si>
    <t>fome</t>
  </si>
  <si>
    <t>Cliente</t>
  </si>
  <si>
    <t>Preço</t>
  </si>
  <si>
    <t>Chuva</t>
  </si>
  <si>
    <t>Res</t>
  </si>
  <si>
    <t>Tipo</t>
  </si>
  <si>
    <t>Tempo</t>
  </si>
  <si>
    <t>Vai esperar?</t>
  </si>
  <si>
    <t>x1</t>
  </si>
  <si>
    <t>Sim</t>
  </si>
  <si>
    <t>Não</t>
  </si>
  <si>
    <t>Alguns</t>
  </si>
  <si>
    <t>RRR</t>
  </si>
  <si>
    <t>Francês</t>
  </si>
  <si>
    <t>0-10</t>
  </si>
  <si>
    <t>x2</t>
  </si>
  <si>
    <t>Cheio</t>
  </si>
  <si>
    <t>R</t>
  </si>
  <si>
    <t>Tailândes</t>
  </si>
  <si>
    <t>30-60</t>
  </si>
  <si>
    <t>x3</t>
  </si>
  <si>
    <t>Hamburger</t>
  </si>
  <si>
    <t>x4</t>
  </si>
  <si>
    <t>10 - 30</t>
  </si>
  <si>
    <t>x5</t>
  </si>
  <si>
    <t>&gt;60</t>
  </si>
  <si>
    <t>x6</t>
  </si>
  <si>
    <t>RR</t>
  </si>
  <si>
    <t>Italiano</t>
  </si>
  <si>
    <t>x7</t>
  </si>
  <si>
    <t>Nenhum</t>
  </si>
  <si>
    <t>x8</t>
  </si>
  <si>
    <t>x9</t>
  </si>
  <si>
    <t>x10</t>
  </si>
  <si>
    <t>x11</t>
  </si>
  <si>
    <t>x12</t>
  </si>
  <si>
    <t>Questão 1)</t>
  </si>
  <si>
    <t>Atributo (S)</t>
  </si>
  <si>
    <t>Atributo (N)</t>
  </si>
  <si>
    <t>Entropia Atributo</t>
  </si>
  <si>
    <t>Ganho</t>
  </si>
  <si>
    <t>Entropia Classe</t>
  </si>
  <si>
    <r>
      <rPr>
        <rFont val="Arial"/>
        <b/>
        <color theme="1"/>
      </rPr>
      <t>Resposta Questão 1.1:</t>
    </r>
    <r>
      <rPr>
        <rFont val="Arial"/>
        <color theme="1"/>
      </rPr>
      <t xml:space="preserve"> O atributo de maior ganho é Cliente, logo ele será a Raiz a Árvore de Decisão.</t>
    </r>
  </si>
  <si>
    <t>Questão 2)</t>
  </si>
  <si>
    <r>
      <rPr>
        <rFont val="Arial"/>
        <b/>
        <color theme="1"/>
      </rPr>
      <t>Resposta Questão 1.2</t>
    </r>
    <r>
      <rPr>
        <rFont val="Arial"/>
        <color theme="1"/>
      </rPr>
      <t>: O atributo que estará no segundo nível da árvore poderá ser Res ou Fome.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</si>
</sst>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3" displayName="Restaurante" name="Restaurante" id="1">
  <autoFilter ref="$A$1:$L$13"/>
  <tableColumns count="12">
    <tableColumn name="Exemplo" id="1"/>
    <tableColumn name="Alternativo" id="2"/>
    <tableColumn name="Bar" id="3"/>
    <tableColumn name="Sex/Sab" id="4"/>
    <tableColumn name="fome" id="5"/>
    <tableColumn name="Cliente" id="6"/>
    <tableColumn name="Preço" id="7"/>
    <tableColumn name="Chuva" id="8"/>
    <tableColumn name="Res" id="9"/>
    <tableColumn name="Tipo" id="10"/>
    <tableColumn name="Tempo" id="11"/>
    <tableColumn name="Vai esperar?" id="12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15.0"/>
    <col customWidth="1" min="3" max="3" width="15.5"/>
    <col customWidth="1" min="4" max="4" width="15.75"/>
    <col customWidth="1" min="6" max="6" width="18.63"/>
    <col customWidth="1" min="12" max="12" width="14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>
      <c r="A2" s="4" t="s">
        <v>12</v>
      </c>
      <c r="B2" s="5" t="s">
        <v>13</v>
      </c>
      <c r="C2" s="5" t="s">
        <v>14</v>
      </c>
      <c r="D2" s="5" t="s">
        <v>14</v>
      </c>
      <c r="E2" s="5" t="s">
        <v>13</v>
      </c>
      <c r="F2" s="5" t="s">
        <v>15</v>
      </c>
      <c r="G2" s="5" t="s">
        <v>16</v>
      </c>
      <c r="H2" s="5" t="s">
        <v>14</v>
      </c>
      <c r="I2" s="5" t="s">
        <v>13</v>
      </c>
      <c r="J2" s="5" t="s">
        <v>17</v>
      </c>
      <c r="K2" s="5" t="s">
        <v>18</v>
      </c>
      <c r="L2" s="6" t="s">
        <v>13</v>
      </c>
    </row>
    <row r="3">
      <c r="A3" s="7" t="s">
        <v>19</v>
      </c>
      <c r="B3" s="8" t="s">
        <v>13</v>
      </c>
      <c r="C3" s="8" t="s">
        <v>14</v>
      </c>
      <c r="D3" s="8" t="s">
        <v>14</v>
      </c>
      <c r="E3" s="8" t="s">
        <v>13</v>
      </c>
      <c r="F3" s="8" t="s">
        <v>20</v>
      </c>
      <c r="G3" s="8" t="s">
        <v>21</v>
      </c>
      <c r="H3" s="8" t="s">
        <v>14</v>
      </c>
      <c r="I3" s="8" t="s">
        <v>14</v>
      </c>
      <c r="J3" s="8" t="s">
        <v>22</v>
      </c>
      <c r="K3" s="8" t="s">
        <v>23</v>
      </c>
      <c r="L3" s="9" t="s">
        <v>14</v>
      </c>
    </row>
    <row r="4">
      <c r="A4" s="4" t="s">
        <v>24</v>
      </c>
      <c r="B4" s="5" t="s">
        <v>14</v>
      </c>
      <c r="C4" s="5" t="s">
        <v>13</v>
      </c>
      <c r="D4" s="5" t="s">
        <v>14</v>
      </c>
      <c r="E4" s="5" t="s">
        <v>14</v>
      </c>
      <c r="F4" s="5" t="s">
        <v>15</v>
      </c>
      <c r="G4" s="5" t="s">
        <v>21</v>
      </c>
      <c r="H4" s="5" t="s">
        <v>14</v>
      </c>
      <c r="I4" s="5" t="s">
        <v>14</v>
      </c>
      <c r="J4" s="5" t="s">
        <v>25</v>
      </c>
      <c r="K4" s="5" t="s">
        <v>18</v>
      </c>
      <c r="L4" s="6" t="s">
        <v>13</v>
      </c>
    </row>
    <row r="5">
      <c r="A5" s="7" t="s">
        <v>26</v>
      </c>
      <c r="B5" s="8" t="s">
        <v>13</v>
      </c>
      <c r="C5" s="8" t="s">
        <v>14</v>
      </c>
      <c r="D5" s="8" t="s">
        <v>13</v>
      </c>
      <c r="E5" s="8" t="s">
        <v>13</v>
      </c>
      <c r="F5" s="8" t="s">
        <v>20</v>
      </c>
      <c r="G5" s="8" t="s">
        <v>21</v>
      </c>
      <c r="H5" s="8" t="s">
        <v>13</v>
      </c>
      <c r="I5" s="8" t="s">
        <v>14</v>
      </c>
      <c r="J5" s="8" t="s">
        <v>22</v>
      </c>
      <c r="K5" s="8" t="s">
        <v>27</v>
      </c>
      <c r="L5" s="9" t="s">
        <v>13</v>
      </c>
    </row>
    <row r="6">
      <c r="A6" s="4" t="s">
        <v>28</v>
      </c>
      <c r="B6" s="5" t="s">
        <v>13</v>
      </c>
      <c r="C6" s="5" t="s">
        <v>14</v>
      </c>
      <c r="D6" s="5" t="s">
        <v>13</v>
      </c>
      <c r="E6" s="5" t="s">
        <v>14</v>
      </c>
      <c r="F6" s="5" t="s">
        <v>20</v>
      </c>
      <c r="G6" s="5" t="s">
        <v>16</v>
      </c>
      <c r="H6" s="5" t="s">
        <v>14</v>
      </c>
      <c r="I6" s="5" t="s">
        <v>13</v>
      </c>
      <c r="J6" s="5" t="s">
        <v>17</v>
      </c>
      <c r="K6" s="5" t="s">
        <v>29</v>
      </c>
      <c r="L6" s="6" t="s">
        <v>14</v>
      </c>
    </row>
    <row r="7">
      <c r="A7" s="7" t="s">
        <v>30</v>
      </c>
      <c r="B7" s="8" t="s">
        <v>14</v>
      </c>
      <c r="C7" s="8" t="s">
        <v>13</v>
      </c>
      <c r="D7" s="8" t="s">
        <v>14</v>
      </c>
      <c r="E7" s="8" t="s">
        <v>13</v>
      </c>
      <c r="F7" s="8" t="s">
        <v>15</v>
      </c>
      <c r="G7" s="8" t="s">
        <v>31</v>
      </c>
      <c r="H7" s="8" t="s">
        <v>13</v>
      </c>
      <c r="I7" s="8" t="s">
        <v>13</v>
      </c>
      <c r="J7" s="8" t="s">
        <v>32</v>
      </c>
      <c r="K7" s="8" t="s">
        <v>18</v>
      </c>
      <c r="L7" s="9" t="s">
        <v>13</v>
      </c>
    </row>
    <row r="8">
      <c r="A8" s="4" t="s">
        <v>33</v>
      </c>
      <c r="B8" s="5" t="s">
        <v>14</v>
      </c>
      <c r="C8" s="5" t="s">
        <v>13</v>
      </c>
      <c r="D8" s="5" t="s">
        <v>14</v>
      </c>
      <c r="E8" s="5" t="s">
        <v>14</v>
      </c>
      <c r="F8" s="5" t="s">
        <v>34</v>
      </c>
      <c r="G8" s="5" t="s">
        <v>21</v>
      </c>
      <c r="H8" s="5" t="s">
        <v>13</v>
      </c>
      <c r="I8" s="5" t="s">
        <v>14</v>
      </c>
      <c r="J8" s="5" t="s">
        <v>25</v>
      </c>
      <c r="K8" s="5" t="s">
        <v>18</v>
      </c>
      <c r="L8" s="6" t="s">
        <v>14</v>
      </c>
    </row>
    <row r="9">
      <c r="A9" s="7" t="s">
        <v>35</v>
      </c>
      <c r="B9" s="8" t="s">
        <v>14</v>
      </c>
      <c r="C9" s="8" t="s">
        <v>14</v>
      </c>
      <c r="D9" s="8" t="s">
        <v>14</v>
      </c>
      <c r="E9" s="8" t="s">
        <v>13</v>
      </c>
      <c r="F9" s="8" t="s">
        <v>15</v>
      </c>
      <c r="G9" s="8" t="s">
        <v>31</v>
      </c>
      <c r="H9" s="8" t="s">
        <v>13</v>
      </c>
      <c r="I9" s="8" t="s">
        <v>13</v>
      </c>
      <c r="J9" s="8" t="s">
        <v>22</v>
      </c>
      <c r="K9" s="8" t="s">
        <v>18</v>
      </c>
      <c r="L9" s="9" t="s">
        <v>13</v>
      </c>
    </row>
    <row r="10">
      <c r="A10" s="4" t="s">
        <v>36</v>
      </c>
      <c r="B10" s="5" t="s">
        <v>14</v>
      </c>
      <c r="C10" s="5" t="s">
        <v>13</v>
      </c>
      <c r="D10" s="5" t="s">
        <v>13</v>
      </c>
      <c r="E10" s="5" t="s">
        <v>14</v>
      </c>
      <c r="F10" s="5" t="s">
        <v>20</v>
      </c>
      <c r="G10" s="5" t="s">
        <v>21</v>
      </c>
      <c r="H10" s="5" t="s">
        <v>13</v>
      </c>
      <c r="I10" s="5" t="s">
        <v>14</v>
      </c>
      <c r="J10" s="5" t="s">
        <v>25</v>
      </c>
      <c r="K10" s="5" t="s">
        <v>29</v>
      </c>
      <c r="L10" s="6" t="s">
        <v>14</v>
      </c>
    </row>
    <row r="11">
      <c r="A11" s="7" t="s">
        <v>37</v>
      </c>
      <c r="B11" s="8" t="s">
        <v>13</v>
      </c>
      <c r="C11" s="8" t="s">
        <v>13</v>
      </c>
      <c r="D11" s="8" t="s">
        <v>13</v>
      </c>
      <c r="E11" s="8" t="s">
        <v>13</v>
      </c>
      <c r="F11" s="8" t="s">
        <v>20</v>
      </c>
      <c r="G11" s="8" t="s">
        <v>16</v>
      </c>
      <c r="H11" s="8" t="s">
        <v>14</v>
      </c>
      <c r="I11" s="8" t="s">
        <v>13</v>
      </c>
      <c r="J11" s="8" t="s">
        <v>32</v>
      </c>
      <c r="K11" s="8" t="s">
        <v>27</v>
      </c>
      <c r="L11" s="9" t="s">
        <v>14</v>
      </c>
    </row>
    <row r="12">
      <c r="A12" s="4" t="s">
        <v>38</v>
      </c>
      <c r="B12" s="5" t="s">
        <v>14</v>
      </c>
      <c r="C12" s="5" t="s">
        <v>14</v>
      </c>
      <c r="D12" s="5" t="s">
        <v>14</v>
      </c>
      <c r="E12" s="5" t="s">
        <v>14</v>
      </c>
      <c r="F12" s="5" t="s">
        <v>34</v>
      </c>
      <c r="G12" s="5" t="s">
        <v>21</v>
      </c>
      <c r="H12" s="5" t="s">
        <v>14</v>
      </c>
      <c r="I12" s="5" t="s">
        <v>14</v>
      </c>
      <c r="J12" s="5" t="s">
        <v>22</v>
      </c>
      <c r="K12" s="5" t="s">
        <v>18</v>
      </c>
      <c r="L12" s="6" t="s">
        <v>14</v>
      </c>
    </row>
    <row r="13">
      <c r="A13" s="10" t="s">
        <v>39</v>
      </c>
      <c r="B13" s="11" t="s">
        <v>13</v>
      </c>
      <c r="C13" s="11" t="s">
        <v>13</v>
      </c>
      <c r="D13" s="11" t="s">
        <v>13</v>
      </c>
      <c r="E13" s="11" t="s">
        <v>13</v>
      </c>
      <c r="F13" s="11" t="s">
        <v>20</v>
      </c>
      <c r="G13" s="11" t="s">
        <v>21</v>
      </c>
      <c r="H13" s="11" t="s">
        <v>14</v>
      </c>
      <c r="I13" s="11" t="s">
        <v>14</v>
      </c>
      <c r="J13" s="11" t="s">
        <v>25</v>
      </c>
      <c r="K13" s="11" t="s">
        <v>23</v>
      </c>
      <c r="L13" s="12" t="s">
        <v>13</v>
      </c>
    </row>
    <row r="15">
      <c r="A15" s="13" t="s">
        <v>40</v>
      </c>
      <c r="I15" s="13"/>
      <c r="J15" s="13"/>
      <c r="K15" s="13"/>
      <c r="L15" s="13"/>
    </row>
    <row r="16">
      <c r="A16" s="14"/>
      <c r="B16" s="15" t="s">
        <v>41</v>
      </c>
      <c r="D16" s="15" t="s">
        <v>42</v>
      </c>
      <c r="F16" s="15" t="s">
        <v>43</v>
      </c>
      <c r="G16" s="15" t="s">
        <v>44</v>
      </c>
      <c r="H16" s="15" t="s">
        <v>45</v>
      </c>
      <c r="I16" s="16"/>
      <c r="J16" s="16"/>
      <c r="K16" s="16"/>
    </row>
    <row r="17">
      <c r="A17" s="15" t="s">
        <v>1</v>
      </c>
      <c r="B17" s="16">
        <f t="shared" ref="B17:B18" si="1">6/12*(-3/6*LOG(3/6,2)-3/6*LOG(3/6,2))</f>
        <v>0.5</v>
      </c>
      <c r="D17" s="16">
        <f t="shared" ref="D17:D18" si="2">6/12*(-3/6*LOG(3/6,2)-3/6*LOG(3/6,2))</f>
        <v>0.5</v>
      </c>
      <c r="F17" s="16">
        <f>(B17+D17)</f>
        <v>1</v>
      </c>
      <c r="G17" s="16">
        <f>H17-F17</f>
        <v>0</v>
      </c>
      <c r="H17" s="16">
        <f>(6/12*(-6/12*LOG(6/12,2)-6/12*LOG(6/12,2))) + 6/12*(-6/12*LOG(6/12,2)-6/12*LOG(6/12,2))</f>
        <v>1</v>
      </c>
      <c r="I17" s="16"/>
      <c r="J17" s="16"/>
      <c r="K17" s="16"/>
    </row>
    <row r="18">
      <c r="A18" s="15" t="s">
        <v>2</v>
      </c>
      <c r="B18" s="16">
        <f t="shared" si="1"/>
        <v>0.5</v>
      </c>
      <c r="D18" s="16">
        <f t="shared" si="2"/>
        <v>0.5</v>
      </c>
      <c r="F18" s="16">
        <f>B18+D18</f>
        <v>1</v>
      </c>
      <c r="G18" s="16">
        <f>H17-F18</f>
        <v>0</v>
      </c>
      <c r="H18" s="16"/>
      <c r="I18" s="16"/>
      <c r="J18" s="16"/>
      <c r="K18" s="16"/>
      <c r="L18" s="16"/>
    </row>
    <row r="19">
      <c r="A19" s="15" t="s">
        <v>3</v>
      </c>
      <c r="B19" s="16">
        <f>5/12*(-2/5*LOG(2/5,2)-3/5*LOG(3/5,2))</f>
        <v>0.4045627477</v>
      </c>
      <c r="D19" s="16">
        <f>7/12*(-4/7*LOG(4/7,2)-3/7*LOG(3/7,2))</f>
        <v>0.5747164127</v>
      </c>
      <c r="F19" s="16">
        <f t="shared" ref="F19:F21" si="3">D19+B19</f>
        <v>0.9792791604</v>
      </c>
      <c r="G19" s="16">
        <f>H17-F19</f>
        <v>0.02072083962</v>
      </c>
      <c r="H19" s="16"/>
      <c r="I19" s="16"/>
      <c r="J19" s="16"/>
      <c r="K19" s="16"/>
      <c r="L19" s="16"/>
    </row>
    <row r="20">
      <c r="A20" s="15" t="s">
        <v>4</v>
      </c>
      <c r="B20" s="16">
        <f>7/12*(-5/7*LOG(5/7,2)-2/7*LOG(2/7,2))</f>
        <v>0.5034869983</v>
      </c>
      <c r="D20" s="16">
        <f>5/12*(-1/5*LOG(1/5,2)-4/5*LOG(4/5,2))</f>
        <v>0.3008033729</v>
      </c>
      <c r="F20" s="16">
        <f t="shared" si="3"/>
        <v>0.8042903712</v>
      </c>
      <c r="G20" s="16">
        <f>H17-F20</f>
        <v>0.1957096288</v>
      </c>
      <c r="H20" s="16"/>
      <c r="I20" s="16"/>
      <c r="J20" s="16"/>
      <c r="K20" s="16"/>
      <c r="L20" s="16"/>
    </row>
    <row r="21">
      <c r="A21" s="15" t="s">
        <v>7</v>
      </c>
      <c r="B21" s="14">
        <f t="shared" ref="B21:B22" si="4">5/12*(-3/5*LOG(3/5,2)-2/5*LOG(2/5,2))</f>
        <v>0.4045627477</v>
      </c>
      <c r="D21" s="14">
        <f t="shared" ref="D21:D22" si="5">7/12*(-3/7*LOG(3/7,2)-4/7*LOG(4/7,2))</f>
        <v>0.5747164127</v>
      </c>
      <c r="F21" s="16">
        <f t="shared" si="3"/>
        <v>0.9792791604</v>
      </c>
      <c r="G21" s="16">
        <f>H17-F21</f>
        <v>0.02072083962</v>
      </c>
      <c r="H21" s="16"/>
      <c r="I21" s="16"/>
      <c r="J21" s="16"/>
      <c r="K21" s="16"/>
      <c r="L21" s="16"/>
    </row>
    <row r="22">
      <c r="A22" s="15" t="s">
        <v>8</v>
      </c>
      <c r="B22" s="14">
        <f t="shared" si="4"/>
        <v>0.4045627477</v>
      </c>
      <c r="D22" s="14">
        <f t="shared" si="5"/>
        <v>0.5747164127</v>
      </c>
      <c r="F22" s="16">
        <f>SUM(B22:E22)</f>
        <v>0.9792791604</v>
      </c>
      <c r="G22" s="16">
        <f>H17-F22</f>
        <v>0.02072083962</v>
      </c>
      <c r="H22" s="16"/>
      <c r="I22" s="16"/>
      <c r="J22" s="16"/>
      <c r="K22" s="16"/>
      <c r="L22" s="16"/>
    </row>
    <row r="23">
      <c r="A23" s="17"/>
      <c r="B23" s="15" t="s">
        <v>34</v>
      </c>
      <c r="C23" s="15" t="s">
        <v>15</v>
      </c>
      <c r="E23" s="15" t="s">
        <v>20</v>
      </c>
      <c r="F23" s="16"/>
      <c r="H23" s="16"/>
      <c r="I23" s="16"/>
      <c r="J23" s="16"/>
      <c r="K23" s="16"/>
      <c r="L23" s="16"/>
    </row>
    <row r="24">
      <c r="A24" s="15" t="s">
        <v>5</v>
      </c>
      <c r="B24" s="16">
        <f>2/12*(-0/2*0-2/2*LOG(2/2,2))</f>
        <v>0</v>
      </c>
      <c r="C24" s="16">
        <f>4/12*(-4/4*LOG(4/4,2)-0/4*0)</f>
        <v>0</v>
      </c>
      <c r="E24" s="16">
        <f>6/12*(-2/6*LOG(2/6,2)-4/6*LOG(4/6,2))</f>
        <v>0.459147917</v>
      </c>
      <c r="F24" s="16">
        <f>SUM(B24:E24)</f>
        <v>0.459147917</v>
      </c>
      <c r="G24" s="16">
        <f>H17-F24</f>
        <v>0.540852083</v>
      </c>
      <c r="H24" s="16"/>
      <c r="I24" s="16"/>
      <c r="J24" s="16"/>
      <c r="K24" s="16"/>
      <c r="L24" s="16"/>
    </row>
    <row r="25">
      <c r="A25" s="15"/>
      <c r="B25" s="15" t="s">
        <v>21</v>
      </c>
      <c r="C25" s="15" t="s">
        <v>31</v>
      </c>
      <c r="E25" s="15" t="s">
        <v>16</v>
      </c>
      <c r="F25" s="16"/>
      <c r="H25" s="16"/>
      <c r="I25" s="16"/>
      <c r="J25" s="16"/>
      <c r="K25" s="16"/>
      <c r="L25" s="16"/>
    </row>
    <row r="26">
      <c r="A26" s="15" t="s">
        <v>6</v>
      </c>
      <c r="B26" s="16">
        <f>7/12*(-3/7*LOG(3/7,2)-4/7*LOG(4/7,2))</f>
        <v>0.5747164127</v>
      </c>
      <c r="C26" s="16">
        <f>2/12*(2/2*LOG(2/2,2)-0/2*0)</f>
        <v>0</v>
      </c>
      <c r="E26" s="16">
        <f>3/12*(-1/3*LOG(1/3,2)-2/3*LOG(2/3,2))</f>
        <v>0.2295739585</v>
      </c>
      <c r="F26" s="16">
        <f>SUM(B26:E26)</f>
        <v>0.8042903712</v>
      </c>
      <c r="G26" s="16">
        <f>H17-F26</f>
        <v>0.1957096288</v>
      </c>
      <c r="H26" s="16"/>
      <c r="I26" s="16"/>
      <c r="J26" s="16"/>
      <c r="K26" s="16"/>
      <c r="L26" s="16"/>
    </row>
    <row r="27">
      <c r="A27" s="15"/>
      <c r="B27" s="15" t="s">
        <v>17</v>
      </c>
      <c r="C27" s="15" t="s">
        <v>22</v>
      </c>
      <c r="D27" s="15" t="s">
        <v>25</v>
      </c>
      <c r="E27" s="15" t="s">
        <v>32</v>
      </c>
      <c r="F27" s="16"/>
      <c r="H27" s="16"/>
      <c r="I27" s="16"/>
      <c r="J27" s="16"/>
      <c r="K27" s="16"/>
      <c r="L27" s="16"/>
    </row>
    <row r="28">
      <c r="A28" s="15" t="s">
        <v>9</v>
      </c>
      <c r="B28" s="16">
        <f>2/12*(-1/2*LOG(1/2,2)-1/2*LOG(1/2,2))</f>
        <v>0.1666666667</v>
      </c>
      <c r="C28" s="16">
        <f t="shared" ref="C28:D28" si="6">4/12*(-2/4*LOG(2/4,2)-2/4*LOG(2/4,2))</f>
        <v>0.3333333333</v>
      </c>
      <c r="D28" s="16">
        <f t="shared" si="6"/>
        <v>0.3333333333</v>
      </c>
      <c r="E28" s="16">
        <f>2/12*(-1/2*LOG(1/2,2)-1/2*LOG(1/2,2))</f>
        <v>0.1666666667</v>
      </c>
      <c r="F28" s="16">
        <f>SUM(B28:E28)</f>
        <v>1</v>
      </c>
      <c r="G28" s="16">
        <f>H17-F28</f>
        <v>0</v>
      </c>
      <c r="H28" s="16"/>
      <c r="I28" s="16"/>
      <c r="J28" s="16"/>
      <c r="K28" s="16"/>
      <c r="L28" s="16"/>
    </row>
    <row r="29">
      <c r="A29" s="15"/>
      <c r="B29" s="15" t="s">
        <v>18</v>
      </c>
      <c r="C29" s="15" t="s">
        <v>27</v>
      </c>
      <c r="D29" s="15" t="s">
        <v>23</v>
      </c>
      <c r="E29" s="15" t="s">
        <v>29</v>
      </c>
      <c r="F29" s="16"/>
      <c r="H29" s="16"/>
      <c r="I29" s="16"/>
      <c r="J29" s="16"/>
      <c r="K29" s="16"/>
      <c r="L29" s="16"/>
    </row>
    <row r="30">
      <c r="A30" s="15" t="s">
        <v>10</v>
      </c>
      <c r="B30" s="16">
        <f>6/12*(-4/6*LOG(4/6,2)-2/6*LOG(2/6,2))</f>
        <v>0.459147917</v>
      </c>
      <c r="C30" s="16">
        <f t="shared" ref="C30:D30" si="7">2/12*(-1/2*LOG(1/2,2)-1/2*LOG(1/2,2))</f>
        <v>0.1666666667</v>
      </c>
      <c r="D30" s="16">
        <f t="shared" si="7"/>
        <v>0.1666666667</v>
      </c>
      <c r="E30" s="16">
        <f>2/12*(-0/2*0-2/2*LOG(2/2,2))</f>
        <v>0</v>
      </c>
      <c r="F30" s="16">
        <f>SUM(B30:E30)</f>
        <v>0.7924812504</v>
      </c>
      <c r="G30" s="16">
        <f>H17-F30</f>
        <v>0.2075187496</v>
      </c>
      <c r="H30" s="16"/>
      <c r="I30" s="16"/>
      <c r="J30" s="16"/>
      <c r="K30" s="16"/>
      <c r="L30" s="16"/>
    </row>
    <row r="32">
      <c r="A32" s="18" t="s">
        <v>46</v>
      </c>
    </row>
    <row r="34">
      <c r="A34" s="13" t="s">
        <v>47</v>
      </c>
    </row>
    <row r="36">
      <c r="A36" s="14"/>
      <c r="B36" s="15" t="s">
        <v>41</v>
      </c>
      <c r="D36" s="15" t="s">
        <v>42</v>
      </c>
      <c r="F36" s="15" t="s">
        <v>43</v>
      </c>
      <c r="G36" s="15" t="s">
        <v>44</v>
      </c>
      <c r="H36" s="15" t="s">
        <v>45</v>
      </c>
    </row>
    <row r="37">
      <c r="A37" s="15" t="s">
        <v>1</v>
      </c>
      <c r="B37" s="16">
        <f>5/6*(-2/5*LOG(2/5,2)-3/5*LOG(3/5,2))</f>
        <v>0.8091254954</v>
      </c>
      <c r="D37" s="16">
        <f>1/6*(-0/1*0-1/1*LOG(1/1,2))</f>
        <v>0</v>
      </c>
      <c r="F37" s="16">
        <f>(B37+D37)</f>
        <v>0.8091254954</v>
      </c>
      <c r="G37" s="16">
        <f>H37-F37</f>
        <v>0.1091703387</v>
      </c>
      <c r="H37" s="16">
        <f>-2/6*LOG(2/6,2)-4/6*LOG(4/6,2)</f>
        <v>0.9182958341</v>
      </c>
    </row>
    <row r="38">
      <c r="A38" s="15" t="s">
        <v>2</v>
      </c>
      <c r="B38" s="16">
        <f>3/6*(-1/3*LOG(1/3,2)-2/3*LOG(2/3,2))</f>
        <v>0.459147917</v>
      </c>
      <c r="D38" s="16">
        <f>3/6*(-1/3*LOG(1/3,2)-2/3*LOG(2/3,2))</f>
        <v>0.459147917</v>
      </c>
      <c r="F38" s="16">
        <f>B38+D38</f>
        <v>0.9182958341</v>
      </c>
      <c r="G38" s="16">
        <f>H37-F38</f>
        <v>0</v>
      </c>
    </row>
    <row r="39">
      <c r="A39" s="15" t="s">
        <v>3</v>
      </c>
      <c r="B39" s="16">
        <f>5/6*(-2/5*LOG(2/5,2)-3/5*LOG(3/5,2))</f>
        <v>0.8091254954</v>
      </c>
      <c r="D39" s="16">
        <f>1/6*(-0/1*0-1/1*LOG(1/1,2))</f>
        <v>0</v>
      </c>
      <c r="F39" s="16">
        <f t="shared" ref="F39:F41" si="8">D39+B39</f>
        <v>0.8091254954</v>
      </c>
      <c r="G39" s="16">
        <f>H37-F39</f>
        <v>0.1091703387</v>
      </c>
    </row>
    <row r="40">
      <c r="A40" s="15" t="s">
        <v>4</v>
      </c>
      <c r="B40" s="16">
        <f>4/6*(-2/4*LOG(2/4,2)-2/4*LOG(2/4,2))</f>
        <v>0.6666666667</v>
      </c>
      <c r="D40" s="16">
        <f>2/6*(-0/2*0-2/2*LOG(2/2,2))</f>
        <v>0</v>
      </c>
      <c r="F40" s="16">
        <f t="shared" si="8"/>
        <v>0.6666666667</v>
      </c>
      <c r="G40" s="16">
        <f>H37-F40</f>
        <v>0.2516291674</v>
      </c>
    </row>
    <row r="41">
      <c r="A41" s="15" t="s">
        <v>7</v>
      </c>
      <c r="B41" s="14">
        <f>2/6*(-1/2*LOG(1/2,2)-1/2*LOG(1/2,2))</f>
        <v>0.3333333333</v>
      </c>
      <c r="D41" s="14">
        <f>4/6*(-1/4*LOG(1/4,2)-3/4*LOG(3/4,2))</f>
        <v>0.540852083</v>
      </c>
      <c r="F41" s="16">
        <f t="shared" si="8"/>
        <v>0.8741854163</v>
      </c>
      <c r="G41" s="16">
        <f>H37-F41</f>
        <v>0.04411041775</v>
      </c>
    </row>
    <row r="42">
      <c r="A42" s="15" t="s">
        <v>8</v>
      </c>
      <c r="B42" s="14">
        <f>2/6*(-0/2*0-2/2*LOG(2/2,2))</f>
        <v>0</v>
      </c>
      <c r="D42" s="14">
        <f>4/6*(-2/4*LOG(2/4,2)-2/4*LOG(2/4,2))</f>
        <v>0.6666666667</v>
      </c>
      <c r="F42" s="16">
        <f>SUM(B42:E42)</f>
        <v>0.6666666667</v>
      </c>
      <c r="G42" s="16">
        <f>H37-F42</f>
        <v>0.2516291674</v>
      </c>
    </row>
    <row r="43">
      <c r="A43" s="15"/>
      <c r="B43" s="15" t="s">
        <v>21</v>
      </c>
      <c r="D43" s="15" t="s">
        <v>16</v>
      </c>
      <c r="F43" s="16"/>
    </row>
    <row r="44">
      <c r="A44" s="15" t="s">
        <v>6</v>
      </c>
      <c r="B44" s="16">
        <f>4/6*(-2/4*LOG(2/4,2)-2/4*LOG(2/4,2))</f>
        <v>0.6666666667</v>
      </c>
      <c r="D44" s="16">
        <f>2/6*(-0/2*0-2/2*LOG(2/2,2))</f>
        <v>0</v>
      </c>
      <c r="F44" s="16">
        <f>SUM(B44:E44)</f>
        <v>0.6666666667</v>
      </c>
      <c r="G44" s="16">
        <f>H37-F44</f>
        <v>0.2516291674</v>
      </c>
    </row>
    <row r="45">
      <c r="A45" s="15"/>
      <c r="B45" s="15" t="s">
        <v>17</v>
      </c>
      <c r="C45" s="15" t="s">
        <v>22</v>
      </c>
      <c r="D45" s="15" t="s">
        <v>25</v>
      </c>
      <c r="E45" s="15" t="s">
        <v>32</v>
      </c>
      <c r="F45" s="16"/>
    </row>
    <row r="46">
      <c r="A46" s="15" t="s">
        <v>9</v>
      </c>
      <c r="B46" s="16">
        <f>1/6*(-0/1*0-1/1*LOG(1/1,2))</f>
        <v>0</v>
      </c>
      <c r="C46" s="16">
        <f t="shared" ref="C46:D46" si="9">2/6*(-1/2*LOG(1/2,2)-1/2*LOG(1/2,2))</f>
        <v>0.3333333333</v>
      </c>
      <c r="D46" s="16">
        <f t="shared" si="9"/>
        <v>0.3333333333</v>
      </c>
      <c r="E46" s="16">
        <f>1/6*(-0/1*0-1/1*LOG(1/1,2))</f>
        <v>0</v>
      </c>
      <c r="F46" s="16">
        <f>SUM(B46:E46)</f>
        <v>0.6666666667</v>
      </c>
      <c r="G46" s="16">
        <f>H37-F46</f>
        <v>0.2516291674</v>
      </c>
    </row>
    <row r="47">
      <c r="A47" s="15"/>
      <c r="B47" s="15" t="s">
        <v>27</v>
      </c>
      <c r="D47" s="15" t="s">
        <v>23</v>
      </c>
      <c r="E47" s="15" t="s">
        <v>29</v>
      </c>
      <c r="F47" s="16"/>
    </row>
    <row r="48">
      <c r="A48" s="15" t="s">
        <v>10</v>
      </c>
      <c r="B48" s="16">
        <f>2/6*(-1/2*LOG(1/2,2)-1/2*LOG(1/2,2))</f>
        <v>0.3333333333</v>
      </c>
      <c r="D48" s="16">
        <f>2/6*(-1/2*LOG(1/2,2)-1/2*LOG(1/2,2))</f>
        <v>0.3333333333</v>
      </c>
      <c r="E48" s="16">
        <f>2/6*(-0/2*0-2/2*LOG(2/2,2))</f>
        <v>0</v>
      </c>
      <c r="F48" s="16">
        <f>SUM(B48:E48)</f>
        <v>0.6666666667</v>
      </c>
      <c r="G48" s="16">
        <f>H37-F48</f>
        <v>0.2516291674</v>
      </c>
    </row>
    <row r="50">
      <c r="A50" s="19" t="s">
        <v>48</v>
      </c>
    </row>
  </sheetData>
  <mergeCells count="51">
    <mergeCell ref="B16:C16"/>
    <mergeCell ref="D16:E16"/>
    <mergeCell ref="B17:C17"/>
    <mergeCell ref="D17:E17"/>
    <mergeCell ref="B18:C18"/>
    <mergeCell ref="D18:E18"/>
    <mergeCell ref="A15:H15"/>
    <mergeCell ref="B19:C19"/>
    <mergeCell ref="D19:E19"/>
    <mergeCell ref="B20:C20"/>
    <mergeCell ref="D20:E20"/>
    <mergeCell ref="B21:C21"/>
    <mergeCell ref="D21:E21"/>
    <mergeCell ref="B22:C22"/>
    <mergeCell ref="D22:E22"/>
    <mergeCell ref="C23:D23"/>
    <mergeCell ref="F23:G23"/>
    <mergeCell ref="C24:D24"/>
    <mergeCell ref="C25:D25"/>
    <mergeCell ref="F25:G25"/>
    <mergeCell ref="C26:D26"/>
    <mergeCell ref="F27:G27"/>
    <mergeCell ref="F29:G29"/>
    <mergeCell ref="C31:D31"/>
    <mergeCell ref="A32:F32"/>
    <mergeCell ref="C33:D33"/>
    <mergeCell ref="A34:H34"/>
    <mergeCell ref="D36:E36"/>
    <mergeCell ref="B36:C36"/>
    <mergeCell ref="B37:C37"/>
    <mergeCell ref="D37:E37"/>
    <mergeCell ref="B38:C38"/>
    <mergeCell ref="D38:E38"/>
    <mergeCell ref="B39:C39"/>
    <mergeCell ref="D39:E39"/>
    <mergeCell ref="D43:E43"/>
    <mergeCell ref="F43:G43"/>
    <mergeCell ref="B44:C44"/>
    <mergeCell ref="D44:E44"/>
    <mergeCell ref="F45:G45"/>
    <mergeCell ref="B47:C47"/>
    <mergeCell ref="F47:G47"/>
    <mergeCell ref="B48:C48"/>
    <mergeCell ref="A50:F50"/>
    <mergeCell ref="B40:C40"/>
    <mergeCell ref="D40:E40"/>
    <mergeCell ref="B41:C41"/>
    <mergeCell ref="D41:E41"/>
    <mergeCell ref="B42:C42"/>
    <mergeCell ref="D42:E42"/>
    <mergeCell ref="B43:C43"/>
  </mergeCells>
  <drawing r:id="rId1"/>
  <tableParts count="1">
    <tablePart r:id="rId3"/>
  </tableParts>
</worksheet>
</file>