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35"/>
  </bookViews>
  <sheets>
    <sheet name="Geral" sheetId="1" r:id="rId1"/>
    <sheet name="WRAcc" sheetId="2" r:id="rId2"/>
    <sheet name="SUPP2" sheetId="3" r:id="rId3"/>
    <sheet name="Redundancy" sheetId="4" r:id="rId4"/>
  </sheets>
  <definedNames>
    <definedName name="_xlnm._FilterDatabase" localSheetId="0" hidden="1">Geral!$A$1:$AD$261</definedName>
  </definedNames>
  <calcPr calcId="144525"/>
</workbook>
</file>

<file path=xl/sharedStrings.xml><?xml version="1.0" encoding="utf-8"?>
<sst xmlns="http://schemas.openxmlformats.org/spreadsheetml/2006/main" count="67">
  <si>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</si>
  <si>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</si>
  <si>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</si>
  <si>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</si>
  <si>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</si>
  <si>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</si>
  <si>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</si>
  <si>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</si>
  <si>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</si>
  <si>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</si>
  <si>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</si>
  <si>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</si>
  <si>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</si>
  <si>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</si>
  <si>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</si>
  <si>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</si>
  <si>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</si>
  <si>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</si>
  <si>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</si>
  <si>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</si>
  <si>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</si>
  <si>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</si>
  <si>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</si>
  <si>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</si>
  <si>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</si>
  <si>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</si>
  <si>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</si>
  <si>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SUPP2-suppP</t>
  </si>
  <si>
    <t>t</t>
  </si>
  <si>
    <t>Redundancy</t>
  </si>
  <si>
    <t>NMEEF</t>
  </si>
  <si>
    <t>audiology-pn</t>
  </si>
  <si>
    <t>breast-cancer-pn</t>
  </si>
  <si>
    <t>bridges-version2-pn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</si>
  <si>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</si>
  <si>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</si>
  <si>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</si>
  <si>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</si>
  <si>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</si>
  <si>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</si>
  <si>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</si>
  <si>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</si>
  <si>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</si>
  <si>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NaN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</si>
  <si>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</si>
  <si>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</si>
  <si>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</si>
  <si>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</si>
  <si>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</si>
  <si>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</si>
  <si>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</si>
  <si>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</si>
  <si>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SSDP</t>
  </si>
  <si>
    <t>SSDP-ACOV4</t>
  </si>
  <si>
    <t>-</t>
  </si>
  <si>
    <t>SSDP-ACOs90</t>
  </si>
  <si>
    <t xml:space="preserve"> NaN</t>
  </si>
  <si>
    <t>SSDP-ACOs80</t>
  </si>
  <si>
    <t>SSDP-ACOs70</t>
  </si>
  <si>
    <t>SSDP-ACOs60</t>
  </si>
  <si>
    <t>SSDP-ACOs50</t>
  </si>
  <si>
    <t>SSDP-ACOs40</t>
  </si>
  <si>
    <t>SSDP-ACOs30</t>
  </si>
  <si>
    <t>SSDP-ACOs20</t>
  </si>
  <si>
    <t>SSDP-ACOs10</t>
  </si>
  <si>
    <t>SSDP-ACO-R</t>
  </si>
  <si>
    <t>SSDP-ACO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</si>
</sst>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3" borderId="5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10" fillId="18" borderId="7" applyNumberFormat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vertical="center"/>
    </xf>
    <xf numFmtId="11" fontId="0" fillId="0" borderId="2" xfId="0" applyNumberFormat="1" applyBorder="1">
      <alignment vertical="center"/>
    </xf>
    <xf numFmtId="11" fontId="0" fillId="3" borderId="2" xfId="0" applyNumberFormat="1" applyFill="1" applyBorder="1">
      <alignment vertical="center"/>
    </xf>
    <xf numFmtId="11" fontId="0" fillId="0" borderId="2" xfId="0" applyNumberFormat="1" applyFont="1" applyFill="1" applyBorder="1" applyAlignment="1">
      <alignment vertical="center"/>
    </xf>
    <xf numFmtId="11" fontId="0" fillId="3" borderId="2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WRAcc Boxplot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65984319948879"/>
          <c:y val="0.01258125393164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WRAcc!$A$31:$M$31</c:f>
              <c:numCache>
                <c:formatCode>General</c:formatCode>
                <c:ptCount val="13"/>
                <c:pt idx="0">
                  <c:v>-0.001564651</c:v>
                </c:pt>
                <c:pt idx="1">
                  <c:v>0.02617284</c:v>
                </c:pt>
                <c:pt idx="2">
                  <c:v>0.02745679</c:v>
                </c:pt>
                <c:pt idx="3">
                  <c:v>0.0266666666666666</c:v>
                </c:pt>
                <c:pt idx="4">
                  <c:v>0.0266666666666666</c:v>
                </c:pt>
                <c:pt idx="5">
                  <c:v>0.0266666666666666</c:v>
                </c:pt>
                <c:pt idx="6">
                  <c:v>0.0266666666666666</c:v>
                </c:pt>
                <c:pt idx="7">
                  <c:v>0.0266666666666666</c:v>
                </c:pt>
                <c:pt idx="8">
                  <c:v>0.0264348422888844</c:v>
                </c:pt>
                <c:pt idx="9">
                  <c:v>0.0256627298464354</c:v>
                </c:pt>
                <c:pt idx="10">
                  <c:v>0.0216305870914238</c:v>
                </c:pt>
                <c:pt idx="11">
                  <c:v>0.0192227401412679</c:v>
                </c:pt>
                <c:pt idx="12">
                  <c:v>0.0130915954130801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WRAcc!$A$32:$M$32</c:f>
              <c:numCache>
                <c:formatCode>General</c:formatCode>
                <c:ptCount val="13"/>
                <c:pt idx="0">
                  <c:v>0.057499908</c:v>
                </c:pt>
                <c:pt idx="1">
                  <c:v>0.02729066725</c:v>
                </c:pt>
                <c:pt idx="2">
                  <c:v>0.02545516425</c:v>
                </c:pt>
                <c:pt idx="3">
                  <c:v>0.0225595712199655</c:v>
                </c:pt>
                <c:pt idx="4">
                  <c:v>0.0225595712199655</c:v>
                </c:pt>
                <c:pt idx="5">
                  <c:v>0.0214449276298538</c:v>
                </c:pt>
                <c:pt idx="6">
                  <c:v>0.0191709778034565</c:v>
                </c:pt>
                <c:pt idx="7">
                  <c:v>0.0191709778034565</c:v>
                </c:pt>
                <c:pt idx="8">
                  <c:v>0.0182144800138955</c:v>
                </c:pt>
                <c:pt idx="9">
                  <c:v>0.018535440488726</c:v>
                </c:pt>
                <c:pt idx="10">
                  <c:v>0.0226322636783901</c:v>
                </c:pt>
                <c:pt idx="11">
                  <c:v>0.0243487598850186</c:v>
                </c:pt>
                <c:pt idx="12">
                  <c:v>0.0200976116207406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WRAcc!$A$33:$M$33</c:f>
              <c:numCache>
                <c:formatCode>General</c:formatCode>
                <c:ptCount val="13"/>
                <c:pt idx="0">
                  <c:v>0.034026163</c:v>
                </c:pt>
                <c:pt idx="1">
                  <c:v>0.02686869975</c:v>
                </c:pt>
                <c:pt idx="2">
                  <c:v>0.02576729125</c:v>
                </c:pt>
                <c:pt idx="3">
                  <c:v>0.0294530073963867</c:v>
                </c:pt>
                <c:pt idx="4">
                  <c:v>0.0294530073963867</c:v>
                </c:pt>
                <c:pt idx="5">
                  <c:v>0.0292785915456651</c:v>
                </c:pt>
                <c:pt idx="6">
                  <c:v>0.0294380453269532</c:v>
                </c:pt>
                <c:pt idx="7">
                  <c:v>0.0286762563835068</c:v>
                </c:pt>
                <c:pt idx="8">
                  <c:v>0.0282592719391147</c:v>
                </c:pt>
                <c:pt idx="9">
                  <c:v>0.0220993262977269</c:v>
                </c:pt>
                <c:pt idx="10">
                  <c:v>0.0150275666691223</c:v>
                </c:pt>
                <c:pt idx="11">
                  <c:v>0.00785513218192605</c:v>
                </c:pt>
                <c:pt idx="12">
                  <c:v>0.0069183451106959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WRAcc!$A$34:$M$34</c:f>
              <c:numCache>
                <c:formatCode>General</c:formatCode>
                <c:ptCount val="13"/>
                <c:pt idx="0">
                  <c:v>0.07385070275</c:v>
                </c:pt>
                <c:pt idx="1">
                  <c:v>0.05158956175</c:v>
                </c:pt>
                <c:pt idx="2">
                  <c:v>0.0662604915</c:v>
                </c:pt>
                <c:pt idx="3">
                  <c:v>0.0609101177738117</c:v>
                </c:pt>
                <c:pt idx="4">
                  <c:v>0.0597423108394294</c:v>
                </c:pt>
                <c:pt idx="5">
                  <c:v>0.059608392495399</c:v>
                </c:pt>
                <c:pt idx="6">
                  <c:v>0.056775955079624</c:v>
                </c:pt>
                <c:pt idx="7">
                  <c:v>0.0524731978921179</c:v>
                </c:pt>
                <c:pt idx="8">
                  <c:v>0.0433213051264199</c:v>
                </c:pt>
                <c:pt idx="9">
                  <c:v>0.0344506878786009</c:v>
                </c:pt>
                <c:pt idx="10">
                  <c:v>0.02551034325226</c:v>
                </c:pt>
                <c:pt idx="11">
                  <c:v>0.0200398844368799</c:v>
                </c:pt>
                <c:pt idx="12">
                  <c:v>0.0136660327611437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WRAcc!$A$35:$M$35</c:f>
              <c:numCache>
                <c:formatCode>General</c:formatCode>
                <c:ptCount val="13"/>
                <c:pt idx="0">
                  <c:v>0.05841009925</c:v>
                </c:pt>
                <c:pt idx="1">
                  <c:v>0.06343930925</c:v>
                </c:pt>
                <c:pt idx="2">
                  <c:v>0.05187358</c:v>
                </c:pt>
                <c:pt idx="3">
                  <c:v>0.0507015604469345</c:v>
                </c:pt>
                <c:pt idx="4">
                  <c:v>0.0518693673813167</c:v>
                </c:pt>
                <c:pt idx="5">
                  <c:v>0.0432376483766445</c:v>
                </c:pt>
                <c:pt idx="6">
                  <c:v>0.0324858105335247</c:v>
                </c:pt>
                <c:pt idx="7">
                  <c:v>0.0330129012542522</c:v>
                </c:pt>
                <c:pt idx="8">
                  <c:v>0.0237701006316845</c:v>
                </c:pt>
                <c:pt idx="9">
                  <c:v>0.0193823088434778</c:v>
                </c:pt>
                <c:pt idx="10">
                  <c:v>0.0259414268088038</c:v>
                </c:pt>
                <c:pt idx="11">
                  <c:v>0.0185725458549075</c:v>
                </c:pt>
                <c:pt idx="12">
                  <c:v>0.0096026991367827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201852"/>
        <c:axId val="581705970"/>
      </c:barChart>
      <c:catAx>
        <c:axId val="3802018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705970"/>
        <c:crosses val="autoZero"/>
        <c:auto val="1"/>
        <c:lblAlgn val="ctr"/>
        <c:lblOffset val="100"/>
        <c:noMultiLvlLbl val="0"/>
      </c:catAx>
      <c:valAx>
        <c:axId val="581705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2018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SUPP2 Boxplot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SUPP2!$A$31:$M$31</c:f>
              <c:numCache>
                <c:formatCode>General</c:formatCode>
                <c:ptCount val="13"/>
                <c:pt idx="0">
                  <c:v>0.584664537</c:v>
                </c:pt>
                <c:pt idx="1">
                  <c:v>0.5</c:v>
                </c:pt>
                <c:pt idx="2">
                  <c:v>0.546875</c:v>
                </c:pt>
                <c:pt idx="3">
                  <c:v>0.584665</c:v>
                </c:pt>
                <c:pt idx="4">
                  <c:v>0.584665</c:v>
                </c:pt>
                <c:pt idx="5">
                  <c:v>0.584665</c:v>
                </c:pt>
                <c:pt idx="6">
                  <c:v>0.584665</c:v>
                </c:pt>
                <c:pt idx="7">
                  <c:v>0.584665</c:v>
                </c:pt>
                <c:pt idx="8">
                  <c:v>0.584665</c:v>
                </c:pt>
                <c:pt idx="9">
                  <c:v>0.584665</c:v>
                </c:pt>
                <c:pt idx="10">
                  <c:v>0.690096</c:v>
                </c:pt>
                <c:pt idx="11">
                  <c:v>0.690096</c:v>
                </c:pt>
                <c:pt idx="12">
                  <c:v>0.664463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SUPP2!$A$32:$M$32</c:f>
              <c:numCache>
                <c:formatCode>General</c:formatCode>
                <c:ptCount val="13"/>
                <c:pt idx="0">
                  <c:v>0.1481139335</c:v>
                </c:pt>
                <c:pt idx="1">
                  <c:v>0.37745158525</c:v>
                </c:pt>
                <c:pt idx="2">
                  <c:v>0.187701</c:v>
                </c:pt>
                <c:pt idx="3">
                  <c:v>0.26027</c:v>
                </c:pt>
                <c:pt idx="4">
                  <c:v>0.231197</c:v>
                </c:pt>
                <c:pt idx="5">
                  <c:v>0.2603735</c:v>
                </c:pt>
                <c:pt idx="6">
                  <c:v>0.2603735</c:v>
                </c:pt>
                <c:pt idx="7">
                  <c:v>0.278984</c:v>
                </c:pt>
                <c:pt idx="8">
                  <c:v>0.293791</c:v>
                </c:pt>
                <c:pt idx="9">
                  <c:v>0.32057725</c:v>
                </c:pt>
                <c:pt idx="10">
                  <c:v>0.20504525</c:v>
                </c:pt>
                <c:pt idx="11">
                  <c:v>0.2024175</c:v>
                </c:pt>
                <c:pt idx="12">
                  <c:v>0.213444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SUPP2!$A$33:$M$33</c:f>
              <c:numCache>
                <c:formatCode>General</c:formatCode>
                <c:ptCount val="13"/>
                <c:pt idx="0">
                  <c:v>0.203169891</c:v>
                </c:pt>
                <c:pt idx="1">
                  <c:v>0.10484975525</c:v>
                </c:pt>
                <c:pt idx="2">
                  <c:v>0.192037</c:v>
                </c:pt>
                <c:pt idx="3">
                  <c:v>0.105922</c:v>
                </c:pt>
                <c:pt idx="4">
                  <c:v>0.134995</c:v>
                </c:pt>
                <c:pt idx="5">
                  <c:v>0.0947534999999999</c:v>
                </c:pt>
                <c:pt idx="6">
                  <c:v>0.098499</c:v>
                </c:pt>
                <c:pt idx="7">
                  <c:v>0.100643</c:v>
                </c:pt>
                <c:pt idx="8">
                  <c:v>0.1111505</c:v>
                </c:pt>
                <c:pt idx="9">
                  <c:v>0.0779592499999999</c:v>
                </c:pt>
                <c:pt idx="10">
                  <c:v>0.07472525</c:v>
                </c:pt>
                <c:pt idx="11">
                  <c:v>0.0700335000000001</c:v>
                </c:pt>
                <c:pt idx="12">
                  <c:v>0.08407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SUPP2!$A$34:$M$34</c:f>
              <c:numCache>
                <c:formatCode>General</c:formatCode>
                <c:ptCount val="13"/>
                <c:pt idx="0">
                  <c:v>0.04526795225</c:v>
                </c:pt>
                <c:pt idx="1">
                  <c:v>0.0176986594999999</c:v>
                </c:pt>
                <c:pt idx="2">
                  <c:v>0.06594925</c:v>
                </c:pt>
                <c:pt idx="3">
                  <c:v>0.0417052499999999</c:v>
                </c:pt>
                <c:pt idx="4">
                  <c:v>0.0417052499999999</c:v>
                </c:pt>
                <c:pt idx="5">
                  <c:v>0.060208</c:v>
                </c:pt>
                <c:pt idx="6">
                  <c:v>0.0564625</c:v>
                </c:pt>
                <c:pt idx="7">
                  <c:v>0.0357080000000001</c:v>
                </c:pt>
                <c:pt idx="8">
                  <c:v>0.0103934999999999</c:v>
                </c:pt>
                <c:pt idx="9">
                  <c:v>0.0167985</c:v>
                </c:pt>
                <c:pt idx="10">
                  <c:v>0.0301335</c:v>
                </c:pt>
                <c:pt idx="11">
                  <c:v>0.0368539999999999</c:v>
                </c:pt>
                <c:pt idx="12">
                  <c:v>0.035027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SUPP2!$A$35:$M$35</c:f>
              <c:numCache>
                <c:formatCode>General</c:formatCode>
                <c:ptCount val="13"/>
                <c:pt idx="0">
                  <c:v>0.01878368625</c:v>
                </c:pt>
                <c:pt idx="1">
                  <c:v>0</c:v>
                </c:pt>
                <c:pt idx="2">
                  <c:v>0.00743775000000002</c:v>
                </c:pt>
                <c:pt idx="3">
                  <c:v>0.00743775000000002</c:v>
                </c:pt>
                <c:pt idx="4">
                  <c:v>0.00743775000000002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0.000599000000000016</c:v>
                </c:pt>
                <c:pt idx="12">
                  <c:v>0.002996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93383"/>
        <c:axId val="508540071"/>
      </c:barChart>
      <c:catAx>
        <c:axId val="472493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540071"/>
        <c:crosses val="autoZero"/>
        <c:auto val="1"/>
        <c:lblAlgn val="ctr"/>
        <c:lblOffset val="100"/>
        <c:noMultiLvlLbl val="0"/>
      </c:catAx>
      <c:valAx>
        <c:axId val="50854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3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Redundancy Boxplot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Redundancy!$A$31:$M$31</c:f>
              <c:numCache>
                <c:formatCode>General</c:formatCode>
                <c:ptCount val="13"/>
                <c:pt idx="0">
                  <c:v>0.17044134708183</c:v>
                </c:pt>
                <c:pt idx="1">
                  <c:v>0.136312640628194</c:v>
                </c:pt>
                <c:pt idx="2">
                  <c:v>0.000231481249999971</c:v>
                </c:pt>
                <c:pt idx="3">
                  <c:v>0.000231481481481229</c:v>
                </c:pt>
                <c:pt idx="4">
                  <c:v>0.000231481481481229</c:v>
                </c:pt>
                <c:pt idx="5">
                  <c:v>0.000231481481481229</c:v>
                </c:pt>
                <c:pt idx="6">
                  <c:v>0.000231481481481229</c:v>
                </c:pt>
                <c:pt idx="7">
                  <c:v>0.000231481481481229</c:v>
                </c:pt>
                <c:pt idx="8">
                  <c:v>0.000231481481481229</c:v>
                </c:pt>
                <c:pt idx="9">
                  <c:v>0.000231481481481229</c:v>
                </c:pt>
                <c:pt idx="10">
                  <c:v>0.000231481481481229</c:v>
                </c:pt>
                <c:pt idx="11">
                  <c:v>0.000231481481481229</c:v>
                </c:pt>
                <c:pt idx="12">
                  <c:v>0.000231481481481229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Redundancy!$A$32:$M$32</c:f>
              <c:numCache>
                <c:formatCode>General</c:formatCode>
                <c:ptCount val="13"/>
                <c:pt idx="0">
                  <c:v>0.477646756334837</c:v>
                </c:pt>
                <c:pt idx="1">
                  <c:v>0.206088859659833</c:v>
                </c:pt>
                <c:pt idx="2">
                  <c:v>0.253271922739004</c:v>
                </c:pt>
                <c:pt idx="3">
                  <c:v>0.242435541731617</c:v>
                </c:pt>
                <c:pt idx="4">
                  <c:v>0.242435541731617</c:v>
                </c:pt>
                <c:pt idx="5">
                  <c:v>0.242435541731617</c:v>
                </c:pt>
                <c:pt idx="6">
                  <c:v>0.242435541731617</c:v>
                </c:pt>
                <c:pt idx="7">
                  <c:v>0.242435541731617</c:v>
                </c:pt>
                <c:pt idx="8">
                  <c:v>0.242435541731617</c:v>
                </c:pt>
                <c:pt idx="9">
                  <c:v>0.242435541731617</c:v>
                </c:pt>
                <c:pt idx="10">
                  <c:v>0.197640858944051</c:v>
                </c:pt>
                <c:pt idx="11">
                  <c:v>0.147337917824084</c:v>
                </c:pt>
                <c:pt idx="12">
                  <c:v>0.0363682091612627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Redundancy!$A$33:$M$33</c:f>
              <c:numCache>
                <c:formatCode>General</c:formatCode>
                <c:ptCount val="13"/>
                <c:pt idx="0">
                  <c:v>0.274799668507485</c:v>
                </c:pt>
                <c:pt idx="1">
                  <c:v>0.271939585316557</c:v>
                </c:pt>
                <c:pt idx="2">
                  <c:v>0.331339164357304</c:v>
                </c:pt>
                <c:pt idx="3">
                  <c:v>0.343702533990528</c:v>
                </c:pt>
                <c:pt idx="4">
                  <c:v>0.343702533990528</c:v>
                </c:pt>
                <c:pt idx="5">
                  <c:v>0.291136783390773</c:v>
                </c:pt>
                <c:pt idx="6">
                  <c:v>0.191366415125599</c:v>
                </c:pt>
                <c:pt idx="7">
                  <c:v>0.191366415125599</c:v>
                </c:pt>
                <c:pt idx="8">
                  <c:v>0.146600627059347</c:v>
                </c:pt>
                <c:pt idx="9">
                  <c:v>0.129748909032584</c:v>
                </c:pt>
                <c:pt idx="10">
                  <c:v>0.0444063907438835</c:v>
                </c:pt>
                <c:pt idx="11">
                  <c:v>0.0383932674323375</c:v>
                </c:pt>
                <c:pt idx="12">
                  <c:v>0.0246249007775308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Redundancy!$A$34:$M$34</c:f>
              <c:numCache>
                <c:formatCode>General</c:formatCode>
                <c:ptCount val="13"/>
                <c:pt idx="0">
                  <c:v>0.0771122280758481</c:v>
                </c:pt>
                <c:pt idx="1">
                  <c:v>0.250924570792342</c:v>
                </c:pt>
                <c:pt idx="2">
                  <c:v>0.281657661407103</c:v>
                </c:pt>
                <c:pt idx="3">
                  <c:v>0.142080787797839</c:v>
                </c:pt>
                <c:pt idx="4">
                  <c:v>0.15962504090853</c:v>
                </c:pt>
                <c:pt idx="5">
                  <c:v>0.20338793461808</c:v>
                </c:pt>
                <c:pt idx="6">
                  <c:v>0.223921064760484</c:v>
                </c:pt>
                <c:pt idx="7">
                  <c:v>0.15111028573488</c:v>
                </c:pt>
                <c:pt idx="8">
                  <c:v>0.131755077000282</c:v>
                </c:pt>
                <c:pt idx="9">
                  <c:v>0.0303735116225932</c:v>
                </c:pt>
                <c:pt idx="10">
                  <c:v>0.0660620733207858</c:v>
                </c:pt>
                <c:pt idx="11">
                  <c:v>0.03615784706545</c:v>
                </c:pt>
                <c:pt idx="12">
                  <c:v>0.0411717218896823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Redundancy!$A$35:$M$35</c:f>
              <c:numCache>
                <c:formatCode>General</c:formatCode>
                <c:ptCount val="13"/>
                <c:pt idx="0">
                  <c:v>0</c:v>
                </c:pt>
                <c:pt idx="1">
                  <c:v>0.134315934381109</c:v>
                </c:pt>
                <c:pt idx="2">
                  <c:v>0.110922349161062</c:v>
                </c:pt>
                <c:pt idx="3">
                  <c:v>0.218918076051165</c:v>
                </c:pt>
                <c:pt idx="4">
                  <c:v>0.210145752765036</c:v>
                </c:pt>
                <c:pt idx="5">
                  <c:v>0.166317030707873</c:v>
                </c:pt>
                <c:pt idx="6">
                  <c:v>0.211610714292123</c:v>
                </c:pt>
                <c:pt idx="7">
                  <c:v>0.222549048538629</c:v>
                </c:pt>
                <c:pt idx="8">
                  <c:v>0.281175537429806</c:v>
                </c:pt>
                <c:pt idx="9">
                  <c:v>0.242815345408555</c:v>
                </c:pt>
                <c:pt idx="10">
                  <c:v>0.197154033089946</c:v>
                </c:pt>
                <c:pt idx="11">
                  <c:v>0.113044578576907</c:v>
                </c:pt>
                <c:pt idx="12">
                  <c:v>0.065186287825251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885683"/>
        <c:axId val="944756374"/>
      </c:barChart>
      <c:catAx>
        <c:axId val="4028856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56374"/>
        <c:crosses val="autoZero"/>
        <c:auto val="1"/>
        <c:lblAlgn val="ctr"/>
        <c:lblOffset val="100"/>
        <c:noMultiLvlLbl val="0"/>
      </c:catAx>
      <c:valAx>
        <c:axId val="9447563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8856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128270</xdr:colOff>
      <xdr:row>1</xdr:row>
      <xdr:rowOff>101600</xdr:rowOff>
    </xdr:from>
    <xdr:to>
      <xdr:col>12</xdr:col>
      <xdr:colOff>631825</xdr:colOff>
      <xdr:row>39</xdr:row>
      <xdr:rowOff>44450</xdr:rowOff>
    </xdr:to>
    <xdr:graphicFrame>
      <xdr:nvGraphicFramePr>
        <xdr:cNvPr id="4" name="Chart 3"/>
        <xdr:cNvGraphicFramePr/>
      </xdr:nvGraphicFramePr>
      <xdr:xfrm>
        <a:off x="128270" y="292100"/>
        <a:ext cx="12031345" cy="718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197485</xdr:colOff>
      <xdr:row>2</xdr:row>
      <xdr:rowOff>35560</xdr:rowOff>
    </xdr:from>
    <xdr:to>
      <xdr:col>11</xdr:col>
      <xdr:colOff>991870</xdr:colOff>
      <xdr:row>39</xdr:row>
      <xdr:rowOff>15875</xdr:rowOff>
    </xdr:to>
    <xdr:graphicFrame>
      <xdr:nvGraphicFramePr>
        <xdr:cNvPr id="4" name="Chart 3"/>
        <xdr:cNvGraphicFramePr/>
      </xdr:nvGraphicFramePr>
      <xdr:xfrm>
        <a:off x="197485" y="416560"/>
        <a:ext cx="11555095" cy="702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325120</xdr:colOff>
      <xdr:row>2</xdr:row>
      <xdr:rowOff>8255</xdr:rowOff>
    </xdr:from>
    <xdr:to>
      <xdr:col>12</xdr:col>
      <xdr:colOff>210185</xdr:colOff>
      <xdr:row>38</xdr:row>
      <xdr:rowOff>150495</xdr:rowOff>
    </xdr:to>
    <xdr:graphicFrame>
      <xdr:nvGraphicFramePr>
        <xdr:cNvPr id="3" name="Chart 2"/>
        <xdr:cNvGraphicFramePr/>
      </xdr:nvGraphicFramePr>
      <xdr:xfrm>
        <a:off x="325120" y="389255"/>
        <a:ext cx="11637645" cy="70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3" displayName="Table3" ref="D23:F28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3_6" displayName="Table3_6" ref="D30:F35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3_3" displayName="Table3_3" ref="D23:F28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_35" displayName="Table3_35" ref="D30:F35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_4" displayName="Table3_4" ref="D23:F28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3_47" displayName="Table3_47" ref="D30:F35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1"/>
  <sheetViews>
    <sheetView tabSelected="1" workbookViewId="0">
      <pane xSplit="1" ySplit="1" topLeftCell="E224" activePane="bottomRight" state="frozen"/>
      <selection/>
      <selection pane="topRight"/>
      <selection pane="bottomLeft"/>
      <selection pane="bottomRight" activeCell="K231" sqref="K231"/>
    </sheetView>
  </sheetViews>
  <sheetFormatPr defaultColWidth="9" defaultRowHeight="15"/>
  <cols>
    <col min="1" max="1" width="14.752380952381" customWidth="1"/>
    <col min="2" max="2" width="29" customWidth="1"/>
    <col min="9" max="9" width="9.37142857142857"/>
    <col min="11" max="11" width="10.3714285714286"/>
    <col min="12" max="12" width="13.752380952381"/>
    <col min="13" max="17" width="12.6285714285714"/>
    <col min="19" max="30" width="12.6285714285714"/>
  </cols>
  <sheetData>
    <row r="1" spans="1:30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20" t="s">
        <v>29</v>
      </c>
    </row>
    <row r="2" spans="1:30">
      <c r="A2" s="13" t="s">
        <v>30</v>
      </c>
      <c r="B2" s="10" t="s">
        <v>31</v>
      </c>
      <c r="C2" s="10">
        <v>1</v>
      </c>
      <c r="D2" s="10">
        <v>226</v>
      </c>
      <c r="E2" s="10">
        <v>57</v>
      </c>
      <c r="F2" s="10">
        <v>169</v>
      </c>
      <c r="G2" s="10">
        <v>69</v>
      </c>
      <c r="H2" s="10">
        <v>154</v>
      </c>
      <c r="I2" s="10">
        <v>-1</v>
      </c>
      <c r="J2" s="10">
        <v>-1</v>
      </c>
      <c r="K2" s="10">
        <v>-1</v>
      </c>
      <c r="L2" s="10">
        <v>0.176345054</v>
      </c>
      <c r="M2" s="10">
        <v>5.692307692</v>
      </c>
      <c r="N2" s="10">
        <v>180.5890438</v>
      </c>
      <c r="O2" s="10">
        <v>0</v>
      </c>
      <c r="P2" s="10">
        <v>3.399864395</v>
      </c>
      <c r="Q2" s="10">
        <v>0.935015052</v>
      </c>
      <c r="R2" s="10">
        <v>48</v>
      </c>
      <c r="S2" s="10">
        <v>24.02083333</v>
      </c>
      <c r="T2" s="10">
        <v>0.292035398</v>
      </c>
      <c r="U2" s="10">
        <v>0.857487923</v>
      </c>
      <c r="V2" s="10">
        <v>0.25</v>
      </c>
      <c r="W2" s="10">
        <v>0.99122807</v>
      </c>
      <c r="X2" s="10">
        <v>0.056213018</v>
      </c>
      <c r="Y2" s="10">
        <v>1</v>
      </c>
      <c r="Z2" s="10">
        <v>56.5</v>
      </c>
      <c r="AA2" s="10">
        <v>9.5</v>
      </c>
      <c r="AB2" s="10">
        <f t="shared" ref="AB2:AB41" si="0">Y2-W2</f>
        <v>0.00877192999999998</v>
      </c>
      <c r="AC2" s="10">
        <f t="shared" ref="AC2:AC41" si="1">Y2/R2</f>
        <v>0.0208333333333333</v>
      </c>
      <c r="AD2" s="21">
        <f t="shared" ref="AD2:AD41" si="2">IF(Y2-AC2&gt;0,(W2-AC2)/(Y2-AC2),1)</f>
        <v>0.991041433191489</v>
      </c>
    </row>
    <row r="3" spans="1:30">
      <c r="A3" s="14" t="s">
        <v>30</v>
      </c>
      <c r="B3" s="11" t="s">
        <v>32</v>
      </c>
      <c r="C3" s="11">
        <v>1</v>
      </c>
      <c r="D3" s="11">
        <v>286</v>
      </c>
      <c r="E3" s="11">
        <v>201</v>
      </c>
      <c r="F3" s="11">
        <v>85</v>
      </c>
      <c r="G3" s="11">
        <v>9</v>
      </c>
      <c r="H3" s="11">
        <v>41</v>
      </c>
      <c r="I3" s="11">
        <v>-1</v>
      </c>
      <c r="J3" s="11">
        <v>-1</v>
      </c>
      <c r="K3" s="11">
        <v>-1</v>
      </c>
      <c r="L3" s="11">
        <v>0.060753582</v>
      </c>
      <c r="M3" s="11">
        <v>3.705622503</v>
      </c>
      <c r="N3" s="11">
        <v>24.9268384</v>
      </c>
      <c r="O3" s="16">
        <v>9.2e-7</v>
      </c>
      <c r="P3" s="11">
        <v>1.124593318</v>
      </c>
      <c r="Q3" s="11">
        <v>0.29086333</v>
      </c>
      <c r="R3" s="11">
        <v>5</v>
      </c>
      <c r="S3" s="11">
        <v>1.8</v>
      </c>
      <c r="T3" s="11">
        <v>0.705594406</v>
      </c>
      <c r="U3" s="11">
        <v>0.790361038</v>
      </c>
      <c r="V3" s="11">
        <v>0.556643357</v>
      </c>
      <c r="W3" s="11">
        <v>0.792039801</v>
      </c>
      <c r="X3" s="11">
        <v>0.501176471</v>
      </c>
      <c r="Y3" s="11">
        <v>0.905472637</v>
      </c>
      <c r="Z3" s="11">
        <v>159.2</v>
      </c>
      <c r="AA3" s="11">
        <v>42.6</v>
      </c>
      <c r="AB3" s="11">
        <f t="shared" si="0"/>
        <v>0.113432836</v>
      </c>
      <c r="AC3" s="11">
        <f t="shared" si="1"/>
        <v>0.1810945274</v>
      </c>
      <c r="AD3" s="22">
        <f t="shared" si="2"/>
        <v>0.843406593191176</v>
      </c>
    </row>
    <row r="4" spans="1:30">
      <c r="A4" s="13" t="s">
        <v>30</v>
      </c>
      <c r="B4" s="10" t="s">
        <v>33</v>
      </c>
      <c r="C4" s="10">
        <v>1</v>
      </c>
      <c r="D4" s="10">
        <v>105</v>
      </c>
      <c r="E4" s="10">
        <v>44</v>
      </c>
      <c r="F4" s="10">
        <v>61</v>
      </c>
      <c r="G4" s="10">
        <v>12</v>
      </c>
      <c r="H4" s="10">
        <v>191</v>
      </c>
      <c r="I4" s="10">
        <v>-1</v>
      </c>
      <c r="J4" s="10">
        <v>-1</v>
      </c>
      <c r="K4" s="10">
        <v>-1</v>
      </c>
      <c r="L4" s="10">
        <v>0.157460317</v>
      </c>
      <c r="M4" s="10">
        <v>2.352941176</v>
      </c>
      <c r="N4" s="10">
        <v>42.9657228</v>
      </c>
      <c r="O4" s="17">
        <v>5.57e-11</v>
      </c>
      <c r="P4" s="10">
        <v>1.704545455</v>
      </c>
      <c r="Q4" s="10">
        <v>0.646795827</v>
      </c>
      <c r="R4" s="10">
        <v>1</v>
      </c>
      <c r="S4" s="10">
        <v>2</v>
      </c>
      <c r="T4" s="10">
        <v>0.533333333</v>
      </c>
      <c r="U4" s="10">
        <v>0.714285714</v>
      </c>
      <c r="V4" s="10">
        <v>0.380952381</v>
      </c>
      <c r="W4" s="10">
        <v>0.909090909</v>
      </c>
      <c r="X4" s="10">
        <v>0.262295082</v>
      </c>
      <c r="Y4" s="10">
        <v>0.909090909</v>
      </c>
      <c r="Z4" s="10">
        <v>40</v>
      </c>
      <c r="AA4" s="10">
        <v>16</v>
      </c>
      <c r="AB4" s="10">
        <f t="shared" si="0"/>
        <v>0</v>
      </c>
      <c r="AC4" s="10">
        <f t="shared" si="1"/>
        <v>0.909090909</v>
      </c>
      <c r="AD4" s="21">
        <f t="shared" si="2"/>
        <v>1</v>
      </c>
    </row>
    <row r="5" spans="1:30">
      <c r="A5" s="14" t="s">
        <v>30</v>
      </c>
      <c r="B5" s="11" t="s">
        <v>34</v>
      </c>
      <c r="C5" s="11">
        <v>1</v>
      </c>
      <c r="D5" s="11">
        <v>1728</v>
      </c>
      <c r="E5" s="11">
        <v>1210</v>
      </c>
      <c r="F5" s="11">
        <v>518</v>
      </c>
      <c r="G5" s="11">
        <v>6</v>
      </c>
      <c r="H5" s="11">
        <v>21</v>
      </c>
      <c r="I5" s="11">
        <v>-1</v>
      </c>
      <c r="J5" s="11">
        <v>-1</v>
      </c>
      <c r="K5" s="11">
        <v>-1</v>
      </c>
      <c r="L5" s="11">
        <v>0.09992284</v>
      </c>
      <c r="M5" s="11">
        <v>576</v>
      </c>
      <c r="N5" s="11">
        <v>369.877686</v>
      </c>
      <c r="O5" s="11">
        <v>0</v>
      </c>
      <c r="P5" s="11">
        <v>1.428099174</v>
      </c>
      <c r="Q5" s="11">
        <v>0.476033058</v>
      </c>
      <c r="R5" s="11">
        <v>2</v>
      </c>
      <c r="S5" s="11">
        <v>1</v>
      </c>
      <c r="T5" s="11">
        <v>0.333333333</v>
      </c>
      <c r="U5" s="11">
        <v>1</v>
      </c>
      <c r="V5" s="11">
        <v>0.333333333</v>
      </c>
      <c r="W5" s="11">
        <v>0.476033058</v>
      </c>
      <c r="X5" s="11">
        <v>0</v>
      </c>
      <c r="Y5" s="11">
        <v>0.79338843</v>
      </c>
      <c r="Z5" s="11">
        <v>576</v>
      </c>
      <c r="AA5" s="11">
        <v>0</v>
      </c>
      <c r="AB5" s="11">
        <f t="shared" si="0"/>
        <v>0.317355372</v>
      </c>
      <c r="AC5" s="11">
        <f t="shared" si="1"/>
        <v>0.396694215</v>
      </c>
      <c r="AD5" s="22">
        <f t="shared" si="2"/>
        <v>0.2</v>
      </c>
    </row>
    <row r="6" spans="1:30">
      <c r="A6" s="13" t="s">
        <v>30</v>
      </c>
      <c r="B6" s="10" t="s">
        <v>35</v>
      </c>
      <c r="C6" s="10">
        <v>1</v>
      </c>
      <c r="D6" s="10">
        <v>3196</v>
      </c>
      <c r="E6" s="10">
        <v>1669</v>
      </c>
      <c r="F6" s="10">
        <v>1527</v>
      </c>
      <c r="G6" s="10">
        <v>36</v>
      </c>
      <c r="H6" s="10">
        <v>73</v>
      </c>
      <c r="I6" s="10">
        <v>-1</v>
      </c>
      <c r="J6" s="10">
        <v>-1</v>
      </c>
      <c r="K6" s="10">
        <v>-1</v>
      </c>
      <c r="L6" s="10">
        <v>0.109436482</v>
      </c>
      <c r="M6" s="10">
        <v>2.76820059</v>
      </c>
      <c r="N6" s="10">
        <v>694.3656721</v>
      </c>
      <c r="O6" s="10">
        <v>0</v>
      </c>
      <c r="P6" s="10">
        <v>1.351750968</v>
      </c>
      <c r="Q6" s="10">
        <v>0.438611778</v>
      </c>
      <c r="R6" s="10">
        <v>20</v>
      </c>
      <c r="S6" s="10">
        <v>6.25</v>
      </c>
      <c r="T6" s="10">
        <v>0.629802879</v>
      </c>
      <c r="U6" s="10">
        <v>0.705904995</v>
      </c>
      <c r="V6" s="10">
        <v>0.438329161</v>
      </c>
      <c r="W6" s="10">
        <v>0.839364889</v>
      </c>
      <c r="X6" s="10">
        <v>0.400753111</v>
      </c>
      <c r="Y6" s="10">
        <v>0.980227681</v>
      </c>
      <c r="Z6" s="10">
        <v>1400.9</v>
      </c>
      <c r="AA6" s="10">
        <v>611.95</v>
      </c>
      <c r="AB6" s="10">
        <f t="shared" si="0"/>
        <v>0.140862792</v>
      </c>
      <c r="AC6" s="10">
        <f t="shared" si="1"/>
        <v>0.04901138405</v>
      </c>
      <c r="AD6" s="21">
        <f t="shared" si="2"/>
        <v>0.848732466923779</v>
      </c>
    </row>
    <row r="7" spans="1:30">
      <c r="A7" s="14" t="s">
        <v>30</v>
      </c>
      <c r="B7" s="11" t="s">
        <v>36</v>
      </c>
      <c r="C7" s="11">
        <v>1</v>
      </c>
      <c r="D7" s="11">
        <v>32</v>
      </c>
      <c r="E7" s="11">
        <v>13</v>
      </c>
      <c r="F7" s="11">
        <v>19</v>
      </c>
      <c r="G7" s="11">
        <v>56</v>
      </c>
      <c r="H7" s="11">
        <v>157</v>
      </c>
      <c r="I7" s="11">
        <v>-1</v>
      </c>
      <c r="J7" s="11">
        <v>-1</v>
      </c>
      <c r="K7" s="11">
        <v>-1</v>
      </c>
      <c r="L7" s="11">
        <v>0.120675223</v>
      </c>
      <c r="M7" s="11">
        <v>2.154761905</v>
      </c>
      <c r="N7" s="11">
        <v>8.521679431</v>
      </c>
      <c r="O7" s="11">
        <v>0.004097995</v>
      </c>
      <c r="P7" s="11">
        <v>1.789499389</v>
      </c>
      <c r="Q7" s="11">
        <v>0.500289184</v>
      </c>
      <c r="R7" s="11">
        <v>7</v>
      </c>
      <c r="S7" s="11">
        <v>4.857142857</v>
      </c>
      <c r="T7" s="11">
        <v>0.40625</v>
      </c>
      <c r="U7" s="11">
        <v>0.726984127</v>
      </c>
      <c r="V7" s="11">
        <v>0.285714286</v>
      </c>
      <c r="W7" s="11">
        <v>0.703296703</v>
      </c>
      <c r="X7" s="11">
        <v>0.203007519</v>
      </c>
      <c r="Y7" s="11">
        <v>1</v>
      </c>
      <c r="Z7" s="11">
        <v>9.142857143</v>
      </c>
      <c r="AA7" s="11">
        <v>3.857142857</v>
      </c>
      <c r="AB7" s="11">
        <f t="shared" si="0"/>
        <v>0.296703297</v>
      </c>
      <c r="AC7" s="11">
        <f t="shared" si="1"/>
        <v>0.142857142857143</v>
      </c>
      <c r="AD7" s="22">
        <f t="shared" si="2"/>
        <v>0.6538461535</v>
      </c>
    </row>
    <row r="8" spans="1:30">
      <c r="A8" s="13" t="s">
        <v>30</v>
      </c>
      <c r="B8" s="10" t="s">
        <v>37</v>
      </c>
      <c r="C8" s="10">
        <v>1</v>
      </c>
      <c r="D8" s="10">
        <v>106</v>
      </c>
      <c r="E8" s="10">
        <v>53</v>
      </c>
      <c r="F8" s="10">
        <v>53</v>
      </c>
      <c r="G8" s="10">
        <v>58</v>
      </c>
      <c r="H8" s="10">
        <v>334</v>
      </c>
      <c r="I8" s="10">
        <v>-1</v>
      </c>
      <c r="J8" s="10">
        <v>-1</v>
      </c>
      <c r="K8" s="10">
        <v>-1</v>
      </c>
      <c r="L8" s="10">
        <v>0.068396226</v>
      </c>
      <c r="M8" s="10">
        <v>5.583333333</v>
      </c>
      <c r="N8" s="10">
        <v>13.16014729</v>
      </c>
      <c r="O8" s="17">
        <v>0.000615</v>
      </c>
      <c r="P8" s="10">
        <v>1.732843137</v>
      </c>
      <c r="Q8" s="10">
        <v>0.273584906</v>
      </c>
      <c r="R8" s="10">
        <v>2</v>
      </c>
      <c r="S8" s="10">
        <v>1</v>
      </c>
      <c r="T8" s="10">
        <v>0.193396226</v>
      </c>
      <c r="U8" s="10">
        <v>0.866421569</v>
      </c>
      <c r="V8" s="10">
        <v>0.16509434</v>
      </c>
      <c r="W8" s="10">
        <v>0.330188679</v>
      </c>
      <c r="X8" s="10">
        <v>0.056603774</v>
      </c>
      <c r="Y8" s="10">
        <v>0.547169811</v>
      </c>
      <c r="Z8" s="10">
        <v>17.5</v>
      </c>
      <c r="AA8" s="10">
        <v>3</v>
      </c>
      <c r="AB8" s="10">
        <f t="shared" si="0"/>
        <v>0.216981132</v>
      </c>
      <c r="AC8" s="10">
        <f t="shared" si="1"/>
        <v>0.2735849055</v>
      </c>
      <c r="AD8" s="21">
        <f t="shared" si="2"/>
        <v>0.206896551535077</v>
      </c>
    </row>
    <row r="9" spans="1:30">
      <c r="A9" s="14" t="s">
        <v>30</v>
      </c>
      <c r="B9" s="11" t="s">
        <v>38</v>
      </c>
      <c r="C9" s="11">
        <v>1</v>
      </c>
      <c r="D9" s="11">
        <v>124</v>
      </c>
      <c r="E9" s="11">
        <v>62</v>
      </c>
      <c r="F9" s="11">
        <v>62</v>
      </c>
      <c r="G9" s="11">
        <v>6</v>
      </c>
      <c r="H9" s="11">
        <v>17</v>
      </c>
      <c r="I9" s="11">
        <v>-1</v>
      </c>
      <c r="J9" s="11">
        <v>-1</v>
      </c>
      <c r="K9" s="11">
        <v>-1</v>
      </c>
      <c r="L9" s="11">
        <v>0.068548387</v>
      </c>
      <c r="M9" s="11">
        <v>2.066666667</v>
      </c>
      <c r="N9" s="11">
        <v>10.08045007</v>
      </c>
      <c r="O9" s="11">
        <v>0.001498507</v>
      </c>
      <c r="P9" s="11">
        <v>1.377777778</v>
      </c>
      <c r="Q9" s="11">
        <v>0.274193548</v>
      </c>
      <c r="R9" s="11">
        <v>1</v>
      </c>
      <c r="S9" s="11">
        <v>1</v>
      </c>
      <c r="T9" s="11">
        <v>0.362903226</v>
      </c>
      <c r="U9" s="11">
        <v>0.688888889</v>
      </c>
      <c r="V9" s="11">
        <v>0.25</v>
      </c>
      <c r="W9" s="11">
        <v>0.5</v>
      </c>
      <c r="X9" s="11">
        <v>0.225806452</v>
      </c>
      <c r="Y9" s="11">
        <v>0.5</v>
      </c>
      <c r="Z9" s="11">
        <v>31</v>
      </c>
      <c r="AA9" s="11">
        <v>14</v>
      </c>
      <c r="AB9" s="11">
        <f t="shared" si="0"/>
        <v>0</v>
      </c>
      <c r="AC9" s="11">
        <f t="shared" si="1"/>
        <v>0.5</v>
      </c>
      <c r="AD9" s="22">
        <f t="shared" si="2"/>
        <v>1</v>
      </c>
    </row>
    <row r="10" spans="1:30">
      <c r="A10" s="13" t="s">
        <v>30</v>
      </c>
      <c r="B10" s="10" t="s">
        <v>39</v>
      </c>
      <c r="C10" s="10">
        <v>1</v>
      </c>
      <c r="D10" s="10">
        <v>8124</v>
      </c>
      <c r="E10" s="10">
        <v>4208</v>
      </c>
      <c r="F10" s="10">
        <v>3916</v>
      </c>
      <c r="G10" s="10">
        <v>22</v>
      </c>
      <c r="H10" s="10">
        <v>116</v>
      </c>
      <c r="I10" s="10">
        <v>-1</v>
      </c>
      <c r="J10" s="10">
        <v>-1</v>
      </c>
      <c r="K10" s="10">
        <v>-1</v>
      </c>
      <c r="L10" s="10">
        <v>0.159634479</v>
      </c>
      <c r="M10" s="10">
        <v>15.24035284</v>
      </c>
      <c r="N10" s="10">
        <v>3691.243035</v>
      </c>
      <c r="O10" s="10">
        <v>0</v>
      </c>
      <c r="P10" s="10">
        <v>1.606738775</v>
      </c>
      <c r="Q10" s="10">
        <v>0.639363904</v>
      </c>
      <c r="R10" s="10">
        <v>4</v>
      </c>
      <c r="S10" s="10">
        <v>1.5</v>
      </c>
      <c r="T10" s="10">
        <v>0.562530773</v>
      </c>
      <c r="U10" s="10">
        <v>0.832244801</v>
      </c>
      <c r="V10" s="10">
        <v>0.451009355</v>
      </c>
      <c r="W10" s="10">
        <v>0.870722433</v>
      </c>
      <c r="X10" s="10">
        <v>0.231358529</v>
      </c>
      <c r="Y10" s="10">
        <v>0.977186312</v>
      </c>
      <c r="Z10" s="10">
        <v>3664</v>
      </c>
      <c r="AA10" s="10">
        <v>906</v>
      </c>
      <c r="AB10" s="10">
        <f t="shared" si="0"/>
        <v>0.106463879</v>
      </c>
      <c r="AC10" s="10">
        <f t="shared" si="1"/>
        <v>0.244296578</v>
      </c>
      <c r="AD10" s="21">
        <f t="shared" si="2"/>
        <v>0.854734110656815</v>
      </c>
    </row>
    <row r="11" spans="1:30">
      <c r="A11" s="14" t="s">
        <v>30</v>
      </c>
      <c r="B11" s="11" t="s">
        <v>40</v>
      </c>
      <c r="C11" s="11">
        <v>1</v>
      </c>
      <c r="D11" s="11">
        <v>12960</v>
      </c>
      <c r="E11" s="11">
        <v>4320</v>
      </c>
      <c r="F11" s="11">
        <v>8640</v>
      </c>
      <c r="G11" s="11">
        <v>8</v>
      </c>
      <c r="H11" s="11">
        <v>27</v>
      </c>
      <c r="I11" s="11">
        <v>-1</v>
      </c>
      <c r="J11" s="11">
        <v>-1</v>
      </c>
      <c r="K11" s="11">
        <v>-1</v>
      </c>
      <c r="L11" s="11">
        <v>0.222222222</v>
      </c>
      <c r="M11" s="11">
        <v>4320</v>
      </c>
      <c r="N11" s="11">
        <v>12960</v>
      </c>
      <c r="O11" s="11">
        <v>0</v>
      </c>
      <c r="P11" s="11">
        <v>3</v>
      </c>
      <c r="Q11" s="11">
        <v>1</v>
      </c>
      <c r="R11" s="11">
        <v>1</v>
      </c>
      <c r="S11" s="11">
        <v>1</v>
      </c>
      <c r="T11" s="11">
        <v>0.333333333</v>
      </c>
      <c r="U11" s="11">
        <v>1</v>
      </c>
      <c r="V11" s="11">
        <v>0.333333333</v>
      </c>
      <c r="W11" s="11">
        <v>1</v>
      </c>
      <c r="X11" s="11">
        <v>0</v>
      </c>
      <c r="Y11" s="11">
        <v>1</v>
      </c>
      <c r="Z11" s="11">
        <v>4320</v>
      </c>
      <c r="AA11" s="11">
        <v>0</v>
      </c>
      <c r="AB11" s="11">
        <f t="shared" si="0"/>
        <v>0</v>
      </c>
      <c r="AC11" s="11">
        <f t="shared" si="1"/>
        <v>1</v>
      </c>
      <c r="AD11" s="22">
        <f t="shared" si="2"/>
        <v>1</v>
      </c>
    </row>
    <row r="12" spans="1:30">
      <c r="A12" s="13" t="s">
        <v>30</v>
      </c>
      <c r="B12" s="10" t="s">
        <v>41</v>
      </c>
      <c r="C12" s="10">
        <v>1</v>
      </c>
      <c r="D12" s="10">
        <v>90</v>
      </c>
      <c r="E12" s="10">
        <v>64</v>
      </c>
      <c r="F12" s="10">
        <v>26</v>
      </c>
      <c r="G12" s="10">
        <v>8</v>
      </c>
      <c r="H12" s="10">
        <v>23</v>
      </c>
      <c r="I12" s="10">
        <v>-1</v>
      </c>
      <c r="J12" s="10">
        <v>-1</v>
      </c>
      <c r="K12" s="10">
        <v>-1</v>
      </c>
      <c r="L12" s="10">
        <v>0.022921811</v>
      </c>
      <c r="M12" s="10">
        <v>3.082714138</v>
      </c>
      <c r="N12" s="10">
        <v>1.311211384</v>
      </c>
      <c r="O12" s="10">
        <v>0.273012697</v>
      </c>
      <c r="P12" s="10">
        <v>1.084130183</v>
      </c>
      <c r="Q12" s="10">
        <v>0.111578526</v>
      </c>
      <c r="R12" s="10">
        <v>6</v>
      </c>
      <c r="S12" s="10">
        <v>1.833333333</v>
      </c>
      <c r="T12" s="10">
        <v>0.553703704</v>
      </c>
      <c r="U12" s="10">
        <v>0.770937019</v>
      </c>
      <c r="V12" s="10">
        <v>0.416666667</v>
      </c>
      <c r="W12" s="10">
        <v>0.5859375</v>
      </c>
      <c r="X12" s="10">
        <v>0.474358974</v>
      </c>
      <c r="Y12" s="10">
        <v>0.984375</v>
      </c>
      <c r="Z12" s="10">
        <v>37.5</v>
      </c>
      <c r="AA12" s="10">
        <v>12.33333333</v>
      </c>
      <c r="AB12" s="10">
        <f t="shared" si="0"/>
        <v>0.3984375</v>
      </c>
      <c r="AC12" s="10">
        <f t="shared" si="1"/>
        <v>0.1640625</v>
      </c>
      <c r="AD12" s="21">
        <f t="shared" si="2"/>
        <v>0.514285714285714</v>
      </c>
    </row>
    <row r="13" spans="1:30">
      <c r="A13" s="14" t="s">
        <v>30</v>
      </c>
      <c r="B13" s="11" t="s">
        <v>42</v>
      </c>
      <c r="C13" s="11">
        <v>1</v>
      </c>
      <c r="D13" s="11">
        <v>339</v>
      </c>
      <c r="E13" s="11">
        <v>84</v>
      </c>
      <c r="F13" s="11">
        <v>255</v>
      </c>
      <c r="G13" s="11">
        <v>17</v>
      </c>
      <c r="H13" s="11">
        <v>37</v>
      </c>
      <c r="I13" s="11">
        <v>-1</v>
      </c>
      <c r="J13" s="11">
        <v>-1</v>
      </c>
      <c r="K13" s="11">
        <v>-1</v>
      </c>
      <c r="L13" s="11">
        <v>0</v>
      </c>
      <c r="M13" s="11">
        <v>0.328125</v>
      </c>
      <c r="N13" s="11" t="s">
        <v>43</v>
      </c>
      <c r="O13" s="11" t="s">
        <v>43</v>
      </c>
      <c r="P13" s="11">
        <v>1</v>
      </c>
      <c r="Q13" s="11">
        <v>0</v>
      </c>
      <c r="R13" s="11">
        <v>1</v>
      </c>
      <c r="S13" s="11">
        <v>0</v>
      </c>
      <c r="T13" s="11">
        <v>1</v>
      </c>
      <c r="U13" s="11">
        <v>0.247787611</v>
      </c>
      <c r="V13" s="11">
        <v>0.247787611</v>
      </c>
      <c r="W13" s="11">
        <v>1</v>
      </c>
      <c r="X13" s="11">
        <v>1</v>
      </c>
      <c r="Y13" s="11">
        <v>1</v>
      </c>
      <c r="Z13" s="11">
        <v>84</v>
      </c>
      <c r="AA13" s="11">
        <v>255</v>
      </c>
      <c r="AB13" s="11">
        <f t="shared" si="0"/>
        <v>0</v>
      </c>
      <c r="AC13" s="11">
        <f t="shared" si="1"/>
        <v>1</v>
      </c>
      <c r="AD13" s="22">
        <f t="shared" si="2"/>
        <v>1</v>
      </c>
    </row>
    <row r="14" spans="1:30">
      <c r="A14" s="13" t="s">
        <v>30</v>
      </c>
      <c r="B14" s="10" t="s">
        <v>44</v>
      </c>
      <c r="C14" s="10">
        <v>1</v>
      </c>
      <c r="D14" s="10">
        <v>15</v>
      </c>
      <c r="E14" s="10">
        <v>9</v>
      </c>
      <c r="F14" s="10">
        <v>6</v>
      </c>
      <c r="G14" s="10">
        <v>6</v>
      </c>
      <c r="H14" s="10">
        <v>16</v>
      </c>
      <c r="I14" s="10">
        <v>-1</v>
      </c>
      <c r="J14" s="10">
        <v>-1</v>
      </c>
      <c r="K14" s="10">
        <v>-1</v>
      </c>
      <c r="L14" s="10">
        <v>0.08</v>
      </c>
      <c r="M14" s="10">
        <v>1.8</v>
      </c>
      <c r="N14" s="10">
        <v>3.461538462</v>
      </c>
      <c r="O14" s="10">
        <v>0.062811848</v>
      </c>
      <c r="P14" s="10">
        <v>1.153846154</v>
      </c>
      <c r="Q14" s="10">
        <v>0.333333333</v>
      </c>
      <c r="R14" s="10">
        <v>1</v>
      </c>
      <c r="S14" s="10">
        <v>2</v>
      </c>
      <c r="T14" s="10">
        <v>0.866666667</v>
      </c>
      <c r="U14" s="10">
        <v>0.692307692</v>
      </c>
      <c r="V14" s="10">
        <v>0.6</v>
      </c>
      <c r="W14" s="10">
        <v>1</v>
      </c>
      <c r="X14" s="10">
        <v>0.666666667</v>
      </c>
      <c r="Y14" s="10">
        <v>1</v>
      </c>
      <c r="Z14" s="10">
        <v>9</v>
      </c>
      <c r="AA14" s="10">
        <v>4</v>
      </c>
      <c r="AB14" s="10">
        <f t="shared" si="0"/>
        <v>0</v>
      </c>
      <c r="AC14" s="10">
        <f t="shared" si="1"/>
        <v>1</v>
      </c>
      <c r="AD14" s="21">
        <f t="shared" si="2"/>
        <v>1</v>
      </c>
    </row>
    <row r="15" spans="1:30">
      <c r="A15" s="14" t="s">
        <v>30</v>
      </c>
      <c r="B15" s="11" t="s">
        <v>45</v>
      </c>
      <c r="C15" s="11">
        <v>1</v>
      </c>
      <c r="D15" s="11">
        <v>1066</v>
      </c>
      <c r="E15" s="11">
        <v>331</v>
      </c>
      <c r="F15" s="11">
        <v>735</v>
      </c>
      <c r="G15" s="11">
        <v>12</v>
      </c>
      <c r="H15" s="11">
        <v>42</v>
      </c>
      <c r="I15" s="11">
        <v>-1</v>
      </c>
      <c r="J15" s="11">
        <v>-1</v>
      </c>
      <c r="K15" s="11">
        <v>-1</v>
      </c>
      <c r="L15" s="11">
        <v>0.214092239</v>
      </c>
      <c r="M15" s="11">
        <v>331</v>
      </c>
      <c r="N15" s="11">
        <v>1066</v>
      </c>
      <c r="O15" s="11">
        <v>0</v>
      </c>
      <c r="P15" s="11">
        <v>3.220543807</v>
      </c>
      <c r="Q15" s="11">
        <v>1</v>
      </c>
      <c r="R15" s="11">
        <v>8</v>
      </c>
      <c r="S15" s="11">
        <v>2.5</v>
      </c>
      <c r="T15" s="11">
        <v>0.310506567</v>
      </c>
      <c r="U15" s="11">
        <v>1</v>
      </c>
      <c r="V15" s="11">
        <v>0.310506567</v>
      </c>
      <c r="W15" s="11">
        <v>1</v>
      </c>
      <c r="X15" s="11">
        <v>0</v>
      </c>
      <c r="Y15" s="11">
        <v>1</v>
      </c>
      <c r="Z15" s="11">
        <v>331</v>
      </c>
      <c r="AA15" s="11">
        <v>0</v>
      </c>
      <c r="AB15" s="11">
        <f t="shared" si="0"/>
        <v>0</v>
      </c>
      <c r="AC15" s="11">
        <f t="shared" si="1"/>
        <v>0.125</v>
      </c>
      <c r="AD15" s="22">
        <f t="shared" si="2"/>
        <v>1</v>
      </c>
    </row>
    <row r="16" spans="1:30">
      <c r="A16" s="13" t="s">
        <v>30</v>
      </c>
      <c r="B16" s="10" t="s">
        <v>46</v>
      </c>
      <c r="C16" s="10">
        <v>1</v>
      </c>
      <c r="D16" s="10">
        <v>683</v>
      </c>
      <c r="E16" s="10">
        <v>92</v>
      </c>
      <c r="F16" s="10">
        <v>591</v>
      </c>
      <c r="G16" s="10">
        <v>35</v>
      </c>
      <c r="H16" s="10">
        <v>99</v>
      </c>
      <c r="I16" s="10">
        <v>-1</v>
      </c>
      <c r="J16" s="10">
        <v>-1</v>
      </c>
      <c r="K16" s="10">
        <v>-1</v>
      </c>
      <c r="L16" s="10">
        <v>0</v>
      </c>
      <c r="M16" s="10">
        <v>0.155405405</v>
      </c>
      <c r="N16" s="10" t="s">
        <v>43</v>
      </c>
      <c r="O16" s="10" t="s">
        <v>43</v>
      </c>
      <c r="P16" s="10">
        <v>1</v>
      </c>
      <c r="Q16" s="10">
        <v>0</v>
      </c>
      <c r="R16" s="10">
        <v>1</v>
      </c>
      <c r="S16" s="10">
        <v>0</v>
      </c>
      <c r="T16" s="10">
        <v>1</v>
      </c>
      <c r="U16" s="10">
        <v>0.134699854</v>
      </c>
      <c r="V16" s="10">
        <v>0.134699854</v>
      </c>
      <c r="W16" s="10">
        <v>1</v>
      </c>
      <c r="X16" s="10">
        <v>1</v>
      </c>
      <c r="Y16" s="10">
        <v>1</v>
      </c>
      <c r="Z16" s="10">
        <v>92</v>
      </c>
      <c r="AA16" s="10">
        <v>591</v>
      </c>
      <c r="AB16" s="10">
        <f t="shared" si="0"/>
        <v>0</v>
      </c>
      <c r="AC16" s="10">
        <f t="shared" si="1"/>
        <v>1</v>
      </c>
      <c r="AD16" s="21">
        <f t="shared" si="2"/>
        <v>1</v>
      </c>
    </row>
    <row r="17" spans="1:30">
      <c r="A17" s="14" t="s">
        <v>30</v>
      </c>
      <c r="B17" s="11" t="s">
        <v>47</v>
      </c>
      <c r="C17" s="11">
        <v>1</v>
      </c>
      <c r="D17" s="11">
        <v>187</v>
      </c>
      <c r="E17" s="11">
        <v>172</v>
      </c>
      <c r="F17" s="11">
        <v>15</v>
      </c>
      <c r="G17" s="11">
        <v>22</v>
      </c>
      <c r="H17" s="11">
        <v>44</v>
      </c>
      <c r="I17" s="11">
        <v>-1</v>
      </c>
      <c r="J17" s="11">
        <v>-1</v>
      </c>
      <c r="K17" s="11">
        <v>-1</v>
      </c>
      <c r="L17" s="11">
        <v>-0.001564651</v>
      </c>
      <c r="M17" s="11">
        <v>12.85461503</v>
      </c>
      <c r="N17" s="11">
        <v>2.736500236</v>
      </c>
      <c r="O17" s="11">
        <v>0.387364195</v>
      </c>
      <c r="P17" s="11">
        <v>1.000201368</v>
      </c>
      <c r="Q17" s="11">
        <v>0.152547065</v>
      </c>
      <c r="R17" s="11">
        <v>7</v>
      </c>
      <c r="S17" s="11">
        <v>1.142857143</v>
      </c>
      <c r="T17" s="11">
        <v>0.685255921</v>
      </c>
      <c r="U17" s="11">
        <v>0.919971312</v>
      </c>
      <c r="V17" s="11">
        <v>0.628724217</v>
      </c>
      <c r="W17" s="11">
        <v>0.683554817</v>
      </c>
      <c r="X17" s="11">
        <v>0.704761905</v>
      </c>
      <c r="Y17" s="11">
        <v>1</v>
      </c>
      <c r="Z17" s="11">
        <v>117.5714286</v>
      </c>
      <c r="AA17" s="11">
        <v>10.57142857</v>
      </c>
      <c r="AB17" s="11">
        <f t="shared" si="0"/>
        <v>0.316445183</v>
      </c>
      <c r="AC17" s="11">
        <f t="shared" si="1"/>
        <v>0.142857142857143</v>
      </c>
      <c r="AD17" s="22">
        <f t="shared" si="2"/>
        <v>0.630813953166667</v>
      </c>
    </row>
    <row r="18" spans="1:30">
      <c r="A18" s="13" t="s">
        <v>30</v>
      </c>
      <c r="B18" s="10" t="s">
        <v>48</v>
      </c>
      <c r="C18" s="10">
        <v>1</v>
      </c>
      <c r="D18" s="10">
        <v>3190</v>
      </c>
      <c r="E18" s="10">
        <v>1655</v>
      </c>
      <c r="F18" s="10">
        <v>1535</v>
      </c>
      <c r="G18" s="10">
        <v>61</v>
      </c>
      <c r="H18" s="10">
        <v>3465</v>
      </c>
      <c r="I18" s="10">
        <v>-1</v>
      </c>
      <c r="J18" s="10">
        <v>-1</v>
      </c>
      <c r="K18" s="10">
        <v>-1</v>
      </c>
      <c r="L18" s="10">
        <v>0.041480282</v>
      </c>
      <c r="M18" s="10">
        <v>3.840222932</v>
      </c>
      <c r="N18" s="10">
        <v>171.5156082</v>
      </c>
      <c r="O18" s="17">
        <v>1.58e-9</v>
      </c>
      <c r="P18" s="10">
        <v>1.469423232</v>
      </c>
      <c r="Q18" s="10">
        <v>0.166156253</v>
      </c>
      <c r="R18" s="10">
        <v>4</v>
      </c>
      <c r="S18" s="10">
        <v>1</v>
      </c>
      <c r="T18" s="10">
        <v>0.182131661</v>
      </c>
      <c r="U18" s="10">
        <v>0.762349671</v>
      </c>
      <c r="V18" s="10">
        <v>0.135971787</v>
      </c>
      <c r="W18" s="10">
        <v>0.262084592</v>
      </c>
      <c r="X18" s="10">
        <v>0.095928339</v>
      </c>
      <c r="Y18" s="10">
        <v>0.693655589</v>
      </c>
      <c r="Z18" s="10">
        <v>433.75</v>
      </c>
      <c r="AA18" s="10">
        <v>147.25</v>
      </c>
      <c r="AB18" s="10">
        <f t="shared" si="0"/>
        <v>0.431570997</v>
      </c>
      <c r="AC18" s="10">
        <f t="shared" si="1"/>
        <v>0.17341389725</v>
      </c>
      <c r="AD18" s="21">
        <f t="shared" si="2"/>
        <v>0.17044134708183</v>
      </c>
    </row>
    <row r="19" spans="1:30">
      <c r="A19" s="14" t="s">
        <v>30</v>
      </c>
      <c r="B19" s="11" t="s">
        <v>49</v>
      </c>
      <c r="C19" s="11">
        <v>1</v>
      </c>
      <c r="D19" s="11">
        <v>958</v>
      </c>
      <c r="E19" s="11">
        <v>626</v>
      </c>
      <c r="F19" s="11">
        <v>332</v>
      </c>
      <c r="G19" s="11">
        <v>9</v>
      </c>
      <c r="H19" s="11">
        <v>27</v>
      </c>
      <c r="I19" s="11">
        <v>-1</v>
      </c>
      <c r="J19" s="11">
        <v>-1</v>
      </c>
      <c r="K19" s="11">
        <v>-1</v>
      </c>
      <c r="L19" s="11">
        <v>0.069647535</v>
      </c>
      <c r="M19" s="11">
        <v>3.935483871</v>
      </c>
      <c r="N19" s="11">
        <v>82.24152265</v>
      </c>
      <c r="O19" s="11">
        <v>0</v>
      </c>
      <c r="P19" s="11">
        <v>1.222944599</v>
      </c>
      <c r="Q19" s="11">
        <v>0.307556103</v>
      </c>
      <c r="R19" s="11">
        <v>1</v>
      </c>
      <c r="S19" s="11">
        <v>1</v>
      </c>
      <c r="T19" s="11">
        <v>0.478079332</v>
      </c>
      <c r="U19" s="11">
        <v>0.799126638</v>
      </c>
      <c r="V19" s="11">
        <v>0.382045929</v>
      </c>
      <c r="W19" s="11">
        <v>0.584664537</v>
      </c>
      <c r="X19" s="11">
        <v>0.277108434</v>
      </c>
      <c r="Y19" s="11">
        <v>0.584664537</v>
      </c>
      <c r="Z19" s="11">
        <v>366</v>
      </c>
      <c r="AA19" s="11">
        <v>92</v>
      </c>
      <c r="AB19" s="11">
        <f t="shared" si="0"/>
        <v>0</v>
      </c>
      <c r="AC19" s="11">
        <f t="shared" si="1"/>
        <v>0.584664537</v>
      </c>
      <c r="AD19" s="22">
        <f t="shared" si="2"/>
        <v>1</v>
      </c>
    </row>
    <row r="20" spans="1:30">
      <c r="A20" s="13" t="s">
        <v>30</v>
      </c>
      <c r="B20" s="10" t="s">
        <v>50</v>
      </c>
      <c r="C20" s="10">
        <v>1</v>
      </c>
      <c r="D20" s="10">
        <v>10</v>
      </c>
      <c r="E20" s="10">
        <v>5</v>
      </c>
      <c r="F20" s="10">
        <v>5</v>
      </c>
      <c r="G20" s="10">
        <v>32</v>
      </c>
      <c r="H20" s="10">
        <v>77</v>
      </c>
      <c r="I20" s="10">
        <v>-1</v>
      </c>
      <c r="J20" s="10">
        <v>-1</v>
      </c>
      <c r="K20" s="10">
        <v>-1</v>
      </c>
      <c r="L20" s="10">
        <v>0.188372093</v>
      </c>
      <c r="M20" s="10">
        <v>3.457364341</v>
      </c>
      <c r="N20" s="10">
        <v>6.112956811</v>
      </c>
      <c r="O20" s="10">
        <v>0.016476915</v>
      </c>
      <c r="P20" s="10">
        <v>1.867109635</v>
      </c>
      <c r="Q20" s="10">
        <v>0.753488372</v>
      </c>
      <c r="R20" s="10">
        <v>43</v>
      </c>
      <c r="S20" s="10">
        <v>5.651162791</v>
      </c>
      <c r="T20" s="10">
        <v>0.469767442</v>
      </c>
      <c r="U20" s="10">
        <v>0.933554817</v>
      </c>
      <c r="V20" s="10">
        <v>0.423255814</v>
      </c>
      <c r="W20" s="10">
        <v>0.846511628</v>
      </c>
      <c r="X20" s="10">
        <v>0.093023256</v>
      </c>
      <c r="Y20" s="10">
        <v>1</v>
      </c>
      <c r="Z20" s="10">
        <v>4.23255814</v>
      </c>
      <c r="AA20" s="10">
        <v>0.465116279</v>
      </c>
      <c r="AB20" s="10">
        <f t="shared" si="0"/>
        <v>0.153488372</v>
      </c>
      <c r="AC20" s="10">
        <f t="shared" si="1"/>
        <v>0.0232558139534884</v>
      </c>
      <c r="AD20" s="21">
        <f t="shared" si="2"/>
        <v>0.842857142952381</v>
      </c>
    </row>
    <row r="21" spans="1:30">
      <c r="A21" s="14" t="s">
        <v>30</v>
      </c>
      <c r="B21" s="11" t="s">
        <v>51</v>
      </c>
      <c r="C21" s="11">
        <v>1</v>
      </c>
      <c r="D21" s="11">
        <v>435</v>
      </c>
      <c r="E21" s="11">
        <v>267</v>
      </c>
      <c r="F21" s="11">
        <v>168</v>
      </c>
      <c r="G21" s="11">
        <v>16</v>
      </c>
      <c r="H21" s="11">
        <v>32</v>
      </c>
      <c r="I21" s="11">
        <v>-1</v>
      </c>
      <c r="J21" s="11">
        <v>-1</v>
      </c>
      <c r="K21" s="11">
        <v>-1</v>
      </c>
      <c r="L21" s="11">
        <v>0.217566389</v>
      </c>
      <c r="M21" s="11">
        <v>42.16666667</v>
      </c>
      <c r="N21" s="11">
        <v>359.928617</v>
      </c>
      <c r="O21" s="11">
        <v>0</v>
      </c>
      <c r="P21" s="11">
        <v>1.597639578</v>
      </c>
      <c r="Q21" s="11">
        <v>0.917803638</v>
      </c>
      <c r="R21" s="11">
        <v>1</v>
      </c>
      <c r="S21" s="11">
        <v>1</v>
      </c>
      <c r="T21" s="11">
        <v>0.593103448</v>
      </c>
      <c r="U21" s="11">
        <v>0.980620155</v>
      </c>
      <c r="V21" s="11">
        <v>0.581609195</v>
      </c>
      <c r="W21" s="11">
        <v>0.947565543</v>
      </c>
      <c r="X21" s="11">
        <v>0.029761905</v>
      </c>
      <c r="Y21" s="11">
        <v>0.947565543</v>
      </c>
      <c r="Z21" s="11">
        <v>253</v>
      </c>
      <c r="AA21" s="11">
        <v>5</v>
      </c>
      <c r="AB21" s="11">
        <f t="shared" si="0"/>
        <v>0</v>
      </c>
      <c r="AC21" s="11">
        <f t="shared" si="1"/>
        <v>0.947565543</v>
      </c>
      <c r="AD21" s="22">
        <f t="shared" si="2"/>
        <v>1</v>
      </c>
    </row>
    <row r="22" spans="1:30">
      <c r="A22" s="13" t="s">
        <v>52</v>
      </c>
      <c r="B22" s="10" t="s">
        <v>31</v>
      </c>
      <c r="C22" s="10">
        <v>1</v>
      </c>
      <c r="D22" s="10">
        <v>226</v>
      </c>
      <c r="E22" s="10">
        <v>57</v>
      </c>
      <c r="F22" s="10">
        <v>169</v>
      </c>
      <c r="G22" s="10">
        <v>69</v>
      </c>
      <c r="H22" s="10">
        <v>154</v>
      </c>
      <c r="I22" s="10">
        <v>0.063</v>
      </c>
      <c r="J22" s="10">
        <v>4312</v>
      </c>
      <c r="K22" s="10">
        <v>179424673</v>
      </c>
      <c r="L22" s="10">
        <v>0.173110659</v>
      </c>
      <c r="M22" s="10">
        <v>14.11</v>
      </c>
      <c r="N22" s="10">
        <v>189.8948671</v>
      </c>
      <c r="O22" s="10">
        <v>0</v>
      </c>
      <c r="P22" s="10">
        <v>3.70874121</v>
      </c>
      <c r="Q22" s="10">
        <v>0.91786567</v>
      </c>
      <c r="R22" s="10">
        <v>5</v>
      </c>
      <c r="S22" s="10">
        <v>4.8</v>
      </c>
      <c r="T22" s="10">
        <v>0.253982301</v>
      </c>
      <c r="U22" s="10">
        <v>0.935390482</v>
      </c>
      <c r="V22" s="10">
        <v>0.237168142</v>
      </c>
      <c r="W22" s="10">
        <v>0.940350877</v>
      </c>
      <c r="X22" s="10">
        <v>0.022485207</v>
      </c>
      <c r="Y22" s="10">
        <v>0.947368421</v>
      </c>
      <c r="Z22" s="10">
        <v>53.6</v>
      </c>
      <c r="AA22" s="10">
        <v>3.8</v>
      </c>
      <c r="AB22" s="10">
        <f t="shared" si="0"/>
        <v>0.00701754399999999</v>
      </c>
      <c r="AC22" s="10">
        <f t="shared" si="1"/>
        <v>0.1894736842</v>
      </c>
      <c r="AD22" s="21">
        <f t="shared" si="2"/>
        <v>0.990740740555041</v>
      </c>
    </row>
    <row r="23" spans="1:30">
      <c r="A23" s="14" t="s">
        <v>52</v>
      </c>
      <c r="B23" s="11" t="s">
        <v>32</v>
      </c>
      <c r="C23" s="11">
        <v>1</v>
      </c>
      <c r="D23" s="11">
        <v>286</v>
      </c>
      <c r="E23" s="11">
        <v>201</v>
      </c>
      <c r="F23" s="11">
        <v>85</v>
      </c>
      <c r="G23" s="11">
        <v>9</v>
      </c>
      <c r="H23" s="11">
        <v>41</v>
      </c>
      <c r="I23" s="11">
        <v>0</v>
      </c>
      <c r="J23" s="11">
        <v>1066</v>
      </c>
      <c r="K23" s="11">
        <v>179424673</v>
      </c>
      <c r="L23" s="11">
        <v>0.062929728</v>
      </c>
      <c r="M23" s="11">
        <v>3.820622503</v>
      </c>
      <c r="N23" s="11">
        <v>25.1259588</v>
      </c>
      <c r="O23" s="16">
        <v>6.89e-7</v>
      </c>
      <c r="P23" s="11">
        <v>1.132993878</v>
      </c>
      <c r="Q23" s="11">
        <v>0.301281826</v>
      </c>
      <c r="R23" s="11">
        <v>5</v>
      </c>
      <c r="S23" s="11">
        <v>2</v>
      </c>
      <c r="T23" s="11">
        <v>0.677622378</v>
      </c>
      <c r="U23" s="11">
        <v>0.796264928</v>
      </c>
      <c r="V23" s="11">
        <v>0.539160839</v>
      </c>
      <c r="W23" s="11">
        <v>0.767164179</v>
      </c>
      <c r="X23" s="11">
        <v>0.465882353</v>
      </c>
      <c r="Y23" s="11">
        <v>0.860696517</v>
      </c>
      <c r="Z23" s="11">
        <v>154.2</v>
      </c>
      <c r="AA23" s="11">
        <v>39.6</v>
      </c>
      <c r="AB23" s="11">
        <f t="shared" si="0"/>
        <v>0.093532338</v>
      </c>
      <c r="AC23" s="11">
        <f t="shared" si="1"/>
        <v>0.1721393034</v>
      </c>
      <c r="AD23" s="22">
        <f t="shared" si="2"/>
        <v>0.864161850093789</v>
      </c>
    </row>
    <row r="24" spans="1:30">
      <c r="A24" s="13" t="s">
        <v>52</v>
      </c>
      <c r="B24" s="10" t="s">
        <v>33</v>
      </c>
      <c r="C24" s="10">
        <v>1</v>
      </c>
      <c r="D24" s="10">
        <v>105</v>
      </c>
      <c r="E24" s="10">
        <v>44</v>
      </c>
      <c r="F24" s="10">
        <v>61</v>
      </c>
      <c r="G24" s="10">
        <v>12</v>
      </c>
      <c r="H24" s="10">
        <v>191</v>
      </c>
      <c r="I24" s="10">
        <v>0.016</v>
      </c>
      <c r="J24" s="10">
        <v>5539</v>
      </c>
      <c r="K24" s="10">
        <v>179424673</v>
      </c>
      <c r="L24" s="10">
        <v>0.137687075</v>
      </c>
      <c r="M24" s="10">
        <v>4.674754902</v>
      </c>
      <c r="N24" s="10">
        <v>37.60663096</v>
      </c>
      <c r="O24" s="17">
        <v>4.39e-9</v>
      </c>
      <c r="P24" s="10">
        <v>1.95259512</v>
      </c>
      <c r="Q24" s="10">
        <v>0.56557377</v>
      </c>
      <c r="R24" s="10">
        <v>5</v>
      </c>
      <c r="S24" s="10">
        <v>2</v>
      </c>
      <c r="T24" s="10">
        <v>0.371428571</v>
      </c>
      <c r="U24" s="10">
        <v>0.818230336</v>
      </c>
      <c r="V24" s="10">
        <v>0.293333333</v>
      </c>
      <c r="W24" s="10">
        <v>0.7</v>
      </c>
      <c r="X24" s="10">
        <v>0.13442623</v>
      </c>
      <c r="Y24" s="10">
        <v>0.977272727</v>
      </c>
      <c r="Z24" s="10">
        <v>30.8</v>
      </c>
      <c r="AA24" s="10">
        <v>8.2</v>
      </c>
      <c r="AB24" s="10">
        <f t="shared" si="0"/>
        <v>0.277272727</v>
      </c>
      <c r="AC24" s="10">
        <f t="shared" si="1"/>
        <v>0.1954545454</v>
      </c>
      <c r="AD24" s="21">
        <f t="shared" si="2"/>
        <v>0.645348837459167</v>
      </c>
    </row>
    <row r="25" spans="1:30">
      <c r="A25" s="14" t="s">
        <v>52</v>
      </c>
      <c r="B25" s="11" t="s">
        <v>34</v>
      </c>
      <c r="C25" s="11">
        <v>1</v>
      </c>
      <c r="D25" s="11">
        <v>1728</v>
      </c>
      <c r="E25" s="11">
        <v>1210</v>
      </c>
      <c r="F25" s="11">
        <v>518</v>
      </c>
      <c r="G25" s="11">
        <v>6</v>
      </c>
      <c r="H25" s="11">
        <v>21</v>
      </c>
      <c r="I25" s="11">
        <v>0</v>
      </c>
      <c r="J25" s="11">
        <v>378</v>
      </c>
      <c r="K25" s="11">
        <v>179424673</v>
      </c>
      <c r="L25" s="11">
        <v>0.058680556</v>
      </c>
      <c r="M25" s="11">
        <v>233.0812642</v>
      </c>
      <c r="N25" s="11">
        <v>172.8003676</v>
      </c>
      <c r="O25" s="16">
        <v>4.03e-8</v>
      </c>
      <c r="P25" s="11">
        <v>1.270413223</v>
      </c>
      <c r="Q25" s="11">
        <v>0.279554549</v>
      </c>
      <c r="R25" s="11">
        <v>5</v>
      </c>
      <c r="S25" s="11">
        <v>1</v>
      </c>
      <c r="T25" s="11">
        <v>0.3</v>
      </c>
      <c r="U25" s="11">
        <v>0.889583333</v>
      </c>
      <c r="V25" s="11">
        <v>0.26875</v>
      </c>
      <c r="W25" s="11">
        <v>0.383801653</v>
      </c>
      <c r="X25" s="11">
        <v>0.104247104</v>
      </c>
      <c r="Y25" s="11">
        <v>0.990082645</v>
      </c>
      <c r="Z25" s="11">
        <v>464.4</v>
      </c>
      <c r="AA25" s="11">
        <v>54</v>
      </c>
      <c r="AB25" s="11">
        <f t="shared" si="0"/>
        <v>0.606280992</v>
      </c>
      <c r="AC25" s="11">
        <f t="shared" si="1"/>
        <v>0.198016529</v>
      </c>
      <c r="AD25" s="22">
        <f t="shared" si="2"/>
        <v>0.234557595946953</v>
      </c>
    </row>
    <row r="26" spans="1:30">
      <c r="A26" s="13" t="s">
        <v>52</v>
      </c>
      <c r="B26" s="10" t="s">
        <v>35</v>
      </c>
      <c r="C26" s="10">
        <v>1</v>
      </c>
      <c r="D26" s="10">
        <v>3196</v>
      </c>
      <c r="E26" s="10">
        <v>1669</v>
      </c>
      <c r="F26" s="10">
        <v>1527</v>
      </c>
      <c r="G26" s="10">
        <v>36</v>
      </c>
      <c r="H26" s="10">
        <v>73</v>
      </c>
      <c r="I26" s="10">
        <v>0.281</v>
      </c>
      <c r="J26" s="10">
        <v>3942</v>
      </c>
      <c r="K26" s="10">
        <v>179424673</v>
      </c>
      <c r="L26" s="10">
        <v>0.156364319</v>
      </c>
      <c r="M26" s="10">
        <v>8.726323623</v>
      </c>
      <c r="N26" s="10">
        <v>1288.86388</v>
      </c>
      <c r="O26" s="10">
        <v>0</v>
      </c>
      <c r="P26" s="10">
        <v>1.719208974</v>
      </c>
      <c r="Q26" s="10">
        <v>0.626694416</v>
      </c>
      <c r="R26" s="10">
        <v>5</v>
      </c>
      <c r="S26" s="10">
        <v>4.2</v>
      </c>
      <c r="T26" s="10">
        <v>0.416332916</v>
      </c>
      <c r="U26" s="10">
        <v>0.897797177</v>
      </c>
      <c r="V26" s="10">
        <v>0.373779725</v>
      </c>
      <c r="W26" s="10">
        <v>0.715757939</v>
      </c>
      <c r="X26" s="10">
        <v>0.089063523</v>
      </c>
      <c r="Y26" s="10">
        <v>0.715997603</v>
      </c>
      <c r="Z26" s="10">
        <v>1194.6</v>
      </c>
      <c r="AA26" s="10">
        <v>136</v>
      </c>
      <c r="AB26" s="10">
        <f t="shared" si="0"/>
        <v>0.000239664000000084</v>
      </c>
      <c r="AC26" s="10">
        <f t="shared" si="1"/>
        <v>0.1431995206</v>
      </c>
      <c r="AD26" s="21">
        <f t="shared" si="2"/>
        <v>0.999581590778035</v>
      </c>
    </row>
    <row r="27" spans="1:30">
      <c r="A27" s="14" t="s">
        <v>52</v>
      </c>
      <c r="B27" s="11" t="s">
        <v>36</v>
      </c>
      <c r="C27" s="11">
        <v>1</v>
      </c>
      <c r="D27" s="11">
        <v>32</v>
      </c>
      <c r="E27" s="11">
        <v>13</v>
      </c>
      <c r="F27" s="11">
        <v>19</v>
      </c>
      <c r="G27" s="11">
        <v>56</v>
      </c>
      <c r="H27" s="11">
        <v>157</v>
      </c>
      <c r="I27" s="11">
        <v>0</v>
      </c>
      <c r="J27" s="11">
        <v>4239</v>
      </c>
      <c r="K27" s="11">
        <v>179424673</v>
      </c>
      <c r="L27" s="11">
        <v>0.128125</v>
      </c>
      <c r="M27" s="11">
        <v>3.716666667</v>
      </c>
      <c r="N27" s="11">
        <v>10.65834331</v>
      </c>
      <c r="O27" s="11">
        <v>0.001485455</v>
      </c>
      <c r="P27" s="11">
        <v>2.086837607</v>
      </c>
      <c r="Q27" s="11">
        <v>0.531174089</v>
      </c>
      <c r="R27" s="11">
        <v>5</v>
      </c>
      <c r="S27" s="11">
        <v>3.8</v>
      </c>
      <c r="T27" s="11">
        <v>0.3</v>
      </c>
      <c r="U27" s="11">
        <v>0.847777778</v>
      </c>
      <c r="V27" s="11">
        <v>0.25</v>
      </c>
      <c r="W27" s="11">
        <v>0.615384615</v>
      </c>
      <c r="X27" s="11">
        <v>0.084210526</v>
      </c>
      <c r="Y27" s="11">
        <v>0.846153846</v>
      </c>
      <c r="Z27" s="11">
        <v>8</v>
      </c>
      <c r="AA27" s="11">
        <v>1.6</v>
      </c>
      <c r="AB27" s="11">
        <f t="shared" si="0"/>
        <v>0.230769231</v>
      </c>
      <c r="AC27" s="11">
        <f t="shared" si="1"/>
        <v>0.1692307692</v>
      </c>
      <c r="AD27" s="22">
        <f t="shared" si="2"/>
        <v>0.659090908688016</v>
      </c>
    </row>
    <row r="28" spans="1:30">
      <c r="A28" s="13" t="s">
        <v>52</v>
      </c>
      <c r="B28" s="10" t="s">
        <v>37</v>
      </c>
      <c r="C28" s="10">
        <v>1</v>
      </c>
      <c r="D28" s="10">
        <v>106</v>
      </c>
      <c r="E28" s="10">
        <v>53</v>
      </c>
      <c r="F28" s="10">
        <v>53</v>
      </c>
      <c r="G28" s="10">
        <v>58</v>
      </c>
      <c r="H28" s="10">
        <v>334</v>
      </c>
      <c r="I28" s="10">
        <v>0.015</v>
      </c>
      <c r="J28" s="10">
        <v>6012</v>
      </c>
      <c r="K28" s="10">
        <v>179424673</v>
      </c>
      <c r="L28" s="10">
        <v>0.077358491</v>
      </c>
      <c r="M28" s="10">
        <v>9.233333333</v>
      </c>
      <c r="N28" s="10">
        <v>17.3624707</v>
      </c>
      <c r="O28" s="17">
        <v>0.000255</v>
      </c>
      <c r="P28" s="10">
        <v>1.854693319</v>
      </c>
      <c r="Q28" s="10">
        <v>0.309433962</v>
      </c>
      <c r="R28" s="10">
        <v>5</v>
      </c>
      <c r="S28" s="10">
        <v>1</v>
      </c>
      <c r="T28" s="10">
        <v>0.18490566</v>
      </c>
      <c r="U28" s="10">
        <v>0.927346659</v>
      </c>
      <c r="V28" s="10">
        <v>0.169811321</v>
      </c>
      <c r="W28" s="10">
        <v>0.339622642</v>
      </c>
      <c r="X28" s="10">
        <v>0.030188679</v>
      </c>
      <c r="Y28" s="10">
        <v>0.924528302</v>
      </c>
      <c r="Z28" s="10">
        <v>18</v>
      </c>
      <c r="AA28" s="10">
        <v>1.6</v>
      </c>
      <c r="AB28" s="10">
        <f t="shared" si="0"/>
        <v>0.58490566</v>
      </c>
      <c r="AC28" s="10">
        <f t="shared" si="1"/>
        <v>0.1849056604</v>
      </c>
      <c r="AD28" s="21">
        <f t="shared" si="2"/>
        <v>0.209183674076426</v>
      </c>
    </row>
    <row r="29" spans="1:30">
      <c r="A29" s="14" t="s">
        <v>52</v>
      </c>
      <c r="B29" s="11" t="s">
        <v>38</v>
      </c>
      <c r="C29" s="11">
        <v>1</v>
      </c>
      <c r="D29" s="11">
        <v>124</v>
      </c>
      <c r="E29" s="11">
        <v>62</v>
      </c>
      <c r="F29" s="11">
        <v>62</v>
      </c>
      <c r="G29" s="11">
        <v>6</v>
      </c>
      <c r="H29" s="11">
        <v>17</v>
      </c>
      <c r="I29" s="11">
        <v>0</v>
      </c>
      <c r="J29" s="11">
        <v>374</v>
      </c>
      <c r="K29" s="11">
        <v>179424673</v>
      </c>
      <c r="L29" s="11">
        <v>0.054032258</v>
      </c>
      <c r="M29" s="11">
        <v>3.896666667</v>
      </c>
      <c r="N29" s="11">
        <v>9.907085151</v>
      </c>
      <c r="O29" s="11">
        <v>0.003949387</v>
      </c>
      <c r="P29" s="11">
        <v>1.607355644</v>
      </c>
      <c r="Q29" s="11">
        <v>0.216129032</v>
      </c>
      <c r="R29" s="11">
        <v>5</v>
      </c>
      <c r="S29" s="11">
        <v>1.6</v>
      </c>
      <c r="T29" s="11">
        <v>0.208064516</v>
      </c>
      <c r="U29" s="11">
        <v>0.803677822</v>
      </c>
      <c r="V29" s="11">
        <v>0.158064516</v>
      </c>
      <c r="W29" s="11">
        <v>0.316129032</v>
      </c>
      <c r="X29" s="11">
        <v>0.1</v>
      </c>
      <c r="Y29" s="11">
        <v>0.661290323</v>
      </c>
      <c r="Z29" s="11">
        <v>19.6</v>
      </c>
      <c r="AA29" s="11">
        <v>6.2</v>
      </c>
      <c r="AB29" s="11">
        <f t="shared" si="0"/>
        <v>0.345161291</v>
      </c>
      <c r="AC29" s="11">
        <f t="shared" si="1"/>
        <v>0.1322580646</v>
      </c>
      <c r="AD29" s="22">
        <f t="shared" si="2"/>
        <v>0.34756097474301</v>
      </c>
    </row>
    <row r="30" spans="1:30">
      <c r="A30" s="13" t="s">
        <v>52</v>
      </c>
      <c r="B30" s="10" t="s">
        <v>39</v>
      </c>
      <c r="C30" s="10">
        <v>1</v>
      </c>
      <c r="D30" s="10">
        <v>8124</v>
      </c>
      <c r="E30" s="10">
        <v>4208</v>
      </c>
      <c r="F30" s="10">
        <v>3916</v>
      </c>
      <c r="G30" s="10">
        <v>22</v>
      </c>
      <c r="H30" s="10">
        <v>116</v>
      </c>
      <c r="I30" s="10">
        <v>0.421</v>
      </c>
      <c r="J30" s="10">
        <v>3248</v>
      </c>
      <c r="K30" s="10">
        <v>179424673</v>
      </c>
      <c r="L30" s="10">
        <v>0.185229969</v>
      </c>
      <c r="M30" s="10">
        <v>26.1821351</v>
      </c>
      <c r="N30" s="10">
        <v>4585.645603</v>
      </c>
      <c r="O30" s="10">
        <v>0</v>
      </c>
      <c r="P30" s="10">
        <v>1.848276296</v>
      </c>
      <c r="Q30" s="10">
        <v>0.741878304</v>
      </c>
      <c r="R30" s="10">
        <v>5</v>
      </c>
      <c r="S30" s="10">
        <v>2.2</v>
      </c>
      <c r="T30" s="10">
        <v>0.421861152</v>
      </c>
      <c r="U30" s="10">
        <v>0.957354339</v>
      </c>
      <c r="V30" s="10">
        <v>0.403741999</v>
      </c>
      <c r="W30" s="10">
        <v>0.779467681</v>
      </c>
      <c r="X30" s="10">
        <v>0.037589377</v>
      </c>
      <c r="Y30" s="10">
        <v>0.977186312</v>
      </c>
      <c r="Z30" s="10">
        <v>3280</v>
      </c>
      <c r="AA30" s="10">
        <v>147.2</v>
      </c>
      <c r="AB30" s="10">
        <f t="shared" si="0"/>
        <v>0.197718631</v>
      </c>
      <c r="AC30" s="10">
        <f t="shared" si="1"/>
        <v>0.1954372624</v>
      </c>
      <c r="AD30" s="21">
        <f t="shared" si="2"/>
        <v>0.747081712345967</v>
      </c>
    </row>
    <row r="31" spans="1:30">
      <c r="A31" s="14" t="s">
        <v>52</v>
      </c>
      <c r="B31" s="11" t="s">
        <v>40</v>
      </c>
      <c r="C31" s="11">
        <v>1</v>
      </c>
      <c r="D31" s="11">
        <v>12960</v>
      </c>
      <c r="E31" s="11">
        <v>4320</v>
      </c>
      <c r="F31" s="11">
        <v>8640</v>
      </c>
      <c r="G31" s="11">
        <v>8</v>
      </c>
      <c r="H31" s="11">
        <v>27</v>
      </c>
      <c r="I31" s="11">
        <v>0.078</v>
      </c>
      <c r="J31" s="11">
        <v>486</v>
      </c>
      <c r="K31" s="11">
        <v>179424673</v>
      </c>
      <c r="L31" s="11">
        <v>0.044444444</v>
      </c>
      <c r="M31" s="11">
        <v>864.399838</v>
      </c>
      <c r="N31" s="11">
        <v>2592</v>
      </c>
      <c r="O31" s="11">
        <v>0.8</v>
      </c>
      <c r="P31" s="11">
        <v>1.4</v>
      </c>
      <c r="Q31" s="11">
        <v>0.2</v>
      </c>
      <c r="R31" s="11">
        <v>5</v>
      </c>
      <c r="S31" s="11">
        <v>1</v>
      </c>
      <c r="T31" s="11">
        <v>0.306666667</v>
      </c>
      <c r="U31" s="11">
        <v>0.466666667</v>
      </c>
      <c r="V31" s="11">
        <v>0.146666667</v>
      </c>
      <c r="W31" s="11">
        <v>0.44</v>
      </c>
      <c r="X31" s="11">
        <v>0.24</v>
      </c>
      <c r="Y31" s="11">
        <v>1</v>
      </c>
      <c r="Z31" s="11">
        <v>1900.8</v>
      </c>
      <c r="AA31" s="11">
        <v>2073.6</v>
      </c>
      <c r="AB31" s="11">
        <f t="shared" si="0"/>
        <v>0.56</v>
      </c>
      <c r="AC31" s="11">
        <f t="shared" si="1"/>
        <v>0.2</v>
      </c>
      <c r="AD31" s="22">
        <f t="shared" si="2"/>
        <v>0.3</v>
      </c>
    </row>
    <row r="32" spans="1:30">
      <c r="A32" s="13" t="s">
        <v>52</v>
      </c>
      <c r="B32" s="10" t="s">
        <v>41</v>
      </c>
      <c r="C32" s="10">
        <v>1</v>
      </c>
      <c r="D32" s="10">
        <v>90</v>
      </c>
      <c r="E32" s="10">
        <v>64</v>
      </c>
      <c r="F32" s="10">
        <v>26</v>
      </c>
      <c r="G32" s="10">
        <v>8</v>
      </c>
      <c r="H32" s="10">
        <v>23</v>
      </c>
      <c r="I32" s="10">
        <v>0</v>
      </c>
      <c r="J32" s="10">
        <v>644</v>
      </c>
      <c r="K32" s="10">
        <v>179424673</v>
      </c>
      <c r="L32" s="10">
        <v>0.02617284</v>
      </c>
      <c r="M32" s="10">
        <v>5.185</v>
      </c>
      <c r="N32" s="10">
        <v>2.288600255</v>
      </c>
      <c r="O32" s="10">
        <v>0.16786933</v>
      </c>
      <c r="P32" s="10">
        <v>1.230909673</v>
      </c>
      <c r="Q32" s="10">
        <v>0.127403846</v>
      </c>
      <c r="R32" s="10">
        <v>5</v>
      </c>
      <c r="S32" s="10">
        <v>2.6</v>
      </c>
      <c r="T32" s="10">
        <v>0.244444444</v>
      </c>
      <c r="U32" s="10">
        <v>0.875313545</v>
      </c>
      <c r="V32" s="10">
        <v>0.2</v>
      </c>
      <c r="W32" s="10">
        <v>0.28125</v>
      </c>
      <c r="X32" s="10">
        <v>0.153846154</v>
      </c>
      <c r="Y32" s="10">
        <v>0.609375</v>
      </c>
      <c r="Z32" s="10">
        <v>18</v>
      </c>
      <c r="AA32" s="10">
        <v>4</v>
      </c>
      <c r="AB32" s="10">
        <f t="shared" si="0"/>
        <v>0.328125</v>
      </c>
      <c r="AC32" s="10">
        <f t="shared" si="1"/>
        <v>0.121875</v>
      </c>
      <c r="AD32" s="21">
        <f t="shared" si="2"/>
        <v>0.326923076923077</v>
      </c>
    </row>
    <row r="33" spans="1:30">
      <c r="A33" s="14" t="s">
        <v>52</v>
      </c>
      <c r="B33" s="11" t="s">
        <v>42</v>
      </c>
      <c r="C33" s="11">
        <v>1</v>
      </c>
      <c r="D33" s="11">
        <v>339</v>
      </c>
      <c r="E33" s="11">
        <v>84</v>
      </c>
      <c r="F33" s="11">
        <v>255</v>
      </c>
      <c r="G33" s="11">
        <v>17</v>
      </c>
      <c r="H33" s="11">
        <v>37</v>
      </c>
      <c r="I33" s="11">
        <v>0</v>
      </c>
      <c r="J33" s="11">
        <v>1184</v>
      </c>
      <c r="K33" s="11">
        <v>179424673</v>
      </c>
      <c r="L33" s="11">
        <v>0.083305923</v>
      </c>
      <c r="M33" s="11">
        <v>1.328863528</v>
      </c>
      <c r="N33" s="11">
        <v>66.77699521</v>
      </c>
      <c r="O33" s="16">
        <v>2.42e-15</v>
      </c>
      <c r="P33" s="11">
        <v>2.325663495</v>
      </c>
      <c r="Q33" s="11">
        <v>0.446946779</v>
      </c>
      <c r="R33" s="11">
        <v>5</v>
      </c>
      <c r="S33" s="11">
        <v>1.8</v>
      </c>
      <c r="T33" s="11">
        <v>0.254277286</v>
      </c>
      <c r="U33" s="11">
        <v>0.5762706</v>
      </c>
      <c r="V33" s="11">
        <v>0.146312684</v>
      </c>
      <c r="W33" s="11">
        <v>0.59047619</v>
      </c>
      <c r="X33" s="11">
        <v>0.143529412</v>
      </c>
      <c r="Y33" s="11">
        <v>0.619047619</v>
      </c>
      <c r="Z33" s="11">
        <v>49.6</v>
      </c>
      <c r="AA33" s="11">
        <v>36.6</v>
      </c>
      <c r="AB33" s="11">
        <f t="shared" si="0"/>
        <v>0.0285714290000001</v>
      </c>
      <c r="AC33" s="11">
        <f t="shared" si="1"/>
        <v>0.1238095238</v>
      </c>
      <c r="AD33" s="22">
        <f t="shared" si="2"/>
        <v>0.94230769143787</v>
      </c>
    </row>
    <row r="34" spans="1:30">
      <c r="A34" s="13" t="s">
        <v>52</v>
      </c>
      <c r="B34" s="10" t="s">
        <v>44</v>
      </c>
      <c r="C34" s="10">
        <v>1</v>
      </c>
      <c r="D34" s="10">
        <v>15</v>
      </c>
      <c r="E34" s="10">
        <v>9</v>
      </c>
      <c r="F34" s="10">
        <v>6</v>
      </c>
      <c r="G34" s="10">
        <v>6</v>
      </c>
      <c r="H34" s="10">
        <v>16</v>
      </c>
      <c r="I34" s="10">
        <v>0</v>
      </c>
      <c r="J34" s="10">
        <v>352</v>
      </c>
      <c r="K34" s="10">
        <v>179424673</v>
      </c>
      <c r="L34" s="10">
        <v>0.072</v>
      </c>
      <c r="M34" s="10">
        <v>2.26</v>
      </c>
      <c r="N34" s="10">
        <v>2.335164835</v>
      </c>
      <c r="O34" s="10">
        <v>0.140058446</v>
      </c>
      <c r="P34" s="10">
        <v>1.361721612</v>
      </c>
      <c r="Q34" s="10">
        <v>0.3</v>
      </c>
      <c r="R34" s="10">
        <v>5</v>
      </c>
      <c r="S34" s="10">
        <v>1.6</v>
      </c>
      <c r="T34" s="10">
        <v>0.546666667</v>
      </c>
      <c r="U34" s="10">
        <v>0.817032967</v>
      </c>
      <c r="V34" s="10">
        <v>0.4</v>
      </c>
      <c r="W34" s="10">
        <v>0.666666667</v>
      </c>
      <c r="X34" s="10">
        <v>0.366666667</v>
      </c>
      <c r="Y34" s="10">
        <v>1</v>
      </c>
      <c r="Z34" s="10">
        <v>6</v>
      </c>
      <c r="AA34" s="10">
        <v>2.2</v>
      </c>
      <c r="AB34" s="10">
        <f t="shared" si="0"/>
        <v>0.333333333</v>
      </c>
      <c r="AC34" s="10">
        <f t="shared" si="1"/>
        <v>0.2</v>
      </c>
      <c r="AD34" s="21">
        <f t="shared" si="2"/>
        <v>0.58333333375</v>
      </c>
    </row>
    <row r="35" spans="1:30">
      <c r="A35" s="14" t="s">
        <v>52</v>
      </c>
      <c r="B35" s="11" t="s">
        <v>45</v>
      </c>
      <c r="C35" s="11">
        <v>1</v>
      </c>
      <c r="D35" s="11">
        <v>1066</v>
      </c>
      <c r="E35" s="11">
        <v>331</v>
      </c>
      <c r="F35" s="11">
        <v>735</v>
      </c>
      <c r="G35" s="11">
        <v>12</v>
      </c>
      <c r="H35" s="11">
        <v>42</v>
      </c>
      <c r="I35" s="11">
        <v>0.016</v>
      </c>
      <c r="J35" s="11">
        <v>756</v>
      </c>
      <c r="K35" s="11">
        <v>179424673</v>
      </c>
      <c r="L35" s="11">
        <v>0.093171154</v>
      </c>
      <c r="M35" s="11">
        <v>93.28099353</v>
      </c>
      <c r="N35" s="11">
        <v>331.6535568</v>
      </c>
      <c r="O35" s="16">
        <v>5.29e-8</v>
      </c>
      <c r="P35" s="11">
        <v>2.12252703</v>
      </c>
      <c r="Q35" s="11">
        <v>0.435191648</v>
      </c>
      <c r="R35" s="11">
        <v>5</v>
      </c>
      <c r="S35" s="11">
        <v>1</v>
      </c>
      <c r="T35" s="11">
        <v>0.421388368</v>
      </c>
      <c r="U35" s="11">
        <v>0.659058581</v>
      </c>
      <c r="V35" s="11">
        <v>0.224015009</v>
      </c>
      <c r="W35" s="11">
        <v>0.721450151</v>
      </c>
      <c r="X35" s="11">
        <v>0.286258503</v>
      </c>
      <c r="Y35" s="11">
        <v>1</v>
      </c>
      <c r="Z35" s="11">
        <v>238.8</v>
      </c>
      <c r="AA35" s="11">
        <v>210.4</v>
      </c>
      <c r="AB35" s="11">
        <f t="shared" si="0"/>
        <v>0.278549849</v>
      </c>
      <c r="AC35" s="11">
        <f t="shared" si="1"/>
        <v>0.2</v>
      </c>
      <c r="AD35" s="22">
        <f t="shared" si="2"/>
        <v>0.65181268875</v>
      </c>
    </row>
    <row r="36" spans="1:30">
      <c r="A36" s="13" t="s">
        <v>52</v>
      </c>
      <c r="B36" s="10" t="s">
        <v>46</v>
      </c>
      <c r="C36" s="10">
        <v>1</v>
      </c>
      <c r="D36" s="10">
        <v>683</v>
      </c>
      <c r="E36" s="10">
        <v>92</v>
      </c>
      <c r="F36" s="10">
        <v>591</v>
      </c>
      <c r="G36" s="10">
        <v>35</v>
      </c>
      <c r="H36" s="10">
        <v>99</v>
      </c>
      <c r="I36" s="10">
        <v>0.093</v>
      </c>
      <c r="J36" s="10">
        <v>5049</v>
      </c>
      <c r="K36" s="10">
        <v>179424673</v>
      </c>
      <c r="L36" s="10">
        <v>0.090962059</v>
      </c>
      <c r="M36" s="10">
        <v>0.994549061</v>
      </c>
      <c r="N36" s="10">
        <v>256.513151</v>
      </c>
      <c r="O36" s="10">
        <v>0</v>
      </c>
      <c r="P36" s="10">
        <v>3.651880466</v>
      </c>
      <c r="Q36" s="10">
        <v>0.780416391</v>
      </c>
      <c r="R36" s="10">
        <v>5</v>
      </c>
      <c r="S36" s="10">
        <v>7.4</v>
      </c>
      <c r="T36" s="10">
        <v>0.263836018</v>
      </c>
      <c r="U36" s="10">
        <v>0.491907764</v>
      </c>
      <c r="V36" s="10">
        <v>0.126500732</v>
      </c>
      <c r="W36" s="10">
        <v>0.939130435</v>
      </c>
      <c r="X36" s="10">
        <v>0.158714044</v>
      </c>
      <c r="Y36" s="10">
        <v>0.97826087</v>
      </c>
      <c r="Z36" s="10">
        <v>86.4</v>
      </c>
      <c r="AA36" s="10">
        <v>93.8</v>
      </c>
      <c r="AB36" s="10">
        <f t="shared" si="0"/>
        <v>0.0391304349999999</v>
      </c>
      <c r="AC36" s="10">
        <f t="shared" si="1"/>
        <v>0.195652174</v>
      </c>
      <c r="AD36" s="21">
        <f t="shared" si="2"/>
        <v>0.949999999744445</v>
      </c>
    </row>
    <row r="37" spans="1:30">
      <c r="A37" s="14" t="s">
        <v>52</v>
      </c>
      <c r="B37" s="11" t="s">
        <v>47</v>
      </c>
      <c r="C37" s="11">
        <v>1</v>
      </c>
      <c r="D37" s="11">
        <v>187</v>
      </c>
      <c r="E37" s="11">
        <v>172</v>
      </c>
      <c r="F37" s="11">
        <v>15</v>
      </c>
      <c r="G37" s="11">
        <v>22</v>
      </c>
      <c r="H37" s="11">
        <v>44</v>
      </c>
      <c r="I37" s="11">
        <v>0</v>
      </c>
      <c r="J37" s="11">
        <v>1012</v>
      </c>
      <c r="K37" s="11">
        <v>179424673</v>
      </c>
      <c r="L37" s="11">
        <v>0.029609082</v>
      </c>
      <c r="M37" s="11">
        <v>48.6</v>
      </c>
      <c r="N37" s="11">
        <v>9.37490869</v>
      </c>
      <c r="O37" s="11">
        <v>0.00268908</v>
      </c>
      <c r="P37" s="11">
        <v>1.077651418</v>
      </c>
      <c r="Q37" s="11">
        <v>0.401317829</v>
      </c>
      <c r="R37" s="11">
        <v>5</v>
      </c>
      <c r="S37" s="11">
        <v>1.4</v>
      </c>
      <c r="T37" s="11">
        <v>0.422459893</v>
      </c>
      <c r="U37" s="11">
        <v>0.991208791</v>
      </c>
      <c r="V37" s="11">
        <v>0.418181818</v>
      </c>
      <c r="W37" s="11">
        <v>0.454651163</v>
      </c>
      <c r="X37" s="11">
        <v>0.053333333</v>
      </c>
      <c r="Y37" s="11">
        <v>0.738372093</v>
      </c>
      <c r="Z37" s="11">
        <v>78.2</v>
      </c>
      <c r="AA37" s="11">
        <v>0.8</v>
      </c>
      <c r="AB37" s="11">
        <f t="shared" si="0"/>
        <v>0.28372093</v>
      </c>
      <c r="AC37" s="11">
        <f t="shared" si="1"/>
        <v>0.1476744186</v>
      </c>
      <c r="AD37" s="22">
        <f t="shared" si="2"/>
        <v>0.519685039748652</v>
      </c>
    </row>
    <row r="38" spans="1:30">
      <c r="A38" s="13" t="s">
        <v>52</v>
      </c>
      <c r="B38" s="10" t="s">
        <v>48</v>
      </c>
      <c r="C38" s="10">
        <v>1</v>
      </c>
      <c r="D38" s="10">
        <v>3190</v>
      </c>
      <c r="E38" s="10">
        <v>1655</v>
      </c>
      <c r="F38" s="10">
        <v>1535</v>
      </c>
      <c r="G38" s="10">
        <v>61</v>
      </c>
      <c r="H38" s="10">
        <v>3465</v>
      </c>
      <c r="I38" s="10">
        <v>2.543</v>
      </c>
      <c r="J38" s="10">
        <v>62370</v>
      </c>
      <c r="K38" s="10">
        <v>179424673</v>
      </c>
      <c r="L38" s="10">
        <v>0.051757255</v>
      </c>
      <c r="M38" s="10">
        <v>7.891843747</v>
      </c>
      <c r="N38" s="10">
        <v>273.0656506</v>
      </c>
      <c r="O38" s="10">
        <v>0</v>
      </c>
      <c r="P38" s="10">
        <v>1.671212462</v>
      </c>
      <c r="Q38" s="10">
        <v>0.207322397</v>
      </c>
      <c r="R38" s="10">
        <v>5</v>
      </c>
      <c r="S38" s="10">
        <v>1</v>
      </c>
      <c r="T38" s="10">
        <v>0.149905956</v>
      </c>
      <c r="U38" s="10">
        <v>0.867039694</v>
      </c>
      <c r="V38" s="10">
        <v>0.129529781</v>
      </c>
      <c r="W38" s="10">
        <v>0.249667674</v>
      </c>
      <c r="X38" s="10">
        <v>0.042345277</v>
      </c>
      <c r="Y38" s="10">
        <v>0.807854985</v>
      </c>
      <c r="Z38" s="10">
        <v>413.2</v>
      </c>
      <c r="AA38" s="10">
        <v>65</v>
      </c>
      <c r="AB38" s="10">
        <f t="shared" si="0"/>
        <v>0.558187311</v>
      </c>
      <c r="AC38" s="10">
        <f t="shared" si="1"/>
        <v>0.161570997</v>
      </c>
      <c r="AD38" s="21">
        <f t="shared" si="2"/>
        <v>0.136312640628194</v>
      </c>
    </row>
    <row r="39" spans="1:30">
      <c r="A39" s="14" t="s">
        <v>52</v>
      </c>
      <c r="B39" s="11" t="s">
        <v>49</v>
      </c>
      <c r="C39" s="11">
        <v>1</v>
      </c>
      <c r="D39" s="11">
        <v>958</v>
      </c>
      <c r="E39" s="11">
        <v>626</v>
      </c>
      <c r="F39" s="11">
        <v>332</v>
      </c>
      <c r="G39" s="11">
        <v>9</v>
      </c>
      <c r="H39" s="11">
        <v>27</v>
      </c>
      <c r="I39" s="11">
        <v>0</v>
      </c>
      <c r="J39" s="11">
        <v>621</v>
      </c>
      <c r="K39" s="11">
        <v>179424673</v>
      </c>
      <c r="L39" s="11">
        <v>0.040324092</v>
      </c>
      <c r="M39" s="11">
        <v>4.759510567</v>
      </c>
      <c r="N39" s="11">
        <v>41.4577365</v>
      </c>
      <c r="O39" s="16">
        <v>1.8e-8</v>
      </c>
      <c r="P39" s="11">
        <v>1.269568487</v>
      </c>
      <c r="Q39" s="11">
        <v>0.1780669</v>
      </c>
      <c r="R39" s="11">
        <v>5</v>
      </c>
      <c r="S39" s="11">
        <v>1.8</v>
      </c>
      <c r="T39" s="11">
        <v>0.239248434</v>
      </c>
      <c r="U39" s="11">
        <v>0.829592769</v>
      </c>
      <c r="V39" s="11">
        <v>0.196659708</v>
      </c>
      <c r="W39" s="11">
        <v>0.300958466</v>
      </c>
      <c r="X39" s="11">
        <v>0.122891566</v>
      </c>
      <c r="Y39" s="11">
        <v>0.584664537</v>
      </c>
      <c r="Z39" s="11">
        <v>188.4</v>
      </c>
      <c r="AA39" s="11">
        <v>40.8</v>
      </c>
      <c r="AB39" s="11">
        <f t="shared" si="0"/>
        <v>0.283706071</v>
      </c>
      <c r="AC39" s="11">
        <f t="shared" si="1"/>
        <v>0.1169329074</v>
      </c>
      <c r="AD39" s="22">
        <f t="shared" si="2"/>
        <v>0.393442621696072</v>
      </c>
    </row>
    <row r="40" spans="1:30">
      <c r="A40" s="13" t="s">
        <v>52</v>
      </c>
      <c r="B40" s="10" t="s">
        <v>50</v>
      </c>
      <c r="C40" s="10">
        <v>1</v>
      </c>
      <c r="D40" s="10">
        <v>10</v>
      </c>
      <c r="E40" s="10">
        <v>5</v>
      </c>
      <c r="F40" s="10">
        <v>5</v>
      </c>
      <c r="G40" s="10">
        <v>32</v>
      </c>
      <c r="H40" s="10">
        <v>77</v>
      </c>
      <c r="I40" s="10">
        <v>0</v>
      </c>
      <c r="J40" s="10">
        <v>1386</v>
      </c>
      <c r="K40" s="10">
        <v>179424673</v>
      </c>
      <c r="L40" s="10">
        <v>0.13</v>
      </c>
      <c r="M40" s="10">
        <v>2.5</v>
      </c>
      <c r="N40" s="10">
        <v>3.523809524</v>
      </c>
      <c r="O40" s="10">
        <v>0.094531081</v>
      </c>
      <c r="P40" s="10">
        <v>1.9</v>
      </c>
      <c r="Q40" s="10">
        <v>0.52</v>
      </c>
      <c r="R40" s="10">
        <v>5</v>
      </c>
      <c r="S40" s="10">
        <v>1</v>
      </c>
      <c r="T40" s="10">
        <v>0.3</v>
      </c>
      <c r="U40" s="10">
        <v>0.95</v>
      </c>
      <c r="V40" s="10">
        <v>0.28</v>
      </c>
      <c r="W40" s="10">
        <v>0.56</v>
      </c>
      <c r="X40" s="10">
        <v>0.04</v>
      </c>
      <c r="Y40" s="10">
        <v>1</v>
      </c>
      <c r="Z40" s="10">
        <v>2.8</v>
      </c>
      <c r="AA40" s="10">
        <v>0.2</v>
      </c>
      <c r="AB40" s="10">
        <f t="shared" si="0"/>
        <v>0.44</v>
      </c>
      <c r="AC40" s="10">
        <f t="shared" si="1"/>
        <v>0.2</v>
      </c>
      <c r="AD40" s="21">
        <f t="shared" si="2"/>
        <v>0.45</v>
      </c>
    </row>
    <row r="41" spans="1:30">
      <c r="A41" s="14" t="s">
        <v>52</v>
      </c>
      <c r="B41" s="11" t="s">
        <v>51</v>
      </c>
      <c r="C41" s="11">
        <v>1</v>
      </c>
      <c r="D41" s="11">
        <v>435</v>
      </c>
      <c r="E41" s="11">
        <v>267</v>
      </c>
      <c r="F41" s="11">
        <v>168</v>
      </c>
      <c r="G41" s="11">
        <v>16</v>
      </c>
      <c r="H41" s="11">
        <v>32</v>
      </c>
      <c r="I41" s="11">
        <v>0</v>
      </c>
      <c r="J41" s="11">
        <v>896</v>
      </c>
      <c r="K41" s="11">
        <v>179424673</v>
      </c>
      <c r="L41" s="11">
        <v>0.195361078</v>
      </c>
      <c r="M41" s="11">
        <v>45.89333333</v>
      </c>
      <c r="N41" s="11">
        <v>284.4639381</v>
      </c>
      <c r="O41" s="11">
        <v>0</v>
      </c>
      <c r="P41" s="11">
        <v>1.600935525</v>
      </c>
      <c r="Q41" s="11">
        <v>0.824130551</v>
      </c>
      <c r="R41" s="11">
        <v>5</v>
      </c>
      <c r="S41" s="11">
        <v>1.8</v>
      </c>
      <c r="T41" s="11">
        <v>0.529655172</v>
      </c>
      <c r="U41" s="11">
        <v>0.982643184</v>
      </c>
      <c r="V41" s="11">
        <v>0.52045977</v>
      </c>
      <c r="W41" s="11">
        <v>0.847940075</v>
      </c>
      <c r="X41" s="11">
        <v>0.023809524</v>
      </c>
      <c r="Y41" s="11">
        <v>0.947565543</v>
      </c>
      <c r="Z41" s="11">
        <v>226.4</v>
      </c>
      <c r="AA41" s="11">
        <v>4</v>
      </c>
      <c r="AB41" s="11">
        <f t="shared" si="0"/>
        <v>0.0996254679999999</v>
      </c>
      <c r="AC41" s="11">
        <f t="shared" si="1"/>
        <v>0.1895131086</v>
      </c>
      <c r="AD41" s="22">
        <f t="shared" si="2"/>
        <v>0.868577075306336</v>
      </c>
    </row>
    <row r="42" spans="1:30">
      <c r="A42" s="15" t="s">
        <v>53</v>
      </c>
      <c r="B42" s="2" t="s">
        <v>31</v>
      </c>
      <c r="C42" s="2">
        <v>1</v>
      </c>
      <c r="D42" s="2">
        <v>226</v>
      </c>
      <c r="E42" s="2">
        <v>57</v>
      </c>
      <c r="F42" s="2">
        <v>169</v>
      </c>
      <c r="G42" s="2">
        <v>69</v>
      </c>
      <c r="H42" s="2">
        <v>154</v>
      </c>
      <c r="I42" s="2">
        <v>63.682</v>
      </c>
      <c r="J42" s="2" t="s">
        <v>54</v>
      </c>
      <c r="K42" s="2">
        <v>179424673</v>
      </c>
      <c r="L42" s="2">
        <v>0.175041115</v>
      </c>
      <c r="M42" s="2">
        <v>7.876363636</v>
      </c>
      <c r="N42" s="2">
        <v>182.1741121</v>
      </c>
      <c r="O42" s="2">
        <v>0</v>
      </c>
      <c r="P42" s="2">
        <v>3.476698623</v>
      </c>
      <c r="Q42" s="2">
        <v>0.928101318</v>
      </c>
      <c r="R42" s="2">
        <v>5</v>
      </c>
      <c r="S42" s="2">
        <v>7.2</v>
      </c>
      <c r="T42" s="2">
        <v>0.281415929</v>
      </c>
      <c r="U42" s="2">
        <v>0.876866467</v>
      </c>
      <c r="V42" s="2">
        <v>0.246017699</v>
      </c>
      <c r="W42" s="2">
        <v>0.975438596</v>
      </c>
      <c r="X42" s="2">
        <v>0.047337278</v>
      </c>
      <c r="Y42" s="2">
        <v>1</v>
      </c>
      <c r="Z42" s="2">
        <v>55.6</v>
      </c>
      <c r="AA42" s="2">
        <v>8</v>
      </c>
      <c r="AB42" s="2">
        <f t="shared" ref="AB42:AB61" si="3">Y42-W42</f>
        <v>0.024561404</v>
      </c>
      <c r="AC42" s="2">
        <f t="shared" ref="AC42:AC61" si="4">Y42/R42</f>
        <v>0.2</v>
      </c>
      <c r="AD42" s="9">
        <f t="shared" ref="AD42:AD61" si="5">IF(Y42-AC42&gt;0,(W42-AC42)/(Y42-AC42),1)</f>
        <v>0.969298245</v>
      </c>
    </row>
    <row r="43" spans="1:30">
      <c r="A43" s="7" t="s">
        <v>53</v>
      </c>
      <c r="B43" s="3" t="s">
        <v>32</v>
      </c>
      <c r="C43" s="3">
        <v>1</v>
      </c>
      <c r="D43" s="3">
        <v>286</v>
      </c>
      <c r="E43" s="3">
        <v>201</v>
      </c>
      <c r="F43" s="3">
        <v>85</v>
      </c>
      <c r="G43" s="3">
        <v>9</v>
      </c>
      <c r="H43" s="3">
        <v>41</v>
      </c>
      <c r="I43" s="3">
        <v>19.355</v>
      </c>
      <c r="J43" s="3" t="s">
        <v>54</v>
      </c>
      <c r="K43" s="3">
        <v>179424673</v>
      </c>
      <c r="L43" s="3">
        <v>0.062929728</v>
      </c>
      <c r="M43" s="3">
        <v>3.820622503</v>
      </c>
      <c r="N43" s="3">
        <v>25.1259588</v>
      </c>
      <c r="O43" s="18">
        <v>6.89e-7</v>
      </c>
      <c r="P43" s="3">
        <v>1.132993878</v>
      </c>
      <c r="Q43" s="3">
        <v>0.301281826</v>
      </c>
      <c r="R43" s="3">
        <v>5</v>
      </c>
      <c r="S43" s="3">
        <v>2</v>
      </c>
      <c r="T43" s="3">
        <v>0.677622378</v>
      </c>
      <c r="U43" s="3">
        <v>0.796264928</v>
      </c>
      <c r="V43" s="3">
        <v>0.539160839</v>
      </c>
      <c r="W43" s="3">
        <v>0.767164179</v>
      </c>
      <c r="X43" s="3">
        <v>0.465882353</v>
      </c>
      <c r="Y43" s="3">
        <v>0.860697</v>
      </c>
      <c r="Z43" s="3">
        <v>154.2</v>
      </c>
      <c r="AA43" s="3">
        <v>39.6</v>
      </c>
      <c r="AB43" s="3">
        <f t="shared" si="3"/>
        <v>0.093532821</v>
      </c>
      <c r="AC43" s="3">
        <f t="shared" si="4"/>
        <v>0.1721394</v>
      </c>
      <c r="AD43" s="8">
        <f t="shared" si="5"/>
        <v>0.864161224856134</v>
      </c>
    </row>
    <row r="44" spans="1:30">
      <c r="A44" s="15" t="s">
        <v>53</v>
      </c>
      <c r="B44" s="2" t="s">
        <v>33</v>
      </c>
      <c r="C44" s="2">
        <v>1</v>
      </c>
      <c r="D44" s="2">
        <v>105</v>
      </c>
      <c r="E44" s="2">
        <v>44</v>
      </c>
      <c r="F44" s="2">
        <v>61</v>
      </c>
      <c r="G44" s="2">
        <v>12</v>
      </c>
      <c r="H44" s="2">
        <v>191</v>
      </c>
      <c r="I44" s="2">
        <v>26.252</v>
      </c>
      <c r="J44" s="2" t="s">
        <v>54</v>
      </c>
      <c r="K44" s="2">
        <v>179424673</v>
      </c>
      <c r="L44" s="2">
        <v>0.143909297</v>
      </c>
      <c r="M44" s="2">
        <v>3.479516807</v>
      </c>
      <c r="N44" s="2">
        <v>38.2318369</v>
      </c>
      <c r="O44" s="19">
        <v>9.6e-9</v>
      </c>
      <c r="P44" s="2">
        <v>1.84574212</v>
      </c>
      <c r="Q44" s="2">
        <v>0.591132638</v>
      </c>
      <c r="R44" s="2">
        <v>5</v>
      </c>
      <c r="S44" s="2">
        <v>2.6</v>
      </c>
      <c r="T44" s="2">
        <v>0.424761905</v>
      </c>
      <c r="U44" s="2">
        <v>0.773453841</v>
      </c>
      <c r="V44" s="2">
        <v>0.321904762</v>
      </c>
      <c r="W44" s="2">
        <v>0.768181818</v>
      </c>
      <c r="X44" s="2">
        <v>0.17704918</v>
      </c>
      <c r="Y44" s="2">
        <v>0.977273</v>
      </c>
      <c r="Z44" s="2">
        <v>33.8</v>
      </c>
      <c r="AA44" s="2">
        <v>10.8</v>
      </c>
      <c r="AB44" s="2">
        <f t="shared" si="3"/>
        <v>0.209091182</v>
      </c>
      <c r="AC44" s="2">
        <f t="shared" si="4"/>
        <v>0.1954546</v>
      </c>
      <c r="AD44" s="9">
        <f t="shared" si="5"/>
        <v>0.732557865100131</v>
      </c>
    </row>
    <row r="45" spans="1:30">
      <c r="A45" s="7" t="s">
        <v>53</v>
      </c>
      <c r="B45" s="3" t="s">
        <v>34</v>
      </c>
      <c r="C45" s="3">
        <v>1</v>
      </c>
      <c r="D45" s="3">
        <v>1728</v>
      </c>
      <c r="E45" s="3">
        <v>1210</v>
      </c>
      <c r="F45" s="3">
        <v>518</v>
      </c>
      <c r="G45" s="3">
        <v>6</v>
      </c>
      <c r="H45" s="3">
        <v>21</v>
      </c>
      <c r="I45" s="3">
        <v>60.601</v>
      </c>
      <c r="J45" s="3" t="s">
        <v>54</v>
      </c>
      <c r="K45" s="3">
        <v>179424673</v>
      </c>
      <c r="L45" s="3">
        <v>0.058680556</v>
      </c>
      <c r="M45" s="3">
        <v>233.0812642</v>
      </c>
      <c r="N45" s="3">
        <v>172.8003676</v>
      </c>
      <c r="O45" s="18">
        <v>4.03e-8</v>
      </c>
      <c r="P45" s="3">
        <v>1.270413223</v>
      </c>
      <c r="Q45" s="3">
        <v>0.279554549</v>
      </c>
      <c r="R45" s="3">
        <v>5</v>
      </c>
      <c r="S45" s="3">
        <v>1</v>
      </c>
      <c r="T45" s="3">
        <v>0.3</v>
      </c>
      <c r="U45" s="3">
        <v>0.889583333</v>
      </c>
      <c r="V45" s="3">
        <v>0.26875</v>
      </c>
      <c r="W45" s="3">
        <v>0.383801653</v>
      </c>
      <c r="X45" s="3">
        <v>0.104247104</v>
      </c>
      <c r="Y45" s="3">
        <v>0.990083</v>
      </c>
      <c r="Z45" s="3">
        <v>464.4</v>
      </c>
      <c r="AA45" s="3">
        <v>54</v>
      </c>
      <c r="AB45" s="3">
        <f t="shared" si="3"/>
        <v>0.606281347</v>
      </c>
      <c r="AC45" s="3">
        <f t="shared" si="4"/>
        <v>0.1980166</v>
      </c>
      <c r="AD45" s="8">
        <f t="shared" si="5"/>
        <v>0.234557422206017</v>
      </c>
    </row>
    <row r="46" spans="1:30">
      <c r="A46" s="15" t="s">
        <v>53</v>
      </c>
      <c r="B46" s="2" t="s">
        <v>35</v>
      </c>
      <c r="C46" s="2">
        <v>1</v>
      </c>
      <c r="D46" s="2">
        <v>3196</v>
      </c>
      <c r="E46" s="2">
        <v>1669</v>
      </c>
      <c r="F46" s="2">
        <v>1527</v>
      </c>
      <c r="G46" s="2">
        <v>36</v>
      </c>
      <c r="H46" s="2">
        <v>73</v>
      </c>
      <c r="I46" s="2">
        <v>1798.152</v>
      </c>
      <c r="J46" s="2" t="s">
        <v>54</v>
      </c>
      <c r="K46" s="2">
        <v>179424673</v>
      </c>
      <c r="L46" s="2">
        <v>0.148031057</v>
      </c>
      <c r="M46" s="2">
        <v>6.790110531</v>
      </c>
      <c r="N46" s="2">
        <v>1149.671291</v>
      </c>
      <c r="O46" s="2">
        <v>0</v>
      </c>
      <c r="P46" s="2">
        <v>1.665160853</v>
      </c>
      <c r="Q46" s="2">
        <v>0.593295437</v>
      </c>
      <c r="R46" s="2">
        <v>5</v>
      </c>
      <c r="S46" s="2">
        <v>4.8</v>
      </c>
      <c r="T46" s="2">
        <v>0.426658323</v>
      </c>
      <c r="U46" s="2">
        <v>0.869572423</v>
      </c>
      <c r="V46" s="2">
        <v>0.370838548</v>
      </c>
      <c r="W46" s="2">
        <v>0.710125824</v>
      </c>
      <c r="X46" s="2">
        <v>0.116830386</v>
      </c>
      <c r="Y46" s="2">
        <v>0.723188</v>
      </c>
      <c r="Z46" s="2">
        <v>1185.2</v>
      </c>
      <c r="AA46" s="2">
        <v>178.4</v>
      </c>
      <c r="AB46" s="2">
        <f t="shared" si="3"/>
        <v>0.013062176</v>
      </c>
      <c r="AC46" s="2">
        <f t="shared" si="4"/>
        <v>0.1446376</v>
      </c>
      <c r="AD46" s="9">
        <f t="shared" si="5"/>
        <v>0.977422578914473</v>
      </c>
    </row>
    <row r="47" spans="1:30">
      <c r="A47" s="7" t="s">
        <v>53</v>
      </c>
      <c r="B47" s="3" t="s">
        <v>36</v>
      </c>
      <c r="C47" s="3">
        <v>1</v>
      </c>
      <c r="D47" s="3">
        <v>32</v>
      </c>
      <c r="E47" s="3">
        <v>13</v>
      </c>
      <c r="F47" s="3">
        <v>19</v>
      </c>
      <c r="G47" s="3">
        <v>56</v>
      </c>
      <c r="H47" s="3">
        <v>157</v>
      </c>
      <c r="I47" s="3">
        <v>23.373</v>
      </c>
      <c r="J47" s="3" t="s">
        <v>54</v>
      </c>
      <c r="K47" s="3">
        <v>179424673</v>
      </c>
      <c r="L47" s="3">
        <v>0.140625</v>
      </c>
      <c r="M47" s="3">
        <v>4.4</v>
      </c>
      <c r="N47" s="3">
        <v>12.67159304</v>
      </c>
      <c r="O47" s="18">
        <v>0.000456</v>
      </c>
      <c r="P47" s="3">
        <v>2.173115773</v>
      </c>
      <c r="Q47" s="3">
        <v>0.582995951</v>
      </c>
      <c r="R47" s="3">
        <v>5</v>
      </c>
      <c r="S47" s="3">
        <v>4.6</v>
      </c>
      <c r="T47" s="3">
        <v>0.3</v>
      </c>
      <c r="U47" s="3">
        <v>0.882828283</v>
      </c>
      <c r="V47" s="3">
        <v>0.2625</v>
      </c>
      <c r="W47" s="3">
        <v>0.646153846</v>
      </c>
      <c r="X47" s="3">
        <v>0.063157895</v>
      </c>
      <c r="Y47" s="3">
        <v>0.846154</v>
      </c>
      <c r="Z47" s="3">
        <v>8.4</v>
      </c>
      <c r="AA47" s="3">
        <v>1.2</v>
      </c>
      <c r="AB47" s="3">
        <f t="shared" si="3"/>
        <v>0.200000154</v>
      </c>
      <c r="AC47" s="3">
        <f t="shared" si="4"/>
        <v>0.1692308</v>
      </c>
      <c r="AD47" s="8">
        <f t="shared" si="5"/>
        <v>0.704545280764495</v>
      </c>
    </row>
    <row r="48" spans="1:30">
      <c r="A48" s="15" t="s">
        <v>53</v>
      </c>
      <c r="B48" s="2" t="s">
        <v>37</v>
      </c>
      <c r="C48" s="2">
        <v>1</v>
      </c>
      <c r="D48" s="2">
        <v>106</v>
      </c>
      <c r="E48" s="2">
        <v>53</v>
      </c>
      <c r="F48" s="2">
        <v>53</v>
      </c>
      <c r="G48" s="2">
        <v>58</v>
      </c>
      <c r="H48" s="2">
        <v>334</v>
      </c>
      <c r="I48" s="2">
        <v>51.527</v>
      </c>
      <c r="J48" s="2" t="s">
        <v>54</v>
      </c>
      <c r="K48" s="2">
        <v>179424673</v>
      </c>
      <c r="L48" s="2">
        <v>0.077358491</v>
      </c>
      <c r="M48" s="2">
        <v>9.233333333</v>
      </c>
      <c r="N48" s="2">
        <v>17.3624707</v>
      </c>
      <c r="O48" s="19">
        <v>0.000255</v>
      </c>
      <c r="P48" s="2">
        <v>1.854693319</v>
      </c>
      <c r="Q48" s="2">
        <v>0.309433962</v>
      </c>
      <c r="R48" s="2">
        <v>5</v>
      </c>
      <c r="S48" s="2">
        <v>1</v>
      </c>
      <c r="T48" s="2">
        <v>0.18490566</v>
      </c>
      <c r="U48" s="2">
        <v>0.927346659</v>
      </c>
      <c r="V48" s="2">
        <v>0.169811321</v>
      </c>
      <c r="W48" s="2">
        <v>0.339622642</v>
      </c>
      <c r="X48" s="2">
        <v>0.030188679</v>
      </c>
      <c r="Y48" s="2">
        <v>0.90566</v>
      </c>
      <c r="Z48" s="2">
        <v>18</v>
      </c>
      <c r="AA48" s="2">
        <v>1.6</v>
      </c>
      <c r="AB48" s="2">
        <f t="shared" si="3"/>
        <v>0.566037358</v>
      </c>
      <c r="AC48" s="2">
        <f t="shared" si="4"/>
        <v>0.181132</v>
      </c>
      <c r="AD48" s="9">
        <f t="shared" si="5"/>
        <v>0.218750195989665</v>
      </c>
    </row>
    <row r="49" spans="1:30">
      <c r="A49" s="7" t="s">
        <v>53</v>
      </c>
      <c r="B49" s="3" t="s">
        <v>38</v>
      </c>
      <c r="C49" s="3">
        <v>1</v>
      </c>
      <c r="D49" s="3">
        <v>124</v>
      </c>
      <c r="E49" s="3">
        <v>62</v>
      </c>
      <c r="F49" s="3">
        <v>62</v>
      </c>
      <c r="G49" s="3">
        <v>6</v>
      </c>
      <c r="H49" s="3">
        <v>17</v>
      </c>
      <c r="I49" s="3">
        <v>2.886</v>
      </c>
      <c r="J49" s="3" t="s">
        <v>54</v>
      </c>
      <c r="K49" s="3">
        <v>179424673</v>
      </c>
      <c r="L49" s="3">
        <v>0.054032258</v>
      </c>
      <c r="M49" s="3">
        <v>3.896666667</v>
      </c>
      <c r="N49" s="3">
        <v>9.907085151</v>
      </c>
      <c r="O49" s="3">
        <v>0.003949387</v>
      </c>
      <c r="P49" s="3">
        <v>1.607355644</v>
      </c>
      <c r="Q49" s="3">
        <v>0.216129032</v>
      </c>
      <c r="R49" s="3">
        <v>5</v>
      </c>
      <c r="S49" s="3">
        <v>1.6</v>
      </c>
      <c r="T49" s="3">
        <v>0.208064516</v>
      </c>
      <c r="U49" s="3">
        <v>0.803677822</v>
      </c>
      <c r="V49" s="3">
        <v>0.158064516</v>
      </c>
      <c r="W49" s="3">
        <v>0.316129032</v>
      </c>
      <c r="X49" s="3">
        <v>0.1</v>
      </c>
      <c r="Y49" s="3">
        <v>0.66129</v>
      </c>
      <c r="Z49" s="3">
        <v>19.6</v>
      </c>
      <c r="AA49" s="3">
        <v>6.2</v>
      </c>
      <c r="AB49" s="3">
        <f t="shared" si="3"/>
        <v>0.345160968</v>
      </c>
      <c r="AC49" s="3">
        <f t="shared" si="4"/>
        <v>0.132258</v>
      </c>
      <c r="AD49" s="8">
        <f t="shared" si="5"/>
        <v>0.347561266615252</v>
      </c>
    </row>
    <row r="50" spans="1:30">
      <c r="A50" s="15" t="s">
        <v>53</v>
      </c>
      <c r="B50" s="2" t="s">
        <v>39</v>
      </c>
      <c r="C50" s="2">
        <v>1</v>
      </c>
      <c r="D50" s="2">
        <v>8124</v>
      </c>
      <c r="E50" s="2">
        <v>4208</v>
      </c>
      <c r="F50" s="2">
        <v>3916</v>
      </c>
      <c r="G50" s="2">
        <v>22</v>
      </c>
      <c r="H50" s="2">
        <v>116</v>
      </c>
      <c r="I50" s="2">
        <v>777.944</v>
      </c>
      <c r="J50" s="2" t="s">
        <v>54</v>
      </c>
      <c r="K50" s="2">
        <v>179424673</v>
      </c>
      <c r="L50" s="2">
        <v>0.185229969</v>
      </c>
      <c r="M50" s="2">
        <v>26.1821351</v>
      </c>
      <c r="N50" s="2">
        <v>4585.645603</v>
      </c>
      <c r="O50" s="2">
        <v>0</v>
      </c>
      <c r="P50" s="2">
        <v>1.848276296</v>
      </c>
      <c r="Q50" s="2">
        <v>0.741878304</v>
      </c>
      <c r="R50" s="2">
        <v>5</v>
      </c>
      <c r="S50" s="2">
        <v>1.8</v>
      </c>
      <c r="T50" s="2">
        <v>0.421861152</v>
      </c>
      <c r="U50" s="2">
        <v>0.957354339</v>
      </c>
      <c r="V50" s="2">
        <v>0.403741999</v>
      </c>
      <c r="W50" s="2">
        <v>0.779467681</v>
      </c>
      <c r="X50" s="2">
        <v>0.037589377</v>
      </c>
      <c r="Y50" s="2">
        <v>0.977186</v>
      </c>
      <c r="Z50" s="2">
        <v>3280</v>
      </c>
      <c r="AA50" s="2">
        <v>147.2</v>
      </c>
      <c r="AB50" s="2">
        <f t="shared" si="3"/>
        <v>0.197718319</v>
      </c>
      <c r="AC50" s="2">
        <f t="shared" si="4"/>
        <v>0.1954372</v>
      </c>
      <c r="AD50" s="9">
        <f t="shared" si="5"/>
        <v>0.747082030698352</v>
      </c>
    </row>
    <row r="51" spans="1:30">
      <c r="A51" s="7" t="s">
        <v>53</v>
      </c>
      <c r="B51" s="3" t="s">
        <v>40</v>
      </c>
      <c r="C51" s="3">
        <v>1</v>
      </c>
      <c r="D51" s="3">
        <v>12960</v>
      </c>
      <c r="E51" s="3">
        <v>4320</v>
      </c>
      <c r="F51" s="3">
        <v>8640</v>
      </c>
      <c r="G51" s="3">
        <v>8</v>
      </c>
      <c r="H51" s="3">
        <v>27</v>
      </c>
      <c r="I51" s="3">
        <v>230.531</v>
      </c>
      <c r="J51" s="3" t="s">
        <v>54</v>
      </c>
      <c r="K51" s="3">
        <v>179424673</v>
      </c>
      <c r="L51" s="3">
        <v>0.044485597</v>
      </c>
      <c r="M51" s="3">
        <v>864.8</v>
      </c>
      <c r="N51" s="3">
        <v>2593.600123</v>
      </c>
      <c r="O51" s="3">
        <v>0.125826553</v>
      </c>
      <c r="P51" s="3">
        <v>3</v>
      </c>
      <c r="Q51" s="3">
        <v>0.200185185</v>
      </c>
      <c r="R51" s="3">
        <v>5</v>
      </c>
      <c r="S51" s="3">
        <v>6.6</v>
      </c>
      <c r="T51" s="3">
        <v>0.066728395</v>
      </c>
      <c r="U51" s="3">
        <v>1</v>
      </c>
      <c r="V51" s="3">
        <v>0.066728395</v>
      </c>
      <c r="W51" s="3">
        <v>0.200185185</v>
      </c>
      <c r="X51" s="3">
        <v>0</v>
      </c>
      <c r="Y51" s="3">
        <v>1</v>
      </c>
      <c r="Z51" s="3">
        <v>864.8</v>
      </c>
      <c r="AA51" s="3">
        <v>0</v>
      </c>
      <c r="AB51" s="3">
        <f t="shared" si="3"/>
        <v>0.799814815</v>
      </c>
      <c r="AC51" s="3">
        <f t="shared" si="4"/>
        <v>0.2</v>
      </c>
      <c r="AD51" s="8">
        <f t="shared" si="5"/>
        <v>0.000231481249999971</v>
      </c>
    </row>
    <row r="52" spans="1:30">
      <c r="A52" s="15" t="s">
        <v>53</v>
      </c>
      <c r="B52" s="2" t="s">
        <v>41</v>
      </c>
      <c r="C52" s="2">
        <v>1</v>
      </c>
      <c r="D52" s="2">
        <v>90</v>
      </c>
      <c r="E52" s="2">
        <v>64</v>
      </c>
      <c r="F52" s="2">
        <v>26</v>
      </c>
      <c r="G52" s="2">
        <v>8</v>
      </c>
      <c r="H52" s="2">
        <v>23</v>
      </c>
      <c r="I52" s="2">
        <v>3.88</v>
      </c>
      <c r="J52" s="2" t="s">
        <v>54</v>
      </c>
      <c r="K52" s="2">
        <v>179424673</v>
      </c>
      <c r="L52" s="2">
        <v>0.02745679</v>
      </c>
      <c r="M52" s="2">
        <v>6.126666667</v>
      </c>
      <c r="N52" s="2">
        <v>2.917147999</v>
      </c>
      <c r="O52" s="2">
        <v>0.099636791</v>
      </c>
      <c r="P52" s="2">
        <v>1.296399457</v>
      </c>
      <c r="Q52" s="2">
        <v>0.133653846</v>
      </c>
      <c r="R52" s="2">
        <v>5</v>
      </c>
      <c r="S52" s="2">
        <v>3</v>
      </c>
      <c r="T52" s="2">
        <v>0.148888889</v>
      </c>
      <c r="U52" s="2">
        <v>0.921884058</v>
      </c>
      <c r="V52" s="2">
        <v>0.133333333</v>
      </c>
      <c r="W52" s="2">
        <v>0.1875</v>
      </c>
      <c r="X52" s="2">
        <v>0.053846154</v>
      </c>
      <c r="Y52" s="2">
        <v>0.546875</v>
      </c>
      <c r="Z52" s="2">
        <v>12</v>
      </c>
      <c r="AA52" s="2">
        <v>1.4</v>
      </c>
      <c r="AB52" s="2">
        <f t="shared" si="3"/>
        <v>0.359375</v>
      </c>
      <c r="AC52" s="2">
        <f t="shared" si="4"/>
        <v>0.109375</v>
      </c>
      <c r="AD52" s="9">
        <f t="shared" si="5"/>
        <v>0.178571428571429</v>
      </c>
    </row>
    <row r="53" spans="1:30">
      <c r="A53" s="7" t="s">
        <v>53</v>
      </c>
      <c r="B53" s="3" t="s">
        <v>42</v>
      </c>
      <c r="C53" s="3">
        <v>1</v>
      </c>
      <c r="D53" s="3">
        <v>339</v>
      </c>
      <c r="E53" s="3">
        <v>84</v>
      </c>
      <c r="F53" s="3">
        <v>255</v>
      </c>
      <c r="G53" s="3">
        <v>17</v>
      </c>
      <c r="H53" s="3">
        <v>37</v>
      </c>
      <c r="I53" s="3">
        <v>72.57</v>
      </c>
      <c r="J53" s="3" t="s">
        <v>54</v>
      </c>
      <c r="K53" s="3">
        <v>179424673</v>
      </c>
      <c r="L53" s="3">
        <v>0.085195917</v>
      </c>
      <c r="M53" s="3">
        <v>1.47154751</v>
      </c>
      <c r="N53" s="3">
        <v>72.2261267</v>
      </c>
      <c r="O53" s="18">
        <v>2.22e-17</v>
      </c>
      <c r="P53" s="3">
        <v>2.427716251</v>
      </c>
      <c r="Q53" s="3">
        <v>0.457086835</v>
      </c>
      <c r="R53" s="3">
        <v>5</v>
      </c>
      <c r="S53" s="3">
        <v>2</v>
      </c>
      <c r="T53" s="3">
        <v>0.241887906</v>
      </c>
      <c r="U53" s="3">
        <v>0.601558009</v>
      </c>
      <c r="V53" s="3">
        <v>0.145132743</v>
      </c>
      <c r="W53" s="3">
        <v>0.585714286</v>
      </c>
      <c r="X53" s="3">
        <v>0.128627451</v>
      </c>
      <c r="Y53" s="3">
        <v>0.619048</v>
      </c>
      <c r="Z53" s="3">
        <v>49.2</v>
      </c>
      <c r="AA53" s="3">
        <v>32.8</v>
      </c>
      <c r="AB53" s="3">
        <f t="shared" si="3"/>
        <v>0.0333337140000001</v>
      </c>
      <c r="AC53" s="3">
        <f t="shared" si="4"/>
        <v>0.1238096</v>
      </c>
      <c r="AD53" s="8">
        <f t="shared" si="5"/>
        <v>0.932691580459027</v>
      </c>
    </row>
    <row r="54" spans="1:30">
      <c r="A54" s="15" t="s">
        <v>53</v>
      </c>
      <c r="B54" s="2" t="s">
        <v>44</v>
      </c>
      <c r="C54" s="2">
        <v>1</v>
      </c>
      <c r="D54" s="2">
        <v>15</v>
      </c>
      <c r="E54" s="2">
        <v>9</v>
      </c>
      <c r="F54" s="2">
        <v>6</v>
      </c>
      <c r="G54" s="2">
        <v>6</v>
      </c>
      <c r="H54" s="2">
        <v>16</v>
      </c>
      <c r="I54" s="2">
        <v>0.809</v>
      </c>
      <c r="J54" s="2" t="s">
        <v>54</v>
      </c>
      <c r="K54" s="2">
        <v>179424673</v>
      </c>
      <c r="L54" s="2">
        <v>0.08</v>
      </c>
      <c r="M54" s="2">
        <v>2.56</v>
      </c>
      <c r="N54" s="2">
        <v>2.513736264</v>
      </c>
      <c r="O54" s="2">
        <v>0.121848927</v>
      </c>
      <c r="P54" s="2">
        <v>1.480769231</v>
      </c>
      <c r="Q54" s="2">
        <v>0.333333333</v>
      </c>
      <c r="R54" s="2">
        <v>5</v>
      </c>
      <c r="S54" s="2">
        <v>3.6</v>
      </c>
      <c r="T54" s="2">
        <v>0.4</v>
      </c>
      <c r="U54" s="2">
        <v>0.888461538</v>
      </c>
      <c r="V54" s="2">
        <v>0.32</v>
      </c>
      <c r="W54" s="2">
        <v>0.533333333</v>
      </c>
      <c r="X54" s="2">
        <v>0.2</v>
      </c>
      <c r="Y54" s="2">
        <v>1</v>
      </c>
      <c r="Z54" s="2">
        <v>4.8</v>
      </c>
      <c r="AA54" s="2">
        <v>1.2</v>
      </c>
      <c r="AB54" s="2">
        <f t="shared" si="3"/>
        <v>0.466666667</v>
      </c>
      <c r="AC54" s="2">
        <f t="shared" si="4"/>
        <v>0.2</v>
      </c>
      <c r="AD54" s="9">
        <f t="shared" si="5"/>
        <v>0.41666666625</v>
      </c>
    </row>
    <row r="55" spans="1:30">
      <c r="A55" s="7" t="s">
        <v>53</v>
      </c>
      <c r="B55" s="3" t="s">
        <v>45</v>
      </c>
      <c r="C55" s="3">
        <v>1</v>
      </c>
      <c r="D55" s="3">
        <v>1066</v>
      </c>
      <c r="E55" s="3">
        <v>331</v>
      </c>
      <c r="F55" s="3">
        <v>735</v>
      </c>
      <c r="G55" s="3">
        <v>12</v>
      </c>
      <c r="H55" s="3">
        <v>42</v>
      </c>
      <c r="I55" s="3">
        <v>37.833</v>
      </c>
      <c r="J55" s="3" t="s">
        <v>54</v>
      </c>
      <c r="K55" s="3">
        <v>179424673</v>
      </c>
      <c r="L55" s="3">
        <v>0.053296854</v>
      </c>
      <c r="M55" s="3">
        <v>71.50871795</v>
      </c>
      <c r="N55" s="3">
        <v>234.5935965</v>
      </c>
      <c r="O55" s="18">
        <v>0.00715</v>
      </c>
      <c r="P55" s="3">
        <v>2.803515518</v>
      </c>
      <c r="Q55" s="3">
        <v>0.24894342</v>
      </c>
      <c r="R55" s="3">
        <v>5</v>
      </c>
      <c r="S55" s="3">
        <v>7.6</v>
      </c>
      <c r="T55" s="3">
        <v>0.236210131</v>
      </c>
      <c r="U55" s="3">
        <v>0.870509978</v>
      </c>
      <c r="V55" s="3">
        <v>0.126641651</v>
      </c>
      <c r="W55" s="3">
        <v>0.407854985</v>
      </c>
      <c r="X55" s="3">
        <v>0.158911565</v>
      </c>
      <c r="Y55" s="3">
        <v>1</v>
      </c>
      <c r="Z55" s="3">
        <v>135</v>
      </c>
      <c r="AA55" s="3">
        <v>116.8</v>
      </c>
      <c r="AB55" s="3">
        <f t="shared" si="3"/>
        <v>0.592145015</v>
      </c>
      <c r="AC55" s="3">
        <f t="shared" si="4"/>
        <v>0.2</v>
      </c>
      <c r="AD55" s="8">
        <f t="shared" si="5"/>
        <v>0.25981873125</v>
      </c>
    </row>
    <row r="56" spans="1:30">
      <c r="A56" s="15" t="s">
        <v>53</v>
      </c>
      <c r="B56" s="2" t="s">
        <v>46</v>
      </c>
      <c r="C56" s="2">
        <v>1</v>
      </c>
      <c r="D56" s="2">
        <v>683</v>
      </c>
      <c r="E56" s="2">
        <v>92</v>
      </c>
      <c r="F56" s="2">
        <v>591</v>
      </c>
      <c r="G56" s="2">
        <v>35</v>
      </c>
      <c r="H56" s="2">
        <v>99</v>
      </c>
      <c r="I56" s="2">
        <v>74.029</v>
      </c>
      <c r="J56" s="2" t="s">
        <v>54</v>
      </c>
      <c r="K56" s="2">
        <v>179424673</v>
      </c>
      <c r="L56" s="2">
        <v>0.089356877</v>
      </c>
      <c r="M56" s="2">
        <v>0.928330315</v>
      </c>
      <c r="N56" s="2">
        <v>243.7144481</v>
      </c>
      <c r="O56" s="2">
        <v>0</v>
      </c>
      <c r="P56" s="2">
        <v>3.550130597</v>
      </c>
      <c r="Q56" s="2">
        <v>0.766644596</v>
      </c>
      <c r="R56" s="2">
        <v>5</v>
      </c>
      <c r="S56" s="2">
        <v>7</v>
      </c>
      <c r="T56" s="2">
        <v>0.267057101</v>
      </c>
      <c r="U56" s="2">
        <v>0.478202072</v>
      </c>
      <c r="V56" s="2">
        <v>0.125329429</v>
      </c>
      <c r="W56" s="2">
        <v>0.930434783</v>
      </c>
      <c r="X56" s="2">
        <v>0.163790186</v>
      </c>
      <c r="Y56" s="2">
        <v>0.978261</v>
      </c>
      <c r="Z56" s="2">
        <v>85.6</v>
      </c>
      <c r="AA56" s="2">
        <v>96.8</v>
      </c>
      <c r="AB56" s="2">
        <f t="shared" si="3"/>
        <v>0.047826217</v>
      </c>
      <c r="AC56" s="2">
        <f t="shared" si="4"/>
        <v>0.1956522</v>
      </c>
      <c r="AD56" s="9">
        <f t="shared" si="5"/>
        <v>0.938888730870392</v>
      </c>
    </row>
    <row r="57" spans="1:30">
      <c r="A57" s="7" t="s">
        <v>53</v>
      </c>
      <c r="B57" s="3" t="s">
        <v>47</v>
      </c>
      <c r="C57" s="3">
        <v>1</v>
      </c>
      <c r="D57" s="3">
        <v>187</v>
      </c>
      <c r="E57" s="3">
        <v>172</v>
      </c>
      <c r="F57" s="3">
        <v>15</v>
      </c>
      <c r="G57" s="3">
        <v>22</v>
      </c>
      <c r="H57" s="3">
        <v>44</v>
      </c>
      <c r="I57" s="3">
        <v>12.724</v>
      </c>
      <c r="J57" s="3" t="s">
        <v>54</v>
      </c>
      <c r="K57" s="3">
        <v>179424673</v>
      </c>
      <c r="L57" s="3">
        <v>0.029609082</v>
      </c>
      <c r="M57" s="3">
        <v>48.6</v>
      </c>
      <c r="N57" s="3">
        <v>9.37490869</v>
      </c>
      <c r="O57" s="3">
        <v>0.00268908</v>
      </c>
      <c r="P57" s="3">
        <v>1.077651418</v>
      </c>
      <c r="Q57" s="3">
        <v>0.401317829</v>
      </c>
      <c r="R57" s="3">
        <v>5</v>
      </c>
      <c r="S57" s="3">
        <v>1.4</v>
      </c>
      <c r="T57" s="3">
        <v>0.422459893</v>
      </c>
      <c r="U57" s="3">
        <v>0.991208791</v>
      </c>
      <c r="V57" s="3">
        <v>0.418181818</v>
      </c>
      <c r="W57" s="3">
        <v>0.454651163</v>
      </c>
      <c r="X57" s="3">
        <v>0.053333333</v>
      </c>
      <c r="Y57" s="3">
        <v>0.738372</v>
      </c>
      <c r="Z57" s="3">
        <v>78.2</v>
      </c>
      <c r="AA57" s="3">
        <v>0.8</v>
      </c>
      <c r="AB57" s="3">
        <f t="shared" si="3"/>
        <v>0.283720837</v>
      </c>
      <c r="AC57" s="3">
        <f t="shared" si="4"/>
        <v>0.1476744</v>
      </c>
      <c r="AD57" s="8">
        <f t="shared" si="5"/>
        <v>0.519685136692616</v>
      </c>
    </row>
    <row r="58" spans="1:30">
      <c r="A58" s="15" t="s">
        <v>53</v>
      </c>
      <c r="B58" s="2" t="s">
        <v>48</v>
      </c>
      <c r="C58" s="2">
        <v>1</v>
      </c>
      <c r="D58" s="2">
        <v>3190</v>
      </c>
      <c r="E58" s="2">
        <v>1655</v>
      </c>
      <c r="F58" s="2">
        <v>1535</v>
      </c>
      <c r="G58" s="2">
        <v>61</v>
      </c>
      <c r="H58" s="2">
        <v>3465</v>
      </c>
      <c r="I58" s="2">
        <v>6030.753</v>
      </c>
      <c r="J58" s="2" t="s">
        <v>54</v>
      </c>
      <c r="K58" s="2">
        <v>179424673</v>
      </c>
      <c r="L58" s="2">
        <v>0.051757255</v>
      </c>
      <c r="M58" s="2">
        <v>7.891843747</v>
      </c>
      <c r="N58" s="2">
        <v>273.0656506</v>
      </c>
      <c r="O58" s="2">
        <v>0</v>
      </c>
      <c r="P58" s="2">
        <v>1.671212462</v>
      </c>
      <c r="Q58" s="2">
        <v>0.207322397</v>
      </c>
      <c r="R58" s="2">
        <v>5</v>
      </c>
      <c r="S58" s="2">
        <v>1</v>
      </c>
      <c r="T58" s="2">
        <v>0.149905956</v>
      </c>
      <c r="U58" s="2">
        <v>0.867039694</v>
      </c>
      <c r="V58" s="2">
        <v>0.129529781</v>
      </c>
      <c r="W58" s="2">
        <v>0.249667674</v>
      </c>
      <c r="X58" s="2">
        <v>0.042345277</v>
      </c>
      <c r="Y58" s="2">
        <v>0.807855</v>
      </c>
      <c r="Z58" s="2">
        <v>413.2</v>
      </c>
      <c r="AA58" s="2">
        <v>65</v>
      </c>
      <c r="AB58" s="2">
        <f t="shared" si="3"/>
        <v>0.558187326</v>
      </c>
      <c r="AC58" s="2">
        <f t="shared" si="4"/>
        <v>0.161571</v>
      </c>
      <c r="AD58" s="9">
        <f t="shared" si="5"/>
        <v>0.136312633455261</v>
      </c>
    </row>
    <row r="59" spans="1:30">
      <c r="A59" s="7" t="s">
        <v>53</v>
      </c>
      <c r="B59" s="3" t="s">
        <v>49</v>
      </c>
      <c r="C59" s="3">
        <v>1</v>
      </c>
      <c r="D59" s="3">
        <v>958</v>
      </c>
      <c r="E59" s="3">
        <v>626</v>
      </c>
      <c r="F59" s="3">
        <v>332</v>
      </c>
      <c r="G59" s="3">
        <v>9</v>
      </c>
      <c r="H59" s="3">
        <v>27</v>
      </c>
      <c r="I59" s="3">
        <v>62.258</v>
      </c>
      <c r="J59" s="3" t="s">
        <v>54</v>
      </c>
      <c r="K59" s="3">
        <v>179424673</v>
      </c>
      <c r="L59" s="3">
        <v>0.040324092</v>
      </c>
      <c r="M59" s="3">
        <v>4.759510567</v>
      </c>
      <c r="N59" s="3">
        <v>41.4577365</v>
      </c>
      <c r="O59" s="18">
        <v>1.8e-8</v>
      </c>
      <c r="P59" s="3">
        <v>1.269568487</v>
      </c>
      <c r="Q59" s="3">
        <v>0.1780669</v>
      </c>
      <c r="R59" s="3">
        <v>5</v>
      </c>
      <c r="S59" s="3">
        <v>1.8</v>
      </c>
      <c r="T59" s="3">
        <v>0.239248434</v>
      </c>
      <c r="U59" s="3">
        <v>0.829592769</v>
      </c>
      <c r="V59" s="3">
        <v>0.196659708</v>
      </c>
      <c r="W59" s="3">
        <v>0.300958466</v>
      </c>
      <c r="X59" s="3">
        <v>0.122891566</v>
      </c>
      <c r="Y59" s="3">
        <v>0.584665</v>
      </c>
      <c r="Z59" s="3">
        <v>188.4</v>
      </c>
      <c r="AA59" s="3">
        <v>40.8</v>
      </c>
      <c r="AB59" s="3">
        <f t="shared" si="3"/>
        <v>0.283706534</v>
      </c>
      <c r="AC59" s="3">
        <f t="shared" si="4"/>
        <v>0.116933</v>
      </c>
      <c r="AD59" s="8">
        <f t="shared" si="5"/>
        <v>0.393442112149692</v>
      </c>
    </row>
    <row r="60" spans="1:30">
      <c r="A60" s="15" t="s">
        <v>53</v>
      </c>
      <c r="B60" s="2" t="s">
        <v>50</v>
      </c>
      <c r="C60" s="2">
        <v>1</v>
      </c>
      <c r="D60" s="2">
        <v>10</v>
      </c>
      <c r="E60" s="2">
        <v>5</v>
      </c>
      <c r="F60" s="2">
        <v>5</v>
      </c>
      <c r="G60" s="2">
        <v>32</v>
      </c>
      <c r="H60" s="2">
        <v>77</v>
      </c>
      <c r="I60" s="2">
        <v>1.935</v>
      </c>
      <c r="J60" s="2" t="s">
        <v>54</v>
      </c>
      <c r="K60" s="2">
        <v>179424673</v>
      </c>
      <c r="L60" s="2">
        <v>0.16</v>
      </c>
      <c r="M60" s="2">
        <v>2.8</v>
      </c>
      <c r="N60" s="2">
        <v>4.487619048</v>
      </c>
      <c r="O60" s="2">
        <v>0.040450055</v>
      </c>
      <c r="P60" s="2">
        <v>1.84</v>
      </c>
      <c r="Q60" s="2">
        <v>0.64</v>
      </c>
      <c r="R60" s="2">
        <v>5</v>
      </c>
      <c r="S60" s="2">
        <v>9</v>
      </c>
      <c r="T60" s="2">
        <v>0.4</v>
      </c>
      <c r="U60" s="2">
        <v>0.92</v>
      </c>
      <c r="V60" s="2">
        <v>0.36</v>
      </c>
      <c r="W60" s="2">
        <v>0.72</v>
      </c>
      <c r="X60" s="2">
        <v>0.08</v>
      </c>
      <c r="Y60" s="2">
        <v>1</v>
      </c>
      <c r="Z60" s="2">
        <v>3.6</v>
      </c>
      <c r="AA60" s="2">
        <v>0.4</v>
      </c>
      <c r="AB60" s="2">
        <f t="shared" si="3"/>
        <v>0.28</v>
      </c>
      <c r="AC60" s="2">
        <f t="shared" si="4"/>
        <v>0.2</v>
      </c>
      <c r="AD60" s="9">
        <f t="shared" si="5"/>
        <v>0.65</v>
      </c>
    </row>
    <row r="61" spans="1:30">
      <c r="A61" s="7" t="s">
        <v>53</v>
      </c>
      <c r="B61" s="3" t="s">
        <v>51</v>
      </c>
      <c r="C61" s="3">
        <v>1</v>
      </c>
      <c r="D61" s="3">
        <v>435</v>
      </c>
      <c r="E61" s="3">
        <v>267</v>
      </c>
      <c r="F61" s="3">
        <v>168</v>
      </c>
      <c r="G61" s="3">
        <v>16</v>
      </c>
      <c r="H61" s="3">
        <v>32</v>
      </c>
      <c r="I61" s="3">
        <v>30.39</v>
      </c>
      <c r="J61" s="3" t="s">
        <v>54</v>
      </c>
      <c r="K61" s="3">
        <v>179424673</v>
      </c>
      <c r="L61" s="3">
        <v>0.196813317</v>
      </c>
      <c r="M61" s="3">
        <v>51.72</v>
      </c>
      <c r="N61" s="3">
        <v>288.2866891</v>
      </c>
      <c r="O61" s="3">
        <v>0</v>
      </c>
      <c r="P61" s="3">
        <v>1.604082496</v>
      </c>
      <c r="Q61" s="3">
        <v>0.830256822</v>
      </c>
      <c r="R61" s="3">
        <v>5</v>
      </c>
      <c r="S61" s="3">
        <v>2</v>
      </c>
      <c r="T61" s="3">
        <v>0.531034483</v>
      </c>
      <c r="U61" s="3">
        <v>0.984574774</v>
      </c>
      <c r="V61" s="3">
        <v>0.522758621</v>
      </c>
      <c r="W61" s="3">
        <v>0.851685393</v>
      </c>
      <c r="X61" s="3">
        <v>0.021428571</v>
      </c>
      <c r="Y61" s="3">
        <v>0.947566</v>
      </c>
      <c r="Z61" s="3">
        <v>227.4</v>
      </c>
      <c r="AA61" s="3">
        <v>3.6</v>
      </c>
      <c r="AB61" s="3">
        <f t="shared" si="3"/>
        <v>0.095880607</v>
      </c>
      <c r="AC61" s="3">
        <f t="shared" si="4"/>
        <v>0.1895132</v>
      </c>
      <c r="AD61" s="8">
        <f t="shared" si="5"/>
        <v>0.873517244445242</v>
      </c>
    </row>
    <row r="62" spans="1:30">
      <c r="A62" s="15" t="s">
        <v>55</v>
      </c>
      <c r="B62" s="2" t="s">
        <v>31</v>
      </c>
      <c r="C62" s="2">
        <v>1</v>
      </c>
      <c r="D62" s="2">
        <v>226</v>
      </c>
      <c r="E62" s="2">
        <v>57</v>
      </c>
      <c r="F62" s="2">
        <v>169</v>
      </c>
      <c r="G62" s="2">
        <v>69</v>
      </c>
      <c r="H62" s="2">
        <v>154</v>
      </c>
      <c r="I62" s="2">
        <v>9.496</v>
      </c>
      <c r="J62" s="2" t="s">
        <v>54</v>
      </c>
      <c r="K62" s="2">
        <v>179424673</v>
      </c>
      <c r="L62" s="2">
        <v>0.174171822382332</v>
      </c>
      <c r="M62" s="2">
        <v>8.93777777777777</v>
      </c>
      <c r="N62" s="2">
        <v>183.408079166298</v>
      </c>
      <c r="O62" s="2">
        <v>0</v>
      </c>
      <c r="P62" s="2">
        <v>3.53059177596788</v>
      </c>
      <c r="Q62" s="2">
        <v>0.923492162358559</v>
      </c>
      <c r="R62" s="2">
        <v>5</v>
      </c>
      <c r="S62" s="2">
        <v>8.8</v>
      </c>
      <c r="T62" s="2">
        <v>0.27433628318584</v>
      </c>
      <c r="U62" s="2">
        <v>0.890458987744113</v>
      </c>
      <c r="V62" s="2">
        <v>0.243362831858407</v>
      </c>
      <c r="W62" s="2">
        <v>0.964912280701754</v>
      </c>
      <c r="X62" s="2">
        <v>0.0414201183431952</v>
      </c>
      <c r="Y62" s="2">
        <v>1</v>
      </c>
      <c r="Z62" s="2">
        <v>55</v>
      </c>
      <c r="AA62" s="2">
        <v>7</v>
      </c>
      <c r="AB62" s="2">
        <f t="shared" ref="AB62:AB125" si="6">Y62-W62</f>
        <v>0.0350877192982459</v>
      </c>
      <c r="AC62" s="2">
        <f t="shared" ref="AC62:AC125" si="7">Y62/R62</f>
        <v>0.2</v>
      </c>
      <c r="AD62" s="9">
        <f t="shared" ref="AD62:AD125" si="8">IF(Y62-AC62&gt;0,(W62-AC62)/(Y62-AC62),1)</f>
        <v>0.956140350877193</v>
      </c>
    </row>
    <row r="63" spans="1:30">
      <c r="A63" s="7" t="s">
        <v>55</v>
      </c>
      <c r="B63" s="3" t="s">
        <v>32</v>
      </c>
      <c r="C63" s="3">
        <v>1</v>
      </c>
      <c r="D63" s="3">
        <v>286</v>
      </c>
      <c r="E63" s="3">
        <v>201</v>
      </c>
      <c r="F63" s="3">
        <v>85</v>
      </c>
      <c r="G63" s="3">
        <v>9</v>
      </c>
      <c r="H63" s="3">
        <v>41</v>
      </c>
      <c r="I63" s="3">
        <v>3.213</v>
      </c>
      <c r="J63" s="3" t="s">
        <v>54</v>
      </c>
      <c r="K63" s="3">
        <v>179424673</v>
      </c>
      <c r="L63" s="3">
        <v>0.0544745464325883</v>
      </c>
      <c r="M63" s="3">
        <v>4.42705627705627</v>
      </c>
      <c r="N63" s="3">
        <v>20.403324192858</v>
      </c>
      <c r="O63" s="18">
        <v>7.83165608091884e-5</v>
      </c>
      <c r="P63" s="3">
        <v>1.16053753570482</v>
      </c>
      <c r="Q63" s="3">
        <v>0.260801872988001</v>
      </c>
      <c r="R63" s="3">
        <v>5</v>
      </c>
      <c r="S63" s="3">
        <v>2.4</v>
      </c>
      <c r="T63" s="3">
        <v>0.55034965034965</v>
      </c>
      <c r="U63" s="3">
        <v>0.815622533834512</v>
      </c>
      <c r="V63" s="3">
        <v>0.441258741258741</v>
      </c>
      <c r="W63" s="3">
        <v>0.627860696517412</v>
      </c>
      <c r="X63" s="3">
        <v>0.367058823529411</v>
      </c>
      <c r="Y63" s="3">
        <v>0.880597</v>
      </c>
      <c r="Z63" s="3">
        <v>126.2</v>
      </c>
      <c r="AA63" s="3">
        <v>31.2</v>
      </c>
      <c r="AB63" s="3">
        <f t="shared" si="6"/>
        <v>0.252736303482588</v>
      </c>
      <c r="AC63" s="3">
        <f t="shared" si="7"/>
        <v>0.1761194</v>
      </c>
      <c r="AD63" s="8">
        <f t="shared" si="8"/>
        <v>0.641242952958919</v>
      </c>
    </row>
    <row r="64" spans="1:30">
      <c r="A64" s="15" t="s">
        <v>55</v>
      </c>
      <c r="B64" s="2" t="s">
        <v>33</v>
      </c>
      <c r="C64" s="2">
        <v>1</v>
      </c>
      <c r="D64" s="2">
        <v>105</v>
      </c>
      <c r="E64" s="2">
        <v>44</v>
      </c>
      <c r="F64" s="2">
        <v>61</v>
      </c>
      <c r="G64" s="2">
        <v>12</v>
      </c>
      <c r="H64" s="2">
        <v>191</v>
      </c>
      <c r="I64" s="2">
        <v>3.929</v>
      </c>
      <c r="J64" s="2" t="s">
        <v>54</v>
      </c>
      <c r="K64" s="2">
        <v>179424673</v>
      </c>
      <c r="L64" s="2">
        <v>0.137687074829931</v>
      </c>
      <c r="M64" s="2">
        <v>4.59201680672269</v>
      </c>
      <c r="N64" s="2">
        <v>37.049052017591</v>
      </c>
      <c r="O64" s="19">
        <v>9.96770967987004e-9</v>
      </c>
      <c r="P64" s="2">
        <v>1.94160459106111</v>
      </c>
      <c r="Q64" s="2">
        <v>0.565573770491803</v>
      </c>
      <c r="R64" s="2">
        <v>5</v>
      </c>
      <c r="S64" s="2">
        <v>2.4</v>
      </c>
      <c r="T64" s="2">
        <v>0.371428571428571</v>
      </c>
      <c r="U64" s="2">
        <v>0.813624781016085</v>
      </c>
      <c r="V64" s="2">
        <v>0.293333333333333</v>
      </c>
      <c r="W64" s="2">
        <v>0.7</v>
      </c>
      <c r="X64" s="2">
        <v>0.134426229508196</v>
      </c>
      <c r="Y64" s="2">
        <v>0.977273</v>
      </c>
      <c r="Z64" s="2">
        <v>30.8</v>
      </c>
      <c r="AA64" s="2">
        <v>8.2</v>
      </c>
      <c r="AB64" s="2">
        <f t="shared" si="6"/>
        <v>0.277273</v>
      </c>
      <c r="AC64" s="2">
        <f t="shared" si="7"/>
        <v>0.1954546</v>
      </c>
      <c r="AD64" s="9">
        <f t="shared" si="8"/>
        <v>0.64534858734458</v>
      </c>
    </row>
    <row r="65" spans="1:30">
      <c r="A65" s="7" t="s">
        <v>55</v>
      </c>
      <c r="B65" s="3" t="s">
        <v>34</v>
      </c>
      <c r="C65" s="3">
        <v>1</v>
      </c>
      <c r="D65" s="3">
        <v>1728</v>
      </c>
      <c r="E65" s="3">
        <v>1210</v>
      </c>
      <c r="F65" s="3">
        <v>518</v>
      </c>
      <c r="G65" s="3">
        <v>6</v>
      </c>
      <c r="H65" s="3">
        <v>21</v>
      </c>
      <c r="I65" s="3">
        <v>10.052</v>
      </c>
      <c r="J65" s="3" t="s">
        <v>54</v>
      </c>
      <c r="K65" s="3">
        <v>179424673</v>
      </c>
      <c r="L65" s="3">
        <v>0.0586805555555555</v>
      </c>
      <c r="M65" s="3">
        <v>233.081264157048</v>
      </c>
      <c r="N65" s="3">
        <v>172.800367593094</v>
      </c>
      <c r="O65" s="18">
        <v>4.03132462967192e-8</v>
      </c>
      <c r="P65" s="3">
        <v>1.27041322314049</v>
      </c>
      <c r="Q65" s="3">
        <v>0.279554548645457</v>
      </c>
      <c r="R65" s="3">
        <v>5</v>
      </c>
      <c r="S65" s="3">
        <v>1</v>
      </c>
      <c r="T65" s="3">
        <v>0.299999999999999</v>
      </c>
      <c r="U65" s="3">
        <v>0.889583333333333</v>
      </c>
      <c r="V65" s="3">
        <v>0.26875</v>
      </c>
      <c r="W65" s="3">
        <v>0.383801652892561</v>
      </c>
      <c r="X65" s="3">
        <v>0.104247104247104</v>
      </c>
      <c r="Y65" s="3">
        <v>0.990083</v>
      </c>
      <c r="Z65" s="3">
        <v>464.4</v>
      </c>
      <c r="AA65" s="3">
        <v>54</v>
      </c>
      <c r="AB65" s="3">
        <f t="shared" si="6"/>
        <v>0.606281347107439</v>
      </c>
      <c r="AC65" s="3">
        <f t="shared" si="7"/>
        <v>0.1980166</v>
      </c>
      <c r="AD65" s="8">
        <f t="shared" si="8"/>
        <v>0.234557422070373</v>
      </c>
    </row>
    <row r="66" spans="1:30">
      <c r="A66" s="15" t="s">
        <v>55</v>
      </c>
      <c r="B66" s="2" t="s">
        <v>35</v>
      </c>
      <c r="C66" s="2">
        <v>1</v>
      </c>
      <c r="D66" s="2">
        <v>3196</v>
      </c>
      <c r="E66" s="2">
        <v>1669</v>
      </c>
      <c r="F66" s="2">
        <v>1527</v>
      </c>
      <c r="G66" s="2">
        <v>36</v>
      </c>
      <c r="H66" s="2">
        <v>73</v>
      </c>
      <c r="I66" s="2">
        <v>368.63</v>
      </c>
      <c r="J66" s="2" t="s">
        <v>54</v>
      </c>
      <c r="K66" s="2">
        <v>179424673</v>
      </c>
      <c r="L66" s="2">
        <v>0.136378663253973</v>
      </c>
      <c r="M66" s="2">
        <v>10.0653169277098</v>
      </c>
      <c r="N66" s="2">
        <v>1022.98150834046</v>
      </c>
      <c r="O66" s="2">
        <v>0</v>
      </c>
      <c r="P66" s="2">
        <v>1.69564501600154</v>
      </c>
      <c r="Q66" s="2">
        <v>0.546593668667401</v>
      </c>
      <c r="R66" s="2">
        <v>5</v>
      </c>
      <c r="S66" s="2">
        <v>5.2</v>
      </c>
      <c r="T66" s="2">
        <v>0.379349186483103</v>
      </c>
      <c r="U66" s="2">
        <v>0.88549171830619</v>
      </c>
      <c r="V66" s="2">
        <v>0.334480600750938</v>
      </c>
      <c r="W66" s="2">
        <v>0.640503295386458</v>
      </c>
      <c r="X66" s="2">
        <v>0.0939096267190569</v>
      </c>
      <c r="Y66" s="2">
        <v>0.723188</v>
      </c>
      <c r="Z66" s="2">
        <v>1069</v>
      </c>
      <c r="AA66" s="2">
        <v>143.4</v>
      </c>
      <c r="AB66" s="2">
        <f t="shared" si="6"/>
        <v>0.082684704613542</v>
      </c>
      <c r="AC66" s="2">
        <f t="shared" si="7"/>
        <v>0.1446376</v>
      </c>
      <c r="AD66" s="9">
        <f t="shared" si="8"/>
        <v>0.857082970449001</v>
      </c>
    </row>
    <row r="67" spans="1:30">
      <c r="A67" s="7" t="s">
        <v>55</v>
      </c>
      <c r="B67" s="3" t="s">
        <v>36</v>
      </c>
      <c r="C67" s="3">
        <v>1</v>
      </c>
      <c r="D67" s="3">
        <v>32</v>
      </c>
      <c r="E67" s="3">
        <v>13</v>
      </c>
      <c r="F67" s="3">
        <v>19</v>
      </c>
      <c r="G67" s="3">
        <v>56</v>
      </c>
      <c r="H67" s="3">
        <v>157</v>
      </c>
      <c r="I67" s="3">
        <v>4.874</v>
      </c>
      <c r="J67" s="3" t="s">
        <v>54</v>
      </c>
      <c r="K67" s="3">
        <v>179424673</v>
      </c>
      <c r="L67" s="3">
        <v>0.140625</v>
      </c>
      <c r="M67" s="3">
        <v>4.4</v>
      </c>
      <c r="N67" s="3">
        <v>12.6715930395564</v>
      </c>
      <c r="O67" s="18">
        <v>0.000456227121242469</v>
      </c>
      <c r="P67" s="3">
        <v>2.17311577311577</v>
      </c>
      <c r="Q67" s="3">
        <v>0.582995951417004</v>
      </c>
      <c r="R67" s="3">
        <v>5</v>
      </c>
      <c r="S67" s="3">
        <v>4.6</v>
      </c>
      <c r="T67" s="3">
        <v>0.3</v>
      </c>
      <c r="U67" s="3">
        <v>0.882828282828282</v>
      </c>
      <c r="V67" s="3">
        <v>0.2625</v>
      </c>
      <c r="W67" s="3">
        <v>0.646153846153846</v>
      </c>
      <c r="X67" s="3">
        <v>0.0631578947368421</v>
      </c>
      <c r="Y67" s="3">
        <v>0.846154</v>
      </c>
      <c r="Z67" s="3">
        <v>8.4</v>
      </c>
      <c r="AA67" s="3">
        <v>1.2</v>
      </c>
      <c r="AB67" s="3">
        <f t="shared" si="6"/>
        <v>0.200000153846154</v>
      </c>
      <c r="AC67" s="3">
        <f t="shared" si="7"/>
        <v>0.1692308</v>
      </c>
      <c r="AD67" s="8">
        <f t="shared" si="8"/>
        <v>0.704545280991767</v>
      </c>
    </row>
    <row r="68" spans="1:30">
      <c r="A68" s="15" t="s">
        <v>55</v>
      </c>
      <c r="B68" s="2" t="s">
        <v>37</v>
      </c>
      <c r="C68" s="2">
        <v>1</v>
      </c>
      <c r="D68" s="2">
        <v>106</v>
      </c>
      <c r="E68" s="2">
        <v>53</v>
      </c>
      <c r="F68" s="2">
        <v>53</v>
      </c>
      <c r="G68" s="2">
        <v>58</v>
      </c>
      <c r="H68" s="2">
        <v>334</v>
      </c>
      <c r="I68" s="2">
        <v>14.152</v>
      </c>
      <c r="J68" s="2" t="s">
        <v>54</v>
      </c>
      <c r="K68" s="2">
        <v>179424673</v>
      </c>
      <c r="L68" s="2">
        <v>0.0773584905660377</v>
      </c>
      <c r="M68" s="2">
        <v>9.23333333333333</v>
      </c>
      <c r="N68" s="2">
        <v>17.3624706997392</v>
      </c>
      <c r="O68" s="19">
        <v>0.000255184946405062</v>
      </c>
      <c r="P68" s="2">
        <v>1.85469331897518</v>
      </c>
      <c r="Q68" s="2">
        <v>0.30943396226415</v>
      </c>
      <c r="R68" s="2">
        <v>5</v>
      </c>
      <c r="S68" s="2">
        <v>1</v>
      </c>
      <c r="T68" s="2">
        <v>0.184905660377358</v>
      </c>
      <c r="U68" s="2">
        <v>0.927346659487593</v>
      </c>
      <c r="V68" s="2">
        <v>0.169811320754716</v>
      </c>
      <c r="W68" s="2">
        <v>0.339622641509433</v>
      </c>
      <c r="X68" s="2">
        <v>0.030188679245283</v>
      </c>
      <c r="Y68" s="2">
        <v>0.924528</v>
      </c>
      <c r="Z68" s="2">
        <v>18</v>
      </c>
      <c r="AA68" s="2">
        <v>1.6</v>
      </c>
      <c r="AB68" s="2">
        <f t="shared" si="6"/>
        <v>0.584905358490567</v>
      </c>
      <c r="AC68" s="2">
        <f t="shared" si="7"/>
        <v>0.1849056</v>
      </c>
      <c r="AD68" s="9">
        <f t="shared" si="8"/>
        <v>0.209183823406961</v>
      </c>
    </row>
    <row r="69" spans="1:30">
      <c r="A69" s="7" t="s">
        <v>55</v>
      </c>
      <c r="B69" s="3" t="s">
        <v>38</v>
      </c>
      <c r="C69" s="3">
        <v>1</v>
      </c>
      <c r="D69" s="3">
        <v>124</v>
      </c>
      <c r="E69" s="3">
        <v>62</v>
      </c>
      <c r="F69" s="3">
        <v>62</v>
      </c>
      <c r="G69" s="3">
        <v>6</v>
      </c>
      <c r="H69" s="3">
        <v>17</v>
      </c>
      <c r="I69" s="3">
        <v>0.597</v>
      </c>
      <c r="J69" s="3" t="s">
        <v>54</v>
      </c>
      <c r="K69" s="3">
        <v>179424673</v>
      </c>
      <c r="L69" s="3">
        <v>0.0508064516129032</v>
      </c>
      <c r="M69" s="3">
        <v>3.03</v>
      </c>
      <c r="N69" s="3">
        <v>8.15991149952444</v>
      </c>
      <c r="O69" s="3">
        <v>0.0201891844986288</v>
      </c>
      <c r="P69" s="3">
        <v>1.4952388134741</v>
      </c>
      <c r="Q69" s="3">
        <v>0.203225806451612</v>
      </c>
      <c r="R69" s="3">
        <v>5</v>
      </c>
      <c r="S69" s="3">
        <v>1.4</v>
      </c>
      <c r="T69" s="3">
        <v>0.243548387096774</v>
      </c>
      <c r="U69" s="3">
        <v>0.747619406737053</v>
      </c>
      <c r="V69" s="3">
        <v>0.17258064516129</v>
      </c>
      <c r="W69" s="3">
        <v>0.34516129032258</v>
      </c>
      <c r="X69" s="3">
        <v>0.141935483870967</v>
      </c>
      <c r="Y69" s="3">
        <v>0.870968</v>
      </c>
      <c r="Z69" s="3">
        <v>21.4</v>
      </c>
      <c r="AA69" s="3">
        <v>8.8</v>
      </c>
      <c r="AB69" s="3">
        <f t="shared" si="6"/>
        <v>0.52580670967742</v>
      </c>
      <c r="AC69" s="3">
        <f t="shared" si="7"/>
        <v>0.1741936</v>
      </c>
      <c r="AD69" s="8">
        <f t="shared" si="8"/>
        <v>0.245370223594007</v>
      </c>
    </row>
    <row r="70" spans="1:30">
      <c r="A70" s="15" t="s">
        <v>55</v>
      </c>
      <c r="B70" s="2" t="s">
        <v>39</v>
      </c>
      <c r="C70" s="2">
        <v>1</v>
      </c>
      <c r="D70" s="2">
        <v>8124</v>
      </c>
      <c r="E70" s="2">
        <v>4208</v>
      </c>
      <c r="F70" s="2">
        <v>3916</v>
      </c>
      <c r="G70" s="2">
        <v>22</v>
      </c>
      <c r="H70" s="2">
        <v>116</v>
      </c>
      <c r="I70" s="2">
        <v>185.396</v>
      </c>
      <c r="J70" s="2" t="s">
        <v>54</v>
      </c>
      <c r="K70" s="2">
        <v>179424673</v>
      </c>
      <c r="L70" s="2">
        <v>0.178672428660537</v>
      </c>
      <c r="M70" s="2">
        <v>27.5832083586061</v>
      </c>
      <c r="N70" s="2">
        <v>4321.61004220349</v>
      </c>
      <c r="O70" s="2">
        <v>0</v>
      </c>
      <c r="P70" s="2">
        <v>1.84575605417055</v>
      </c>
      <c r="Q70" s="2">
        <v>0.715614210201299</v>
      </c>
      <c r="R70" s="2">
        <v>5</v>
      </c>
      <c r="S70" s="2">
        <v>2</v>
      </c>
      <c r="T70" s="2">
        <v>0.408665681930083</v>
      </c>
      <c r="U70" s="2">
        <v>0.956048926138563</v>
      </c>
      <c r="V70" s="2">
        <v>0.390349581486952</v>
      </c>
      <c r="W70" s="2">
        <v>0.75361216730038</v>
      </c>
      <c r="X70" s="2">
        <v>0.0379979570990806</v>
      </c>
      <c r="Y70" s="2">
        <v>0.977186</v>
      </c>
      <c r="Z70" s="2">
        <v>3171.2</v>
      </c>
      <c r="AA70" s="2">
        <v>148.8</v>
      </c>
      <c r="AB70" s="2">
        <f t="shared" si="6"/>
        <v>0.22357383269962</v>
      </c>
      <c r="AC70" s="2">
        <f t="shared" si="7"/>
        <v>0.1954372</v>
      </c>
      <c r="AD70" s="9">
        <f t="shared" si="8"/>
        <v>0.714008089683515</v>
      </c>
    </row>
    <row r="71" spans="1:30">
      <c r="A71" s="7" t="s">
        <v>55</v>
      </c>
      <c r="B71" s="3" t="s">
        <v>40</v>
      </c>
      <c r="C71" s="3">
        <v>1</v>
      </c>
      <c r="D71" s="3">
        <v>12960</v>
      </c>
      <c r="E71" s="3">
        <v>4320</v>
      </c>
      <c r="F71" s="3">
        <v>8640</v>
      </c>
      <c r="G71" s="3">
        <v>8</v>
      </c>
      <c r="H71" s="3">
        <v>27</v>
      </c>
      <c r="I71" s="3">
        <v>40.654</v>
      </c>
      <c r="J71" s="3" t="s">
        <v>54</v>
      </c>
      <c r="K71" s="3">
        <v>179424673</v>
      </c>
      <c r="L71" s="3">
        <v>0.0444855967078189</v>
      </c>
      <c r="M71" s="3">
        <v>864.8</v>
      </c>
      <c r="N71" s="3">
        <v>2593.60012346631</v>
      </c>
      <c r="O71" s="3">
        <v>0.12582655343329</v>
      </c>
      <c r="P71" s="3">
        <v>3</v>
      </c>
      <c r="Q71" s="3">
        <v>0.200185185185185</v>
      </c>
      <c r="R71" s="3">
        <v>5</v>
      </c>
      <c r="S71" s="3">
        <v>6.6</v>
      </c>
      <c r="T71" s="3">
        <v>0.0667283950617284</v>
      </c>
      <c r="U71" s="3">
        <v>1</v>
      </c>
      <c r="V71" s="3">
        <v>0.0667283950617284</v>
      </c>
      <c r="W71" s="3">
        <v>0.200185185185185</v>
      </c>
      <c r="X71" s="3">
        <v>0</v>
      </c>
      <c r="Y71" s="3">
        <v>1</v>
      </c>
      <c r="Z71" s="3">
        <v>864.8</v>
      </c>
      <c r="AA71" s="3">
        <v>0</v>
      </c>
      <c r="AB71" s="3">
        <f t="shared" si="6"/>
        <v>0.799814814814815</v>
      </c>
      <c r="AC71" s="3">
        <f t="shared" si="7"/>
        <v>0.2</v>
      </c>
      <c r="AD71" s="8">
        <f t="shared" si="8"/>
        <v>0.000231481481481229</v>
      </c>
    </row>
    <row r="72" spans="1:30">
      <c r="A72" s="15" t="s">
        <v>55</v>
      </c>
      <c r="B72" s="2" t="s">
        <v>41</v>
      </c>
      <c r="C72" s="2">
        <v>1</v>
      </c>
      <c r="D72" s="2">
        <v>90</v>
      </c>
      <c r="E72" s="2">
        <v>64</v>
      </c>
      <c r="F72" s="2">
        <v>26</v>
      </c>
      <c r="G72" s="2">
        <v>8</v>
      </c>
      <c r="H72" s="2">
        <v>23</v>
      </c>
      <c r="I72" s="2">
        <v>0.679</v>
      </c>
      <c r="J72" s="2" t="s">
        <v>54</v>
      </c>
      <c r="K72" s="2">
        <v>179424673</v>
      </c>
      <c r="L72" s="2">
        <v>0.0266666666666666</v>
      </c>
      <c r="M72" s="2">
        <v>5.66</v>
      </c>
      <c r="N72" s="2">
        <v>2.62035553288879</v>
      </c>
      <c r="O72" s="2">
        <v>0.131065688252726</v>
      </c>
      <c r="P72" s="2">
        <v>1.26899561036789</v>
      </c>
      <c r="Q72" s="2">
        <v>0.129807692307692</v>
      </c>
      <c r="R72" s="2">
        <v>5</v>
      </c>
      <c r="S72" s="2">
        <v>2.4</v>
      </c>
      <c r="T72" s="2">
        <v>0.2</v>
      </c>
      <c r="U72" s="2">
        <v>0.902396878483835</v>
      </c>
      <c r="V72" s="2">
        <v>0.168888888888888</v>
      </c>
      <c r="W72" s="2">
        <v>0.2375</v>
      </c>
      <c r="X72" s="2">
        <v>0.107692307692307</v>
      </c>
      <c r="Y72" s="2">
        <v>0.71875</v>
      </c>
      <c r="Z72" s="2">
        <v>15.2</v>
      </c>
      <c r="AA72" s="2">
        <v>2.8</v>
      </c>
      <c r="AB72" s="2">
        <f t="shared" si="6"/>
        <v>0.48125</v>
      </c>
      <c r="AC72" s="2">
        <f t="shared" si="7"/>
        <v>0.14375</v>
      </c>
      <c r="AD72" s="9">
        <f t="shared" si="8"/>
        <v>0.16304347826087</v>
      </c>
    </row>
    <row r="73" spans="1:30">
      <c r="A73" s="7" t="s">
        <v>55</v>
      </c>
      <c r="B73" s="3" t="s">
        <v>42</v>
      </c>
      <c r="C73" s="3">
        <v>1</v>
      </c>
      <c r="D73" s="3">
        <v>339</v>
      </c>
      <c r="E73" s="3">
        <v>84</v>
      </c>
      <c r="F73" s="3">
        <v>255</v>
      </c>
      <c r="G73" s="3">
        <v>17</v>
      </c>
      <c r="H73" s="3">
        <v>37</v>
      </c>
      <c r="I73" s="3">
        <v>9.89</v>
      </c>
      <c r="J73" s="3" t="s">
        <v>54</v>
      </c>
      <c r="K73" s="3">
        <v>179424673</v>
      </c>
      <c r="L73" s="3">
        <v>0.0848983214556086</v>
      </c>
      <c r="M73" s="3">
        <v>1.47657396538314</v>
      </c>
      <c r="N73" s="3">
        <v>71.9897816361317</v>
      </c>
      <c r="O73" s="18">
        <v>2.22044604925031e-17</v>
      </c>
      <c r="P73" s="3">
        <v>2.4307460663461</v>
      </c>
      <c r="Q73" s="3">
        <v>0.455490196078431</v>
      </c>
      <c r="R73" s="3">
        <v>5</v>
      </c>
      <c r="S73" s="3">
        <v>2</v>
      </c>
      <c r="T73" s="3">
        <v>0.240707964601769</v>
      </c>
      <c r="U73" s="3">
        <v>0.602308759802573</v>
      </c>
      <c r="V73" s="3">
        <v>0.144542772861356</v>
      </c>
      <c r="W73" s="3">
        <v>0.583333333333333</v>
      </c>
      <c r="X73" s="3">
        <v>0.127843137254901</v>
      </c>
      <c r="Y73" s="3">
        <v>0.619048</v>
      </c>
      <c r="Z73" s="3">
        <v>49</v>
      </c>
      <c r="AA73" s="3">
        <v>32.6</v>
      </c>
      <c r="AB73" s="3">
        <f t="shared" si="6"/>
        <v>0.035714666666667</v>
      </c>
      <c r="AC73" s="3">
        <f t="shared" si="7"/>
        <v>0.1238096</v>
      </c>
      <c r="AD73" s="8">
        <f t="shared" si="8"/>
        <v>0.92788389053299</v>
      </c>
    </row>
    <row r="74" spans="1:30">
      <c r="A74" s="15" t="s">
        <v>55</v>
      </c>
      <c r="B74" s="2" t="s">
        <v>44</v>
      </c>
      <c r="C74" s="2">
        <v>1</v>
      </c>
      <c r="D74" s="2">
        <v>15</v>
      </c>
      <c r="E74" s="2">
        <v>9</v>
      </c>
      <c r="F74" s="2">
        <v>6</v>
      </c>
      <c r="G74" s="2">
        <v>6</v>
      </c>
      <c r="H74" s="2">
        <v>16</v>
      </c>
      <c r="I74" s="2">
        <v>0.124</v>
      </c>
      <c r="J74" s="2" t="s">
        <v>54</v>
      </c>
      <c r="K74" s="2">
        <v>179424673</v>
      </c>
      <c r="L74" s="2">
        <v>0.08</v>
      </c>
      <c r="M74" s="2">
        <v>2.56</v>
      </c>
      <c r="N74" s="2">
        <v>2.51373626373626</v>
      </c>
      <c r="O74" s="2">
        <v>0.121848927070489</v>
      </c>
      <c r="P74" s="2">
        <v>1.48076923076923</v>
      </c>
      <c r="Q74" s="2">
        <v>0.333333333333333</v>
      </c>
      <c r="R74" s="2">
        <v>5</v>
      </c>
      <c r="S74" s="2">
        <v>3.6</v>
      </c>
      <c r="T74" s="2">
        <v>0.4</v>
      </c>
      <c r="U74" s="2">
        <v>0.888461538461538</v>
      </c>
      <c r="V74" s="2">
        <v>0.32</v>
      </c>
      <c r="W74" s="2">
        <v>0.533333333333333</v>
      </c>
      <c r="X74" s="2">
        <v>0.2</v>
      </c>
      <c r="Y74" s="2">
        <v>1</v>
      </c>
      <c r="Z74" s="2">
        <v>4.8</v>
      </c>
      <c r="AA74" s="2">
        <v>1.2</v>
      </c>
      <c r="AB74" s="2">
        <f t="shared" si="6"/>
        <v>0.466666666666667</v>
      </c>
      <c r="AC74" s="2">
        <f t="shared" si="7"/>
        <v>0.2</v>
      </c>
      <c r="AD74" s="9">
        <f t="shared" si="8"/>
        <v>0.416666666666666</v>
      </c>
    </row>
    <row r="75" spans="1:30">
      <c r="A75" s="7" t="s">
        <v>55</v>
      </c>
      <c r="B75" s="3" t="s">
        <v>45</v>
      </c>
      <c r="C75" s="3">
        <v>1</v>
      </c>
      <c r="D75" s="3">
        <v>1066</v>
      </c>
      <c r="E75" s="3">
        <v>331</v>
      </c>
      <c r="F75" s="3">
        <v>735</v>
      </c>
      <c r="G75" s="3">
        <v>12</v>
      </c>
      <c r="H75" s="3">
        <v>42</v>
      </c>
      <c r="I75" s="3">
        <v>20.395</v>
      </c>
      <c r="J75" s="3" t="s">
        <v>54</v>
      </c>
      <c r="K75" s="3">
        <v>179424673</v>
      </c>
      <c r="L75" s="3">
        <v>0.0433358912171889</v>
      </c>
      <c r="M75" s="3">
        <v>67.0899456521739</v>
      </c>
      <c r="N75" s="3" t="s">
        <v>56</v>
      </c>
      <c r="O75" s="18" t="s">
        <v>56</v>
      </c>
      <c r="P75" s="3">
        <v>2.77643504531722</v>
      </c>
      <c r="Q75" s="3">
        <v>0.202416918429003</v>
      </c>
      <c r="R75" s="3">
        <v>5</v>
      </c>
      <c r="S75" s="3">
        <v>7.4</v>
      </c>
      <c r="T75" s="3">
        <v>0.262851782363977</v>
      </c>
      <c r="U75" s="3">
        <v>0.862101313320825</v>
      </c>
      <c r="V75" s="3">
        <v>0.124953095684803</v>
      </c>
      <c r="W75" s="3">
        <v>0.402416918429003</v>
      </c>
      <c r="X75" s="3">
        <v>0.2</v>
      </c>
      <c r="Y75" s="3">
        <v>1</v>
      </c>
      <c r="Z75" s="3">
        <v>133.2</v>
      </c>
      <c r="AA75" s="3">
        <v>147</v>
      </c>
      <c r="AB75" s="3">
        <f t="shared" si="6"/>
        <v>0.597583081570997</v>
      </c>
      <c r="AC75" s="3">
        <f t="shared" si="7"/>
        <v>0.2</v>
      </c>
      <c r="AD75" s="8">
        <f t="shared" si="8"/>
        <v>0.253021148036254</v>
      </c>
    </row>
    <row r="76" spans="1:30">
      <c r="A76" s="15" t="s">
        <v>55</v>
      </c>
      <c r="B76" s="2" t="s">
        <v>46</v>
      </c>
      <c r="C76" s="2">
        <v>1</v>
      </c>
      <c r="D76" s="2">
        <v>683</v>
      </c>
      <c r="E76" s="2">
        <v>92</v>
      </c>
      <c r="F76" s="2">
        <v>591</v>
      </c>
      <c r="G76" s="2">
        <v>35</v>
      </c>
      <c r="H76" s="2">
        <v>99</v>
      </c>
      <c r="I76" s="2">
        <v>13.396</v>
      </c>
      <c r="J76" s="2" t="s">
        <v>54</v>
      </c>
      <c r="K76" s="2">
        <v>179424673</v>
      </c>
      <c r="L76" s="2">
        <v>0.0867274469494457</v>
      </c>
      <c r="M76" s="2">
        <v>0.942805731836949</v>
      </c>
      <c r="N76" s="2">
        <v>235.393929203729</v>
      </c>
      <c r="O76" s="2">
        <v>0</v>
      </c>
      <c r="P76" s="2">
        <v>3.55709671583443</v>
      </c>
      <c r="Q76" s="2">
        <v>0.744085190907084</v>
      </c>
      <c r="R76" s="2">
        <v>5</v>
      </c>
      <c r="S76" s="2">
        <v>6.4</v>
      </c>
      <c r="T76" s="2">
        <v>0.262664714494875</v>
      </c>
      <c r="U76" s="2">
        <v>0.479140406818108</v>
      </c>
      <c r="V76" s="2">
        <v>0.122108345534407</v>
      </c>
      <c r="W76" s="2">
        <v>0.906521739130434</v>
      </c>
      <c r="X76" s="2">
        <v>0.16243654822335</v>
      </c>
      <c r="Y76" s="2">
        <v>0.98913</v>
      </c>
      <c r="Z76" s="2">
        <v>83.4</v>
      </c>
      <c r="AA76" s="2">
        <v>96</v>
      </c>
      <c r="AB76" s="2">
        <f t="shared" si="6"/>
        <v>0.082608260869566</v>
      </c>
      <c r="AC76" s="2">
        <f t="shared" si="7"/>
        <v>0.197826</v>
      </c>
      <c r="AD76" s="9">
        <f t="shared" si="8"/>
        <v>0.895604899166988</v>
      </c>
    </row>
    <row r="77" spans="1:30">
      <c r="A77" s="7" t="s">
        <v>55</v>
      </c>
      <c r="B77" s="3" t="s">
        <v>47</v>
      </c>
      <c r="C77" s="3">
        <v>1</v>
      </c>
      <c r="D77" s="3">
        <v>187</v>
      </c>
      <c r="E77" s="3">
        <v>172</v>
      </c>
      <c r="F77" s="3">
        <v>15</v>
      </c>
      <c r="G77" s="3">
        <v>22</v>
      </c>
      <c r="H77" s="3">
        <v>44</v>
      </c>
      <c r="I77" s="3">
        <v>2.637</v>
      </c>
      <c r="J77" s="3" t="s">
        <v>54</v>
      </c>
      <c r="K77" s="3">
        <v>179424673</v>
      </c>
      <c r="L77" s="3">
        <v>0.0291400955131688</v>
      </c>
      <c r="M77" s="3">
        <v>42.6</v>
      </c>
      <c r="N77" s="3">
        <v>9.03197595714656</v>
      </c>
      <c r="O77" s="3">
        <v>0.00359113550371685</v>
      </c>
      <c r="P77" s="3">
        <v>1.07467276272628</v>
      </c>
      <c r="Q77" s="3">
        <v>0.394961240310077</v>
      </c>
      <c r="R77" s="3">
        <v>5</v>
      </c>
      <c r="S77" s="3">
        <v>1.4</v>
      </c>
      <c r="T77" s="3">
        <v>0.429946524064171</v>
      </c>
      <c r="U77" s="3">
        <v>0.988469065181394</v>
      </c>
      <c r="V77" s="3">
        <v>0.424598930481283</v>
      </c>
      <c r="W77" s="3">
        <v>0.461627906976744</v>
      </c>
      <c r="X77" s="3">
        <v>0.0666666666666666</v>
      </c>
      <c r="Y77" s="3">
        <v>0.738372</v>
      </c>
      <c r="Z77" s="3">
        <v>79.4</v>
      </c>
      <c r="AA77" s="3">
        <v>1</v>
      </c>
      <c r="AB77" s="3">
        <f t="shared" si="6"/>
        <v>0.276744093023256</v>
      </c>
      <c r="AC77" s="3">
        <f t="shared" si="7"/>
        <v>0.1476744</v>
      </c>
      <c r="AD77" s="8">
        <f t="shared" si="8"/>
        <v>0.531496161448335</v>
      </c>
    </row>
    <row r="78" spans="1:30">
      <c r="A78" s="15" t="s">
        <v>55</v>
      </c>
      <c r="B78" s="2" t="s">
        <v>48</v>
      </c>
      <c r="C78" s="2">
        <v>1</v>
      </c>
      <c r="D78" s="2">
        <v>3190</v>
      </c>
      <c r="E78" s="2">
        <v>1655</v>
      </c>
      <c r="F78" s="2">
        <v>1535</v>
      </c>
      <c r="G78" s="2">
        <v>61</v>
      </c>
      <c r="H78" s="2">
        <v>3465</v>
      </c>
      <c r="I78" s="2">
        <v>1328.381</v>
      </c>
      <c r="J78" s="2" t="s">
        <v>54</v>
      </c>
      <c r="K78" s="2">
        <v>179424673</v>
      </c>
      <c r="L78" s="2">
        <v>0.0512712139228191</v>
      </c>
      <c r="M78" s="2">
        <v>7.75221411766965</v>
      </c>
      <c r="N78" s="2">
        <v>266.937109746283</v>
      </c>
      <c r="O78" s="2">
        <v>0</v>
      </c>
      <c r="P78" s="2">
        <v>1.65848637651299</v>
      </c>
      <c r="Q78" s="2">
        <v>0.205375478512453</v>
      </c>
      <c r="R78" s="2">
        <v>5</v>
      </c>
      <c r="S78" s="2">
        <v>1</v>
      </c>
      <c r="T78" s="2">
        <v>0.152413793103448</v>
      </c>
      <c r="U78" s="2">
        <v>0.860437289382131</v>
      </c>
      <c r="V78" s="2">
        <v>0.130344827586206</v>
      </c>
      <c r="W78" s="2">
        <v>0.251238670694864</v>
      </c>
      <c r="X78" s="2">
        <v>0.0458631921824104</v>
      </c>
      <c r="Y78" s="2">
        <v>0.841692</v>
      </c>
      <c r="Z78" s="2">
        <v>415.8</v>
      </c>
      <c r="AA78" s="2">
        <v>70.4</v>
      </c>
      <c r="AB78" s="2">
        <f t="shared" si="6"/>
        <v>0.590453329305136</v>
      </c>
      <c r="AC78" s="2">
        <f t="shared" si="7"/>
        <v>0.1683384</v>
      </c>
      <c r="AD78" s="9">
        <f t="shared" si="8"/>
        <v>0.123115508248362</v>
      </c>
    </row>
    <row r="79" spans="1:30">
      <c r="A79" s="7" t="s">
        <v>55</v>
      </c>
      <c r="B79" s="3" t="s">
        <v>49</v>
      </c>
      <c r="C79" s="3">
        <v>1</v>
      </c>
      <c r="D79" s="3">
        <v>958</v>
      </c>
      <c r="E79" s="3">
        <v>626</v>
      </c>
      <c r="F79" s="3">
        <v>332</v>
      </c>
      <c r="G79" s="3">
        <v>9</v>
      </c>
      <c r="H79" s="3">
        <v>27</v>
      </c>
      <c r="I79" s="3">
        <v>17.171</v>
      </c>
      <c r="J79" s="3" t="s">
        <v>54</v>
      </c>
      <c r="K79" s="3">
        <v>179424673</v>
      </c>
      <c r="L79" s="3">
        <v>0.0403240920323743</v>
      </c>
      <c r="M79" s="3">
        <v>4.75951056729699</v>
      </c>
      <c r="N79" s="3">
        <v>41.4577365004107</v>
      </c>
      <c r="O79" s="18">
        <v>1.80379196024205e-8</v>
      </c>
      <c r="P79" s="3">
        <v>1.26956848731275</v>
      </c>
      <c r="Q79" s="3">
        <v>0.178066900188613</v>
      </c>
      <c r="R79" s="3">
        <v>5</v>
      </c>
      <c r="S79" s="3">
        <v>1.8</v>
      </c>
      <c r="T79" s="3">
        <v>0.239248434237995</v>
      </c>
      <c r="U79" s="3">
        <v>0.829592769371382</v>
      </c>
      <c r="V79" s="3">
        <v>0.196659707724425</v>
      </c>
      <c r="W79" s="3">
        <v>0.300958466453674</v>
      </c>
      <c r="X79" s="3">
        <v>0.12289156626506</v>
      </c>
      <c r="Y79" s="3">
        <v>0.584665</v>
      </c>
      <c r="Z79" s="3">
        <v>188.4</v>
      </c>
      <c r="AA79" s="3">
        <v>40.8</v>
      </c>
      <c r="AB79" s="3">
        <f t="shared" si="6"/>
        <v>0.283706533546326</v>
      </c>
      <c r="AC79" s="3">
        <f t="shared" si="7"/>
        <v>0.116933</v>
      </c>
      <c r="AD79" s="8">
        <f t="shared" si="8"/>
        <v>0.393442113119637</v>
      </c>
    </row>
    <row r="80" spans="1:30">
      <c r="A80" s="15" t="s">
        <v>55</v>
      </c>
      <c r="B80" s="2" t="s">
        <v>50</v>
      </c>
      <c r="C80" s="2">
        <v>1</v>
      </c>
      <c r="D80" s="2">
        <v>10</v>
      </c>
      <c r="E80" s="2">
        <v>5</v>
      </c>
      <c r="F80" s="2">
        <v>5</v>
      </c>
      <c r="G80" s="2">
        <v>32</v>
      </c>
      <c r="H80" s="2">
        <v>77</v>
      </c>
      <c r="I80" s="2">
        <v>0.432</v>
      </c>
      <c r="J80" s="2" t="s">
        <v>54</v>
      </c>
      <c r="K80" s="2">
        <v>179424673</v>
      </c>
      <c r="L80" s="2">
        <v>0.16</v>
      </c>
      <c r="M80" s="2">
        <v>2.8</v>
      </c>
      <c r="N80" s="2">
        <v>4.48761904761904</v>
      </c>
      <c r="O80" s="2">
        <v>0.0404500554456549</v>
      </c>
      <c r="P80" s="2">
        <v>1.83999999999999</v>
      </c>
      <c r="Q80" s="2">
        <v>0.64</v>
      </c>
      <c r="R80" s="2">
        <v>5</v>
      </c>
      <c r="S80" s="2">
        <v>8.2</v>
      </c>
      <c r="T80" s="2">
        <v>0.4</v>
      </c>
      <c r="U80" s="2">
        <v>0.919999999999999</v>
      </c>
      <c r="V80" s="2">
        <v>0.36</v>
      </c>
      <c r="W80" s="2">
        <v>0.72</v>
      </c>
      <c r="X80" s="2">
        <v>0.08</v>
      </c>
      <c r="Y80" s="2">
        <v>1</v>
      </c>
      <c r="Z80" s="2">
        <v>3.6</v>
      </c>
      <c r="AA80" s="2">
        <v>0.4</v>
      </c>
      <c r="AB80" s="2">
        <f t="shared" si="6"/>
        <v>0.28</v>
      </c>
      <c r="AC80" s="2">
        <f t="shared" si="7"/>
        <v>0.2</v>
      </c>
      <c r="AD80" s="9">
        <f t="shared" si="8"/>
        <v>0.65</v>
      </c>
    </row>
    <row r="81" spans="1:30">
      <c r="A81" s="7" t="s">
        <v>55</v>
      </c>
      <c r="B81" s="3" t="s">
        <v>51</v>
      </c>
      <c r="C81" s="3">
        <v>1</v>
      </c>
      <c r="D81" s="3">
        <v>435</v>
      </c>
      <c r="E81" s="3">
        <v>267</v>
      </c>
      <c r="F81" s="3">
        <v>168</v>
      </c>
      <c r="G81" s="3">
        <v>16</v>
      </c>
      <c r="H81" s="3">
        <v>32</v>
      </c>
      <c r="I81" s="3">
        <v>9.872</v>
      </c>
      <c r="J81" s="3" t="s">
        <v>54</v>
      </c>
      <c r="K81" s="3">
        <v>179424673</v>
      </c>
      <c r="L81" s="3">
        <v>0.190290923503765</v>
      </c>
      <c r="M81" s="3">
        <v>36.1562962962962</v>
      </c>
      <c r="N81" s="3">
        <v>272.367712614256</v>
      </c>
      <c r="O81" s="3">
        <v>0</v>
      </c>
      <c r="P81" s="3">
        <v>1.57304035545686</v>
      </c>
      <c r="Q81" s="3">
        <v>0.802742108079186</v>
      </c>
      <c r="R81" s="3">
        <v>5</v>
      </c>
      <c r="S81" s="3">
        <v>1.6</v>
      </c>
      <c r="T81" s="3">
        <v>0.543908045977011</v>
      </c>
      <c r="U81" s="3">
        <v>0.965521321625245</v>
      </c>
      <c r="V81" s="3">
        <v>0.524137931034482</v>
      </c>
      <c r="W81" s="3">
        <v>0.853932584269663</v>
      </c>
      <c r="X81" s="3">
        <v>0.0511904761904761</v>
      </c>
      <c r="Y81" s="3">
        <v>0.977528</v>
      </c>
      <c r="Z81" s="3">
        <v>228</v>
      </c>
      <c r="AA81" s="3">
        <v>8.6</v>
      </c>
      <c r="AB81" s="3">
        <f t="shared" si="6"/>
        <v>0.123595415730337</v>
      </c>
      <c r="AC81" s="3">
        <f t="shared" si="7"/>
        <v>0.1955056</v>
      </c>
      <c r="AD81" s="8">
        <f t="shared" si="8"/>
        <v>0.841954123398081</v>
      </c>
    </row>
    <row r="82" spans="1:30">
      <c r="A82" s="15" t="s">
        <v>57</v>
      </c>
      <c r="B82" s="2" t="s">
        <v>31</v>
      </c>
      <c r="C82" s="2">
        <v>1</v>
      </c>
      <c r="D82" s="2">
        <v>226</v>
      </c>
      <c r="E82" s="2">
        <v>57</v>
      </c>
      <c r="F82" s="2">
        <v>169</v>
      </c>
      <c r="G82" s="2">
        <v>69</v>
      </c>
      <c r="H82" s="2">
        <v>154</v>
      </c>
      <c r="I82" s="2">
        <v>10.831</v>
      </c>
      <c r="J82" s="2" t="s">
        <v>54</v>
      </c>
      <c r="K82" s="2">
        <v>179424673</v>
      </c>
      <c r="L82" s="2">
        <v>0.167123502231968</v>
      </c>
      <c r="M82" s="2">
        <v>9.86</v>
      </c>
      <c r="N82" s="2">
        <v>175.220799228068</v>
      </c>
      <c r="O82" s="2">
        <v>0</v>
      </c>
      <c r="P82" s="2">
        <v>3.56808282238804</v>
      </c>
      <c r="Q82" s="2">
        <v>0.886120627011315</v>
      </c>
      <c r="R82" s="2">
        <v>5</v>
      </c>
      <c r="S82" s="2">
        <v>9</v>
      </c>
      <c r="T82" s="2">
        <v>0.260176991150442</v>
      </c>
      <c r="U82" s="2">
        <v>0.899914694142118</v>
      </c>
      <c r="V82" s="2">
        <v>0.232743362831858</v>
      </c>
      <c r="W82" s="2">
        <v>0.922807017543859</v>
      </c>
      <c r="X82" s="2">
        <v>0.0366863905325443</v>
      </c>
      <c r="Y82" s="2">
        <v>1</v>
      </c>
      <c r="Z82" s="2">
        <v>52.6</v>
      </c>
      <c r="AA82" s="2">
        <v>6.2</v>
      </c>
      <c r="AB82" s="2">
        <f t="shared" si="6"/>
        <v>0.077192982456141</v>
      </c>
      <c r="AC82" s="2">
        <f t="shared" si="7"/>
        <v>0.2</v>
      </c>
      <c r="AD82" s="9">
        <f t="shared" si="8"/>
        <v>0.903508771929824</v>
      </c>
    </row>
    <row r="83" spans="1:30">
      <c r="A83" s="7" t="s">
        <v>57</v>
      </c>
      <c r="B83" s="3" t="s">
        <v>32</v>
      </c>
      <c r="C83" s="3">
        <v>1</v>
      </c>
      <c r="D83" s="3">
        <v>286</v>
      </c>
      <c r="E83" s="3">
        <v>201</v>
      </c>
      <c r="F83" s="3">
        <v>85</v>
      </c>
      <c r="G83" s="3">
        <v>9</v>
      </c>
      <c r="H83" s="3">
        <v>41</v>
      </c>
      <c r="I83" s="3">
        <v>3.415</v>
      </c>
      <c r="J83" s="3" t="s">
        <v>54</v>
      </c>
      <c r="K83" s="3">
        <v>179424673</v>
      </c>
      <c r="L83" s="3">
        <v>0.0493202601594209</v>
      </c>
      <c r="M83" s="3">
        <v>4.33523809523809</v>
      </c>
      <c r="N83" s="3">
        <v>16.6146231149113</v>
      </c>
      <c r="O83" s="18">
        <v>0.000845902732563153</v>
      </c>
      <c r="P83" s="3">
        <v>1.15802218130436</v>
      </c>
      <c r="Q83" s="3">
        <v>0.236125256072578</v>
      </c>
      <c r="R83" s="3">
        <v>5</v>
      </c>
      <c r="S83" s="3">
        <v>2.2</v>
      </c>
      <c r="T83" s="3">
        <v>0.493006993006993</v>
      </c>
      <c r="U83" s="3">
        <v>0.813854749797821</v>
      </c>
      <c r="V83" s="3">
        <v>0.395804195804195</v>
      </c>
      <c r="W83" s="3">
        <v>0.56318407960199</v>
      </c>
      <c r="X83" s="3">
        <v>0.327058823529411</v>
      </c>
      <c r="Y83" s="3">
        <v>0.895522</v>
      </c>
      <c r="Z83" s="3">
        <v>113.2</v>
      </c>
      <c r="AA83" s="3">
        <v>27.8</v>
      </c>
      <c r="AB83" s="3">
        <f t="shared" si="6"/>
        <v>0.33233792039801</v>
      </c>
      <c r="AC83" s="3">
        <f t="shared" si="7"/>
        <v>0.1791044</v>
      </c>
      <c r="AD83" s="8">
        <f t="shared" si="8"/>
        <v>0.536111451759407</v>
      </c>
    </row>
    <row r="84" spans="1:30">
      <c r="A84" s="15" t="s">
        <v>57</v>
      </c>
      <c r="B84" s="2" t="s">
        <v>33</v>
      </c>
      <c r="C84" s="2">
        <v>1</v>
      </c>
      <c r="D84" s="2">
        <v>105</v>
      </c>
      <c r="E84" s="2">
        <v>44</v>
      </c>
      <c r="F84" s="2">
        <v>61</v>
      </c>
      <c r="G84" s="2">
        <v>12</v>
      </c>
      <c r="H84" s="2">
        <v>191</v>
      </c>
      <c r="I84" s="2">
        <v>4.576</v>
      </c>
      <c r="J84" s="2" t="s">
        <v>54</v>
      </c>
      <c r="K84" s="2">
        <v>179424673</v>
      </c>
      <c r="L84" s="2">
        <v>0.135854875283446</v>
      </c>
      <c r="M84" s="2">
        <v>3.41001131221719</v>
      </c>
      <c r="N84" s="2">
        <v>34.5376629005302</v>
      </c>
      <c r="O84" s="19">
        <v>9.85562017108421e-8</v>
      </c>
      <c r="P84" s="2">
        <v>1.83085918442023</v>
      </c>
      <c r="Q84" s="2">
        <v>0.558047690014903</v>
      </c>
      <c r="R84" s="2">
        <v>5</v>
      </c>
      <c r="S84" s="2">
        <v>2.4</v>
      </c>
      <c r="T84" s="2">
        <v>0.407619047619047</v>
      </c>
      <c r="U84" s="2">
        <v>0.767217182042763</v>
      </c>
      <c r="V84" s="2">
        <v>0.306666666666666</v>
      </c>
      <c r="W84" s="2">
        <v>0.731818181818181</v>
      </c>
      <c r="X84" s="2">
        <v>0.173770491803278</v>
      </c>
      <c r="Y84" s="2">
        <v>0.977273</v>
      </c>
      <c r="Z84" s="2">
        <v>32.2</v>
      </c>
      <c r="AA84" s="2">
        <v>10.6</v>
      </c>
      <c r="AB84" s="2">
        <f t="shared" si="6"/>
        <v>0.245454818181819</v>
      </c>
      <c r="AC84" s="2">
        <f t="shared" si="7"/>
        <v>0.1954546</v>
      </c>
      <c r="AD84" s="9">
        <f t="shared" si="8"/>
        <v>0.686046250405697</v>
      </c>
    </row>
    <row r="85" spans="1:30">
      <c r="A85" s="7" t="s">
        <v>57</v>
      </c>
      <c r="B85" s="3" t="s">
        <v>34</v>
      </c>
      <c r="C85" s="3">
        <v>1</v>
      </c>
      <c r="D85" s="3">
        <v>1728</v>
      </c>
      <c r="E85" s="3">
        <v>1210</v>
      </c>
      <c r="F85" s="3">
        <v>518</v>
      </c>
      <c r="G85" s="3">
        <v>6</v>
      </c>
      <c r="H85" s="3">
        <v>21</v>
      </c>
      <c r="I85" s="3">
        <v>12.965</v>
      </c>
      <c r="J85" s="3" t="s">
        <v>54</v>
      </c>
      <c r="K85" s="3">
        <v>179424673</v>
      </c>
      <c r="L85" s="3">
        <v>0.0586805555555555</v>
      </c>
      <c r="M85" s="3">
        <v>233.081264157048</v>
      </c>
      <c r="N85" s="3">
        <v>172.800367593094</v>
      </c>
      <c r="O85" s="18">
        <v>4.03132462967192e-8</v>
      </c>
      <c r="P85" s="3">
        <v>1.27041322314049</v>
      </c>
      <c r="Q85" s="3">
        <v>0.279554548645457</v>
      </c>
      <c r="R85" s="3">
        <v>5</v>
      </c>
      <c r="S85" s="3">
        <v>1</v>
      </c>
      <c r="T85" s="3">
        <v>0.299999999999999</v>
      </c>
      <c r="U85" s="3">
        <v>0.889583333333333</v>
      </c>
      <c r="V85" s="3">
        <v>0.26875</v>
      </c>
      <c r="W85" s="3">
        <v>0.383801652892561</v>
      </c>
      <c r="X85" s="3">
        <v>0.104247104247104</v>
      </c>
      <c r="Y85" s="3">
        <v>0.990083</v>
      </c>
      <c r="Z85" s="3">
        <v>464.4</v>
      </c>
      <c r="AA85" s="3">
        <v>54</v>
      </c>
      <c r="AB85" s="3">
        <f t="shared" si="6"/>
        <v>0.606281347107439</v>
      </c>
      <c r="AC85" s="3">
        <f t="shared" si="7"/>
        <v>0.1980166</v>
      </c>
      <c r="AD85" s="8">
        <f t="shared" si="8"/>
        <v>0.234557422070373</v>
      </c>
    </row>
    <row r="86" spans="1:30">
      <c r="A86" s="15" t="s">
        <v>57</v>
      </c>
      <c r="B86" s="2" t="s">
        <v>35</v>
      </c>
      <c r="C86" s="2">
        <v>1</v>
      </c>
      <c r="D86" s="2">
        <v>3196</v>
      </c>
      <c r="E86" s="2">
        <v>1669</v>
      </c>
      <c r="F86" s="2">
        <v>1527</v>
      </c>
      <c r="G86" s="2">
        <v>36</v>
      </c>
      <c r="H86" s="2">
        <v>73</v>
      </c>
      <c r="I86" s="2">
        <v>360.292</v>
      </c>
      <c r="J86" s="2" t="s">
        <v>54</v>
      </c>
      <c r="K86" s="2">
        <v>179424673</v>
      </c>
      <c r="L86" s="2">
        <v>0.126109216620901</v>
      </c>
      <c r="M86" s="2">
        <v>8.48615886580011</v>
      </c>
      <c r="N86" s="2">
        <v>883.838774129624</v>
      </c>
      <c r="O86" s="2">
        <v>0</v>
      </c>
      <c r="P86" s="2">
        <v>1.59911862806474</v>
      </c>
      <c r="Q86" s="2">
        <v>0.505434631201975</v>
      </c>
      <c r="R86" s="2">
        <v>5</v>
      </c>
      <c r="S86" s="2">
        <v>4.4</v>
      </c>
      <c r="T86" s="2">
        <v>0.427534418022528</v>
      </c>
      <c r="U86" s="2">
        <v>0.835084164655837</v>
      </c>
      <c r="V86" s="2">
        <v>0.349374217772215</v>
      </c>
      <c r="W86" s="2">
        <v>0.669023367285799</v>
      </c>
      <c r="X86" s="2">
        <v>0.163588736083824</v>
      </c>
      <c r="Y86" s="2">
        <v>0.850809</v>
      </c>
      <c r="Z86" s="2">
        <v>1116.6</v>
      </c>
      <c r="AA86" s="2">
        <v>249.8</v>
      </c>
      <c r="AB86" s="2">
        <f t="shared" si="6"/>
        <v>0.181785632714201</v>
      </c>
      <c r="AC86" s="2">
        <f t="shared" si="7"/>
        <v>0.1701618</v>
      </c>
      <c r="AD86" s="9">
        <f t="shared" si="8"/>
        <v>0.732922382235318</v>
      </c>
    </row>
    <row r="87" spans="1:30">
      <c r="A87" s="7" t="s">
        <v>57</v>
      </c>
      <c r="B87" s="3" t="s">
        <v>36</v>
      </c>
      <c r="C87" s="3">
        <v>1</v>
      </c>
      <c r="D87" s="3">
        <v>32</v>
      </c>
      <c r="E87" s="3">
        <v>13</v>
      </c>
      <c r="F87" s="3">
        <v>19</v>
      </c>
      <c r="G87" s="3">
        <v>56</v>
      </c>
      <c r="H87" s="3">
        <v>157</v>
      </c>
      <c r="I87" s="3">
        <v>5.032</v>
      </c>
      <c r="J87" s="3" t="s">
        <v>54</v>
      </c>
      <c r="K87" s="3">
        <v>179424673</v>
      </c>
      <c r="L87" s="3">
        <v>0.1404296875</v>
      </c>
      <c r="M87" s="3">
        <v>4</v>
      </c>
      <c r="N87" s="3">
        <v>12.2112403741694</v>
      </c>
      <c r="O87" s="18">
        <v>0.000705777888287295</v>
      </c>
      <c r="P87" s="3">
        <v>2.08715728715728</v>
      </c>
      <c r="Q87" s="3">
        <v>0.582186234817813</v>
      </c>
      <c r="R87" s="3">
        <v>5</v>
      </c>
      <c r="S87" s="3">
        <v>4.4</v>
      </c>
      <c r="T87" s="3">
        <v>0.33125</v>
      </c>
      <c r="U87" s="3">
        <v>0.847907647907647</v>
      </c>
      <c r="V87" s="3">
        <v>0.275</v>
      </c>
      <c r="W87" s="3">
        <v>0.676923076923077</v>
      </c>
      <c r="X87" s="3">
        <v>0.0947368421052631</v>
      </c>
      <c r="Y87" s="3">
        <v>0.846154</v>
      </c>
      <c r="Z87" s="3">
        <v>8.8</v>
      </c>
      <c r="AA87" s="3">
        <v>1.8</v>
      </c>
      <c r="AB87" s="3">
        <f t="shared" si="6"/>
        <v>0.169230923076923</v>
      </c>
      <c r="AC87" s="3">
        <f t="shared" si="7"/>
        <v>0.1692308</v>
      </c>
      <c r="AD87" s="8">
        <f t="shared" si="8"/>
        <v>0.749999818181851</v>
      </c>
    </row>
    <row r="88" spans="1:30">
      <c r="A88" s="15" t="s">
        <v>57</v>
      </c>
      <c r="B88" s="2" t="s">
        <v>37</v>
      </c>
      <c r="C88" s="2">
        <v>1</v>
      </c>
      <c r="D88" s="2">
        <v>106</v>
      </c>
      <c r="E88" s="2">
        <v>53</v>
      </c>
      <c r="F88" s="2">
        <v>53</v>
      </c>
      <c r="G88" s="2">
        <v>58</v>
      </c>
      <c r="H88" s="2">
        <v>334</v>
      </c>
      <c r="I88" s="2">
        <v>20.437</v>
      </c>
      <c r="J88" s="2" t="s">
        <v>54</v>
      </c>
      <c r="K88" s="2">
        <v>179424673</v>
      </c>
      <c r="L88" s="2">
        <v>0.0773584905660377</v>
      </c>
      <c r="M88" s="2">
        <v>9.23333333333333</v>
      </c>
      <c r="N88" s="2">
        <v>17.3624706997392</v>
      </c>
      <c r="O88" s="19">
        <v>0.000255184946405062</v>
      </c>
      <c r="P88" s="2">
        <v>1.85469331897518</v>
      </c>
      <c r="Q88" s="2">
        <v>0.30943396226415</v>
      </c>
      <c r="R88" s="2">
        <v>5</v>
      </c>
      <c r="S88" s="2">
        <v>1</v>
      </c>
      <c r="T88" s="2">
        <v>0.184905660377358</v>
      </c>
      <c r="U88" s="2">
        <v>0.927346659487593</v>
      </c>
      <c r="V88" s="2">
        <v>0.169811320754716</v>
      </c>
      <c r="W88" s="2">
        <v>0.339622641509433</v>
      </c>
      <c r="X88" s="2">
        <v>0.030188679245283</v>
      </c>
      <c r="Y88" s="2">
        <v>0.924528</v>
      </c>
      <c r="Z88" s="2">
        <v>18</v>
      </c>
      <c r="AA88" s="2">
        <v>1.6</v>
      </c>
      <c r="AB88" s="2">
        <f t="shared" si="6"/>
        <v>0.584905358490567</v>
      </c>
      <c r="AC88" s="2">
        <f t="shared" si="7"/>
        <v>0.1849056</v>
      </c>
      <c r="AD88" s="9">
        <f t="shared" si="8"/>
        <v>0.209183823406961</v>
      </c>
    </row>
    <row r="89" spans="1:30">
      <c r="A89" s="7" t="s">
        <v>57</v>
      </c>
      <c r="B89" s="3" t="s">
        <v>38</v>
      </c>
      <c r="C89" s="3">
        <v>1</v>
      </c>
      <c r="D89" s="3">
        <v>124</v>
      </c>
      <c r="E89" s="3">
        <v>62</v>
      </c>
      <c r="F89" s="3">
        <v>62</v>
      </c>
      <c r="G89" s="3">
        <v>6</v>
      </c>
      <c r="H89" s="3">
        <v>17</v>
      </c>
      <c r="I89" s="3">
        <v>0.807</v>
      </c>
      <c r="J89" s="3" t="s">
        <v>54</v>
      </c>
      <c r="K89" s="3">
        <v>179424673</v>
      </c>
      <c r="L89" s="3">
        <v>0.0508064516129032</v>
      </c>
      <c r="M89" s="3">
        <v>3.03</v>
      </c>
      <c r="N89" s="3">
        <v>8.15991149952444</v>
      </c>
      <c r="O89" s="3">
        <v>0.0201891844986288</v>
      </c>
      <c r="P89" s="3">
        <v>1.4952388134741</v>
      </c>
      <c r="Q89" s="3">
        <v>0.203225806451612</v>
      </c>
      <c r="R89" s="3">
        <v>5</v>
      </c>
      <c r="S89" s="3">
        <v>1.4</v>
      </c>
      <c r="T89" s="3">
        <v>0.243548387096774</v>
      </c>
      <c r="U89" s="3">
        <v>0.747619406737053</v>
      </c>
      <c r="V89" s="3">
        <v>0.17258064516129</v>
      </c>
      <c r="W89" s="3">
        <v>0.34516129032258</v>
      </c>
      <c r="X89" s="3">
        <v>0.141935483870967</v>
      </c>
      <c r="Y89" s="3">
        <v>0.870968</v>
      </c>
      <c r="Z89" s="3">
        <v>21.4</v>
      </c>
      <c r="AA89" s="3">
        <v>8.8</v>
      </c>
      <c r="AB89" s="3">
        <f t="shared" si="6"/>
        <v>0.52580670967742</v>
      </c>
      <c r="AC89" s="3">
        <f t="shared" si="7"/>
        <v>0.1741936</v>
      </c>
      <c r="AD89" s="8">
        <f t="shared" si="8"/>
        <v>0.245370223594007</v>
      </c>
    </row>
    <row r="90" spans="1:30">
      <c r="A90" s="15" t="s">
        <v>57</v>
      </c>
      <c r="B90" s="2" t="s">
        <v>39</v>
      </c>
      <c r="C90" s="2">
        <v>1</v>
      </c>
      <c r="D90" s="2">
        <v>8124</v>
      </c>
      <c r="E90" s="2">
        <v>4208</v>
      </c>
      <c r="F90" s="2">
        <v>3916</v>
      </c>
      <c r="G90" s="2">
        <v>22</v>
      </c>
      <c r="H90" s="2">
        <v>116</v>
      </c>
      <c r="I90" s="2">
        <v>261.869</v>
      </c>
      <c r="J90" s="2" t="s">
        <v>54</v>
      </c>
      <c r="K90" s="2">
        <v>179424673</v>
      </c>
      <c r="L90" s="2">
        <v>0.172004535315606</v>
      </c>
      <c r="M90" s="2">
        <v>20.5080710931147</v>
      </c>
      <c r="N90" s="2">
        <v>4038.85491228914</v>
      </c>
      <c r="O90" s="2">
        <v>0</v>
      </c>
      <c r="P90" s="2">
        <v>1.81754552418042</v>
      </c>
      <c r="Q90" s="2">
        <v>0.688908135483946</v>
      </c>
      <c r="R90" s="2">
        <v>5</v>
      </c>
      <c r="S90" s="2">
        <v>2.2</v>
      </c>
      <c r="T90" s="2">
        <v>0.407090103397341</v>
      </c>
      <c r="U90" s="2">
        <v>0.941436677221964</v>
      </c>
      <c r="V90" s="2">
        <v>0.382865583456425</v>
      </c>
      <c r="W90" s="2">
        <v>0.739163498098859</v>
      </c>
      <c r="X90" s="2">
        <v>0.0502553626149131</v>
      </c>
      <c r="Y90" s="2">
        <v>0.977186</v>
      </c>
      <c r="Z90" s="2">
        <v>3110.4</v>
      </c>
      <c r="AA90" s="2">
        <v>196.8</v>
      </c>
      <c r="AB90" s="2">
        <f t="shared" si="6"/>
        <v>0.238022501901141</v>
      </c>
      <c r="AC90" s="2">
        <f t="shared" si="7"/>
        <v>0.1954372</v>
      </c>
      <c r="AD90" s="9">
        <f t="shared" si="8"/>
        <v>0.695525593514002</v>
      </c>
    </row>
    <row r="91" spans="1:30">
      <c r="A91" s="7" t="s">
        <v>57</v>
      </c>
      <c r="B91" s="3" t="s">
        <v>40</v>
      </c>
      <c r="C91" s="3">
        <v>1</v>
      </c>
      <c r="D91" s="3">
        <v>12960</v>
      </c>
      <c r="E91" s="3">
        <v>4320</v>
      </c>
      <c r="F91" s="3">
        <v>8640</v>
      </c>
      <c r="G91" s="3">
        <v>8</v>
      </c>
      <c r="H91" s="3">
        <v>27</v>
      </c>
      <c r="I91" s="3">
        <v>45.104</v>
      </c>
      <c r="J91" s="3" t="s">
        <v>54</v>
      </c>
      <c r="K91" s="3">
        <v>179424673</v>
      </c>
      <c r="L91" s="3">
        <v>0.0444855967078189</v>
      </c>
      <c r="M91" s="3">
        <v>864.8</v>
      </c>
      <c r="N91" s="3">
        <v>2593.60012346631</v>
      </c>
      <c r="O91" s="3">
        <v>0.12582655343329</v>
      </c>
      <c r="P91" s="3">
        <v>3</v>
      </c>
      <c r="Q91" s="3">
        <v>0.200185185185185</v>
      </c>
      <c r="R91" s="3">
        <v>5</v>
      </c>
      <c r="S91" s="3">
        <v>6.6</v>
      </c>
      <c r="T91" s="3">
        <v>0.0667283950617284</v>
      </c>
      <c r="U91" s="3">
        <v>1</v>
      </c>
      <c r="V91" s="3">
        <v>0.0667283950617284</v>
      </c>
      <c r="W91" s="3">
        <v>0.200185185185185</v>
      </c>
      <c r="X91" s="3">
        <v>0</v>
      </c>
      <c r="Y91" s="3">
        <v>1</v>
      </c>
      <c r="Z91" s="3">
        <v>864.8</v>
      </c>
      <c r="AA91" s="3">
        <v>0</v>
      </c>
      <c r="AB91" s="3">
        <f t="shared" si="6"/>
        <v>0.799814814814815</v>
      </c>
      <c r="AC91" s="3">
        <f t="shared" si="7"/>
        <v>0.2</v>
      </c>
      <c r="AD91" s="8">
        <f t="shared" si="8"/>
        <v>0.000231481481481229</v>
      </c>
    </row>
    <row r="92" spans="1:30">
      <c r="A92" s="15" t="s">
        <v>57</v>
      </c>
      <c r="B92" s="2" t="s">
        <v>41</v>
      </c>
      <c r="C92" s="2">
        <v>1</v>
      </c>
      <c r="D92" s="2">
        <v>90</v>
      </c>
      <c r="E92" s="2">
        <v>64</v>
      </c>
      <c r="F92" s="2">
        <v>26</v>
      </c>
      <c r="G92" s="2">
        <v>8</v>
      </c>
      <c r="H92" s="2">
        <v>23</v>
      </c>
      <c r="I92" s="2">
        <v>0.729</v>
      </c>
      <c r="J92" s="2" t="s">
        <v>54</v>
      </c>
      <c r="K92" s="2">
        <v>179424673</v>
      </c>
      <c r="L92" s="2">
        <v>0.0266666666666666</v>
      </c>
      <c r="M92" s="2">
        <v>5.66</v>
      </c>
      <c r="N92" s="2">
        <v>2.62035553288879</v>
      </c>
      <c r="O92" s="2">
        <v>0.131065688252726</v>
      </c>
      <c r="P92" s="2">
        <v>1.26899561036789</v>
      </c>
      <c r="Q92" s="2">
        <v>0.129807692307692</v>
      </c>
      <c r="R92" s="2">
        <v>5</v>
      </c>
      <c r="S92" s="2">
        <v>2.4</v>
      </c>
      <c r="T92" s="2">
        <v>0.2</v>
      </c>
      <c r="U92" s="2">
        <v>0.902396878483835</v>
      </c>
      <c r="V92" s="2">
        <v>0.168888888888888</v>
      </c>
      <c r="W92" s="2">
        <v>0.2375</v>
      </c>
      <c r="X92" s="2">
        <v>0.107692307692307</v>
      </c>
      <c r="Y92" s="2">
        <v>0.71875</v>
      </c>
      <c r="Z92" s="2">
        <v>15.2</v>
      </c>
      <c r="AA92" s="2">
        <v>2.8</v>
      </c>
      <c r="AB92" s="2">
        <f t="shared" si="6"/>
        <v>0.48125</v>
      </c>
      <c r="AC92" s="2">
        <f t="shared" si="7"/>
        <v>0.14375</v>
      </c>
      <c r="AD92" s="9">
        <f t="shared" si="8"/>
        <v>0.16304347826087</v>
      </c>
    </row>
    <row r="93" spans="1:30">
      <c r="A93" s="7" t="s">
        <v>57</v>
      </c>
      <c r="B93" s="3" t="s">
        <v>42</v>
      </c>
      <c r="C93" s="3">
        <v>1</v>
      </c>
      <c r="D93" s="3">
        <v>339</v>
      </c>
      <c r="E93" s="3">
        <v>84</v>
      </c>
      <c r="F93" s="3">
        <v>255</v>
      </c>
      <c r="G93" s="3">
        <v>17</v>
      </c>
      <c r="H93" s="3">
        <v>37</v>
      </c>
      <c r="I93" s="3">
        <v>12.959</v>
      </c>
      <c r="J93" s="3" t="s">
        <v>54</v>
      </c>
      <c r="K93" s="3">
        <v>179424673</v>
      </c>
      <c r="L93" s="3">
        <v>0.0774218811183334</v>
      </c>
      <c r="M93" s="3">
        <v>2.04995483288166</v>
      </c>
      <c r="N93" s="3">
        <v>71.8233381313594</v>
      </c>
      <c r="O93" s="18">
        <v>2.02726724296553e-14</v>
      </c>
      <c r="P93" s="3">
        <v>2.67635041887876</v>
      </c>
      <c r="Q93" s="3">
        <v>0.415378151260504</v>
      </c>
      <c r="R93" s="3">
        <v>5</v>
      </c>
      <c r="S93" s="3">
        <v>3</v>
      </c>
      <c r="T93" s="3">
        <v>0.194690265486725</v>
      </c>
      <c r="U93" s="3">
        <v>0.663166475474384</v>
      </c>
      <c r="V93" s="3">
        <v>0.125663716814159</v>
      </c>
      <c r="W93" s="3">
        <v>0.507142857142857</v>
      </c>
      <c r="X93" s="3">
        <v>0.0917647058823529</v>
      </c>
      <c r="Y93" s="3">
        <v>0.619048</v>
      </c>
      <c r="Z93" s="3">
        <v>42.6</v>
      </c>
      <c r="AA93" s="3">
        <v>23.4</v>
      </c>
      <c r="AB93" s="3">
        <f t="shared" si="6"/>
        <v>0.111905142857143</v>
      </c>
      <c r="AC93" s="3">
        <f t="shared" si="7"/>
        <v>0.1238096</v>
      </c>
      <c r="AD93" s="8">
        <f t="shared" si="8"/>
        <v>0.774037831361334</v>
      </c>
    </row>
    <row r="94" spans="1:30">
      <c r="A94" s="15" t="s">
        <v>57</v>
      </c>
      <c r="B94" s="2" t="s">
        <v>44</v>
      </c>
      <c r="C94" s="2">
        <v>1</v>
      </c>
      <c r="D94" s="2">
        <v>15</v>
      </c>
      <c r="E94" s="2">
        <v>9</v>
      </c>
      <c r="F94" s="2">
        <v>6</v>
      </c>
      <c r="G94" s="2">
        <v>6</v>
      </c>
      <c r="H94" s="2">
        <v>16</v>
      </c>
      <c r="I94" s="2">
        <v>0.181</v>
      </c>
      <c r="J94" s="2" t="s">
        <v>54</v>
      </c>
      <c r="K94" s="2">
        <v>179424673</v>
      </c>
      <c r="L94" s="2">
        <v>0.08</v>
      </c>
      <c r="M94" s="2">
        <v>2.56</v>
      </c>
      <c r="N94" s="2">
        <v>2.51373626373626</v>
      </c>
      <c r="O94" s="2">
        <v>0.121848927070489</v>
      </c>
      <c r="P94" s="2">
        <v>1.48076923076923</v>
      </c>
      <c r="Q94" s="2">
        <v>0.333333333333333</v>
      </c>
      <c r="R94" s="2">
        <v>5</v>
      </c>
      <c r="S94" s="2">
        <v>3.6</v>
      </c>
      <c r="T94" s="2">
        <v>0.4</v>
      </c>
      <c r="U94" s="2">
        <v>0.888461538461538</v>
      </c>
      <c r="V94" s="2">
        <v>0.32</v>
      </c>
      <c r="W94" s="2">
        <v>0.533333333333333</v>
      </c>
      <c r="X94" s="2">
        <v>0.2</v>
      </c>
      <c r="Y94" s="2">
        <v>1</v>
      </c>
      <c r="Z94" s="2">
        <v>4.8</v>
      </c>
      <c r="AA94" s="2">
        <v>1.2</v>
      </c>
      <c r="AB94" s="2">
        <f t="shared" si="6"/>
        <v>0.466666666666667</v>
      </c>
      <c r="AC94" s="2">
        <f t="shared" si="7"/>
        <v>0.2</v>
      </c>
      <c r="AD94" s="9">
        <f t="shared" si="8"/>
        <v>0.416666666666666</v>
      </c>
    </row>
    <row r="95" spans="1:30">
      <c r="A95" s="7" t="s">
        <v>57</v>
      </c>
      <c r="B95" s="3" t="s">
        <v>45</v>
      </c>
      <c r="C95" s="3">
        <v>1</v>
      </c>
      <c r="D95" s="3">
        <v>1066</v>
      </c>
      <c r="E95" s="3">
        <v>331</v>
      </c>
      <c r="F95" s="3">
        <v>735</v>
      </c>
      <c r="G95" s="3">
        <v>12</v>
      </c>
      <c r="H95" s="3">
        <v>42</v>
      </c>
      <c r="I95" s="3">
        <v>23.959</v>
      </c>
      <c r="J95" s="3" t="s">
        <v>54</v>
      </c>
      <c r="K95" s="3">
        <v>179424673</v>
      </c>
      <c r="L95" s="3">
        <v>0.0433358912171889</v>
      </c>
      <c r="M95" s="3">
        <v>67.0899456521739</v>
      </c>
      <c r="N95" s="3" t="s">
        <v>56</v>
      </c>
      <c r="O95" s="18" t="s">
        <v>56</v>
      </c>
      <c r="P95" s="3">
        <v>2.77643504531722</v>
      </c>
      <c r="Q95" s="3">
        <v>0.202416918429003</v>
      </c>
      <c r="R95" s="3">
        <v>5</v>
      </c>
      <c r="S95" s="3">
        <v>7.4</v>
      </c>
      <c r="T95" s="3">
        <v>0.262851782363977</v>
      </c>
      <c r="U95" s="3">
        <v>0.862101313320825</v>
      </c>
      <c r="V95" s="3">
        <v>0.124953095684803</v>
      </c>
      <c r="W95" s="3">
        <v>0.402416918429003</v>
      </c>
      <c r="X95" s="3">
        <v>0.2</v>
      </c>
      <c r="Y95" s="3">
        <v>1</v>
      </c>
      <c r="Z95" s="3">
        <v>133.2</v>
      </c>
      <c r="AA95" s="3">
        <v>147</v>
      </c>
      <c r="AB95" s="3">
        <f t="shared" si="6"/>
        <v>0.597583081570997</v>
      </c>
      <c r="AC95" s="3">
        <f t="shared" si="7"/>
        <v>0.2</v>
      </c>
      <c r="AD95" s="8">
        <f t="shared" si="8"/>
        <v>0.253021148036254</v>
      </c>
    </row>
    <row r="96" spans="1:30">
      <c r="A96" s="15" t="s">
        <v>57</v>
      </c>
      <c r="B96" s="2" t="s">
        <v>46</v>
      </c>
      <c r="C96" s="2">
        <v>1</v>
      </c>
      <c r="D96" s="2">
        <v>683</v>
      </c>
      <c r="E96" s="2">
        <v>92</v>
      </c>
      <c r="F96" s="2">
        <v>591</v>
      </c>
      <c r="G96" s="2">
        <v>35</v>
      </c>
      <c r="H96" s="2">
        <v>99</v>
      </c>
      <c r="I96" s="2">
        <v>16.24</v>
      </c>
      <c r="J96" s="2" t="s">
        <v>54</v>
      </c>
      <c r="K96" s="2">
        <v>179424673</v>
      </c>
      <c r="L96" s="2">
        <v>0.0851376988524917</v>
      </c>
      <c r="M96" s="2">
        <v>0.849949886837692</v>
      </c>
      <c r="N96" s="2">
        <v>218.877057746649</v>
      </c>
      <c r="O96" s="2">
        <v>0</v>
      </c>
      <c r="P96" s="2">
        <v>3.35378788747405</v>
      </c>
      <c r="Q96" s="2">
        <v>0.730445817700286</v>
      </c>
      <c r="R96" s="2">
        <v>5</v>
      </c>
      <c r="S96" s="2">
        <v>6.2</v>
      </c>
      <c r="T96" s="2">
        <v>0.28316251830161</v>
      </c>
      <c r="U96" s="2">
        <v>0.451754737404997</v>
      </c>
      <c r="V96" s="2">
        <v>0.123279648609077</v>
      </c>
      <c r="W96" s="2">
        <v>0.915217391304347</v>
      </c>
      <c r="X96" s="2">
        <v>0.18477157360406</v>
      </c>
      <c r="Y96" s="2">
        <v>1</v>
      </c>
      <c r="Z96" s="2">
        <v>84.2</v>
      </c>
      <c r="AA96" s="2">
        <v>109.2</v>
      </c>
      <c r="AB96" s="2">
        <f t="shared" si="6"/>
        <v>0.084782608695653</v>
      </c>
      <c r="AC96" s="2">
        <f t="shared" si="7"/>
        <v>0.2</v>
      </c>
      <c r="AD96" s="9">
        <f t="shared" si="8"/>
        <v>0.894021739130434</v>
      </c>
    </row>
    <row r="97" spans="1:30">
      <c r="A97" s="7" t="s">
        <v>57</v>
      </c>
      <c r="B97" s="3" t="s">
        <v>47</v>
      </c>
      <c r="C97" s="3">
        <v>1</v>
      </c>
      <c r="D97" s="3">
        <v>187</v>
      </c>
      <c r="E97" s="3">
        <v>172</v>
      </c>
      <c r="F97" s="3">
        <v>15</v>
      </c>
      <c r="G97" s="3">
        <v>22</v>
      </c>
      <c r="H97" s="3">
        <v>44</v>
      </c>
      <c r="I97" s="3">
        <v>2.786</v>
      </c>
      <c r="J97" s="3" t="s">
        <v>54</v>
      </c>
      <c r="K97" s="3">
        <v>179424673</v>
      </c>
      <c r="L97" s="3">
        <v>0.0291400955131688</v>
      </c>
      <c r="M97" s="3">
        <v>42.6</v>
      </c>
      <c r="N97" s="3">
        <v>9.03197595714656</v>
      </c>
      <c r="O97" s="3">
        <v>0.00359113550371685</v>
      </c>
      <c r="P97" s="3">
        <v>1.07467276272628</v>
      </c>
      <c r="Q97" s="3">
        <v>0.394961240310077</v>
      </c>
      <c r="R97" s="3">
        <v>5</v>
      </c>
      <c r="S97" s="3">
        <v>1.4</v>
      </c>
      <c r="T97" s="3">
        <v>0.429946524064171</v>
      </c>
      <c r="U97" s="3">
        <v>0.988469065181394</v>
      </c>
      <c r="V97" s="3">
        <v>0.424598930481283</v>
      </c>
      <c r="W97" s="3">
        <v>0.461627906976744</v>
      </c>
      <c r="X97" s="3">
        <v>0.0666666666666666</v>
      </c>
      <c r="Y97" s="3">
        <v>0.738372</v>
      </c>
      <c r="Z97" s="3">
        <v>79.4</v>
      </c>
      <c r="AA97" s="3">
        <v>1</v>
      </c>
      <c r="AB97" s="3">
        <f t="shared" si="6"/>
        <v>0.276744093023256</v>
      </c>
      <c r="AC97" s="3">
        <f t="shared" si="7"/>
        <v>0.1476744</v>
      </c>
      <c r="AD97" s="8">
        <f t="shared" si="8"/>
        <v>0.531496161448335</v>
      </c>
    </row>
    <row r="98" spans="1:30">
      <c r="A98" s="15" t="s">
        <v>57</v>
      </c>
      <c r="B98" s="2" t="s">
        <v>48</v>
      </c>
      <c r="C98" s="2">
        <v>1</v>
      </c>
      <c r="D98" s="2">
        <v>3190</v>
      </c>
      <c r="E98" s="2">
        <v>1655</v>
      </c>
      <c r="F98" s="2">
        <v>1535</v>
      </c>
      <c r="G98" s="2">
        <v>61</v>
      </c>
      <c r="H98" s="2">
        <v>3465</v>
      </c>
      <c r="I98" s="2">
        <v>1555.39</v>
      </c>
      <c r="J98" s="2" t="s">
        <v>54</v>
      </c>
      <c r="K98" s="2">
        <v>179424673</v>
      </c>
      <c r="L98" s="2">
        <v>0.0512712139228191</v>
      </c>
      <c r="M98" s="2">
        <v>7.75221411766965</v>
      </c>
      <c r="N98" s="2">
        <v>266.937109746283</v>
      </c>
      <c r="O98" s="2">
        <v>0</v>
      </c>
      <c r="P98" s="2">
        <v>1.65848637651299</v>
      </c>
      <c r="Q98" s="2">
        <v>0.205375478512453</v>
      </c>
      <c r="R98" s="2">
        <v>5</v>
      </c>
      <c r="S98" s="2">
        <v>1</v>
      </c>
      <c r="T98" s="2">
        <v>0.152413793103448</v>
      </c>
      <c r="U98" s="2">
        <v>0.860437289382131</v>
      </c>
      <c r="V98" s="2">
        <v>0.130344827586206</v>
      </c>
      <c r="W98" s="2">
        <v>0.251238670694864</v>
      </c>
      <c r="X98" s="2">
        <v>0.0458631921824104</v>
      </c>
      <c r="Y98" s="2">
        <v>0.841692</v>
      </c>
      <c r="Z98" s="2">
        <v>415.8</v>
      </c>
      <c r="AA98" s="2">
        <v>70.4</v>
      </c>
      <c r="AB98" s="2">
        <f t="shared" si="6"/>
        <v>0.590453329305136</v>
      </c>
      <c r="AC98" s="2">
        <f t="shared" si="7"/>
        <v>0.1683384</v>
      </c>
      <c r="AD98" s="9">
        <f t="shared" si="8"/>
        <v>0.123115508248362</v>
      </c>
    </row>
    <row r="99" spans="1:30">
      <c r="A99" s="7" t="s">
        <v>57</v>
      </c>
      <c r="B99" s="3" t="s">
        <v>49</v>
      </c>
      <c r="C99" s="3">
        <v>1</v>
      </c>
      <c r="D99" s="3">
        <v>958</v>
      </c>
      <c r="E99" s="3">
        <v>626</v>
      </c>
      <c r="F99" s="3">
        <v>332</v>
      </c>
      <c r="G99" s="3">
        <v>9</v>
      </c>
      <c r="H99" s="3">
        <v>27</v>
      </c>
      <c r="I99" s="3">
        <v>27.88</v>
      </c>
      <c r="J99" s="3" t="s">
        <v>54</v>
      </c>
      <c r="K99" s="3">
        <v>179424673</v>
      </c>
      <c r="L99" s="3">
        <v>0.0403240920323743</v>
      </c>
      <c r="M99" s="3">
        <v>4.75951056729699</v>
      </c>
      <c r="N99" s="3">
        <v>41.4577365004107</v>
      </c>
      <c r="O99" s="18">
        <v>1.80379196024205e-8</v>
      </c>
      <c r="P99" s="3">
        <v>1.26956848731275</v>
      </c>
      <c r="Q99" s="3">
        <v>0.178066900188613</v>
      </c>
      <c r="R99" s="3">
        <v>5</v>
      </c>
      <c r="S99" s="3">
        <v>1.8</v>
      </c>
      <c r="T99" s="3">
        <v>0.239248434237995</v>
      </c>
      <c r="U99" s="3">
        <v>0.829592769371382</v>
      </c>
      <c r="V99" s="3">
        <v>0.196659707724425</v>
      </c>
      <c r="W99" s="3">
        <v>0.300958466453674</v>
      </c>
      <c r="X99" s="3">
        <v>0.12289156626506</v>
      </c>
      <c r="Y99" s="3">
        <v>0.584665</v>
      </c>
      <c r="Z99" s="3">
        <v>188.4</v>
      </c>
      <c r="AA99" s="3">
        <v>40.8</v>
      </c>
      <c r="AB99" s="3">
        <f t="shared" si="6"/>
        <v>0.283706533546326</v>
      </c>
      <c r="AC99" s="3">
        <f t="shared" si="7"/>
        <v>0.116933</v>
      </c>
      <c r="AD99" s="8">
        <f t="shared" si="8"/>
        <v>0.393442113119637</v>
      </c>
    </row>
    <row r="100" spans="1:30">
      <c r="A100" s="15" t="s">
        <v>57</v>
      </c>
      <c r="B100" s="2" t="s">
        <v>50</v>
      </c>
      <c r="C100" s="2">
        <v>1</v>
      </c>
      <c r="D100" s="2">
        <v>10</v>
      </c>
      <c r="E100" s="2">
        <v>5</v>
      </c>
      <c r="F100" s="2">
        <v>5</v>
      </c>
      <c r="G100" s="2">
        <v>32</v>
      </c>
      <c r="H100" s="2">
        <v>77</v>
      </c>
      <c r="I100" s="2">
        <v>0.614</v>
      </c>
      <c r="J100" s="2" t="s">
        <v>54</v>
      </c>
      <c r="K100" s="2">
        <v>179424673</v>
      </c>
      <c r="L100" s="2">
        <v>0.16</v>
      </c>
      <c r="M100" s="2">
        <v>2.8</v>
      </c>
      <c r="N100" s="2">
        <v>4.48761904761904</v>
      </c>
      <c r="O100" s="2">
        <v>0.0404500554456549</v>
      </c>
      <c r="P100" s="2">
        <v>1.83999999999999</v>
      </c>
      <c r="Q100" s="2">
        <v>0.64</v>
      </c>
      <c r="R100" s="2">
        <v>5</v>
      </c>
      <c r="S100" s="2">
        <v>8.2</v>
      </c>
      <c r="T100" s="2">
        <v>0.4</v>
      </c>
      <c r="U100" s="2">
        <v>0.919999999999999</v>
      </c>
      <c r="V100" s="2">
        <v>0.36</v>
      </c>
      <c r="W100" s="2">
        <v>0.72</v>
      </c>
      <c r="X100" s="2">
        <v>0.08</v>
      </c>
      <c r="Y100" s="2">
        <v>1</v>
      </c>
      <c r="Z100" s="2">
        <v>3.6</v>
      </c>
      <c r="AA100" s="2">
        <v>0.4</v>
      </c>
      <c r="AB100" s="2">
        <f t="shared" si="6"/>
        <v>0.28</v>
      </c>
      <c r="AC100" s="2">
        <f t="shared" si="7"/>
        <v>0.2</v>
      </c>
      <c r="AD100" s="9">
        <f t="shared" si="8"/>
        <v>0.65</v>
      </c>
    </row>
    <row r="101" spans="1:30">
      <c r="A101" s="7" t="s">
        <v>57</v>
      </c>
      <c r="B101" s="3" t="s">
        <v>51</v>
      </c>
      <c r="C101" s="3">
        <v>1</v>
      </c>
      <c r="D101" s="3">
        <v>435</v>
      </c>
      <c r="E101" s="3">
        <v>267</v>
      </c>
      <c r="F101" s="3">
        <v>168</v>
      </c>
      <c r="G101" s="3">
        <v>16</v>
      </c>
      <c r="H101" s="3">
        <v>32</v>
      </c>
      <c r="I101" s="3">
        <v>7.641</v>
      </c>
      <c r="J101" s="3" t="s">
        <v>54</v>
      </c>
      <c r="K101" s="3">
        <v>179424673</v>
      </c>
      <c r="L101" s="3">
        <v>0.180236226714229</v>
      </c>
      <c r="M101" s="3">
        <v>43.9244444444444</v>
      </c>
      <c r="N101" s="3">
        <v>244.378984941898</v>
      </c>
      <c r="O101" s="3">
        <v>0</v>
      </c>
      <c r="P101" s="3">
        <v>1.59592884205937</v>
      </c>
      <c r="Q101" s="3">
        <v>0.760326377742108</v>
      </c>
      <c r="R101" s="3">
        <v>5</v>
      </c>
      <c r="S101" s="3">
        <v>2</v>
      </c>
      <c r="T101" s="3">
        <v>0.49287356321839</v>
      </c>
      <c r="U101" s="3">
        <v>0.979570116850238</v>
      </c>
      <c r="V101" s="3">
        <v>0.482758620689655</v>
      </c>
      <c r="W101" s="3">
        <v>0.786516853932584</v>
      </c>
      <c r="X101" s="3">
        <v>0.0261904761904761</v>
      </c>
      <c r="Y101" s="3">
        <v>0.955056</v>
      </c>
      <c r="Z101" s="3">
        <v>210</v>
      </c>
      <c r="AA101" s="3">
        <v>4.4</v>
      </c>
      <c r="AB101" s="3">
        <f t="shared" si="6"/>
        <v>0.168539146067416</v>
      </c>
      <c r="AC101" s="3">
        <f t="shared" si="7"/>
        <v>0.1910112</v>
      </c>
      <c r="AD101" s="8">
        <f t="shared" si="8"/>
        <v>0.779411958477545</v>
      </c>
    </row>
    <row r="102" spans="1:30">
      <c r="A102" s="15" t="s">
        <v>58</v>
      </c>
      <c r="B102" s="2" t="s">
        <v>31</v>
      </c>
      <c r="C102" s="2">
        <v>1</v>
      </c>
      <c r="D102" s="2">
        <v>226</v>
      </c>
      <c r="E102" s="2">
        <v>57</v>
      </c>
      <c r="F102" s="2">
        <v>169</v>
      </c>
      <c r="G102" s="2">
        <v>69</v>
      </c>
      <c r="H102" s="2">
        <v>154</v>
      </c>
      <c r="I102" s="2">
        <v>10.912</v>
      </c>
      <c r="J102" s="2" t="s">
        <v>54</v>
      </c>
      <c r="K102" s="2">
        <v>179424673</v>
      </c>
      <c r="L102" s="2">
        <v>0.151386169629571</v>
      </c>
      <c r="M102" s="2">
        <v>10.2082264484741</v>
      </c>
      <c r="N102" s="2">
        <v>145.369243774381</v>
      </c>
      <c r="O102" s="2">
        <v>0</v>
      </c>
      <c r="P102" s="2">
        <v>3.32039453815156</v>
      </c>
      <c r="Q102" s="2">
        <v>0.802678293366552</v>
      </c>
      <c r="R102" s="2">
        <v>5</v>
      </c>
      <c r="S102" s="2">
        <v>9</v>
      </c>
      <c r="T102" s="2">
        <v>0.273451327433628</v>
      </c>
      <c r="U102" s="2">
        <v>0.837444640153271</v>
      </c>
      <c r="V102" s="2">
        <v>0.220353982300884</v>
      </c>
      <c r="W102" s="2">
        <v>0.873684210526315</v>
      </c>
      <c r="X102" s="2">
        <v>0.0710059171597633</v>
      </c>
      <c r="Y102" s="2">
        <v>1</v>
      </c>
      <c r="Z102" s="2">
        <v>49.8</v>
      </c>
      <c r="AA102" s="2">
        <v>12</v>
      </c>
      <c r="AB102" s="2">
        <f t="shared" si="6"/>
        <v>0.126315789473685</v>
      </c>
      <c r="AC102" s="2">
        <f t="shared" si="7"/>
        <v>0.2</v>
      </c>
      <c r="AD102" s="9">
        <f t="shared" si="8"/>
        <v>0.842105263157894</v>
      </c>
    </row>
    <row r="103" spans="1:30">
      <c r="A103" s="7" t="s">
        <v>58</v>
      </c>
      <c r="B103" s="3" t="s">
        <v>32</v>
      </c>
      <c r="C103" s="3">
        <v>1</v>
      </c>
      <c r="D103" s="3">
        <v>286</v>
      </c>
      <c r="E103" s="3">
        <v>201</v>
      </c>
      <c r="F103" s="3">
        <v>85</v>
      </c>
      <c r="G103" s="3">
        <v>9</v>
      </c>
      <c r="H103" s="3">
        <v>41</v>
      </c>
      <c r="I103" s="3">
        <v>3.859</v>
      </c>
      <c r="J103" s="3" t="s">
        <v>54</v>
      </c>
      <c r="K103" s="3">
        <v>179424673</v>
      </c>
      <c r="L103" s="3">
        <v>0.0462883270575578</v>
      </c>
      <c r="M103" s="3">
        <v>4.79523809523809</v>
      </c>
      <c r="N103" s="3">
        <v>14.1678458541628</v>
      </c>
      <c r="O103" s="18">
        <v>0.00121837526056076</v>
      </c>
      <c r="P103" s="3">
        <v>1.18481728188839</v>
      </c>
      <c r="Q103" s="3">
        <v>0.221609599063506</v>
      </c>
      <c r="R103" s="3">
        <v>5</v>
      </c>
      <c r="S103" s="3">
        <v>2.4</v>
      </c>
      <c r="T103" s="3">
        <v>0.376923076923076</v>
      </c>
      <c r="U103" s="3">
        <v>0.832686271536951</v>
      </c>
      <c r="V103" s="3">
        <v>0.311188811188811</v>
      </c>
      <c r="W103" s="3">
        <v>0.442786069651741</v>
      </c>
      <c r="X103" s="3">
        <v>0.221176470588235</v>
      </c>
      <c r="Y103" s="3">
        <v>0.80597</v>
      </c>
      <c r="Z103" s="3">
        <v>89</v>
      </c>
      <c r="AA103" s="3">
        <v>18.8</v>
      </c>
      <c r="AB103" s="3">
        <f t="shared" si="6"/>
        <v>0.363183930348259</v>
      </c>
      <c r="AC103" s="3">
        <f t="shared" si="7"/>
        <v>0.161194</v>
      </c>
      <c r="AD103" s="8">
        <f t="shared" si="8"/>
        <v>0.436728522233676</v>
      </c>
    </row>
    <row r="104" spans="1:30">
      <c r="A104" s="15" t="s">
        <v>58</v>
      </c>
      <c r="B104" s="2" t="s">
        <v>33</v>
      </c>
      <c r="C104" s="2">
        <v>1</v>
      </c>
      <c r="D104" s="2">
        <v>105</v>
      </c>
      <c r="E104" s="2">
        <v>44</v>
      </c>
      <c r="F104" s="2">
        <v>61</v>
      </c>
      <c r="G104" s="2">
        <v>12</v>
      </c>
      <c r="H104" s="2">
        <v>191</v>
      </c>
      <c r="I104" s="2">
        <v>4.594</v>
      </c>
      <c r="J104" s="2" t="s">
        <v>54</v>
      </c>
      <c r="K104" s="2">
        <v>179424673</v>
      </c>
      <c r="L104" s="2">
        <v>0.130430839002267</v>
      </c>
      <c r="M104" s="2">
        <v>4.14331550802139</v>
      </c>
      <c r="N104" s="2">
        <v>34.1407888613641</v>
      </c>
      <c r="O104" s="19">
        <v>1.09005563648789e-6</v>
      </c>
      <c r="P104" s="2">
        <v>1.92555361305361</v>
      </c>
      <c r="Q104" s="2">
        <v>0.535767511177347</v>
      </c>
      <c r="R104" s="2">
        <v>5</v>
      </c>
      <c r="S104" s="2">
        <v>2.6</v>
      </c>
      <c r="T104" s="2">
        <v>0.352380952380952</v>
      </c>
      <c r="U104" s="2">
        <v>0.806898656898656</v>
      </c>
      <c r="V104" s="2">
        <v>0.278095238095238</v>
      </c>
      <c r="W104" s="2">
        <v>0.663636363636363</v>
      </c>
      <c r="X104" s="2">
        <v>0.127868852459016</v>
      </c>
      <c r="Y104" s="2">
        <v>0.977273</v>
      </c>
      <c r="Z104" s="2">
        <v>29.2</v>
      </c>
      <c r="AA104" s="2">
        <v>7.8</v>
      </c>
      <c r="AB104" s="2">
        <f t="shared" si="6"/>
        <v>0.313636636363637</v>
      </c>
      <c r="AC104" s="2">
        <f t="shared" si="7"/>
        <v>0.1954546</v>
      </c>
      <c r="AD104" s="9">
        <f t="shared" si="8"/>
        <v>0.598836972417588</v>
      </c>
    </row>
    <row r="105" spans="1:30">
      <c r="A105" s="7" t="s">
        <v>58</v>
      </c>
      <c r="B105" s="3" t="s">
        <v>34</v>
      </c>
      <c r="C105" s="3">
        <v>1</v>
      </c>
      <c r="D105" s="3">
        <v>1728</v>
      </c>
      <c r="E105" s="3">
        <v>1210</v>
      </c>
      <c r="F105" s="3">
        <v>518</v>
      </c>
      <c r="G105" s="3">
        <v>6</v>
      </c>
      <c r="H105" s="3">
        <v>21</v>
      </c>
      <c r="I105" s="3">
        <v>11.816</v>
      </c>
      <c r="J105" s="3" t="s">
        <v>54</v>
      </c>
      <c r="K105" s="3">
        <v>179424673</v>
      </c>
      <c r="L105" s="3">
        <v>0.0586805555555555</v>
      </c>
      <c r="M105" s="3">
        <v>233.081264157048</v>
      </c>
      <c r="N105" s="3">
        <v>172.800367593094</v>
      </c>
      <c r="O105" s="18">
        <v>4.03132462967192e-8</v>
      </c>
      <c r="P105" s="3">
        <v>1.27041322314049</v>
      </c>
      <c r="Q105" s="3">
        <v>0.279554548645457</v>
      </c>
      <c r="R105" s="3">
        <v>5</v>
      </c>
      <c r="S105" s="3">
        <v>1</v>
      </c>
      <c r="T105" s="3">
        <v>0.299999999999999</v>
      </c>
      <c r="U105" s="3">
        <v>0.889583333333333</v>
      </c>
      <c r="V105" s="3">
        <v>0.26875</v>
      </c>
      <c r="W105" s="3">
        <v>0.383801652892561</v>
      </c>
      <c r="X105" s="3">
        <v>0.104247104247104</v>
      </c>
      <c r="Y105" s="3">
        <v>0.990083</v>
      </c>
      <c r="Z105" s="3">
        <v>464.4</v>
      </c>
      <c r="AA105" s="3">
        <v>54</v>
      </c>
      <c r="AB105" s="3">
        <f t="shared" si="6"/>
        <v>0.606281347107439</v>
      </c>
      <c r="AC105" s="3">
        <f t="shared" si="7"/>
        <v>0.1980166</v>
      </c>
      <c r="AD105" s="8">
        <f t="shared" si="8"/>
        <v>0.234557422070373</v>
      </c>
    </row>
    <row r="106" spans="1:30">
      <c r="A106" s="15" t="s">
        <v>58</v>
      </c>
      <c r="B106" s="2" t="s">
        <v>35</v>
      </c>
      <c r="C106" s="2">
        <v>1</v>
      </c>
      <c r="D106" s="2">
        <v>3196</v>
      </c>
      <c r="E106" s="2">
        <v>1669</v>
      </c>
      <c r="F106" s="2">
        <v>1527</v>
      </c>
      <c r="G106" s="2">
        <v>36</v>
      </c>
      <c r="H106" s="2">
        <v>73</v>
      </c>
      <c r="I106" s="2">
        <v>394.024</v>
      </c>
      <c r="J106" s="2" t="s">
        <v>54</v>
      </c>
      <c r="K106" s="2">
        <v>179424673</v>
      </c>
      <c r="L106" s="2">
        <v>0.120019176818332</v>
      </c>
      <c r="M106" s="2">
        <v>4.50093074890821</v>
      </c>
      <c r="N106" s="2">
        <v>784.278535871704</v>
      </c>
      <c r="O106" s="2">
        <v>0</v>
      </c>
      <c r="P106" s="2">
        <v>1.5258138453985</v>
      </c>
      <c r="Q106" s="2">
        <v>0.481026288147477</v>
      </c>
      <c r="R106" s="2">
        <v>5</v>
      </c>
      <c r="S106" s="2">
        <v>5.2</v>
      </c>
      <c r="T106" s="2">
        <v>0.458010012515644</v>
      </c>
      <c r="U106" s="2">
        <v>0.796803287850469</v>
      </c>
      <c r="V106" s="2">
        <v>0.359198998748435</v>
      </c>
      <c r="W106" s="2">
        <v>0.687837028160575</v>
      </c>
      <c r="X106" s="2">
        <v>0.206810740013097</v>
      </c>
      <c r="Y106" s="2">
        <v>0.913122</v>
      </c>
      <c r="Z106" s="2">
        <v>1148</v>
      </c>
      <c r="AA106" s="2">
        <v>315.8</v>
      </c>
      <c r="AB106" s="2">
        <f t="shared" si="6"/>
        <v>0.225284971839425</v>
      </c>
      <c r="AC106" s="2">
        <f t="shared" si="7"/>
        <v>0.1826244</v>
      </c>
      <c r="AD106" s="9">
        <f t="shared" si="8"/>
        <v>0.691600668038574</v>
      </c>
    </row>
    <row r="107" spans="1:30">
      <c r="A107" s="7" t="s">
        <v>58</v>
      </c>
      <c r="B107" s="3" t="s">
        <v>36</v>
      </c>
      <c r="C107" s="3">
        <v>1</v>
      </c>
      <c r="D107" s="3">
        <v>32</v>
      </c>
      <c r="E107" s="3">
        <v>13</v>
      </c>
      <c r="F107" s="3">
        <v>19</v>
      </c>
      <c r="G107" s="3">
        <v>56</v>
      </c>
      <c r="H107" s="3">
        <v>157</v>
      </c>
      <c r="I107" s="3">
        <v>5.089</v>
      </c>
      <c r="J107" s="3" t="s">
        <v>54</v>
      </c>
      <c r="K107" s="3">
        <v>179424673</v>
      </c>
      <c r="L107" s="3">
        <v>0.1369140625</v>
      </c>
      <c r="M107" s="3">
        <v>4.85</v>
      </c>
      <c r="N107" s="3">
        <v>12.3949814050683</v>
      </c>
      <c r="O107" s="18">
        <v>0.000727817811921771</v>
      </c>
      <c r="P107" s="3">
        <v>2.19425019425019</v>
      </c>
      <c r="Q107" s="3">
        <v>0.567611336032388</v>
      </c>
      <c r="R107" s="3">
        <v>5</v>
      </c>
      <c r="S107" s="3">
        <v>5</v>
      </c>
      <c r="T107" s="3">
        <v>0.29375</v>
      </c>
      <c r="U107" s="3">
        <v>0.891414141414141</v>
      </c>
      <c r="V107" s="3">
        <v>0.25625</v>
      </c>
      <c r="W107" s="3">
        <v>0.63076923076923</v>
      </c>
      <c r="X107" s="3">
        <v>0.0631578947368421</v>
      </c>
      <c r="Y107" s="3">
        <v>0.846154</v>
      </c>
      <c r="Z107" s="3">
        <v>8.2</v>
      </c>
      <c r="AA107" s="3">
        <v>1.2</v>
      </c>
      <c r="AB107" s="3">
        <f t="shared" si="6"/>
        <v>0.21538476923077</v>
      </c>
      <c r="AC107" s="3">
        <f t="shared" si="7"/>
        <v>0.1692308</v>
      </c>
      <c r="AD107" s="8">
        <f t="shared" si="8"/>
        <v>0.681818012396724</v>
      </c>
    </row>
    <row r="108" spans="1:30">
      <c r="A108" s="15" t="s">
        <v>58</v>
      </c>
      <c r="B108" s="2" t="s">
        <v>37</v>
      </c>
      <c r="C108" s="2">
        <v>1</v>
      </c>
      <c r="D108" s="2">
        <v>106</v>
      </c>
      <c r="E108" s="2">
        <v>53</v>
      </c>
      <c r="F108" s="2">
        <v>53</v>
      </c>
      <c r="G108" s="2">
        <v>58</v>
      </c>
      <c r="H108" s="2">
        <v>334</v>
      </c>
      <c r="I108" s="2">
        <v>14.553</v>
      </c>
      <c r="J108" s="2" t="s">
        <v>54</v>
      </c>
      <c r="K108" s="2">
        <v>179424673</v>
      </c>
      <c r="L108" s="2">
        <v>0.0773584905660377</v>
      </c>
      <c r="M108" s="2">
        <v>9.23333333333333</v>
      </c>
      <c r="N108" s="2">
        <v>17.3624706997392</v>
      </c>
      <c r="O108" s="19">
        <v>0.000255184946405062</v>
      </c>
      <c r="P108" s="2">
        <v>1.85469331897518</v>
      </c>
      <c r="Q108" s="2">
        <v>0.30943396226415</v>
      </c>
      <c r="R108" s="2">
        <v>5</v>
      </c>
      <c r="S108" s="2">
        <v>1</v>
      </c>
      <c r="T108" s="2">
        <v>0.184905660377358</v>
      </c>
      <c r="U108" s="2">
        <v>0.927346659487593</v>
      </c>
      <c r="V108" s="2">
        <v>0.169811320754716</v>
      </c>
      <c r="W108" s="2">
        <v>0.339622641509433</v>
      </c>
      <c r="X108" s="2">
        <v>0.030188679245283</v>
      </c>
      <c r="Y108" s="2">
        <v>0.924528</v>
      </c>
      <c r="Z108" s="2">
        <v>18</v>
      </c>
      <c r="AA108" s="2">
        <v>1.6</v>
      </c>
      <c r="AB108" s="2">
        <f t="shared" si="6"/>
        <v>0.584905358490567</v>
      </c>
      <c r="AC108" s="2">
        <f t="shared" si="7"/>
        <v>0.1849056</v>
      </c>
      <c r="AD108" s="9">
        <f t="shared" si="8"/>
        <v>0.209183823406961</v>
      </c>
    </row>
    <row r="109" spans="1:30">
      <c r="A109" s="7" t="s">
        <v>58</v>
      </c>
      <c r="B109" s="3" t="s">
        <v>38</v>
      </c>
      <c r="C109" s="3">
        <v>1</v>
      </c>
      <c r="D109" s="3">
        <v>124</v>
      </c>
      <c r="E109" s="3">
        <v>62</v>
      </c>
      <c r="F109" s="3">
        <v>62</v>
      </c>
      <c r="G109" s="3">
        <v>6</v>
      </c>
      <c r="H109" s="3">
        <v>17</v>
      </c>
      <c r="I109" s="3">
        <v>0.687</v>
      </c>
      <c r="J109" s="3" t="s">
        <v>54</v>
      </c>
      <c r="K109" s="3">
        <v>179424673</v>
      </c>
      <c r="L109" s="3">
        <v>0.0508064516129032</v>
      </c>
      <c r="M109" s="3">
        <v>3.03</v>
      </c>
      <c r="N109" s="3">
        <v>8.15991149952444</v>
      </c>
      <c r="O109" s="3">
        <v>0.0201891844986288</v>
      </c>
      <c r="P109" s="3">
        <v>1.4952388134741</v>
      </c>
      <c r="Q109" s="3">
        <v>0.203225806451612</v>
      </c>
      <c r="R109" s="3">
        <v>5</v>
      </c>
      <c r="S109" s="3">
        <v>1.4</v>
      </c>
      <c r="T109" s="3">
        <v>0.243548387096774</v>
      </c>
      <c r="U109" s="3">
        <v>0.747619406737053</v>
      </c>
      <c r="V109" s="3">
        <v>0.17258064516129</v>
      </c>
      <c r="W109" s="3">
        <v>0.34516129032258</v>
      </c>
      <c r="X109" s="3">
        <v>0.141935483870967</v>
      </c>
      <c r="Y109" s="3">
        <v>0.870968</v>
      </c>
      <c r="Z109" s="3">
        <v>21.4</v>
      </c>
      <c r="AA109" s="3">
        <v>8.8</v>
      </c>
      <c r="AB109" s="3">
        <f t="shared" si="6"/>
        <v>0.52580670967742</v>
      </c>
      <c r="AC109" s="3">
        <f t="shared" si="7"/>
        <v>0.1741936</v>
      </c>
      <c r="AD109" s="8">
        <f t="shared" si="8"/>
        <v>0.245370223594007</v>
      </c>
    </row>
    <row r="110" spans="1:30">
      <c r="A110" s="15" t="s">
        <v>58</v>
      </c>
      <c r="B110" s="2" t="s">
        <v>39</v>
      </c>
      <c r="C110" s="2">
        <v>1</v>
      </c>
      <c r="D110" s="2">
        <v>8124</v>
      </c>
      <c r="E110" s="2">
        <v>4208</v>
      </c>
      <c r="F110" s="2">
        <v>3916</v>
      </c>
      <c r="G110" s="2">
        <v>22</v>
      </c>
      <c r="H110" s="2">
        <v>116</v>
      </c>
      <c r="I110" s="2">
        <v>181.419</v>
      </c>
      <c r="J110" s="2" t="s">
        <v>54</v>
      </c>
      <c r="K110" s="2">
        <v>179424673</v>
      </c>
      <c r="L110" s="2">
        <v>0.161689577186305</v>
      </c>
      <c r="M110" s="2">
        <v>19.2077273541813</v>
      </c>
      <c r="N110" s="2">
        <v>3656.82155818751</v>
      </c>
      <c r="O110" s="2">
        <v>0</v>
      </c>
      <c r="P110" s="2">
        <v>1.78336635469896</v>
      </c>
      <c r="Q110" s="2">
        <v>0.647594930809353</v>
      </c>
      <c r="R110" s="2">
        <v>5</v>
      </c>
      <c r="S110" s="2">
        <v>1.8</v>
      </c>
      <c r="T110" s="2">
        <v>0.405711472181191</v>
      </c>
      <c r="U110" s="2">
        <v>0.923732843497443</v>
      </c>
      <c r="V110" s="2">
        <v>0.371836533727227</v>
      </c>
      <c r="W110" s="2">
        <v>0.71787072243346</v>
      </c>
      <c r="X110" s="2">
        <v>0.0702757916241062</v>
      </c>
      <c r="Y110" s="2">
        <v>1</v>
      </c>
      <c r="Z110" s="2">
        <v>3020.8</v>
      </c>
      <c r="AA110" s="2">
        <v>275.2</v>
      </c>
      <c r="AB110" s="2">
        <f t="shared" si="6"/>
        <v>0.28212927756654</v>
      </c>
      <c r="AC110" s="2">
        <f t="shared" si="7"/>
        <v>0.2</v>
      </c>
      <c r="AD110" s="9">
        <f t="shared" si="8"/>
        <v>0.647338403041825</v>
      </c>
    </row>
    <row r="111" spans="1:30">
      <c r="A111" s="7" t="s">
        <v>58</v>
      </c>
      <c r="B111" s="3" t="s">
        <v>40</v>
      </c>
      <c r="C111" s="3">
        <v>1</v>
      </c>
      <c r="D111" s="3">
        <v>12960</v>
      </c>
      <c r="E111" s="3">
        <v>4320</v>
      </c>
      <c r="F111" s="3">
        <v>8640</v>
      </c>
      <c r="G111" s="3">
        <v>8</v>
      </c>
      <c r="H111" s="3">
        <v>27</v>
      </c>
      <c r="I111" s="3">
        <v>48.294</v>
      </c>
      <c r="J111" s="3" t="s">
        <v>54</v>
      </c>
      <c r="K111" s="3">
        <v>179424673</v>
      </c>
      <c r="L111" s="3">
        <v>0.0444855967078189</v>
      </c>
      <c r="M111" s="3">
        <v>864.8</v>
      </c>
      <c r="N111" s="3">
        <v>2593.60012346631</v>
      </c>
      <c r="O111" s="3">
        <v>0.12582655343329</v>
      </c>
      <c r="P111" s="3">
        <v>3</v>
      </c>
      <c r="Q111" s="3">
        <v>0.200185185185185</v>
      </c>
      <c r="R111" s="3">
        <v>5</v>
      </c>
      <c r="S111" s="3">
        <v>6.6</v>
      </c>
      <c r="T111" s="3">
        <v>0.0667283950617284</v>
      </c>
      <c r="U111" s="3">
        <v>1</v>
      </c>
      <c r="V111" s="3">
        <v>0.0667283950617284</v>
      </c>
      <c r="W111" s="3">
        <v>0.200185185185185</v>
      </c>
      <c r="X111" s="3">
        <v>0</v>
      </c>
      <c r="Y111" s="3">
        <v>1</v>
      </c>
      <c r="Z111" s="3">
        <v>864.8</v>
      </c>
      <c r="AA111" s="3">
        <v>0</v>
      </c>
      <c r="AB111" s="3">
        <f t="shared" si="6"/>
        <v>0.799814814814815</v>
      </c>
      <c r="AC111" s="3">
        <f t="shared" si="7"/>
        <v>0.2</v>
      </c>
      <c r="AD111" s="8">
        <f t="shared" si="8"/>
        <v>0.000231481481481229</v>
      </c>
    </row>
    <row r="112" spans="1:30">
      <c r="A112" s="15" t="s">
        <v>58</v>
      </c>
      <c r="B112" s="2" t="s">
        <v>41</v>
      </c>
      <c r="C112" s="2">
        <v>1</v>
      </c>
      <c r="D112" s="2">
        <v>90</v>
      </c>
      <c r="E112" s="2">
        <v>64</v>
      </c>
      <c r="F112" s="2">
        <v>26</v>
      </c>
      <c r="G112" s="2">
        <v>8</v>
      </c>
      <c r="H112" s="2">
        <v>23</v>
      </c>
      <c r="I112" s="2">
        <v>0.763</v>
      </c>
      <c r="J112" s="2" t="s">
        <v>54</v>
      </c>
      <c r="K112" s="2">
        <v>179424673</v>
      </c>
      <c r="L112" s="2">
        <v>0.0266666666666666</v>
      </c>
      <c r="M112" s="2">
        <v>5.66</v>
      </c>
      <c r="N112" s="2">
        <v>2.62035553288879</v>
      </c>
      <c r="O112" s="2">
        <v>0.131065688252726</v>
      </c>
      <c r="P112" s="2">
        <v>1.26899561036789</v>
      </c>
      <c r="Q112" s="2">
        <v>0.129807692307692</v>
      </c>
      <c r="R112" s="2">
        <v>5</v>
      </c>
      <c r="S112" s="2">
        <v>2.4</v>
      </c>
      <c r="T112" s="2">
        <v>0.2</v>
      </c>
      <c r="U112" s="2">
        <v>0.902396878483835</v>
      </c>
      <c r="V112" s="2">
        <v>0.168888888888888</v>
      </c>
      <c r="W112" s="2">
        <v>0.2375</v>
      </c>
      <c r="X112" s="2">
        <v>0.107692307692307</v>
      </c>
      <c r="Y112" s="2">
        <v>0.71875</v>
      </c>
      <c r="Z112" s="2">
        <v>15.2</v>
      </c>
      <c r="AA112" s="2">
        <v>2.8</v>
      </c>
      <c r="AB112" s="2">
        <f t="shared" si="6"/>
        <v>0.48125</v>
      </c>
      <c r="AC112" s="2">
        <f t="shared" si="7"/>
        <v>0.14375</v>
      </c>
      <c r="AD112" s="9">
        <f t="shared" si="8"/>
        <v>0.16304347826087</v>
      </c>
    </row>
    <row r="113" spans="1:30">
      <c r="A113" s="7" t="s">
        <v>58</v>
      </c>
      <c r="B113" s="3" t="s">
        <v>42</v>
      </c>
      <c r="C113" s="3">
        <v>1</v>
      </c>
      <c r="D113" s="3">
        <v>339</v>
      </c>
      <c r="E113" s="3">
        <v>84</v>
      </c>
      <c r="F113" s="3">
        <v>255</v>
      </c>
      <c r="G113" s="3">
        <v>17</v>
      </c>
      <c r="H113" s="3">
        <v>37</v>
      </c>
      <c r="I113" s="3">
        <v>12.353</v>
      </c>
      <c r="J113" s="3" t="s">
        <v>54</v>
      </c>
      <c r="K113" s="3">
        <v>179424673</v>
      </c>
      <c r="L113" s="3">
        <v>0.0731928890281149</v>
      </c>
      <c r="M113" s="3">
        <v>1.83050441472156</v>
      </c>
      <c r="N113" s="3">
        <v>62.704581490271</v>
      </c>
      <c r="O113" s="18">
        <v>3.26795124294676e-10</v>
      </c>
      <c r="P113" s="3">
        <v>2.51639189820595</v>
      </c>
      <c r="Q113" s="3">
        <v>0.392689075630252</v>
      </c>
      <c r="R113" s="3">
        <v>5</v>
      </c>
      <c r="S113" s="3">
        <v>2.8</v>
      </c>
      <c r="T113" s="3">
        <v>0.216519174041297</v>
      </c>
      <c r="U113" s="3">
        <v>0.623530735838644</v>
      </c>
      <c r="V113" s="3">
        <v>0.126843657817109</v>
      </c>
      <c r="W113" s="3">
        <v>0.511904761904762</v>
      </c>
      <c r="X113" s="3">
        <v>0.119215686274509</v>
      </c>
      <c r="Y113" s="3">
        <v>0.880952</v>
      </c>
      <c r="Z113" s="3">
        <v>43</v>
      </c>
      <c r="AA113" s="3">
        <v>30.4</v>
      </c>
      <c r="AB113" s="3">
        <f t="shared" si="6"/>
        <v>0.369047238095238</v>
      </c>
      <c r="AC113" s="3">
        <f t="shared" si="7"/>
        <v>0.1761904</v>
      </c>
      <c r="AD113" s="8">
        <f t="shared" si="8"/>
        <v>0.476351665449369</v>
      </c>
    </row>
    <row r="114" spans="1:30">
      <c r="A114" s="15" t="s">
        <v>58</v>
      </c>
      <c r="B114" s="2" t="s">
        <v>44</v>
      </c>
      <c r="C114" s="2">
        <v>1</v>
      </c>
      <c r="D114" s="2">
        <v>15</v>
      </c>
      <c r="E114" s="2">
        <v>9</v>
      </c>
      <c r="F114" s="2">
        <v>6</v>
      </c>
      <c r="G114" s="2">
        <v>6</v>
      </c>
      <c r="H114" s="2">
        <v>16</v>
      </c>
      <c r="I114" s="2">
        <v>0.166</v>
      </c>
      <c r="J114" s="2" t="s">
        <v>54</v>
      </c>
      <c r="K114" s="2">
        <v>179424673</v>
      </c>
      <c r="L114" s="2">
        <v>0.08</v>
      </c>
      <c r="M114" s="2">
        <v>2.56</v>
      </c>
      <c r="N114" s="2">
        <v>2.51373626373626</v>
      </c>
      <c r="O114" s="2">
        <v>0.121848927070489</v>
      </c>
      <c r="P114" s="2">
        <v>1.48076923076923</v>
      </c>
      <c r="Q114" s="2">
        <v>0.333333333333333</v>
      </c>
      <c r="R114" s="2">
        <v>5</v>
      </c>
      <c r="S114" s="2">
        <v>3.6</v>
      </c>
      <c r="T114" s="2">
        <v>0.4</v>
      </c>
      <c r="U114" s="2">
        <v>0.888461538461538</v>
      </c>
      <c r="V114" s="2">
        <v>0.32</v>
      </c>
      <c r="W114" s="2">
        <v>0.533333333333333</v>
      </c>
      <c r="X114" s="2">
        <v>0.2</v>
      </c>
      <c r="Y114" s="2">
        <v>1</v>
      </c>
      <c r="Z114" s="2">
        <v>4.8</v>
      </c>
      <c r="AA114" s="2">
        <v>1.2</v>
      </c>
      <c r="AB114" s="2">
        <f t="shared" si="6"/>
        <v>0.466666666666667</v>
      </c>
      <c r="AC114" s="2">
        <f t="shared" si="7"/>
        <v>0.2</v>
      </c>
      <c r="AD114" s="9">
        <f t="shared" si="8"/>
        <v>0.416666666666666</v>
      </c>
    </row>
    <row r="115" spans="1:30">
      <c r="A115" s="7" t="s">
        <v>58</v>
      </c>
      <c r="B115" s="3" t="s">
        <v>45</v>
      </c>
      <c r="C115" s="3">
        <v>1</v>
      </c>
      <c r="D115" s="3">
        <v>1066</v>
      </c>
      <c r="E115" s="3">
        <v>331</v>
      </c>
      <c r="F115" s="3">
        <v>735</v>
      </c>
      <c r="G115" s="3">
        <v>12</v>
      </c>
      <c r="H115" s="3">
        <v>42</v>
      </c>
      <c r="I115" s="3">
        <v>22.272</v>
      </c>
      <c r="J115" s="3" t="s">
        <v>54</v>
      </c>
      <c r="K115" s="3">
        <v>179424673</v>
      </c>
      <c r="L115" s="3">
        <v>0.0433358912171889</v>
      </c>
      <c r="M115" s="3">
        <v>67.0899456521739</v>
      </c>
      <c r="N115" s="3" t="s">
        <v>56</v>
      </c>
      <c r="O115" s="18" t="s">
        <v>56</v>
      </c>
      <c r="P115" s="3">
        <v>2.77643504531722</v>
      </c>
      <c r="Q115" s="3">
        <v>0.202416918429003</v>
      </c>
      <c r="R115" s="3">
        <v>5</v>
      </c>
      <c r="S115" s="3">
        <v>7.4</v>
      </c>
      <c r="T115" s="3">
        <v>0.262851782363977</v>
      </c>
      <c r="U115" s="3">
        <v>0.862101313320825</v>
      </c>
      <c r="V115" s="3">
        <v>0.124953095684803</v>
      </c>
      <c r="W115" s="3">
        <v>0.402416918429003</v>
      </c>
      <c r="X115" s="3">
        <v>0.2</v>
      </c>
      <c r="Y115" s="3">
        <v>1</v>
      </c>
      <c r="Z115" s="3">
        <v>133.2</v>
      </c>
      <c r="AA115" s="3">
        <v>147</v>
      </c>
      <c r="AB115" s="3">
        <f t="shared" si="6"/>
        <v>0.597583081570997</v>
      </c>
      <c r="AC115" s="3">
        <f t="shared" si="7"/>
        <v>0.2</v>
      </c>
      <c r="AD115" s="8">
        <f t="shared" si="8"/>
        <v>0.253021148036254</v>
      </c>
    </row>
    <row r="116" spans="1:30">
      <c r="A116" s="15" t="s">
        <v>58</v>
      </c>
      <c r="B116" s="2" t="s">
        <v>46</v>
      </c>
      <c r="C116" s="2">
        <v>1</v>
      </c>
      <c r="D116" s="2">
        <v>683</v>
      </c>
      <c r="E116" s="2">
        <v>92</v>
      </c>
      <c r="F116" s="2">
        <v>591</v>
      </c>
      <c r="G116" s="2">
        <v>35</v>
      </c>
      <c r="H116" s="2">
        <v>99</v>
      </c>
      <c r="I116" s="2">
        <v>14.88</v>
      </c>
      <c r="J116" s="2" t="s">
        <v>54</v>
      </c>
      <c r="K116" s="2">
        <v>179424673</v>
      </c>
      <c r="L116" s="2">
        <v>0.0833700258741363</v>
      </c>
      <c r="M116" s="2">
        <v>1.1214920941054</v>
      </c>
      <c r="N116" s="2">
        <v>230.265306200002</v>
      </c>
      <c r="O116" s="2">
        <v>0</v>
      </c>
      <c r="P116" s="2">
        <v>3.60890662403225</v>
      </c>
      <c r="Q116" s="2">
        <v>0.715279923490031</v>
      </c>
      <c r="R116" s="2">
        <v>5</v>
      </c>
      <c r="S116" s="2">
        <v>6.6</v>
      </c>
      <c r="T116" s="2">
        <v>0.276720351390922</v>
      </c>
      <c r="U116" s="2">
        <v>0.486119193866716</v>
      </c>
      <c r="V116" s="2">
        <v>0.120644216691068</v>
      </c>
      <c r="W116" s="2">
        <v>0.895652173913043</v>
      </c>
      <c r="X116" s="2">
        <v>0.180372250423011</v>
      </c>
      <c r="Y116" s="2">
        <v>1</v>
      </c>
      <c r="Z116" s="2">
        <v>82.4</v>
      </c>
      <c r="AA116" s="2">
        <v>106.6</v>
      </c>
      <c r="AB116" s="2">
        <f t="shared" si="6"/>
        <v>0.104347826086957</v>
      </c>
      <c r="AC116" s="2">
        <f t="shared" si="7"/>
        <v>0.2</v>
      </c>
      <c r="AD116" s="9">
        <f t="shared" si="8"/>
        <v>0.869565217391304</v>
      </c>
    </row>
    <row r="117" spans="1:30">
      <c r="A117" s="7" t="s">
        <v>58</v>
      </c>
      <c r="B117" s="3" t="s">
        <v>47</v>
      </c>
      <c r="C117" s="3">
        <v>1</v>
      </c>
      <c r="D117" s="3">
        <v>187</v>
      </c>
      <c r="E117" s="3">
        <v>172</v>
      </c>
      <c r="F117" s="3">
        <v>15</v>
      </c>
      <c r="G117" s="3">
        <v>22</v>
      </c>
      <c r="H117" s="3">
        <v>44</v>
      </c>
      <c r="I117" s="3">
        <v>2.767</v>
      </c>
      <c r="J117" s="3" t="s">
        <v>54</v>
      </c>
      <c r="K117" s="3">
        <v>179424673</v>
      </c>
      <c r="L117" s="3">
        <v>0.0282821927993365</v>
      </c>
      <c r="M117" s="3">
        <v>41.1</v>
      </c>
      <c r="N117" s="3">
        <v>8.64823251499142</v>
      </c>
      <c r="O117" s="3">
        <v>0.00520570182708157</v>
      </c>
      <c r="P117" s="3">
        <v>1.07445374393048</v>
      </c>
      <c r="Q117" s="3">
        <v>0.383333333333333</v>
      </c>
      <c r="R117" s="3">
        <v>5</v>
      </c>
      <c r="S117" s="3">
        <v>1.4</v>
      </c>
      <c r="T117" s="3">
        <v>0.419251336898395</v>
      </c>
      <c r="U117" s="3">
        <v>0.988267614738203</v>
      </c>
      <c r="V117" s="3">
        <v>0.413903743315508</v>
      </c>
      <c r="W117" s="3">
        <v>0.45</v>
      </c>
      <c r="X117" s="3">
        <v>0.0666666666666666</v>
      </c>
      <c r="Y117" s="3">
        <v>0.825581</v>
      </c>
      <c r="Z117" s="3">
        <v>77.4</v>
      </c>
      <c r="AA117" s="3">
        <v>1</v>
      </c>
      <c r="AB117" s="3">
        <f t="shared" si="6"/>
        <v>0.375581</v>
      </c>
      <c r="AC117" s="3">
        <f t="shared" si="7"/>
        <v>0.1651162</v>
      </c>
      <c r="AD117" s="8">
        <f t="shared" si="8"/>
        <v>0.431338354443719</v>
      </c>
    </row>
    <row r="118" spans="1:30">
      <c r="A118" s="15" t="s">
        <v>58</v>
      </c>
      <c r="B118" s="2" t="s">
        <v>48</v>
      </c>
      <c r="C118" s="2">
        <v>1</v>
      </c>
      <c r="D118" s="2">
        <v>3190</v>
      </c>
      <c r="E118" s="2">
        <v>1655</v>
      </c>
      <c r="F118" s="2">
        <v>1535</v>
      </c>
      <c r="G118" s="2">
        <v>61</v>
      </c>
      <c r="H118" s="2">
        <v>3465</v>
      </c>
      <c r="I118" s="2">
        <v>1439.894</v>
      </c>
      <c r="J118" s="2" t="s">
        <v>54</v>
      </c>
      <c r="K118" s="2">
        <v>179424673</v>
      </c>
      <c r="L118" s="2">
        <v>0.0512712139228191</v>
      </c>
      <c r="M118" s="2">
        <v>7.75221411766965</v>
      </c>
      <c r="N118" s="2">
        <v>266.937109746283</v>
      </c>
      <c r="O118" s="2">
        <v>0</v>
      </c>
      <c r="P118" s="2">
        <v>1.65848637651299</v>
      </c>
      <c r="Q118" s="2">
        <v>0.205375478512453</v>
      </c>
      <c r="R118" s="2">
        <v>5</v>
      </c>
      <c r="S118" s="2">
        <v>1</v>
      </c>
      <c r="T118" s="2">
        <v>0.152413793103448</v>
      </c>
      <c r="U118" s="2">
        <v>0.860437289382131</v>
      </c>
      <c r="V118" s="2">
        <v>0.130344827586206</v>
      </c>
      <c r="W118" s="2">
        <v>0.251238670694864</v>
      </c>
      <c r="X118" s="2">
        <v>0.0458631921824104</v>
      </c>
      <c r="Y118" s="2">
        <v>0.841692</v>
      </c>
      <c r="Z118" s="2">
        <v>415.8</v>
      </c>
      <c r="AA118" s="2">
        <v>70.4</v>
      </c>
      <c r="AB118" s="2">
        <f t="shared" si="6"/>
        <v>0.590453329305136</v>
      </c>
      <c r="AC118" s="2">
        <f t="shared" si="7"/>
        <v>0.1683384</v>
      </c>
      <c r="AD118" s="9">
        <f t="shared" si="8"/>
        <v>0.123115508248362</v>
      </c>
    </row>
    <row r="119" spans="1:30">
      <c r="A119" s="7" t="s">
        <v>58</v>
      </c>
      <c r="B119" s="3" t="s">
        <v>49</v>
      </c>
      <c r="C119" s="3">
        <v>1</v>
      </c>
      <c r="D119" s="3">
        <v>958</v>
      </c>
      <c r="E119" s="3">
        <v>626</v>
      </c>
      <c r="F119" s="3">
        <v>332</v>
      </c>
      <c r="G119" s="3">
        <v>9</v>
      </c>
      <c r="H119" s="3">
        <v>27</v>
      </c>
      <c r="I119" s="3">
        <v>17.899</v>
      </c>
      <c r="J119" s="3" t="s">
        <v>54</v>
      </c>
      <c r="K119" s="3">
        <v>179424673</v>
      </c>
      <c r="L119" s="3">
        <v>0.0403240920323743</v>
      </c>
      <c r="M119" s="3">
        <v>4.75951056729699</v>
      </c>
      <c r="N119" s="3">
        <v>41.4577365004107</v>
      </c>
      <c r="O119" s="18">
        <v>1.80379196024205e-8</v>
      </c>
      <c r="P119" s="3">
        <v>1.26956848731275</v>
      </c>
      <c r="Q119" s="3">
        <v>0.178066900188613</v>
      </c>
      <c r="R119" s="3">
        <v>5</v>
      </c>
      <c r="S119" s="3">
        <v>1.8</v>
      </c>
      <c r="T119" s="3">
        <v>0.239248434237995</v>
      </c>
      <c r="U119" s="3">
        <v>0.829592769371382</v>
      </c>
      <c r="V119" s="3">
        <v>0.196659707724425</v>
      </c>
      <c r="W119" s="3">
        <v>0.300958466453674</v>
      </c>
      <c r="X119" s="3">
        <v>0.12289156626506</v>
      </c>
      <c r="Y119" s="3">
        <v>0.584665</v>
      </c>
      <c r="Z119" s="3">
        <v>188.4</v>
      </c>
      <c r="AA119" s="3">
        <v>40.8</v>
      </c>
      <c r="AB119" s="3">
        <f t="shared" si="6"/>
        <v>0.283706533546326</v>
      </c>
      <c r="AC119" s="3">
        <f t="shared" si="7"/>
        <v>0.116933</v>
      </c>
      <c r="AD119" s="8">
        <f t="shared" si="8"/>
        <v>0.393442113119637</v>
      </c>
    </row>
    <row r="120" spans="1:30">
      <c r="A120" s="15" t="s">
        <v>58</v>
      </c>
      <c r="B120" s="2" t="s">
        <v>50</v>
      </c>
      <c r="C120" s="2">
        <v>1</v>
      </c>
      <c r="D120" s="2">
        <v>10</v>
      </c>
      <c r="E120" s="2">
        <v>5</v>
      </c>
      <c r="F120" s="2">
        <v>5</v>
      </c>
      <c r="G120" s="2">
        <v>32</v>
      </c>
      <c r="H120" s="2">
        <v>77</v>
      </c>
      <c r="I120" s="2">
        <v>0.464</v>
      </c>
      <c r="J120" s="2" t="s">
        <v>54</v>
      </c>
      <c r="K120" s="2">
        <v>179424673</v>
      </c>
      <c r="L120" s="2">
        <v>0.16</v>
      </c>
      <c r="M120" s="2">
        <v>2.8</v>
      </c>
      <c r="N120" s="2">
        <v>4.48761904761904</v>
      </c>
      <c r="O120" s="2">
        <v>0.0404500554456549</v>
      </c>
      <c r="P120" s="2">
        <v>1.83999999999999</v>
      </c>
      <c r="Q120" s="2">
        <v>0.64</v>
      </c>
      <c r="R120" s="2">
        <v>5</v>
      </c>
      <c r="S120" s="2">
        <v>8.2</v>
      </c>
      <c r="T120" s="2">
        <v>0.4</v>
      </c>
      <c r="U120" s="2">
        <v>0.919999999999999</v>
      </c>
      <c r="V120" s="2">
        <v>0.36</v>
      </c>
      <c r="W120" s="2">
        <v>0.72</v>
      </c>
      <c r="X120" s="2">
        <v>0.08</v>
      </c>
      <c r="Y120" s="2">
        <v>1</v>
      </c>
      <c r="Z120" s="2">
        <v>3.6</v>
      </c>
      <c r="AA120" s="2">
        <v>0.4</v>
      </c>
      <c r="AB120" s="2">
        <f t="shared" si="6"/>
        <v>0.28</v>
      </c>
      <c r="AC120" s="2">
        <f t="shared" si="7"/>
        <v>0.2</v>
      </c>
      <c r="AD120" s="9">
        <f t="shared" si="8"/>
        <v>0.65</v>
      </c>
    </row>
    <row r="121" spans="1:30">
      <c r="A121" s="7" t="s">
        <v>58</v>
      </c>
      <c r="B121" s="3" t="s">
        <v>51</v>
      </c>
      <c r="C121" s="3">
        <v>1</v>
      </c>
      <c r="D121" s="3">
        <v>435</v>
      </c>
      <c r="E121" s="3">
        <v>267</v>
      </c>
      <c r="F121" s="3">
        <v>168</v>
      </c>
      <c r="G121" s="3">
        <v>16</v>
      </c>
      <c r="H121" s="3">
        <v>32</v>
      </c>
      <c r="I121" s="3">
        <v>6.543</v>
      </c>
      <c r="J121" s="3" t="s">
        <v>54</v>
      </c>
      <c r="K121" s="3">
        <v>179424673</v>
      </c>
      <c r="L121" s="3">
        <v>0.164537455410225</v>
      </c>
      <c r="M121" s="3">
        <v>41.7</v>
      </c>
      <c r="N121" s="3">
        <v>210.607851282912</v>
      </c>
      <c r="O121" s="3">
        <v>0</v>
      </c>
      <c r="P121" s="3">
        <v>1.59457103236633</v>
      </c>
      <c r="Q121" s="3">
        <v>0.694101123595505</v>
      </c>
      <c r="R121" s="3">
        <v>5</v>
      </c>
      <c r="S121" s="3">
        <v>2</v>
      </c>
      <c r="T121" s="3">
        <v>0.45103448275862</v>
      </c>
      <c r="U121" s="3">
        <v>0.978736702624856</v>
      </c>
      <c r="V121" s="3">
        <v>0.441379310344827</v>
      </c>
      <c r="W121" s="3">
        <v>0.719101123595505</v>
      </c>
      <c r="X121" s="3">
        <v>0.0249999999999999</v>
      </c>
      <c r="Y121" s="3">
        <v>0.962547</v>
      </c>
      <c r="Z121" s="3">
        <v>192</v>
      </c>
      <c r="AA121" s="3">
        <v>4.2</v>
      </c>
      <c r="AB121" s="3">
        <f t="shared" si="6"/>
        <v>0.243445876404495</v>
      </c>
      <c r="AC121" s="3">
        <f t="shared" si="7"/>
        <v>0.1925094</v>
      </c>
      <c r="AD121" s="8">
        <f t="shared" si="8"/>
        <v>0.683851962028225</v>
      </c>
    </row>
    <row r="122" spans="1:30">
      <c r="A122" s="15" t="s">
        <v>59</v>
      </c>
      <c r="B122" s="2" t="s">
        <v>31</v>
      </c>
      <c r="C122" s="2">
        <v>1</v>
      </c>
      <c r="D122" s="2">
        <v>226</v>
      </c>
      <c r="E122" s="2">
        <v>57</v>
      </c>
      <c r="F122" s="2">
        <v>169</v>
      </c>
      <c r="G122" s="2">
        <v>69</v>
      </c>
      <c r="H122" s="2">
        <v>154</v>
      </c>
      <c r="I122" s="2">
        <v>9.376</v>
      </c>
      <c r="J122" s="2" t="s">
        <v>54</v>
      </c>
      <c r="K122" s="2">
        <v>179424673</v>
      </c>
      <c r="L122" s="2">
        <v>0.136651264781893</v>
      </c>
      <c r="M122" s="2">
        <v>10.2561685823754</v>
      </c>
      <c r="N122" s="2">
        <v>131.196516211625</v>
      </c>
      <c r="O122" s="2">
        <v>0</v>
      </c>
      <c r="P122" s="2">
        <v>3.42403404198507</v>
      </c>
      <c r="Q122" s="2">
        <v>0.724551022526731</v>
      </c>
      <c r="R122" s="2">
        <v>5</v>
      </c>
      <c r="S122" s="2">
        <v>9.8</v>
      </c>
      <c r="T122" s="2">
        <v>0.23362831858407</v>
      </c>
      <c r="U122" s="2">
        <v>0.863583807049332</v>
      </c>
      <c r="V122" s="2">
        <v>0.195575221238938</v>
      </c>
      <c r="W122" s="2">
        <v>0.775438596491228</v>
      </c>
      <c r="X122" s="2">
        <v>0.050887573964497</v>
      </c>
      <c r="Y122" s="2">
        <v>1</v>
      </c>
      <c r="Z122" s="2">
        <v>44.2</v>
      </c>
      <c r="AA122" s="2">
        <v>8.6</v>
      </c>
      <c r="AB122" s="2">
        <f t="shared" si="6"/>
        <v>0.224561403508772</v>
      </c>
      <c r="AC122" s="2">
        <f t="shared" si="7"/>
        <v>0.2</v>
      </c>
      <c r="AD122" s="9">
        <f t="shared" si="8"/>
        <v>0.719298245614035</v>
      </c>
    </row>
    <row r="123" spans="1:30">
      <c r="A123" s="7" t="s">
        <v>59</v>
      </c>
      <c r="B123" s="3" t="s">
        <v>32</v>
      </c>
      <c r="C123" s="3">
        <v>1</v>
      </c>
      <c r="D123" s="3">
        <v>286</v>
      </c>
      <c r="E123" s="3">
        <v>201</v>
      </c>
      <c r="F123" s="3">
        <v>85</v>
      </c>
      <c r="G123" s="3">
        <v>9</v>
      </c>
      <c r="H123" s="3">
        <v>41</v>
      </c>
      <c r="I123" s="3">
        <v>3.152</v>
      </c>
      <c r="J123" s="3" t="s">
        <v>54</v>
      </c>
      <c r="K123" s="3">
        <v>179424673</v>
      </c>
      <c r="L123" s="3">
        <v>0.0462883270575578</v>
      </c>
      <c r="M123" s="3">
        <v>4.79523809523809</v>
      </c>
      <c r="N123" s="3">
        <v>14.1678458541628</v>
      </c>
      <c r="O123" s="18">
        <v>0.00121837526056076</v>
      </c>
      <c r="P123" s="3">
        <v>1.18481728188839</v>
      </c>
      <c r="Q123" s="3">
        <v>0.221609599063506</v>
      </c>
      <c r="R123" s="3">
        <v>5</v>
      </c>
      <c r="S123" s="3">
        <v>2.4</v>
      </c>
      <c r="T123" s="3">
        <v>0.376923076923076</v>
      </c>
      <c r="U123" s="3">
        <v>0.832686271536951</v>
      </c>
      <c r="V123" s="3">
        <v>0.311188811188811</v>
      </c>
      <c r="W123" s="3">
        <v>0.442786069651741</v>
      </c>
      <c r="X123" s="3">
        <v>0.221176470588235</v>
      </c>
      <c r="Y123" s="3">
        <v>0.80597</v>
      </c>
      <c r="Z123" s="3">
        <v>89</v>
      </c>
      <c r="AA123" s="3">
        <v>18.8</v>
      </c>
      <c r="AB123" s="3">
        <f t="shared" si="6"/>
        <v>0.363183930348259</v>
      </c>
      <c r="AC123" s="3">
        <f t="shared" si="7"/>
        <v>0.161194</v>
      </c>
      <c r="AD123" s="8">
        <f t="shared" si="8"/>
        <v>0.436728522233676</v>
      </c>
    </row>
    <row r="124" spans="1:30">
      <c r="A124" s="15" t="s">
        <v>59</v>
      </c>
      <c r="B124" s="2" t="s">
        <v>33</v>
      </c>
      <c r="C124" s="2">
        <v>1</v>
      </c>
      <c r="D124" s="2">
        <v>105</v>
      </c>
      <c r="E124" s="2">
        <v>44</v>
      </c>
      <c r="F124" s="2">
        <v>61</v>
      </c>
      <c r="G124" s="2">
        <v>12</v>
      </c>
      <c r="H124" s="2">
        <v>191</v>
      </c>
      <c r="I124" s="2">
        <v>3.848</v>
      </c>
      <c r="J124" s="2" t="s">
        <v>54</v>
      </c>
      <c r="K124" s="2">
        <v>179424673</v>
      </c>
      <c r="L124" s="2">
        <v>0.124589569160997</v>
      </c>
      <c r="M124" s="2">
        <v>4.29201680672268</v>
      </c>
      <c r="N124" s="2">
        <v>32.2942356841515</v>
      </c>
      <c r="O124" s="19">
        <v>4.15007047371851e-7</v>
      </c>
      <c r="P124" s="2">
        <v>1.9438296387407</v>
      </c>
      <c r="Q124" s="2">
        <v>0.51177347242921</v>
      </c>
      <c r="R124" s="2">
        <v>5</v>
      </c>
      <c r="S124" s="2">
        <v>2.8</v>
      </c>
      <c r="T124" s="2">
        <v>0.339047619047619</v>
      </c>
      <c r="U124" s="2">
        <v>0.814557181948486</v>
      </c>
      <c r="V124" s="2">
        <v>0.266666666666666</v>
      </c>
      <c r="W124" s="2">
        <v>0.636363636363636</v>
      </c>
      <c r="X124" s="2">
        <v>0.124590163934426</v>
      </c>
      <c r="Y124" s="2">
        <v>0.977273</v>
      </c>
      <c r="Z124" s="2">
        <v>28</v>
      </c>
      <c r="AA124" s="2">
        <v>7.6</v>
      </c>
      <c r="AB124" s="2">
        <f t="shared" si="6"/>
        <v>0.340909363636364</v>
      </c>
      <c r="AC124" s="2">
        <f t="shared" si="7"/>
        <v>0.1954546</v>
      </c>
      <c r="AD124" s="9">
        <f t="shared" si="8"/>
        <v>0.563953261222345</v>
      </c>
    </row>
    <row r="125" spans="1:30">
      <c r="A125" s="7" t="s">
        <v>59</v>
      </c>
      <c r="B125" s="3" t="s">
        <v>34</v>
      </c>
      <c r="C125" s="3">
        <v>1</v>
      </c>
      <c r="D125" s="3">
        <v>1728</v>
      </c>
      <c r="E125" s="3">
        <v>1210</v>
      </c>
      <c r="F125" s="3">
        <v>518</v>
      </c>
      <c r="G125" s="3">
        <v>6</v>
      </c>
      <c r="H125" s="3">
        <v>21</v>
      </c>
      <c r="I125" s="3">
        <v>10.579</v>
      </c>
      <c r="J125" s="3" t="s">
        <v>54</v>
      </c>
      <c r="K125" s="3">
        <v>179424673</v>
      </c>
      <c r="L125" s="3">
        <v>0.0586805555555555</v>
      </c>
      <c r="M125" s="3">
        <v>233.081264157048</v>
      </c>
      <c r="N125" s="3">
        <v>172.800367593094</v>
      </c>
      <c r="O125" s="18">
        <v>4.03132462967192e-8</v>
      </c>
      <c r="P125" s="3">
        <v>1.27041322314049</v>
      </c>
      <c r="Q125" s="3">
        <v>0.279554548645457</v>
      </c>
      <c r="R125" s="3">
        <v>5</v>
      </c>
      <c r="S125" s="3">
        <v>1</v>
      </c>
      <c r="T125" s="3">
        <v>0.299999999999999</v>
      </c>
      <c r="U125" s="3">
        <v>0.889583333333333</v>
      </c>
      <c r="V125" s="3">
        <v>0.26875</v>
      </c>
      <c r="W125" s="3">
        <v>0.383801652892561</v>
      </c>
      <c r="X125" s="3">
        <v>0.104247104247104</v>
      </c>
      <c r="Y125" s="3">
        <v>0.990083</v>
      </c>
      <c r="Z125" s="3">
        <v>464.4</v>
      </c>
      <c r="AA125" s="3">
        <v>54</v>
      </c>
      <c r="AB125" s="3">
        <f t="shared" si="6"/>
        <v>0.606281347107439</v>
      </c>
      <c r="AC125" s="3">
        <f t="shared" si="7"/>
        <v>0.1980166</v>
      </c>
      <c r="AD125" s="8">
        <f t="shared" si="8"/>
        <v>0.234557422070373</v>
      </c>
    </row>
    <row r="126" spans="1:30">
      <c r="A126" s="15" t="s">
        <v>59</v>
      </c>
      <c r="B126" s="2" t="s">
        <v>35</v>
      </c>
      <c r="C126" s="2">
        <v>1</v>
      </c>
      <c r="D126" s="2">
        <v>3196</v>
      </c>
      <c r="E126" s="2">
        <v>1669</v>
      </c>
      <c r="F126" s="2">
        <v>1527</v>
      </c>
      <c r="G126" s="2">
        <v>36</v>
      </c>
      <c r="H126" s="2">
        <v>73</v>
      </c>
      <c r="I126" s="2">
        <v>328.428</v>
      </c>
      <c r="J126" s="2" t="s">
        <v>54</v>
      </c>
      <c r="K126" s="2">
        <v>179424673</v>
      </c>
      <c r="L126" s="2">
        <v>0.112035891234506</v>
      </c>
      <c r="M126" s="2">
        <v>136.419002022594</v>
      </c>
      <c r="N126" s="2">
        <v>719.87166614624</v>
      </c>
      <c r="O126" s="2">
        <v>0</v>
      </c>
      <c r="P126" s="2">
        <v>1.57583087258312</v>
      </c>
      <c r="Q126" s="2">
        <v>0.44902998277853</v>
      </c>
      <c r="R126" s="2">
        <v>5</v>
      </c>
      <c r="S126" s="2">
        <v>4.4</v>
      </c>
      <c r="T126" s="2">
        <v>0.401877346683354</v>
      </c>
      <c r="U126" s="2">
        <v>0.822922943160585</v>
      </c>
      <c r="V126" s="2">
        <v>0.321902377972465</v>
      </c>
      <c r="W126" s="2">
        <v>0.616417016177351</v>
      </c>
      <c r="X126" s="2">
        <v>0.167387033398821</v>
      </c>
      <c r="Y126" s="2">
        <v>0.911324</v>
      </c>
      <c r="Z126" s="2">
        <v>1028.8</v>
      </c>
      <c r="AA126" s="2">
        <v>255.6</v>
      </c>
      <c r="AB126" s="2">
        <f t="shared" ref="AB126:AB189" si="9">Y126-W126</f>
        <v>0.294906983822649</v>
      </c>
      <c r="AC126" s="2">
        <f t="shared" ref="AC126:AC189" si="10">Y126/R126</f>
        <v>0.1822648</v>
      </c>
      <c r="AD126" s="9">
        <f t="shared" ref="AD126:AD189" si="11">IF(Y126-AC126&gt;0,(W126-AC126)/(Y126-AC126),1)</f>
        <v>0.595496519593129</v>
      </c>
    </row>
    <row r="127" spans="1:30">
      <c r="A127" s="7" t="s">
        <v>59</v>
      </c>
      <c r="B127" s="3" t="s">
        <v>36</v>
      </c>
      <c r="C127" s="3">
        <v>1</v>
      </c>
      <c r="D127" s="3">
        <v>32</v>
      </c>
      <c r="E127" s="3">
        <v>13</v>
      </c>
      <c r="F127" s="3">
        <v>19</v>
      </c>
      <c r="G127" s="3">
        <v>56</v>
      </c>
      <c r="H127" s="3">
        <v>157</v>
      </c>
      <c r="I127" s="3">
        <v>4.445</v>
      </c>
      <c r="J127" s="3" t="s">
        <v>54</v>
      </c>
      <c r="K127" s="3">
        <v>179424673</v>
      </c>
      <c r="L127" s="3">
        <v>0.1341796875</v>
      </c>
      <c r="M127" s="3">
        <v>4.44761904761904</v>
      </c>
      <c r="N127" s="3">
        <v>11.7089509293595</v>
      </c>
      <c r="O127" s="18">
        <v>0.00127001143484017</v>
      </c>
      <c r="P127" s="3">
        <v>2.09981077745783</v>
      </c>
      <c r="Q127" s="3">
        <v>0.556275303643724</v>
      </c>
      <c r="R127" s="3">
        <v>5</v>
      </c>
      <c r="S127" s="3">
        <v>4.6</v>
      </c>
      <c r="T127" s="3">
        <v>0.33125</v>
      </c>
      <c r="U127" s="3">
        <v>0.853048128342246</v>
      </c>
      <c r="V127" s="3">
        <v>0.26875</v>
      </c>
      <c r="W127" s="3">
        <v>0.661538461538461</v>
      </c>
      <c r="X127" s="3">
        <v>0.105263157894736</v>
      </c>
      <c r="Y127" s="3">
        <v>1</v>
      </c>
      <c r="Z127" s="3">
        <v>8.6</v>
      </c>
      <c r="AA127" s="3">
        <v>2</v>
      </c>
      <c r="AB127" s="3">
        <f t="shared" si="9"/>
        <v>0.338461538461539</v>
      </c>
      <c r="AC127" s="3">
        <f t="shared" si="10"/>
        <v>0.2</v>
      </c>
      <c r="AD127" s="8">
        <f t="shared" si="11"/>
        <v>0.576923076923076</v>
      </c>
    </row>
    <row r="128" spans="1:30">
      <c r="A128" s="15" t="s">
        <v>59</v>
      </c>
      <c r="B128" s="2" t="s">
        <v>37</v>
      </c>
      <c r="C128" s="2">
        <v>1</v>
      </c>
      <c r="D128" s="2">
        <v>106</v>
      </c>
      <c r="E128" s="2">
        <v>53</v>
      </c>
      <c r="F128" s="2">
        <v>53</v>
      </c>
      <c r="G128" s="2">
        <v>58</v>
      </c>
      <c r="H128" s="2">
        <v>334</v>
      </c>
      <c r="I128" s="2">
        <v>11.855</v>
      </c>
      <c r="J128" s="2" t="s">
        <v>54</v>
      </c>
      <c r="K128" s="2">
        <v>179424673</v>
      </c>
      <c r="L128" s="2">
        <v>0.0773584905660377</v>
      </c>
      <c r="M128" s="2">
        <v>9.23333333333333</v>
      </c>
      <c r="N128" s="2">
        <v>17.3624706997392</v>
      </c>
      <c r="O128" s="19">
        <v>0.000255184946405062</v>
      </c>
      <c r="P128" s="2">
        <v>1.85469331897518</v>
      </c>
      <c r="Q128" s="2">
        <v>0.30943396226415</v>
      </c>
      <c r="R128" s="2">
        <v>5</v>
      </c>
      <c r="S128" s="2">
        <v>1</v>
      </c>
      <c r="T128" s="2">
        <v>0.184905660377358</v>
      </c>
      <c r="U128" s="2">
        <v>0.927346659487593</v>
      </c>
      <c r="V128" s="2">
        <v>0.169811320754716</v>
      </c>
      <c r="W128" s="2">
        <v>0.339622641509433</v>
      </c>
      <c r="X128" s="2">
        <v>0.030188679245283</v>
      </c>
      <c r="Y128" s="2">
        <v>0.924528</v>
      </c>
      <c r="Z128" s="2">
        <v>18</v>
      </c>
      <c r="AA128" s="2">
        <v>1.6</v>
      </c>
      <c r="AB128" s="2">
        <f t="shared" si="9"/>
        <v>0.584905358490567</v>
      </c>
      <c r="AC128" s="2">
        <f t="shared" si="10"/>
        <v>0.1849056</v>
      </c>
      <c r="AD128" s="9">
        <f t="shared" si="11"/>
        <v>0.209183823406961</v>
      </c>
    </row>
    <row r="129" spans="1:30">
      <c r="A129" s="7" t="s">
        <v>59</v>
      </c>
      <c r="B129" s="3" t="s">
        <v>38</v>
      </c>
      <c r="C129" s="3">
        <v>1</v>
      </c>
      <c r="D129" s="3">
        <v>124</v>
      </c>
      <c r="E129" s="3">
        <v>62</v>
      </c>
      <c r="F129" s="3">
        <v>62</v>
      </c>
      <c r="G129" s="3">
        <v>6</v>
      </c>
      <c r="H129" s="3">
        <v>17</v>
      </c>
      <c r="I129" s="3">
        <v>0.605</v>
      </c>
      <c r="J129" s="3" t="s">
        <v>54</v>
      </c>
      <c r="K129" s="3">
        <v>179424673</v>
      </c>
      <c r="L129" s="3">
        <v>0.0508064516129032</v>
      </c>
      <c r="M129" s="3">
        <v>3.03</v>
      </c>
      <c r="N129" s="3">
        <v>8.15991149952444</v>
      </c>
      <c r="O129" s="3">
        <v>0.0201891844986288</v>
      </c>
      <c r="P129" s="3">
        <v>1.4952388134741</v>
      </c>
      <c r="Q129" s="3">
        <v>0.203225806451612</v>
      </c>
      <c r="R129" s="3">
        <v>5</v>
      </c>
      <c r="S129" s="3">
        <v>1.4</v>
      </c>
      <c r="T129" s="3">
        <v>0.243548387096774</v>
      </c>
      <c r="U129" s="3">
        <v>0.747619406737053</v>
      </c>
      <c r="V129" s="3">
        <v>0.17258064516129</v>
      </c>
      <c r="W129" s="3">
        <v>0.34516129032258</v>
      </c>
      <c r="X129" s="3">
        <v>0.141935483870967</v>
      </c>
      <c r="Y129" s="3">
        <v>0.870968</v>
      </c>
      <c r="Z129" s="3">
        <v>21.4</v>
      </c>
      <c r="AA129" s="3">
        <v>8.8</v>
      </c>
      <c r="AB129" s="3">
        <f t="shared" si="9"/>
        <v>0.52580670967742</v>
      </c>
      <c r="AC129" s="3">
        <f t="shared" si="10"/>
        <v>0.1741936</v>
      </c>
      <c r="AD129" s="8">
        <f t="shared" si="11"/>
        <v>0.245370223594007</v>
      </c>
    </row>
    <row r="130" spans="1:30">
      <c r="A130" s="15" t="s">
        <v>59</v>
      </c>
      <c r="B130" s="2" t="s">
        <v>39</v>
      </c>
      <c r="C130" s="2">
        <v>1</v>
      </c>
      <c r="D130" s="2">
        <v>8124</v>
      </c>
      <c r="E130" s="2">
        <v>4208</v>
      </c>
      <c r="F130" s="2">
        <v>3916</v>
      </c>
      <c r="G130" s="2">
        <v>22</v>
      </c>
      <c r="H130" s="2">
        <v>116</v>
      </c>
      <c r="I130" s="2">
        <v>172.005</v>
      </c>
      <c r="J130" s="2" t="s">
        <v>54</v>
      </c>
      <c r="K130" s="2">
        <v>179424673</v>
      </c>
      <c r="L130" s="2">
        <v>0.146274110227951</v>
      </c>
      <c r="M130" s="2">
        <v>12.2150438765558</v>
      </c>
      <c r="N130" s="2">
        <v>3070.14883335558</v>
      </c>
      <c r="O130" s="2">
        <v>0</v>
      </c>
      <c r="P130" s="2">
        <v>1.63831807385424</v>
      </c>
      <c r="Q130" s="2">
        <v>0.585853299518015</v>
      </c>
      <c r="R130" s="2">
        <v>5</v>
      </c>
      <c r="S130" s="2">
        <v>1.8</v>
      </c>
      <c r="T130" s="2">
        <v>0.474446085672082</v>
      </c>
      <c r="U130" s="2">
        <v>0.848601976215984</v>
      </c>
      <c r="V130" s="2">
        <v>0.392023633677991</v>
      </c>
      <c r="W130" s="2">
        <v>0.756844106463878</v>
      </c>
      <c r="X130" s="2">
        <v>0.170990806945863</v>
      </c>
      <c r="Y130" s="2">
        <v>1</v>
      </c>
      <c r="Z130" s="2">
        <v>3184.8</v>
      </c>
      <c r="AA130" s="2">
        <v>669.6</v>
      </c>
      <c r="AB130" s="2">
        <f t="shared" si="9"/>
        <v>0.243155893536122</v>
      </c>
      <c r="AC130" s="2">
        <f t="shared" si="10"/>
        <v>0.2</v>
      </c>
      <c r="AD130" s="9">
        <f t="shared" si="11"/>
        <v>0.696055133079848</v>
      </c>
    </row>
    <row r="131" spans="1:30">
      <c r="A131" s="7" t="s">
        <v>59</v>
      </c>
      <c r="B131" s="3" t="s">
        <v>40</v>
      </c>
      <c r="C131" s="3">
        <v>1</v>
      </c>
      <c r="D131" s="3">
        <v>12960</v>
      </c>
      <c r="E131" s="3">
        <v>4320</v>
      </c>
      <c r="F131" s="3">
        <v>8640</v>
      </c>
      <c r="G131" s="3">
        <v>8</v>
      </c>
      <c r="H131" s="3">
        <v>27</v>
      </c>
      <c r="I131" s="3">
        <v>38.753</v>
      </c>
      <c r="J131" s="3" t="s">
        <v>54</v>
      </c>
      <c r="K131" s="3">
        <v>179424673</v>
      </c>
      <c r="L131" s="3">
        <v>0.0444855967078189</v>
      </c>
      <c r="M131" s="3">
        <v>864.8</v>
      </c>
      <c r="N131" s="3">
        <v>2593.60012346631</v>
      </c>
      <c r="O131" s="3">
        <v>0.12582655343329</v>
      </c>
      <c r="P131" s="3">
        <v>3</v>
      </c>
      <c r="Q131" s="3">
        <v>0.200185185185185</v>
      </c>
      <c r="R131" s="3">
        <v>5</v>
      </c>
      <c r="S131" s="3">
        <v>6.6</v>
      </c>
      <c r="T131" s="3">
        <v>0.0667283950617284</v>
      </c>
      <c r="U131" s="3">
        <v>1</v>
      </c>
      <c r="V131" s="3">
        <v>0.0667283950617284</v>
      </c>
      <c r="W131" s="3">
        <v>0.200185185185185</v>
      </c>
      <c r="X131" s="3">
        <v>0</v>
      </c>
      <c r="Y131" s="3">
        <v>1</v>
      </c>
      <c r="Z131" s="3">
        <v>864.8</v>
      </c>
      <c r="AA131" s="3">
        <v>0</v>
      </c>
      <c r="AB131" s="3">
        <f t="shared" si="9"/>
        <v>0.799814814814815</v>
      </c>
      <c r="AC131" s="3">
        <f t="shared" si="10"/>
        <v>0.2</v>
      </c>
      <c r="AD131" s="8">
        <f t="shared" si="11"/>
        <v>0.000231481481481229</v>
      </c>
    </row>
    <row r="132" spans="1:30">
      <c r="A132" s="15" t="s">
        <v>59</v>
      </c>
      <c r="B132" s="2" t="s">
        <v>41</v>
      </c>
      <c r="C132" s="2">
        <v>1</v>
      </c>
      <c r="D132" s="2">
        <v>90</v>
      </c>
      <c r="E132" s="2">
        <v>64</v>
      </c>
      <c r="F132" s="2">
        <v>26</v>
      </c>
      <c r="G132" s="2">
        <v>8</v>
      </c>
      <c r="H132" s="2">
        <v>23</v>
      </c>
      <c r="I132" s="2">
        <v>0.7</v>
      </c>
      <c r="J132" s="2" t="s">
        <v>54</v>
      </c>
      <c r="K132" s="2">
        <v>179424673</v>
      </c>
      <c r="L132" s="2">
        <v>0.0266666666666666</v>
      </c>
      <c r="M132" s="2">
        <v>5.66</v>
      </c>
      <c r="N132" s="2">
        <v>2.62035553288879</v>
      </c>
      <c r="O132" s="2">
        <v>0.131065688252726</v>
      </c>
      <c r="P132" s="2">
        <v>1.26899561036789</v>
      </c>
      <c r="Q132" s="2">
        <v>0.129807692307692</v>
      </c>
      <c r="R132" s="2">
        <v>5</v>
      </c>
      <c r="S132" s="2">
        <v>2.4</v>
      </c>
      <c r="T132" s="2">
        <v>0.2</v>
      </c>
      <c r="U132" s="2">
        <v>0.902396878483835</v>
      </c>
      <c r="V132" s="2">
        <v>0.168888888888888</v>
      </c>
      <c r="W132" s="2">
        <v>0.2375</v>
      </c>
      <c r="X132" s="2">
        <v>0.107692307692307</v>
      </c>
      <c r="Y132" s="2">
        <v>0.71875</v>
      </c>
      <c r="Z132" s="2">
        <v>15.2</v>
      </c>
      <c r="AA132" s="2">
        <v>2.8</v>
      </c>
      <c r="AB132" s="2">
        <f t="shared" si="9"/>
        <v>0.48125</v>
      </c>
      <c r="AC132" s="2">
        <f t="shared" si="10"/>
        <v>0.14375</v>
      </c>
      <c r="AD132" s="9">
        <f t="shared" si="11"/>
        <v>0.16304347826087</v>
      </c>
    </row>
    <row r="133" spans="1:30">
      <c r="A133" s="7" t="s">
        <v>59</v>
      </c>
      <c r="B133" s="3" t="s">
        <v>42</v>
      </c>
      <c r="C133" s="3">
        <v>1</v>
      </c>
      <c r="D133" s="3">
        <v>339</v>
      </c>
      <c r="E133" s="3">
        <v>84</v>
      </c>
      <c r="F133" s="3">
        <v>255</v>
      </c>
      <c r="G133" s="3">
        <v>17</v>
      </c>
      <c r="H133" s="3">
        <v>37</v>
      </c>
      <c r="I133" s="3">
        <v>10.01</v>
      </c>
      <c r="J133" s="3" t="s">
        <v>54</v>
      </c>
      <c r="K133" s="3">
        <v>179424673</v>
      </c>
      <c r="L133" s="3">
        <v>0.0716944683739264</v>
      </c>
      <c r="M133" s="3">
        <v>1.98998645315097</v>
      </c>
      <c r="N133" s="3">
        <v>63.3003557697588</v>
      </c>
      <c r="O133" s="18">
        <v>3.26808691220037e-10</v>
      </c>
      <c r="P133" s="3">
        <v>2.58707711277587</v>
      </c>
      <c r="Q133" s="3">
        <v>0.384649859943977</v>
      </c>
      <c r="R133" s="3">
        <v>5</v>
      </c>
      <c r="S133" s="3">
        <v>2.6</v>
      </c>
      <c r="T133" s="3">
        <v>0.205899705014749</v>
      </c>
      <c r="U133" s="3">
        <v>0.641045656263047</v>
      </c>
      <c r="V133" s="3">
        <v>0.122713864306784</v>
      </c>
      <c r="W133" s="3">
        <v>0.495238095238095</v>
      </c>
      <c r="X133" s="3">
        <v>0.110588235294117</v>
      </c>
      <c r="Y133" s="3">
        <v>0.880952</v>
      </c>
      <c r="Z133" s="3">
        <v>41.6</v>
      </c>
      <c r="AA133" s="3">
        <v>28.2</v>
      </c>
      <c r="AB133" s="3">
        <f t="shared" si="9"/>
        <v>0.385713904761905</v>
      </c>
      <c r="AC133" s="3">
        <f t="shared" si="10"/>
        <v>0.1761904</v>
      </c>
      <c r="AD133" s="8">
        <f t="shared" si="11"/>
        <v>0.452703006574273</v>
      </c>
    </row>
    <row r="134" spans="1:30">
      <c r="A134" s="15" t="s">
        <v>59</v>
      </c>
      <c r="B134" s="2" t="s">
        <v>44</v>
      </c>
      <c r="C134" s="2">
        <v>1</v>
      </c>
      <c r="D134" s="2">
        <v>15</v>
      </c>
      <c r="E134" s="2">
        <v>9</v>
      </c>
      <c r="F134" s="2">
        <v>6</v>
      </c>
      <c r="G134" s="2">
        <v>6</v>
      </c>
      <c r="H134" s="2">
        <v>16</v>
      </c>
      <c r="I134" s="2">
        <v>0.107</v>
      </c>
      <c r="J134" s="2" t="s">
        <v>54</v>
      </c>
      <c r="K134" s="2">
        <v>179424673</v>
      </c>
      <c r="L134" s="2">
        <v>0.0773333333333333</v>
      </c>
      <c r="M134" s="2">
        <v>2.55</v>
      </c>
      <c r="N134" s="2">
        <v>2.07142857142857</v>
      </c>
      <c r="O134" s="2">
        <v>0.161997053023864</v>
      </c>
      <c r="P134" s="2">
        <v>1.48333333333333</v>
      </c>
      <c r="Q134" s="2">
        <v>0.322222222222222</v>
      </c>
      <c r="R134" s="2">
        <v>5</v>
      </c>
      <c r="S134" s="2">
        <v>3.8</v>
      </c>
      <c r="T134" s="2">
        <v>0.36</v>
      </c>
      <c r="U134" s="2">
        <v>0.89</v>
      </c>
      <c r="V134" s="2">
        <v>0.293333333333333</v>
      </c>
      <c r="W134" s="2">
        <v>0.488888888888888</v>
      </c>
      <c r="X134" s="2">
        <v>0.166666666666666</v>
      </c>
      <c r="Y134" s="2">
        <v>1</v>
      </c>
      <c r="Z134" s="2">
        <v>4.4</v>
      </c>
      <c r="AA134" s="2">
        <v>1</v>
      </c>
      <c r="AB134" s="2">
        <f t="shared" si="9"/>
        <v>0.511111111111112</v>
      </c>
      <c r="AC134" s="2">
        <f t="shared" si="10"/>
        <v>0.2</v>
      </c>
      <c r="AD134" s="9">
        <f t="shared" si="11"/>
        <v>0.36111111111111</v>
      </c>
    </row>
    <row r="135" spans="1:30">
      <c r="A135" s="7" t="s">
        <v>59</v>
      </c>
      <c r="B135" s="3" t="s">
        <v>45</v>
      </c>
      <c r="C135" s="3">
        <v>1</v>
      </c>
      <c r="D135" s="3">
        <v>1066</v>
      </c>
      <c r="E135" s="3">
        <v>331</v>
      </c>
      <c r="F135" s="3">
        <v>735</v>
      </c>
      <c r="G135" s="3">
        <v>12</v>
      </c>
      <c r="H135" s="3">
        <v>42</v>
      </c>
      <c r="I135" s="3">
        <v>20.262</v>
      </c>
      <c r="J135" s="3" t="s">
        <v>54</v>
      </c>
      <c r="K135" s="3">
        <v>179424673</v>
      </c>
      <c r="L135" s="3">
        <v>0.0433358912171889</v>
      </c>
      <c r="M135" s="3">
        <v>67.0899456521739</v>
      </c>
      <c r="N135" s="3" t="s">
        <v>56</v>
      </c>
      <c r="O135" s="18" t="s">
        <v>56</v>
      </c>
      <c r="P135" s="3">
        <v>2.77643504531722</v>
      </c>
      <c r="Q135" s="3">
        <v>0.202416918429003</v>
      </c>
      <c r="R135" s="3">
        <v>5</v>
      </c>
      <c r="S135" s="3">
        <v>7.4</v>
      </c>
      <c r="T135" s="3">
        <v>0.262851782363977</v>
      </c>
      <c r="U135" s="3">
        <v>0.862101313320825</v>
      </c>
      <c r="V135" s="3">
        <v>0.124953095684803</v>
      </c>
      <c r="W135" s="3">
        <v>0.402416918429003</v>
      </c>
      <c r="X135" s="3">
        <v>0.2</v>
      </c>
      <c r="Y135" s="3">
        <v>1</v>
      </c>
      <c r="Z135" s="3">
        <v>133.2</v>
      </c>
      <c r="AA135" s="3">
        <v>147</v>
      </c>
      <c r="AB135" s="3">
        <f t="shared" si="9"/>
        <v>0.597583081570997</v>
      </c>
      <c r="AC135" s="3">
        <f t="shared" si="10"/>
        <v>0.2</v>
      </c>
      <c r="AD135" s="8">
        <f t="shared" si="11"/>
        <v>0.253021148036254</v>
      </c>
    </row>
    <row r="136" spans="1:30">
      <c r="A136" s="15" t="s">
        <v>59</v>
      </c>
      <c r="B136" s="2" t="s">
        <v>46</v>
      </c>
      <c r="C136" s="2">
        <v>1</v>
      </c>
      <c r="D136" s="2">
        <v>683</v>
      </c>
      <c r="E136" s="2">
        <v>92</v>
      </c>
      <c r="F136" s="2">
        <v>591</v>
      </c>
      <c r="G136" s="2">
        <v>35</v>
      </c>
      <c r="H136" s="2">
        <v>99</v>
      </c>
      <c r="I136" s="2">
        <v>12.587</v>
      </c>
      <c r="J136" s="2" t="s">
        <v>54</v>
      </c>
      <c r="K136" s="2">
        <v>179424673</v>
      </c>
      <c r="L136" s="2">
        <v>0.0813408247568538</v>
      </c>
      <c r="M136" s="2">
        <v>1.14626771920889</v>
      </c>
      <c r="N136" s="2">
        <v>228.141662401983</v>
      </c>
      <c r="O136" s="2">
        <v>0</v>
      </c>
      <c r="P136" s="2">
        <v>3.75976914394729</v>
      </c>
      <c r="Q136" s="2">
        <v>0.697870227322886</v>
      </c>
      <c r="R136" s="2">
        <v>5</v>
      </c>
      <c r="S136" s="2">
        <v>6.6</v>
      </c>
      <c r="T136" s="2">
        <v>0.233089311859443</v>
      </c>
      <c r="U136" s="2">
        <v>0.506440353211056</v>
      </c>
      <c r="V136" s="2">
        <v>0.112737920937042</v>
      </c>
      <c r="W136" s="2">
        <v>0.83695652173913</v>
      </c>
      <c r="X136" s="2">
        <v>0.139086294416243</v>
      </c>
      <c r="Y136" s="2">
        <v>0.98913</v>
      </c>
      <c r="Z136" s="2">
        <v>77</v>
      </c>
      <c r="AA136" s="2">
        <v>82.2</v>
      </c>
      <c r="AB136" s="2">
        <f t="shared" si="9"/>
        <v>0.15217347826087</v>
      </c>
      <c r="AC136" s="2">
        <f t="shared" si="10"/>
        <v>0.197826</v>
      </c>
      <c r="AD136" s="9">
        <f t="shared" si="11"/>
        <v>0.807692772612207</v>
      </c>
    </row>
    <row r="137" spans="1:30">
      <c r="A137" s="7" t="s">
        <v>59</v>
      </c>
      <c r="B137" s="3" t="s">
        <v>47</v>
      </c>
      <c r="C137" s="3">
        <v>1</v>
      </c>
      <c r="D137" s="3">
        <v>187</v>
      </c>
      <c r="E137" s="3">
        <v>172</v>
      </c>
      <c r="F137" s="3">
        <v>15</v>
      </c>
      <c r="G137" s="3">
        <v>22</v>
      </c>
      <c r="H137" s="3">
        <v>44</v>
      </c>
      <c r="I137" s="3">
        <v>2.534</v>
      </c>
      <c r="J137" s="3" t="s">
        <v>54</v>
      </c>
      <c r="K137" s="3">
        <v>179424673</v>
      </c>
      <c r="L137" s="3">
        <v>0.0282821927993365</v>
      </c>
      <c r="M137" s="3">
        <v>41.1</v>
      </c>
      <c r="N137" s="3">
        <v>8.64823251499142</v>
      </c>
      <c r="O137" s="3">
        <v>0.00520570182708157</v>
      </c>
      <c r="P137" s="3">
        <v>1.07445374393048</v>
      </c>
      <c r="Q137" s="3">
        <v>0.383333333333333</v>
      </c>
      <c r="R137" s="3">
        <v>5</v>
      </c>
      <c r="S137" s="3">
        <v>1.4</v>
      </c>
      <c r="T137" s="3">
        <v>0.419251336898395</v>
      </c>
      <c r="U137" s="3">
        <v>0.988267614738203</v>
      </c>
      <c r="V137" s="3">
        <v>0.413903743315508</v>
      </c>
      <c r="W137" s="3">
        <v>0.45</v>
      </c>
      <c r="X137" s="3">
        <v>0.0666666666666666</v>
      </c>
      <c r="Y137" s="3">
        <v>0.825581</v>
      </c>
      <c r="Z137" s="3">
        <v>77.4</v>
      </c>
      <c r="AA137" s="3">
        <v>1</v>
      </c>
      <c r="AB137" s="3">
        <f t="shared" si="9"/>
        <v>0.375581</v>
      </c>
      <c r="AC137" s="3">
        <f t="shared" si="10"/>
        <v>0.1651162</v>
      </c>
      <c r="AD137" s="8">
        <f t="shared" si="11"/>
        <v>0.431338354443719</v>
      </c>
    </row>
    <row r="138" spans="1:30">
      <c r="A138" s="15" t="s">
        <v>59</v>
      </c>
      <c r="B138" s="2" t="s">
        <v>48</v>
      </c>
      <c r="C138" s="2">
        <v>1</v>
      </c>
      <c r="D138" s="2">
        <v>3190</v>
      </c>
      <c r="E138" s="2">
        <v>1655</v>
      </c>
      <c r="F138" s="2">
        <v>1535</v>
      </c>
      <c r="G138" s="2">
        <v>61</v>
      </c>
      <c r="H138" s="2">
        <v>3465</v>
      </c>
      <c r="I138" s="2">
        <v>1150.378</v>
      </c>
      <c r="J138" s="2" t="s">
        <v>54</v>
      </c>
      <c r="K138" s="2">
        <v>179424673</v>
      </c>
      <c r="L138" s="2">
        <v>0.0512712139228191</v>
      </c>
      <c r="M138" s="2">
        <v>7.75221411766965</v>
      </c>
      <c r="N138" s="2">
        <v>266.937109746283</v>
      </c>
      <c r="O138" s="2">
        <v>0</v>
      </c>
      <c r="P138" s="2">
        <v>1.65848637651299</v>
      </c>
      <c r="Q138" s="2">
        <v>0.205375478512453</v>
      </c>
      <c r="R138" s="2">
        <v>5</v>
      </c>
      <c r="S138" s="2">
        <v>1</v>
      </c>
      <c r="T138" s="2">
        <v>0.152413793103448</v>
      </c>
      <c r="U138" s="2">
        <v>0.860437289382131</v>
      </c>
      <c r="V138" s="2">
        <v>0.130344827586206</v>
      </c>
      <c r="W138" s="2">
        <v>0.251238670694864</v>
      </c>
      <c r="X138" s="2">
        <v>0.0458631921824104</v>
      </c>
      <c r="Y138" s="2">
        <v>0.841692</v>
      </c>
      <c r="Z138" s="2">
        <v>415.8</v>
      </c>
      <c r="AA138" s="2">
        <v>70.4</v>
      </c>
      <c r="AB138" s="2">
        <f t="shared" si="9"/>
        <v>0.590453329305136</v>
      </c>
      <c r="AC138" s="2">
        <f t="shared" si="10"/>
        <v>0.1683384</v>
      </c>
      <c r="AD138" s="9">
        <f t="shared" si="11"/>
        <v>0.123115508248362</v>
      </c>
    </row>
    <row r="139" spans="1:30">
      <c r="A139" s="7" t="s">
        <v>59</v>
      </c>
      <c r="B139" s="3" t="s">
        <v>49</v>
      </c>
      <c r="C139" s="3">
        <v>1</v>
      </c>
      <c r="D139" s="3">
        <v>958</v>
      </c>
      <c r="E139" s="3">
        <v>626</v>
      </c>
      <c r="F139" s="3">
        <v>332</v>
      </c>
      <c r="G139" s="3">
        <v>9</v>
      </c>
      <c r="H139" s="3">
        <v>27</v>
      </c>
      <c r="I139" s="3">
        <v>15.126</v>
      </c>
      <c r="J139" s="3" t="s">
        <v>54</v>
      </c>
      <c r="K139" s="3">
        <v>179424673</v>
      </c>
      <c r="L139" s="3">
        <v>0.0403240920323743</v>
      </c>
      <c r="M139" s="3">
        <v>4.75951056729699</v>
      </c>
      <c r="N139" s="3">
        <v>41.4577365004107</v>
      </c>
      <c r="O139" s="18">
        <v>1.80379196024205e-8</v>
      </c>
      <c r="P139" s="3">
        <v>1.26956848731275</v>
      </c>
      <c r="Q139" s="3">
        <v>0.178066900188613</v>
      </c>
      <c r="R139" s="3">
        <v>5</v>
      </c>
      <c r="S139" s="3">
        <v>1.8</v>
      </c>
      <c r="T139" s="3">
        <v>0.239248434237995</v>
      </c>
      <c r="U139" s="3">
        <v>0.829592769371382</v>
      </c>
      <c r="V139" s="3">
        <v>0.196659707724425</v>
      </c>
      <c r="W139" s="3">
        <v>0.300958466453674</v>
      </c>
      <c r="X139" s="3">
        <v>0.12289156626506</v>
      </c>
      <c r="Y139" s="3">
        <v>0.584665</v>
      </c>
      <c r="Z139" s="3">
        <v>188.4</v>
      </c>
      <c r="AA139" s="3">
        <v>40.8</v>
      </c>
      <c r="AB139" s="3">
        <f t="shared" si="9"/>
        <v>0.283706533546326</v>
      </c>
      <c r="AC139" s="3">
        <f t="shared" si="10"/>
        <v>0.116933</v>
      </c>
      <c r="AD139" s="8">
        <f t="shared" si="11"/>
        <v>0.393442113119637</v>
      </c>
    </row>
    <row r="140" spans="1:30">
      <c r="A140" s="15" t="s">
        <v>59</v>
      </c>
      <c r="B140" s="2" t="s">
        <v>50</v>
      </c>
      <c r="C140" s="2">
        <v>1</v>
      </c>
      <c r="D140" s="2">
        <v>10</v>
      </c>
      <c r="E140" s="2">
        <v>5</v>
      </c>
      <c r="F140" s="2">
        <v>5</v>
      </c>
      <c r="G140" s="2">
        <v>32</v>
      </c>
      <c r="H140" s="2">
        <v>77</v>
      </c>
      <c r="I140" s="2">
        <v>0.485</v>
      </c>
      <c r="J140" s="2" t="s">
        <v>54</v>
      </c>
      <c r="K140" s="2">
        <v>179424673</v>
      </c>
      <c r="L140" s="2">
        <v>0.16</v>
      </c>
      <c r="M140" s="2">
        <v>2.8</v>
      </c>
      <c r="N140" s="2">
        <v>4.48761904761904</v>
      </c>
      <c r="O140" s="2">
        <v>0.0404500554456549</v>
      </c>
      <c r="P140" s="2">
        <v>1.83999999999999</v>
      </c>
      <c r="Q140" s="2">
        <v>0.64</v>
      </c>
      <c r="R140" s="2">
        <v>5</v>
      </c>
      <c r="S140" s="2">
        <v>8.2</v>
      </c>
      <c r="T140" s="2">
        <v>0.4</v>
      </c>
      <c r="U140" s="2">
        <v>0.919999999999999</v>
      </c>
      <c r="V140" s="2">
        <v>0.36</v>
      </c>
      <c r="W140" s="2">
        <v>0.72</v>
      </c>
      <c r="X140" s="2">
        <v>0.08</v>
      </c>
      <c r="Y140" s="2">
        <v>1</v>
      </c>
      <c r="Z140" s="2">
        <v>3.6</v>
      </c>
      <c r="AA140" s="2">
        <v>0.4</v>
      </c>
      <c r="AB140" s="2">
        <f t="shared" si="9"/>
        <v>0.28</v>
      </c>
      <c r="AC140" s="2">
        <f t="shared" si="10"/>
        <v>0.2</v>
      </c>
      <c r="AD140" s="9">
        <f t="shared" si="11"/>
        <v>0.65</v>
      </c>
    </row>
    <row r="141" spans="1:30">
      <c r="A141" s="7" t="s">
        <v>59</v>
      </c>
      <c r="B141" s="3" t="s">
        <v>51</v>
      </c>
      <c r="C141" s="3">
        <v>1</v>
      </c>
      <c r="D141" s="3">
        <v>435</v>
      </c>
      <c r="E141" s="3">
        <v>267</v>
      </c>
      <c r="F141" s="3">
        <v>168</v>
      </c>
      <c r="G141" s="3">
        <v>16</v>
      </c>
      <c r="H141" s="3">
        <v>32</v>
      </c>
      <c r="I141" s="3">
        <v>7.323</v>
      </c>
      <c r="J141" s="3" t="s">
        <v>54</v>
      </c>
      <c r="K141" s="3">
        <v>179424673</v>
      </c>
      <c r="L141" s="3">
        <v>0.145810543004359</v>
      </c>
      <c r="M141" s="3">
        <v>64.147619047619</v>
      </c>
      <c r="N141" s="3">
        <v>178.406228215495</v>
      </c>
      <c r="O141" s="3">
        <v>0</v>
      </c>
      <c r="P141" s="3">
        <v>1.60181536092283</v>
      </c>
      <c r="Q141" s="3">
        <v>0.615101658640984</v>
      </c>
      <c r="R141" s="3">
        <v>5</v>
      </c>
      <c r="S141" s="3">
        <v>2.2</v>
      </c>
      <c r="T141" s="3">
        <v>0.395402298850574</v>
      </c>
      <c r="U141" s="3">
        <v>0.983183221531946</v>
      </c>
      <c r="V141" s="3">
        <v>0.388505747126436</v>
      </c>
      <c r="W141" s="3">
        <v>0.632958801498127</v>
      </c>
      <c r="X141" s="3">
        <v>0.0178571428571428</v>
      </c>
      <c r="Y141" s="3">
        <v>0.951311</v>
      </c>
      <c r="Z141" s="3">
        <v>169</v>
      </c>
      <c r="AA141" s="3">
        <v>3</v>
      </c>
      <c r="AB141" s="3">
        <f t="shared" si="9"/>
        <v>0.318352198501873</v>
      </c>
      <c r="AC141" s="3">
        <f t="shared" si="10"/>
        <v>0.1902622</v>
      </c>
      <c r="AD141" s="8">
        <f t="shared" si="11"/>
        <v>0.581692792233727</v>
      </c>
    </row>
    <row r="142" spans="1:30">
      <c r="A142" s="15" t="s">
        <v>60</v>
      </c>
      <c r="B142" s="2" t="s">
        <v>31</v>
      </c>
      <c r="C142" s="2">
        <v>1</v>
      </c>
      <c r="D142" s="2">
        <v>226</v>
      </c>
      <c r="E142" s="2">
        <v>57</v>
      </c>
      <c r="F142" s="2">
        <v>169</v>
      </c>
      <c r="G142" s="2">
        <v>69</v>
      </c>
      <c r="H142" s="2">
        <v>154</v>
      </c>
      <c r="I142" s="2">
        <v>9.897</v>
      </c>
      <c r="J142" s="2" t="s">
        <v>54</v>
      </c>
      <c r="K142" s="2">
        <v>179424673</v>
      </c>
      <c r="L142" s="2">
        <v>0.12543660427598</v>
      </c>
      <c r="M142" s="2">
        <v>5.1792821835375</v>
      </c>
      <c r="N142" s="2">
        <v>99.601669609101</v>
      </c>
      <c r="O142" s="19">
        <v>9.76996261670137e-16</v>
      </c>
      <c r="P142" s="2">
        <v>2.78274957343198</v>
      </c>
      <c r="Q142" s="2">
        <v>0.665088757396449</v>
      </c>
      <c r="R142" s="2">
        <v>5</v>
      </c>
      <c r="S142" s="2">
        <v>16.6</v>
      </c>
      <c r="T142" s="2">
        <v>0.302654867256637</v>
      </c>
      <c r="U142" s="2">
        <v>0.701843918962934</v>
      </c>
      <c r="V142" s="2">
        <v>0.201769911504424</v>
      </c>
      <c r="W142" s="2">
        <v>0.8</v>
      </c>
      <c r="X142" s="2">
        <v>0.13491124260355</v>
      </c>
      <c r="Y142" s="2">
        <v>1</v>
      </c>
      <c r="Z142" s="2">
        <v>45.6</v>
      </c>
      <c r="AA142" s="2">
        <v>22.8</v>
      </c>
      <c r="AB142" s="2">
        <f t="shared" si="9"/>
        <v>0.2</v>
      </c>
      <c r="AC142" s="2">
        <f t="shared" si="10"/>
        <v>0.2</v>
      </c>
      <c r="AD142" s="9">
        <f t="shared" si="11"/>
        <v>0.75</v>
      </c>
    </row>
    <row r="143" spans="1:30">
      <c r="A143" s="7" t="s">
        <v>60</v>
      </c>
      <c r="B143" s="3" t="s">
        <v>32</v>
      </c>
      <c r="C143" s="3">
        <v>1</v>
      </c>
      <c r="D143" s="3">
        <v>286</v>
      </c>
      <c r="E143" s="3">
        <v>201</v>
      </c>
      <c r="F143" s="3">
        <v>85</v>
      </c>
      <c r="G143" s="3">
        <v>9</v>
      </c>
      <c r="H143" s="3">
        <v>41</v>
      </c>
      <c r="I143" s="3">
        <v>3.454</v>
      </c>
      <c r="J143" s="3" t="s">
        <v>54</v>
      </c>
      <c r="K143" s="3">
        <v>179424673</v>
      </c>
      <c r="L143" s="3">
        <v>0.0447038975011002</v>
      </c>
      <c r="M143" s="3">
        <v>4.96190476190476</v>
      </c>
      <c r="N143" s="3">
        <v>13.9102774512334</v>
      </c>
      <c r="O143" s="18">
        <v>0.001877474727093</v>
      </c>
      <c r="P143" s="3">
        <v>1.19501108897238</v>
      </c>
      <c r="Q143" s="3">
        <v>0.214023997658765</v>
      </c>
      <c r="R143" s="3">
        <v>5</v>
      </c>
      <c r="S143" s="3">
        <v>2.6</v>
      </c>
      <c r="T143" s="3">
        <v>0.343356643356643</v>
      </c>
      <c r="U143" s="3">
        <v>0.839850450641429</v>
      </c>
      <c r="V143" s="3">
        <v>0.286013986013986</v>
      </c>
      <c r="W143" s="3">
        <v>0.406965174129353</v>
      </c>
      <c r="X143" s="3">
        <v>0.192941176470588</v>
      </c>
      <c r="Y143" s="3">
        <v>0.800995</v>
      </c>
      <c r="Z143" s="3">
        <v>81.8</v>
      </c>
      <c r="AA143" s="3">
        <v>16.4</v>
      </c>
      <c r="AB143" s="3">
        <f t="shared" si="9"/>
        <v>0.394029825870647</v>
      </c>
      <c r="AC143" s="3">
        <f t="shared" si="10"/>
        <v>0.160199</v>
      </c>
      <c r="AD143" s="8">
        <f t="shared" si="11"/>
        <v>0.385093187425254</v>
      </c>
    </row>
    <row r="144" spans="1:30">
      <c r="A144" s="15" t="s">
        <v>60</v>
      </c>
      <c r="B144" s="2" t="s">
        <v>33</v>
      </c>
      <c r="C144" s="2">
        <v>1</v>
      </c>
      <c r="D144" s="2">
        <v>105</v>
      </c>
      <c r="E144" s="2">
        <v>44</v>
      </c>
      <c r="F144" s="2">
        <v>61</v>
      </c>
      <c r="G144" s="2">
        <v>12</v>
      </c>
      <c r="H144" s="2">
        <v>191</v>
      </c>
      <c r="I144" s="2">
        <v>4.152</v>
      </c>
      <c r="J144" s="2" t="s">
        <v>54</v>
      </c>
      <c r="K144" s="2">
        <v>179424673</v>
      </c>
      <c r="L144" s="2">
        <v>0.113160997732426</v>
      </c>
      <c r="M144" s="2">
        <v>4.09058823529411</v>
      </c>
      <c r="N144" s="2">
        <v>28.2041173267246</v>
      </c>
      <c r="O144" s="19">
        <v>0.000415704158377216</v>
      </c>
      <c r="P144" s="2">
        <v>1.88157667431382</v>
      </c>
      <c r="Q144" s="2">
        <v>0.464828614008941</v>
      </c>
      <c r="R144" s="2">
        <v>5</v>
      </c>
      <c r="S144" s="2">
        <v>2.6</v>
      </c>
      <c r="T144" s="2">
        <v>0.339047619047619</v>
      </c>
      <c r="U144" s="2">
        <v>0.788470225426747</v>
      </c>
      <c r="V144" s="2">
        <v>0.255238095238095</v>
      </c>
      <c r="W144" s="2">
        <v>0.609090909090909</v>
      </c>
      <c r="X144" s="2">
        <v>0.144262295081967</v>
      </c>
      <c r="Y144" s="2">
        <v>1</v>
      </c>
      <c r="Z144" s="2">
        <v>26.8</v>
      </c>
      <c r="AA144" s="2">
        <v>8.8</v>
      </c>
      <c r="AB144" s="2">
        <f t="shared" si="9"/>
        <v>0.390909090909091</v>
      </c>
      <c r="AC144" s="2">
        <f t="shared" si="10"/>
        <v>0.2</v>
      </c>
      <c r="AD144" s="9">
        <f t="shared" si="11"/>
        <v>0.511363636363636</v>
      </c>
    </row>
    <row r="145" spans="1:30">
      <c r="A145" s="7" t="s">
        <v>60</v>
      </c>
      <c r="B145" s="3" t="s">
        <v>34</v>
      </c>
      <c r="C145" s="3">
        <v>1</v>
      </c>
      <c r="D145" s="3">
        <v>1728</v>
      </c>
      <c r="E145" s="3">
        <v>1210</v>
      </c>
      <c r="F145" s="3">
        <v>518</v>
      </c>
      <c r="G145" s="3">
        <v>6</v>
      </c>
      <c r="H145" s="3">
        <v>21</v>
      </c>
      <c r="I145" s="3">
        <v>11.036</v>
      </c>
      <c r="J145" s="3" t="s">
        <v>54</v>
      </c>
      <c r="K145" s="3">
        <v>179424673</v>
      </c>
      <c r="L145" s="3">
        <v>0.0586805555555555</v>
      </c>
      <c r="M145" s="3">
        <v>233.081264157048</v>
      </c>
      <c r="N145" s="3">
        <v>172.800367593094</v>
      </c>
      <c r="O145" s="18">
        <v>4.03132462967192e-8</v>
      </c>
      <c r="P145" s="3">
        <v>1.27041322314049</v>
      </c>
      <c r="Q145" s="3">
        <v>0.279554548645457</v>
      </c>
      <c r="R145" s="3">
        <v>5</v>
      </c>
      <c r="S145" s="3">
        <v>1</v>
      </c>
      <c r="T145" s="3">
        <v>0.299999999999999</v>
      </c>
      <c r="U145" s="3">
        <v>0.889583333333333</v>
      </c>
      <c r="V145" s="3">
        <v>0.26875</v>
      </c>
      <c r="W145" s="3">
        <v>0.383801652892561</v>
      </c>
      <c r="X145" s="3">
        <v>0.104247104247104</v>
      </c>
      <c r="Y145" s="3">
        <v>0.990083</v>
      </c>
      <c r="Z145" s="3">
        <v>464.4</v>
      </c>
      <c r="AA145" s="3">
        <v>54</v>
      </c>
      <c r="AB145" s="3">
        <f t="shared" si="9"/>
        <v>0.606281347107439</v>
      </c>
      <c r="AC145" s="3">
        <f t="shared" si="10"/>
        <v>0.1980166</v>
      </c>
      <c r="AD145" s="8">
        <f t="shared" si="11"/>
        <v>0.234557422070373</v>
      </c>
    </row>
    <row r="146" spans="1:30">
      <c r="A146" s="15" t="s">
        <v>60</v>
      </c>
      <c r="B146" s="2" t="s">
        <v>35</v>
      </c>
      <c r="C146" s="2">
        <v>1</v>
      </c>
      <c r="D146" s="2">
        <v>3196</v>
      </c>
      <c r="E146" s="2">
        <v>1669</v>
      </c>
      <c r="F146" s="2">
        <v>1527</v>
      </c>
      <c r="G146" s="2">
        <v>36</v>
      </c>
      <c r="H146" s="2">
        <v>73</v>
      </c>
      <c r="I146" s="2">
        <v>344.711</v>
      </c>
      <c r="J146" s="2" t="s">
        <v>54</v>
      </c>
      <c r="K146" s="2">
        <v>179424673</v>
      </c>
      <c r="L146" s="2">
        <v>0.106850494438448</v>
      </c>
      <c r="M146" s="2">
        <v>252.646650388858</v>
      </c>
      <c r="N146" s="2">
        <v>722.28270774672</v>
      </c>
      <c r="O146" s="2">
        <v>0</v>
      </c>
      <c r="P146" s="2">
        <v>1.67296562934122</v>
      </c>
      <c r="Q146" s="2">
        <v>0.428247369203743</v>
      </c>
      <c r="R146" s="2">
        <v>5</v>
      </c>
      <c r="S146" s="2">
        <v>3.8</v>
      </c>
      <c r="T146" s="2">
        <v>0.33811013767209</v>
      </c>
      <c r="U146" s="2">
        <v>0.873648196298654</v>
      </c>
      <c r="V146" s="2">
        <v>0.283416770963704</v>
      </c>
      <c r="W146" s="2">
        <v>0.542720191731575</v>
      </c>
      <c r="X146" s="2">
        <v>0.114472822527832</v>
      </c>
      <c r="Y146" s="2">
        <v>1</v>
      </c>
      <c r="Z146" s="2">
        <v>905.8</v>
      </c>
      <c r="AA146" s="2">
        <v>174.8</v>
      </c>
      <c r="AB146" s="2">
        <f t="shared" si="9"/>
        <v>0.457279808268425</v>
      </c>
      <c r="AC146" s="2">
        <f t="shared" si="10"/>
        <v>0.2</v>
      </c>
      <c r="AD146" s="9">
        <f t="shared" si="11"/>
        <v>0.428400239664469</v>
      </c>
    </row>
    <row r="147" spans="1:30">
      <c r="A147" s="7" t="s">
        <v>60</v>
      </c>
      <c r="B147" s="3" t="s">
        <v>36</v>
      </c>
      <c r="C147" s="3">
        <v>1</v>
      </c>
      <c r="D147" s="3">
        <v>32</v>
      </c>
      <c r="E147" s="3">
        <v>13</v>
      </c>
      <c r="F147" s="3">
        <v>19</v>
      </c>
      <c r="G147" s="3">
        <v>56</v>
      </c>
      <c r="H147" s="3">
        <v>157</v>
      </c>
      <c r="I147" s="3">
        <v>4.813</v>
      </c>
      <c r="J147" s="3" t="s">
        <v>54</v>
      </c>
      <c r="K147" s="3">
        <v>179424673</v>
      </c>
      <c r="L147" s="3">
        <v>0.13046875</v>
      </c>
      <c r="M147" s="3">
        <v>3.94761904761904</v>
      </c>
      <c r="N147" s="3">
        <v>11.0933291831932</v>
      </c>
      <c r="O147" s="18">
        <v>0.00155829501015372</v>
      </c>
      <c r="P147" s="3">
        <v>2.073081950729</v>
      </c>
      <c r="Q147" s="3">
        <v>0.540890688259109</v>
      </c>
      <c r="R147" s="3">
        <v>5</v>
      </c>
      <c r="S147" s="3">
        <v>4.6</v>
      </c>
      <c r="T147" s="3">
        <v>0.325</v>
      </c>
      <c r="U147" s="3">
        <v>0.84218954248366</v>
      </c>
      <c r="V147" s="3">
        <v>0.2625</v>
      </c>
      <c r="W147" s="3">
        <v>0.646153846153846</v>
      </c>
      <c r="X147" s="3">
        <v>0.105263157894736</v>
      </c>
      <c r="Y147" s="3">
        <v>1</v>
      </c>
      <c r="Z147" s="3">
        <v>8.4</v>
      </c>
      <c r="AA147" s="3">
        <v>2</v>
      </c>
      <c r="AB147" s="3">
        <f t="shared" si="9"/>
        <v>0.353846153846154</v>
      </c>
      <c r="AC147" s="3">
        <f t="shared" si="10"/>
        <v>0.2</v>
      </c>
      <c r="AD147" s="8">
        <f t="shared" si="11"/>
        <v>0.557692307692307</v>
      </c>
    </row>
    <row r="148" spans="1:30">
      <c r="A148" s="15" t="s">
        <v>60</v>
      </c>
      <c r="B148" s="2" t="s">
        <v>37</v>
      </c>
      <c r="C148" s="2">
        <v>1</v>
      </c>
      <c r="D148" s="2">
        <v>106</v>
      </c>
      <c r="E148" s="2">
        <v>53</v>
      </c>
      <c r="F148" s="2">
        <v>53</v>
      </c>
      <c r="G148" s="2">
        <v>58</v>
      </c>
      <c r="H148" s="2">
        <v>334</v>
      </c>
      <c r="I148" s="2">
        <v>10.44</v>
      </c>
      <c r="J148" s="2" t="s">
        <v>54</v>
      </c>
      <c r="K148" s="2">
        <v>179424673</v>
      </c>
      <c r="L148" s="2">
        <v>0.0773584905660377</v>
      </c>
      <c r="M148" s="2">
        <v>9.23333333333333</v>
      </c>
      <c r="N148" s="2">
        <v>17.3624706997392</v>
      </c>
      <c r="O148" s="19">
        <v>0.000255184946405062</v>
      </c>
      <c r="P148" s="2">
        <v>1.85469331897518</v>
      </c>
      <c r="Q148" s="2">
        <v>0.30943396226415</v>
      </c>
      <c r="R148" s="2">
        <v>5</v>
      </c>
      <c r="S148" s="2">
        <v>1</v>
      </c>
      <c r="T148" s="2">
        <v>0.184905660377358</v>
      </c>
      <c r="U148" s="2">
        <v>0.927346659487593</v>
      </c>
      <c r="V148" s="2">
        <v>0.169811320754716</v>
      </c>
      <c r="W148" s="2">
        <v>0.339622641509433</v>
      </c>
      <c r="X148" s="2">
        <v>0.030188679245283</v>
      </c>
      <c r="Y148" s="2">
        <v>0.924528</v>
      </c>
      <c r="Z148" s="2">
        <v>18</v>
      </c>
      <c r="AA148" s="2">
        <v>1.6</v>
      </c>
      <c r="AB148" s="2">
        <f t="shared" si="9"/>
        <v>0.584905358490567</v>
      </c>
      <c r="AC148" s="2">
        <f t="shared" si="10"/>
        <v>0.1849056</v>
      </c>
      <c r="AD148" s="9">
        <f t="shared" si="11"/>
        <v>0.209183823406961</v>
      </c>
    </row>
    <row r="149" spans="1:30">
      <c r="A149" s="7" t="s">
        <v>60</v>
      </c>
      <c r="B149" s="3" t="s">
        <v>38</v>
      </c>
      <c r="C149" s="3">
        <v>1</v>
      </c>
      <c r="D149" s="3">
        <v>124</v>
      </c>
      <c r="E149" s="3">
        <v>62</v>
      </c>
      <c r="F149" s="3">
        <v>62</v>
      </c>
      <c r="G149" s="3">
        <v>6</v>
      </c>
      <c r="H149" s="3">
        <v>17</v>
      </c>
      <c r="I149" s="3">
        <v>0.554</v>
      </c>
      <c r="J149" s="3" t="s">
        <v>54</v>
      </c>
      <c r="K149" s="3">
        <v>179424673</v>
      </c>
      <c r="L149" s="3">
        <v>0.0508064516129032</v>
      </c>
      <c r="M149" s="3">
        <v>3.03</v>
      </c>
      <c r="N149" s="3">
        <v>8.15991149952444</v>
      </c>
      <c r="O149" s="3">
        <v>0.0201891844986288</v>
      </c>
      <c r="P149" s="3">
        <v>1.4952388134741</v>
      </c>
      <c r="Q149" s="3">
        <v>0.203225806451612</v>
      </c>
      <c r="R149" s="3">
        <v>5</v>
      </c>
      <c r="S149" s="3">
        <v>1.4</v>
      </c>
      <c r="T149" s="3">
        <v>0.243548387096774</v>
      </c>
      <c r="U149" s="3">
        <v>0.747619406737053</v>
      </c>
      <c r="V149" s="3">
        <v>0.17258064516129</v>
      </c>
      <c r="W149" s="3">
        <v>0.34516129032258</v>
      </c>
      <c r="X149" s="3">
        <v>0.141935483870967</v>
      </c>
      <c r="Y149" s="3">
        <v>0.870968</v>
      </c>
      <c r="Z149" s="3">
        <v>21.4</v>
      </c>
      <c r="AA149" s="3">
        <v>8.8</v>
      </c>
      <c r="AB149" s="3">
        <f t="shared" si="9"/>
        <v>0.52580670967742</v>
      </c>
      <c r="AC149" s="3">
        <f t="shared" si="10"/>
        <v>0.1741936</v>
      </c>
      <c r="AD149" s="8">
        <f t="shared" si="11"/>
        <v>0.245370223594007</v>
      </c>
    </row>
    <row r="150" spans="1:30">
      <c r="A150" s="15" t="s">
        <v>60</v>
      </c>
      <c r="B150" s="2" t="s">
        <v>39</v>
      </c>
      <c r="C150" s="2">
        <v>1</v>
      </c>
      <c r="D150" s="2">
        <v>8124</v>
      </c>
      <c r="E150" s="2">
        <v>4208</v>
      </c>
      <c r="F150" s="2">
        <v>3916</v>
      </c>
      <c r="G150" s="2">
        <v>22</v>
      </c>
      <c r="H150" s="2">
        <v>116</v>
      </c>
      <c r="I150" s="2">
        <v>165.013</v>
      </c>
      <c r="J150" s="2" t="s">
        <v>54</v>
      </c>
      <c r="K150" s="2">
        <v>179424673</v>
      </c>
      <c r="L150" s="2">
        <v>0.132258220138323</v>
      </c>
      <c r="M150" s="2">
        <v>372.997770849617</v>
      </c>
      <c r="N150" s="2">
        <v>2626.58654231591</v>
      </c>
      <c r="O150" s="2">
        <v>0</v>
      </c>
      <c r="P150" s="2">
        <v>1.66593528147694</v>
      </c>
      <c r="Q150" s="2">
        <v>0.5297172174602</v>
      </c>
      <c r="R150" s="2">
        <v>5</v>
      </c>
      <c r="S150" s="2">
        <v>1.6</v>
      </c>
      <c r="T150" s="2">
        <v>0.421467257508616</v>
      </c>
      <c r="U150" s="2">
        <v>0.862906901089979</v>
      </c>
      <c r="V150" s="2">
        <v>0.350566223535204</v>
      </c>
      <c r="W150" s="2">
        <v>0.67680608365019</v>
      </c>
      <c r="X150" s="2">
        <v>0.147088866189989</v>
      </c>
      <c r="Y150" s="2">
        <v>1</v>
      </c>
      <c r="Z150" s="2">
        <v>2848</v>
      </c>
      <c r="AA150" s="2">
        <v>576</v>
      </c>
      <c r="AB150" s="2">
        <f t="shared" si="9"/>
        <v>0.32319391634981</v>
      </c>
      <c r="AC150" s="2">
        <f t="shared" si="10"/>
        <v>0.2</v>
      </c>
      <c r="AD150" s="9">
        <f t="shared" si="11"/>
        <v>0.596007604562737</v>
      </c>
    </row>
    <row r="151" spans="1:30">
      <c r="A151" s="7" t="s">
        <v>60</v>
      </c>
      <c r="B151" s="3" t="s">
        <v>40</v>
      </c>
      <c r="C151" s="3">
        <v>1</v>
      </c>
      <c r="D151" s="3">
        <v>12960</v>
      </c>
      <c r="E151" s="3">
        <v>4320</v>
      </c>
      <c r="F151" s="3">
        <v>8640</v>
      </c>
      <c r="G151" s="3">
        <v>8</v>
      </c>
      <c r="H151" s="3">
        <v>27</v>
      </c>
      <c r="I151" s="3">
        <v>43.078</v>
      </c>
      <c r="J151" s="3" t="s">
        <v>54</v>
      </c>
      <c r="K151" s="3">
        <v>179424673</v>
      </c>
      <c r="L151" s="3">
        <v>0.0444855967078189</v>
      </c>
      <c r="M151" s="3">
        <v>864.8</v>
      </c>
      <c r="N151" s="3">
        <v>2593.60012346631</v>
      </c>
      <c r="O151" s="3">
        <v>0.12582655343329</v>
      </c>
      <c r="P151" s="3">
        <v>3</v>
      </c>
      <c r="Q151" s="3">
        <v>0.200185185185185</v>
      </c>
      <c r="R151" s="3">
        <v>5</v>
      </c>
      <c r="S151" s="3">
        <v>6.6</v>
      </c>
      <c r="T151" s="3">
        <v>0.0667283950617284</v>
      </c>
      <c r="U151" s="3">
        <v>1</v>
      </c>
      <c r="V151" s="3">
        <v>0.0667283950617284</v>
      </c>
      <c r="W151" s="3">
        <v>0.200185185185185</v>
      </c>
      <c r="X151" s="3">
        <v>0</v>
      </c>
      <c r="Y151" s="3">
        <v>1</v>
      </c>
      <c r="Z151" s="3">
        <v>864.8</v>
      </c>
      <c r="AA151" s="3">
        <v>0</v>
      </c>
      <c r="AB151" s="3">
        <f t="shared" si="9"/>
        <v>0.799814814814815</v>
      </c>
      <c r="AC151" s="3">
        <f t="shared" si="10"/>
        <v>0.2</v>
      </c>
      <c r="AD151" s="8">
        <f t="shared" si="11"/>
        <v>0.000231481481481229</v>
      </c>
    </row>
    <row r="152" spans="1:30">
      <c r="A152" s="15" t="s">
        <v>60</v>
      </c>
      <c r="B152" s="2" t="s">
        <v>41</v>
      </c>
      <c r="C152" s="2">
        <v>1</v>
      </c>
      <c r="D152" s="2">
        <v>90</v>
      </c>
      <c r="E152" s="2">
        <v>64</v>
      </c>
      <c r="F152" s="2">
        <v>26</v>
      </c>
      <c r="G152" s="2">
        <v>8</v>
      </c>
      <c r="H152" s="2">
        <v>23</v>
      </c>
      <c r="I152" s="2">
        <v>0.701</v>
      </c>
      <c r="J152" s="2" t="s">
        <v>54</v>
      </c>
      <c r="K152" s="2">
        <v>179424673</v>
      </c>
      <c r="L152" s="2">
        <v>0.0266666666666666</v>
      </c>
      <c r="M152" s="2">
        <v>5.66</v>
      </c>
      <c r="N152" s="2">
        <v>2.62035553288879</v>
      </c>
      <c r="O152" s="2">
        <v>0.131065688252726</v>
      </c>
      <c r="P152" s="2">
        <v>1.26899561036789</v>
      </c>
      <c r="Q152" s="2">
        <v>0.129807692307692</v>
      </c>
      <c r="R152" s="2">
        <v>5</v>
      </c>
      <c r="S152" s="2">
        <v>2.4</v>
      </c>
      <c r="T152" s="2">
        <v>0.2</v>
      </c>
      <c r="U152" s="2">
        <v>0.902396878483835</v>
      </c>
      <c r="V152" s="2">
        <v>0.168888888888888</v>
      </c>
      <c r="W152" s="2">
        <v>0.2375</v>
      </c>
      <c r="X152" s="2">
        <v>0.107692307692307</v>
      </c>
      <c r="Y152" s="2">
        <v>0.71875</v>
      </c>
      <c r="Z152" s="2">
        <v>15.2</v>
      </c>
      <c r="AA152" s="2">
        <v>2.8</v>
      </c>
      <c r="AB152" s="2">
        <f t="shared" si="9"/>
        <v>0.48125</v>
      </c>
      <c r="AC152" s="2">
        <f t="shared" si="10"/>
        <v>0.14375</v>
      </c>
      <c r="AD152" s="9">
        <f t="shared" si="11"/>
        <v>0.16304347826087</v>
      </c>
    </row>
    <row r="153" spans="1:30">
      <c r="A153" s="7" t="s">
        <v>60</v>
      </c>
      <c r="B153" s="3" t="s">
        <v>42</v>
      </c>
      <c r="C153" s="3">
        <v>1</v>
      </c>
      <c r="D153" s="3">
        <v>339</v>
      </c>
      <c r="E153" s="3">
        <v>84</v>
      </c>
      <c r="F153" s="3">
        <v>255</v>
      </c>
      <c r="G153" s="3">
        <v>17</v>
      </c>
      <c r="H153" s="3">
        <v>37</v>
      </c>
      <c r="I153" s="3">
        <v>11.054</v>
      </c>
      <c r="J153" s="3" t="s">
        <v>54</v>
      </c>
      <c r="K153" s="3">
        <v>179424673</v>
      </c>
      <c r="L153" s="3">
        <v>0.0703474560785235</v>
      </c>
      <c r="M153" s="3">
        <v>2.23209171630886</v>
      </c>
      <c r="N153" s="3">
        <v>64.0358146048311</v>
      </c>
      <c r="O153" s="18">
        <v>3.26777027659375e-10</v>
      </c>
      <c r="P153" s="3">
        <v>2.66998642568518</v>
      </c>
      <c r="Q153" s="3">
        <v>0.377422969187675</v>
      </c>
      <c r="R153" s="3">
        <v>5</v>
      </c>
      <c r="S153" s="3">
        <v>3.4</v>
      </c>
      <c r="T153" s="3">
        <v>0.197050147492625</v>
      </c>
      <c r="U153" s="3">
        <v>0.661589556806948</v>
      </c>
      <c r="V153" s="3">
        <v>0.119174041297935</v>
      </c>
      <c r="W153" s="3">
        <v>0.48095238095238</v>
      </c>
      <c r="X153" s="3">
        <v>0.103529411764705</v>
      </c>
      <c r="Y153" s="3">
        <v>0.880952</v>
      </c>
      <c r="Z153" s="3">
        <v>40.4</v>
      </c>
      <c r="AA153" s="3">
        <v>26.4</v>
      </c>
      <c r="AB153" s="3">
        <f t="shared" si="9"/>
        <v>0.39999961904762</v>
      </c>
      <c r="AC153" s="3">
        <f t="shared" si="10"/>
        <v>0.1761904</v>
      </c>
      <c r="AD153" s="8">
        <f t="shared" si="11"/>
        <v>0.432432727538476</v>
      </c>
    </row>
    <row r="154" spans="1:30">
      <c r="A154" s="15" t="s">
        <v>60</v>
      </c>
      <c r="B154" s="2" t="s">
        <v>44</v>
      </c>
      <c r="C154" s="2">
        <v>1</v>
      </c>
      <c r="D154" s="2">
        <v>15</v>
      </c>
      <c r="E154" s="2">
        <v>9</v>
      </c>
      <c r="F154" s="2">
        <v>6</v>
      </c>
      <c r="G154" s="2">
        <v>6</v>
      </c>
      <c r="H154" s="2">
        <v>16</v>
      </c>
      <c r="I154" s="2">
        <v>0.124</v>
      </c>
      <c r="J154" s="2" t="s">
        <v>54</v>
      </c>
      <c r="K154" s="2">
        <v>179424673</v>
      </c>
      <c r="L154" s="2">
        <v>0.0773333333333333</v>
      </c>
      <c r="M154" s="2">
        <v>2.55</v>
      </c>
      <c r="N154" s="2">
        <v>2.07142857142857</v>
      </c>
      <c r="O154" s="2">
        <v>0.161997053023864</v>
      </c>
      <c r="P154" s="2">
        <v>1.48333333333333</v>
      </c>
      <c r="Q154" s="2">
        <v>0.322222222222222</v>
      </c>
      <c r="R154" s="2">
        <v>5</v>
      </c>
      <c r="S154" s="2">
        <v>3.8</v>
      </c>
      <c r="T154" s="2">
        <v>0.36</v>
      </c>
      <c r="U154" s="2">
        <v>0.89</v>
      </c>
      <c r="V154" s="2">
        <v>0.293333333333333</v>
      </c>
      <c r="W154" s="2">
        <v>0.488888888888888</v>
      </c>
      <c r="X154" s="2">
        <v>0.166666666666666</v>
      </c>
      <c r="Y154" s="2">
        <v>1</v>
      </c>
      <c r="Z154" s="2">
        <v>4.4</v>
      </c>
      <c r="AA154" s="2">
        <v>1</v>
      </c>
      <c r="AB154" s="2">
        <f t="shared" si="9"/>
        <v>0.511111111111112</v>
      </c>
      <c r="AC154" s="2">
        <f t="shared" si="10"/>
        <v>0.2</v>
      </c>
      <c r="AD154" s="9">
        <f t="shared" si="11"/>
        <v>0.36111111111111</v>
      </c>
    </row>
    <row r="155" spans="1:30">
      <c r="A155" s="7" t="s">
        <v>60</v>
      </c>
      <c r="B155" s="3" t="s">
        <v>45</v>
      </c>
      <c r="C155" s="3">
        <v>1</v>
      </c>
      <c r="D155" s="3">
        <v>1066</v>
      </c>
      <c r="E155" s="3">
        <v>331</v>
      </c>
      <c r="F155" s="3">
        <v>735</v>
      </c>
      <c r="G155" s="3">
        <v>12</v>
      </c>
      <c r="H155" s="3">
        <v>42</v>
      </c>
      <c r="I155" s="3">
        <v>21</v>
      </c>
      <c r="J155" s="3" t="s">
        <v>54</v>
      </c>
      <c r="K155" s="3">
        <v>179424673</v>
      </c>
      <c r="L155" s="3">
        <v>0.0433358912171889</v>
      </c>
      <c r="M155" s="3">
        <v>67.0899456521739</v>
      </c>
      <c r="N155" s="3" t="s">
        <v>56</v>
      </c>
      <c r="O155" s="18" t="s">
        <v>56</v>
      </c>
      <c r="P155" s="3">
        <v>2.77643504531722</v>
      </c>
      <c r="Q155" s="3">
        <v>0.202416918429003</v>
      </c>
      <c r="R155" s="3">
        <v>5</v>
      </c>
      <c r="S155" s="3">
        <v>7.4</v>
      </c>
      <c r="T155" s="3">
        <v>0.262851782363977</v>
      </c>
      <c r="U155" s="3">
        <v>0.862101313320825</v>
      </c>
      <c r="V155" s="3">
        <v>0.124953095684803</v>
      </c>
      <c r="W155" s="3">
        <v>0.402416918429003</v>
      </c>
      <c r="X155" s="3">
        <v>0.2</v>
      </c>
      <c r="Y155" s="3">
        <v>1</v>
      </c>
      <c r="Z155" s="3">
        <v>133.2</v>
      </c>
      <c r="AA155" s="3">
        <v>147</v>
      </c>
      <c r="AB155" s="3">
        <f t="shared" si="9"/>
        <v>0.597583081570997</v>
      </c>
      <c r="AC155" s="3">
        <f t="shared" si="10"/>
        <v>0.2</v>
      </c>
      <c r="AD155" s="8">
        <f t="shared" si="11"/>
        <v>0.253021148036254</v>
      </c>
    </row>
    <row r="156" spans="1:30">
      <c r="A156" s="15" t="s">
        <v>60</v>
      </c>
      <c r="B156" s="2" t="s">
        <v>46</v>
      </c>
      <c r="C156" s="2">
        <v>1</v>
      </c>
      <c r="D156" s="2">
        <v>683</v>
      </c>
      <c r="E156" s="2">
        <v>92</v>
      </c>
      <c r="F156" s="2">
        <v>591</v>
      </c>
      <c r="G156" s="2">
        <v>35</v>
      </c>
      <c r="H156" s="2">
        <v>99</v>
      </c>
      <c r="I156" s="2">
        <v>14.084</v>
      </c>
      <c r="J156" s="2" t="s">
        <v>54</v>
      </c>
      <c r="K156" s="2">
        <v>179424673</v>
      </c>
      <c r="L156" s="2">
        <v>0.0754697324052657</v>
      </c>
      <c r="M156" s="2">
        <v>0.970158803969545</v>
      </c>
      <c r="N156" s="2">
        <v>187.903283365791</v>
      </c>
      <c r="O156" s="2">
        <v>0</v>
      </c>
      <c r="P156" s="2">
        <v>3.30184188547942</v>
      </c>
      <c r="Q156" s="2">
        <v>0.647498712572647</v>
      </c>
      <c r="R156" s="2">
        <v>5</v>
      </c>
      <c r="S156" s="2">
        <v>5.8</v>
      </c>
      <c r="T156" s="2">
        <v>0.272327964860907</v>
      </c>
      <c r="U156" s="2">
        <v>0.444757618541884</v>
      </c>
      <c r="V156" s="2">
        <v>0.112152269399707</v>
      </c>
      <c r="W156" s="2">
        <v>0.832608695652173</v>
      </c>
      <c r="X156" s="2">
        <v>0.185109983079526</v>
      </c>
      <c r="Y156" s="2">
        <v>0.98913</v>
      </c>
      <c r="Z156" s="2">
        <v>76.6</v>
      </c>
      <c r="AA156" s="2">
        <v>109.4</v>
      </c>
      <c r="AB156" s="2">
        <f t="shared" si="9"/>
        <v>0.156521304347827</v>
      </c>
      <c r="AC156" s="2">
        <f t="shared" si="10"/>
        <v>0.197826</v>
      </c>
      <c r="AD156" s="9">
        <f t="shared" si="11"/>
        <v>0.802198264702533</v>
      </c>
    </row>
    <row r="157" spans="1:30">
      <c r="A157" s="7" t="s">
        <v>60</v>
      </c>
      <c r="B157" s="3" t="s">
        <v>47</v>
      </c>
      <c r="C157" s="3">
        <v>1</v>
      </c>
      <c r="D157" s="3">
        <v>187</v>
      </c>
      <c r="E157" s="3">
        <v>172</v>
      </c>
      <c r="F157" s="3">
        <v>15</v>
      </c>
      <c r="G157" s="3">
        <v>22</v>
      </c>
      <c r="H157" s="3">
        <v>44</v>
      </c>
      <c r="I157" s="3">
        <v>2.633</v>
      </c>
      <c r="J157" s="3" t="s">
        <v>54</v>
      </c>
      <c r="K157" s="3">
        <v>179424673</v>
      </c>
      <c r="L157" s="3">
        <v>0.0264348422888844</v>
      </c>
      <c r="M157" s="3">
        <v>43.8</v>
      </c>
      <c r="N157" s="3">
        <v>7.86437719485478</v>
      </c>
      <c r="O157" s="3">
        <v>0.00781148994142273</v>
      </c>
      <c r="P157" s="3">
        <v>1.07663237924865</v>
      </c>
      <c r="Q157" s="3">
        <v>0.35829457364341</v>
      </c>
      <c r="R157" s="3">
        <v>5</v>
      </c>
      <c r="S157" s="3">
        <v>1.4</v>
      </c>
      <c r="T157" s="3">
        <v>0.382887700534759</v>
      </c>
      <c r="U157" s="3">
        <v>0.990271493212669</v>
      </c>
      <c r="V157" s="3">
        <v>0.378609625668449</v>
      </c>
      <c r="W157" s="3">
        <v>0.411627906976744</v>
      </c>
      <c r="X157" s="3">
        <v>0.0533333333333333</v>
      </c>
      <c r="Y157" s="3">
        <v>0.94186</v>
      </c>
      <c r="Z157" s="3">
        <v>70.8</v>
      </c>
      <c r="AA157" s="3">
        <v>0.8</v>
      </c>
      <c r="AB157" s="3">
        <f t="shared" si="9"/>
        <v>0.530232093023256</v>
      </c>
      <c r="AC157" s="3">
        <f t="shared" si="10"/>
        <v>0.188372</v>
      </c>
      <c r="AD157" s="8">
        <f t="shared" si="11"/>
        <v>0.296296566072378</v>
      </c>
    </row>
    <row r="158" spans="1:30">
      <c r="A158" s="15" t="s">
        <v>60</v>
      </c>
      <c r="B158" s="2" t="s">
        <v>48</v>
      </c>
      <c r="C158" s="2">
        <v>1</v>
      </c>
      <c r="D158" s="2">
        <v>3190</v>
      </c>
      <c r="E158" s="2">
        <v>1655</v>
      </c>
      <c r="F158" s="2">
        <v>1535</v>
      </c>
      <c r="G158" s="2">
        <v>61</v>
      </c>
      <c r="H158" s="2">
        <v>3465</v>
      </c>
      <c r="I158" s="2">
        <v>1214.212</v>
      </c>
      <c r="J158" s="2" t="s">
        <v>54</v>
      </c>
      <c r="K158" s="2">
        <v>179424673</v>
      </c>
      <c r="L158" s="2">
        <v>0.0512712139228191</v>
      </c>
      <c r="M158" s="2">
        <v>7.75221411766965</v>
      </c>
      <c r="N158" s="2">
        <v>266.937109746283</v>
      </c>
      <c r="O158" s="2">
        <v>0</v>
      </c>
      <c r="P158" s="2">
        <v>1.65848637651299</v>
      </c>
      <c r="Q158" s="2">
        <v>0.205375478512453</v>
      </c>
      <c r="R158" s="2">
        <v>5</v>
      </c>
      <c r="S158" s="2">
        <v>1</v>
      </c>
      <c r="T158" s="2">
        <v>0.152413793103448</v>
      </c>
      <c r="U158" s="2">
        <v>0.860437289382131</v>
      </c>
      <c r="V158" s="2">
        <v>0.130344827586206</v>
      </c>
      <c r="W158" s="2">
        <v>0.251238670694864</v>
      </c>
      <c r="X158" s="2">
        <v>0.0458631921824104</v>
      </c>
      <c r="Y158" s="2">
        <v>0.841692</v>
      </c>
      <c r="Z158" s="2">
        <v>415.8</v>
      </c>
      <c r="AA158" s="2">
        <v>70.4</v>
      </c>
      <c r="AB158" s="2">
        <f t="shared" si="9"/>
        <v>0.590453329305136</v>
      </c>
      <c r="AC158" s="2">
        <f t="shared" si="10"/>
        <v>0.1683384</v>
      </c>
      <c r="AD158" s="9">
        <f t="shared" si="11"/>
        <v>0.123115508248362</v>
      </c>
    </row>
    <row r="159" spans="1:30">
      <c r="A159" s="7" t="s">
        <v>60</v>
      </c>
      <c r="B159" s="3" t="s">
        <v>49</v>
      </c>
      <c r="C159" s="3">
        <v>1</v>
      </c>
      <c r="D159" s="3">
        <v>958</v>
      </c>
      <c r="E159" s="3">
        <v>626</v>
      </c>
      <c r="F159" s="3">
        <v>332</v>
      </c>
      <c r="G159" s="3">
        <v>9</v>
      </c>
      <c r="H159" s="3">
        <v>27</v>
      </c>
      <c r="I159" s="3">
        <v>13.15</v>
      </c>
      <c r="J159" s="3" t="s">
        <v>54</v>
      </c>
      <c r="K159" s="3">
        <v>179424673</v>
      </c>
      <c r="L159" s="3">
        <v>0.0403240920323743</v>
      </c>
      <c r="M159" s="3">
        <v>4.75951056729699</v>
      </c>
      <c r="N159" s="3">
        <v>41.4577365004107</v>
      </c>
      <c r="O159" s="18">
        <v>1.80379196024205e-8</v>
      </c>
      <c r="P159" s="3">
        <v>1.26956848731275</v>
      </c>
      <c r="Q159" s="3">
        <v>0.178066900188613</v>
      </c>
      <c r="R159" s="3">
        <v>5</v>
      </c>
      <c r="S159" s="3">
        <v>1.8</v>
      </c>
      <c r="T159" s="3">
        <v>0.239248434237995</v>
      </c>
      <c r="U159" s="3">
        <v>0.829592769371382</v>
      </c>
      <c r="V159" s="3">
        <v>0.196659707724425</v>
      </c>
      <c r="W159" s="3">
        <v>0.300958466453674</v>
      </c>
      <c r="X159" s="3">
        <v>0.12289156626506</v>
      </c>
      <c r="Y159" s="3">
        <v>0.584665</v>
      </c>
      <c r="Z159" s="3">
        <v>188.4</v>
      </c>
      <c r="AA159" s="3">
        <v>40.8</v>
      </c>
      <c r="AB159" s="3">
        <f t="shared" si="9"/>
        <v>0.283706533546326</v>
      </c>
      <c r="AC159" s="3">
        <f t="shared" si="10"/>
        <v>0.116933</v>
      </c>
      <c r="AD159" s="8">
        <f t="shared" si="11"/>
        <v>0.393442113119637</v>
      </c>
    </row>
    <row r="160" spans="1:30">
      <c r="A160" s="15" t="s">
        <v>60</v>
      </c>
      <c r="B160" s="2" t="s">
        <v>50</v>
      </c>
      <c r="C160" s="2">
        <v>1</v>
      </c>
      <c r="D160" s="2">
        <v>10</v>
      </c>
      <c r="E160" s="2">
        <v>5</v>
      </c>
      <c r="F160" s="2">
        <v>5</v>
      </c>
      <c r="G160" s="2">
        <v>32</v>
      </c>
      <c r="H160" s="2">
        <v>77</v>
      </c>
      <c r="I160" s="2">
        <v>0.38</v>
      </c>
      <c r="J160" s="2" t="s">
        <v>54</v>
      </c>
      <c r="K160" s="2">
        <v>179424673</v>
      </c>
      <c r="L160" s="2">
        <v>0.139999999999999</v>
      </c>
      <c r="M160" s="2">
        <v>2.4</v>
      </c>
      <c r="N160" s="2">
        <v>3.77333333333333</v>
      </c>
      <c r="O160" s="2">
        <v>0.0706150025536057</v>
      </c>
      <c r="P160" s="2">
        <v>1.83999999999999</v>
      </c>
      <c r="Q160" s="2">
        <v>0.56</v>
      </c>
      <c r="R160" s="2">
        <v>5</v>
      </c>
      <c r="S160" s="2">
        <v>12.4</v>
      </c>
      <c r="T160" s="2">
        <v>0.36</v>
      </c>
      <c r="U160" s="2">
        <v>0.919999999999999</v>
      </c>
      <c r="V160" s="2">
        <v>0.32</v>
      </c>
      <c r="W160" s="2">
        <v>0.64</v>
      </c>
      <c r="X160" s="2">
        <v>0.08</v>
      </c>
      <c r="Y160" s="2">
        <v>1</v>
      </c>
      <c r="Z160" s="2">
        <v>3.2</v>
      </c>
      <c r="AA160" s="2">
        <v>0.4</v>
      </c>
      <c r="AB160" s="2">
        <f t="shared" si="9"/>
        <v>0.36</v>
      </c>
      <c r="AC160" s="2">
        <f t="shared" si="10"/>
        <v>0.2</v>
      </c>
      <c r="AD160" s="9">
        <f t="shared" si="11"/>
        <v>0.55</v>
      </c>
    </row>
    <row r="161" spans="1:30">
      <c r="A161" s="7" t="s">
        <v>60</v>
      </c>
      <c r="B161" s="3" t="s">
        <v>51</v>
      </c>
      <c r="C161" s="3">
        <v>1</v>
      </c>
      <c r="D161" s="3">
        <v>435</v>
      </c>
      <c r="E161" s="3">
        <v>267</v>
      </c>
      <c r="F161" s="3">
        <v>168</v>
      </c>
      <c r="G161" s="3">
        <v>16</v>
      </c>
      <c r="H161" s="3">
        <v>32</v>
      </c>
      <c r="I161" s="3">
        <v>6.703</v>
      </c>
      <c r="J161" s="3" t="s">
        <v>54</v>
      </c>
      <c r="K161" s="3">
        <v>179424673</v>
      </c>
      <c r="L161" s="3">
        <v>0.128754657154181</v>
      </c>
      <c r="M161" s="3">
        <v>71.6833333333333</v>
      </c>
      <c r="N161" s="3">
        <v>154.183820294115</v>
      </c>
      <c r="O161" s="3">
        <v>0</v>
      </c>
      <c r="P161" s="3">
        <v>1.60978541615888</v>
      </c>
      <c r="Q161" s="3">
        <v>0.543151417870519</v>
      </c>
      <c r="R161" s="3">
        <v>5</v>
      </c>
      <c r="S161" s="3">
        <v>2</v>
      </c>
      <c r="T161" s="3">
        <v>0.345287356321839</v>
      </c>
      <c r="U161" s="3">
        <v>0.988075186469936</v>
      </c>
      <c r="V161" s="3">
        <v>0.340689655172413</v>
      </c>
      <c r="W161" s="3">
        <v>0.55505617977528</v>
      </c>
      <c r="X161" s="3">
        <v>0.0119047619047619</v>
      </c>
      <c r="Y161" s="3">
        <v>0.947566</v>
      </c>
      <c r="Z161" s="3">
        <v>148.2</v>
      </c>
      <c r="AA161" s="3">
        <v>2</v>
      </c>
      <c r="AB161" s="3">
        <f t="shared" si="9"/>
        <v>0.39250982022472</v>
      </c>
      <c r="AC161" s="3">
        <f t="shared" si="10"/>
        <v>0.1895132</v>
      </c>
      <c r="AD161" s="8">
        <f t="shared" si="11"/>
        <v>0.482213085652187</v>
      </c>
    </row>
    <row r="162" spans="1:30">
      <c r="A162" s="15" t="s">
        <v>61</v>
      </c>
      <c r="B162" s="2" t="s">
        <v>31</v>
      </c>
      <c r="C162" s="2">
        <v>1</v>
      </c>
      <c r="D162" s="2">
        <v>226</v>
      </c>
      <c r="E162" s="2">
        <v>57</v>
      </c>
      <c r="F162" s="2">
        <v>169</v>
      </c>
      <c r="G162" s="2">
        <v>69</v>
      </c>
      <c r="H162" s="2">
        <v>154</v>
      </c>
      <c r="I162" s="2">
        <v>9.512</v>
      </c>
      <c r="J162" s="2" t="s">
        <v>54</v>
      </c>
      <c r="K162" s="2">
        <v>179424673</v>
      </c>
      <c r="L162" s="2">
        <v>0.101006343488135</v>
      </c>
      <c r="M162" s="2">
        <v>7.96527777777777</v>
      </c>
      <c r="N162" s="2">
        <v>88.759262376218</v>
      </c>
      <c r="O162" s="19">
        <v>7.66950947195255e-12</v>
      </c>
      <c r="P162" s="2">
        <v>3.16582108475754</v>
      </c>
      <c r="Q162" s="2">
        <v>0.535554863490086</v>
      </c>
      <c r="R162" s="2">
        <v>5</v>
      </c>
      <c r="S162" s="2">
        <v>14.2</v>
      </c>
      <c r="T162" s="2">
        <v>0.245132743362831</v>
      </c>
      <c r="U162" s="2">
        <v>0.798459300137965</v>
      </c>
      <c r="V162" s="2">
        <v>0.162831858407079</v>
      </c>
      <c r="W162" s="2">
        <v>0.645614035087719</v>
      </c>
      <c r="X162" s="2">
        <v>0.110059171597633</v>
      </c>
      <c r="Y162" s="2">
        <v>1</v>
      </c>
      <c r="Z162" s="2">
        <v>36.8</v>
      </c>
      <c r="AA162" s="2">
        <v>18.6</v>
      </c>
      <c r="AB162" s="2">
        <f t="shared" si="9"/>
        <v>0.354385964912281</v>
      </c>
      <c r="AC162" s="2">
        <f t="shared" si="10"/>
        <v>0.2</v>
      </c>
      <c r="AD162" s="9">
        <f t="shared" si="11"/>
        <v>0.557017543859649</v>
      </c>
    </row>
    <row r="163" spans="1:30">
      <c r="A163" s="7" t="s">
        <v>61</v>
      </c>
      <c r="B163" s="3" t="s">
        <v>32</v>
      </c>
      <c r="C163" s="3">
        <v>1</v>
      </c>
      <c r="D163" s="3">
        <v>286</v>
      </c>
      <c r="E163" s="3">
        <v>201</v>
      </c>
      <c r="F163" s="3">
        <v>85</v>
      </c>
      <c r="G163" s="3">
        <v>9</v>
      </c>
      <c r="H163" s="3">
        <v>41</v>
      </c>
      <c r="I163" s="3">
        <v>3.551</v>
      </c>
      <c r="J163" s="3" t="s">
        <v>54</v>
      </c>
      <c r="K163" s="3">
        <v>179424673</v>
      </c>
      <c r="L163" s="3">
        <v>0.0411902782532153</v>
      </c>
      <c r="M163" s="3">
        <v>5.16190476190476</v>
      </c>
      <c r="N163" s="3">
        <v>12.6666130270607</v>
      </c>
      <c r="O163" s="18">
        <v>0.00249401540125633</v>
      </c>
      <c r="P163" s="3">
        <v>1.19890746644083</v>
      </c>
      <c r="Q163" s="3">
        <v>0.197202224173251</v>
      </c>
      <c r="R163" s="3">
        <v>5</v>
      </c>
      <c r="S163" s="3">
        <v>2.6</v>
      </c>
      <c r="T163" s="3">
        <v>0.324475524475524</v>
      </c>
      <c r="U163" s="3">
        <v>0.842588813827296</v>
      </c>
      <c r="V163" s="3">
        <v>0.269230769230769</v>
      </c>
      <c r="W163" s="3">
        <v>0.383084577114427</v>
      </c>
      <c r="X163" s="3">
        <v>0.185882352941176</v>
      </c>
      <c r="Y163" s="3">
        <v>0.830846</v>
      </c>
      <c r="Z163" s="3">
        <v>77</v>
      </c>
      <c r="AA163" s="3">
        <v>15.8</v>
      </c>
      <c r="AB163" s="3">
        <f t="shared" si="9"/>
        <v>0.447761422885573</v>
      </c>
      <c r="AC163" s="3">
        <f t="shared" si="10"/>
        <v>0.1661692</v>
      </c>
      <c r="AD163" s="8">
        <f t="shared" si="11"/>
        <v>0.326347146634916</v>
      </c>
    </row>
    <row r="164" spans="1:30">
      <c r="A164" s="15" t="s">
        <v>61</v>
      </c>
      <c r="B164" s="2" t="s">
        <v>33</v>
      </c>
      <c r="C164" s="2">
        <v>1</v>
      </c>
      <c r="D164" s="2">
        <v>105</v>
      </c>
      <c r="E164" s="2">
        <v>44</v>
      </c>
      <c r="F164" s="2">
        <v>61</v>
      </c>
      <c r="G164" s="2">
        <v>12</v>
      </c>
      <c r="H164" s="2">
        <v>191</v>
      </c>
      <c r="I164" s="2">
        <v>4.289</v>
      </c>
      <c r="J164" s="2" t="s">
        <v>54</v>
      </c>
      <c r="K164" s="2">
        <v>179424673</v>
      </c>
      <c r="L164" s="2">
        <v>0.100662131519274</v>
      </c>
      <c r="M164" s="2">
        <v>5.57058823529411</v>
      </c>
      <c r="N164" s="2">
        <v>26.2876629169911</v>
      </c>
      <c r="O164" s="19">
        <v>5.22213088172795e-5</v>
      </c>
      <c r="P164" s="2">
        <v>2.04955639280505</v>
      </c>
      <c r="Q164" s="2">
        <v>0.413487332339791</v>
      </c>
      <c r="R164" s="2">
        <v>5</v>
      </c>
      <c r="S164" s="2">
        <v>3.6</v>
      </c>
      <c r="T164" s="2">
        <v>0.255238095238095</v>
      </c>
      <c r="U164" s="2">
        <v>0.858861726508785</v>
      </c>
      <c r="V164" s="2">
        <v>0.207619047619047</v>
      </c>
      <c r="W164" s="2">
        <v>0.495454545454545</v>
      </c>
      <c r="X164" s="2">
        <v>0.0819672131147541</v>
      </c>
      <c r="Y164" s="2">
        <v>0.977273</v>
      </c>
      <c r="Z164" s="2">
        <v>21.8</v>
      </c>
      <c r="AA164" s="2">
        <v>5</v>
      </c>
      <c r="AB164" s="2">
        <f t="shared" si="9"/>
        <v>0.481818454545455</v>
      </c>
      <c r="AC164" s="2">
        <f t="shared" si="10"/>
        <v>0.1954546</v>
      </c>
      <c r="AD164" s="9">
        <f t="shared" si="11"/>
        <v>0.383720753380254</v>
      </c>
    </row>
    <row r="165" spans="1:30">
      <c r="A165" s="7" t="s">
        <v>61</v>
      </c>
      <c r="B165" s="3" t="s">
        <v>34</v>
      </c>
      <c r="C165" s="3">
        <v>1</v>
      </c>
      <c r="D165" s="3">
        <v>1728</v>
      </c>
      <c r="E165" s="3">
        <v>1210</v>
      </c>
      <c r="F165" s="3">
        <v>518</v>
      </c>
      <c r="G165" s="3">
        <v>6</v>
      </c>
      <c r="H165" s="3">
        <v>21</v>
      </c>
      <c r="I165" s="3">
        <v>10.917</v>
      </c>
      <c r="J165" s="3" t="s">
        <v>54</v>
      </c>
      <c r="K165" s="3">
        <v>179424673</v>
      </c>
      <c r="L165" s="3">
        <v>0.0586805555555555</v>
      </c>
      <c r="M165" s="3">
        <v>233.081264157048</v>
      </c>
      <c r="N165" s="3">
        <v>172.800367593094</v>
      </c>
      <c r="O165" s="18">
        <v>4.03132462967192e-8</v>
      </c>
      <c r="P165" s="3">
        <v>1.27041322314049</v>
      </c>
      <c r="Q165" s="3">
        <v>0.279554548645457</v>
      </c>
      <c r="R165" s="3">
        <v>5</v>
      </c>
      <c r="S165" s="3">
        <v>1</v>
      </c>
      <c r="T165" s="3">
        <v>0.299999999999999</v>
      </c>
      <c r="U165" s="3">
        <v>0.889583333333333</v>
      </c>
      <c r="V165" s="3">
        <v>0.26875</v>
      </c>
      <c r="W165" s="3">
        <v>0.383801652892561</v>
      </c>
      <c r="X165" s="3">
        <v>0.104247104247104</v>
      </c>
      <c r="Y165" s="3">
        <v>0.990083</v>
      </c>
      <c r="Z165" s="3">
        <v>464.4</v>
      </c>
      <c r="AA165" s="3">
        <v>54</v>
      </c>
      <c r="AB165" s="3">
        <f t="shared" si="9"/>
        <v>0.606281347107439</v>
      </c>
      <c r="AC165" s="3">
        <f t="shared" si="10"/>
        <v>0.1980166</v>
      </c>
      <c r="AD165" s="8">
        <f t="shared" si="11"/>
        <v>0.234557422070373</v>
      </c>
    </row>
    <row r="166" spans="1:30">
      <c r="A166" s="15" t="s">
        <v>61</v>
      </c>
      <c r="B166" s="2" t="s">
        <v>35</v>
      </c>
      <c r="C166" s="2">
        <v>1</v>
      </c>
      <c r="D166" s="2">
        <v>3196</v>
      </c>
      <c r="E166" s="2">
        <v>1669</v>
      </c>
      <c r="F166" s="2">
        <v>1527</v>
      </c>
      <c r="G166" s="2">
        <v>36</v>
      </c>
      <c r="H166" s="2">
        <v>73</v>
      </c>
      <c r="I166" s="2">
        <v>329.541</v>
      </c>
      <c r="J166" s="2" t="s">
        <v>54</v>
      </c>
      <c r="K166" s="2">
        <v>179424673</v>
      </c>
      <c r="L166" s="2">
        <v>0.094325823424462</v>
      </c>
      <c r="M166" s="2">
        <v>119.881064543611</v>
      </c>
      <c r="N166" s="2">
        <v>572.180070039869</v>
      </c>
      <c r="O166" s="2">
        <v>0</v>
      </c>
      <c r="P166" s="2">
        <v>1.57470915593698</v>
      </c>
      <c r="Q166" s="2">
        <v>0.378049591083288</v>
      </c>
      <c r="R166" s="2">
        <v>5</v>
      </c>
      <c r="S166" s="2">
        <v>4.6</v>
      </c>
      <c r="T166" s="2">
        <v>0.339924906132665</v>
      </c>
      <c r="U166" s="2">
        <v>0.822337165600382</v>
      </c>
      <c r="V166" s="2">
        <v>0.271839799749687</v>
      </c>
      <c r="W166" s="2">
        <v>0.520551228280407</v>
      </c>
      <c r="X166" s="2">
        <v>0.142501637197118</v>
      </c>
      <c r="Y166" s="2">
        <v>1</v>
      </c>
      <c r="Z166" s="2">
        <v>868.8</v>
      </c>
      <c r="AA166" s="2">
        <v>217.6</v>
      </c>
      <c r="AB166" s="2">
        <f t="shared" si="9"/>
        <v>0.479448771719593</v>
      </c>
      <c r="AC166" s="2">
        <f t="shared" si="10"/>
        <v>0.2</v>
      </c>
      <c r="AD166" s="9">
        <f t="shared" si="11"/>
        <v>0.400689035350509</v>
      </c>
    </row>
    <row r="167" spans="1:30">
      <c r="A167" s="7" t="s">
        <v>61</v>
      </c>
      <c r="B167" s="3" t="s">
        <v>36</v>
      </c>
      <c r="C167" s="3">
        <v>1</v>
      </c>
      <c r="D167" s="3">
        <v>32</v>
      </c>
      <c r="E167" s="3">
        <v>13</v>
      </c>
      <c r="F167" s="3">
        <v>19</v>
      </c>
      <c r="G167" s="3">
        <v>56</v>
      </c>
      <c r="H167" s="3">
        <v>157</v>
      </c>
      <c r="I167" s="3">
        <v>4.75</v>
      </c>
      <c r="J167" s="3" t="s">
        <v>54</v>
      </c>
      <c r="K167" s="3">
        <v>179424673</v>
      </c>
      <c r="L167" s="3">
        <v>0.1181640625</v>
      </c>
      <c r="M167" s="3">
        <v>3.81428571428571</v>
      </c>
      <c r="N167" s="3">
        <v>9.82579380578142</v>
      </c>
      <c r="O167" s="18">
        <v>0.00340869649314785</v>
      </c>
      <c r="P167" s="3">
        <v>2.08558500323206</v>
      </c>
      <c r="Q167" s="3">
        <v>0.489878542510121</v>
      </c>
      <c r="R167" s="3">
        <v>5</v>
      </c>
      <c r="S167" s="3">
        <v>4.4</v>
      </c>
      <c r="T167" s="3">
        <v>0.29375</v>
      </c>
      <c r="U167" s="3">
        <v>0.847268907563025</v>
      </c>
      <c r="V167" s="3">
        <v>0.2375</v>
      </c>
      <c r="W167" s="3">
        <v>0.584615384615384</v>
      </c>
      <c r="X167" s="3">
        <v>0.0947368421052631</v>
      </c>
      <c r="Y167" s="3">
        <v>1</v>
      </c>
      <c r="Z167" s="3">
        <v>7.6</v>
      </c>
      <c r="AA167" s="3">
        <v>1.8</v>
      </c>
      <c r="AB167" s="3">
        <f t="shared" si="9"/>
        <v>0.415384615384616</v>
      </c>
      <c r="AC167" s="3">
        <f t="shared" si="10"/>
        <v>0.2</v>
      </c>
      <c r="AD167" s="8">
        <f t="shared" si="11"/>
        <v>0.48076923076923</v>
      </c>
    </row>
    <row r="168" spans="1:30">
      <c r="A168" s="15" t="s">
        <v>61</v>
      </c>
      <c r="B168" s="2" t="s">
        <v>37</v>
      </c>
      <c r="C168" s="2">
        <v>1</v>
      </c>
      <c r="D168" s="2">
        <v>106</v>
      </c>
      <c r="E168" s="2">
        <v>53</v>
      </c>
      <c r="F168" s="2">
        <v>53</v>
      </c>
      <c r="G168" s="2">
        <v>58</v>
      </c>
      <c r="H168" s="2">
        <v>334</v>
      </c>
      <c r="I168" s="2">
        <v>13.688</v>
      </c>
      <c r="J168" s="2" t="s">
        <v>54</v>
      </c>
      <c r="K168" s="2">
        <v>179424673</v>
      </c>
      <c r="L168" s="2">
        <v>0.0773584905660377</v>
      </c>
      <c r="M168" s="2">
        <v>9.23333333333333</v>
      </c>
      <c r="N168" s="2">
        <v>17.3624706997392</v>
      </c>
      <c r="O168" s="19">
        <v>0.000255184946405062</v>
      </c>
      <c r="P168" s="2">
        <v>1.85469331897518</v>
      </c>
      <c r="Q168" s="2">
        <v>0.30943396226415</v>
      </c>
      <c r="R168" s="2">
        <v>5</v>
      </c>
      <c r="S168" s="2">
        <v>1</v>
      </c>
      <c r="T168" s="2">
        <v>0.184905660377358</v>
      </c>
      <c r="U168" s="2">
        <v>0.927346659487593</v>
      </c>
      <c r="V168" s="2">
        <v>0.169811320754716</v>
      </c>
      <c r="W168" s="2">
        <v>0.339622641509433</v>
      </c>
      <c r="X168" s="2">
        <v>0.030188679245283</v>
      </c>
      <c r="Y168" s="2">
        <v>0.924528</v>
      </c>
      <c r="Z168" s="2">
        <v>18</v>
      </c>
      <c r="AA168" s="2">
        <v>1.6</v>
      </c>
      <c r="AB168" s="2">
        <f t="shared" si="9"/>
        <v>0.584905358490567</v>
      </c>
      <c r="AC168" s="2">
        <f t="shared" si="10"/>
        <v>0.1849056</v>
      </c>
      <c r="AD168" s="9">
        <f t="shared" si="11"/>
        <v>0.209183823406961</v>
      </c>
    </row>
    <row r="169" spans="1:30">
      <c r="A169" s="7" t="s">
        <v>61</v>
      </c>
      <c r="B169" s="3" t="s">
        <v>38</v>
      </c>
      <c r="C169" s="3">
        <v>1</v>
      </c>
      <c r="D169" s="3">
        <v>124</v>
      </c>
      <c r="E169" s="3">
        <v>62</v>
      </c>
      <c r="F169" s="3">
        <v>62</v>
      </c>
      <c r="G169" s="3">
        <v>6</v>
      </c>
      <c r="H169" s="3">
        <v>17</v>
      </c>
      <c r="I169" s="3">
        <v>0.616</v>
      </c>
      <c r="J169" s="3" t="s">
        <v>54</v>
      </c>
      <c r="K169" s="3">
        <v>179424673</v>
      </c>
      <c r="L169" s="3">
        <v>0.0508064516129032</v>
      </c>
      <c r="M169" s="3">
        <v>3.03</v>
      </c>
      <c r="N169" s="3">
        <v>8.15991149952444</v>
      </c>
      <c r="O169" s="3">
        <v>0.0201891844986288</v>
      </c>
      <c r="P169" s="3">
        <v>1.4952388134741</v>
      </c>
      <c r="Q169" s="3">
        <v>0.203225806451612</v>
      </c>
      <c r="R169" s="3">
        <v>5</v>
      </c>
      <c r="S169" s="3">
        <v>1.4</v>
      </c>
      <c r="T169" s="3">
        <v>0.243548387096774</v>
      </c>
      <c r="U169" s="3">
        <v>0.747619406737053</v>
      </c>
      <c r="V169" s="3">
        <v>0.17258064516129</v>
      </c>
      <c r="W169" s="3">
        <v>0.34516129032258</v>
      </c>
      <c r="X169" s="3">
        <v>0.141935483870967</v>
      </c>
      <c r="Y169" s="3">
        <v>0.870968</v>
      </c>
      <c r="Z169" s="3">
        <v>21.4</v>
      </c>
      <c r="AA169" s="3">
        <v>8.8</v>
      </c>
      <c r="AB169" s="3">
        <f t="shared" si="9"/>
        <v>0.52580670967742</v>
      </c>
      <c r="AC169" s="3">
        <f t="shared" si="10"/>
        <v>0.1741936</v>
      </c>
      <c r="AD169" s="8">
        <f t="shared" si="11"/>
        <v>0.245370223594007</v>
      </c>
    </row>
    <row r="170" spans="1:30">
      <c r="A170" s="15" t="s">
        <v>61</v>
      </c>
      <c r="B170" s="2" t="s">
        <v>39</v>
      </c>
      <c r="C170" s="2">
        <v>1</v>
      </c>
      <c r="D170" s="2">
        <v>8124</v>
      </c>
      <c r="E170" s="2">
        <v>4208</v>
      </c>
      <c r="F170" s="2">
        <v>3916</v>
      </c>
      <c r="G170" s="2">
        <v>22</v>
      </c>
      <c r="H170" s="2">
        <v>116</v>
      </c>
      <c r="I170" s="2">
        <v>180.898</v>
      </c>
      <c r="J170" s="2" t="s">
        <v>54</v>
      </c>
      <c r="K170" s="2">
        <v>179424673</v>
      </c>
      <c r="L170" s="2">
        <v>0.120130493354967</v>
      </c>
      <c r="M170" s="2">
        <v>660.808969697707</v>
      </c>
      <c r="N170" s="2">
        <v>2512.15673711246</v>
      </c>
      <c r="O170" s="2">
        <v>0</v>
      </c>
      <c r="P170" s="2">
        <v>1.84702984074147</v>
      </c>
      <c r="Q170" s="2">
        <v>0.481143558453764</v>
      </c>
      <c r="R170" s="2">
        <v>5</v>
      </c>
      <c r="S170" s="2">
        <v>2.2</v>
      </c>
      <c r="T170" s="2">
        <v>0.279862136878385</v>
      </c>
      <c r="U170" s="2">
        <v>0.956708711206316</v>
      </c>
      <c r="V170" s="2">
        <v>0.265091088133924</v>
      </c>
      <c r="W170" s="2">
        <v>0.511787072243346</v>
      </c>
      <c r="X170" s="2">
        <v>0.0306435137895812</v>
      </c>
      <c r="Y170" s="2">
        <v>1</v>
      </c>
      <c r="Z170" s="2">
        <v>2153.6</v>
      </c>
      <c r="AA170" s="2">
        <v>120</v>
      </c>
      <c r="AB170" s="2">
        <f t="shared" si="9"/>
        <v>0.488212927756654</v>
      </c>
      <c r="AC170" s="2">
        <f t="shared" si="10"/>
        <v>0.2</v>
      </c>
      <c r="AD170" s="9">
        <f t="shared" si="11"/>
        <v>0.389733840304182</v>
      </c>
    </row>
    <row r="171" spans="1:30">
      <c r="A171" s="7" t="s">
        <v>61</v>
      </c>
      <c r="B171" s="3" t="s">
        <v>40</v>
      </c>
      <c r="C171" s="3">
        <v>1</v>
      </c>
      <c r="D171" s="3">
        <v>12960</v>
      </c>
      <c r="E171" s="3">
        <v>4320</v>
      </c>
      <c r="F171" s="3">
        <v>8640</v>
      </c>
      <c r="G171" s="3">
        <v>8</v>
      </c>
      <c r="H171" s="3">
        <v>27</v>
      </c>
      <c r="I171" s="3">
        <v>44.163</v>
      </c>
      <c r="J171" s="3" t="s">
        <v>54</v>
      </c>
      <c r="K171" s="3">
        <v>179424673</v>
      </c>
      <c r="L171" s="3">
        <v>0.0444855967078189</v>
      </c>
      <c r="M171" s="3">
        <v>864.8</v>
      </c>
      <c r="N171" s="3">
        <v>2593.60012346631</v>
      </c>
      <c r="O171" s="3">
        <v>0.12582655343329</v>
      </c>
      <c r="P171" s="3">
        <v>3</v>
      </c>
      <c r="Q171" s="3">
        <v>0.200185185185185</v>
      </c>
      <c r="R171" s="3">
        <v>5</v>
      </c>
      <c r="S171" s="3">
        <v>6.6</v>
      </c>
      <c r="T171" s="3">
        <v>0.0667283950617284</v>
      </c>
      <c r="U171" s="3">
        <v>1</v>
      </c>
      <c r="V171" s="3">
        <v>0.0667283950617284</v>
      </c>
      <c r="W171" s="3">
        <v>0.200185185185185</v>
      </c>
      <c r="X171" s="3">
        <v>0</v>
      </c>
      <c r="Y171" s="3">
        <v>1</v>
      </c>
      <c r="Z171" s="3">
        <v>864.8</v>
      </c>
      <c r="AA171" s="3">
        <v>0</v>
      </c>
      <c r="AB171" s="3">
        <f t="shared" si="9"/>
        <v>0.799814814814815</v>
      </c>
      <c r="AC171" s="3">
        <f t="shared" si="10"/>
        <v>0.2</v>
      </c>
      <c r="AD171" s="8">
        <f t="shared" si="11"/>
        <v>0.000231481481481229</v>
      </c>
    </row>
    <row r="172" spans="1:30">
      <c r="A172" s="15" t="s">
        <v>61</v>
      </c>
      <c r="B172" s="2" t="s">
        <v>41</v>
      </c>
      <c r="C172" s="2">
        <v>1</v>
      </c>
      <c r="D172" s="2">
        <v>90</v>
      </c>
      <c r="E172" s="2">
        <v>64</v>
      </c>
      <c r="F172" s="2">
        <v>26</v>
      </c>
      <c r="G172" s="2">
        <v>8</v>
      </c>
      <c r="H172" s="2">
        <v>23</v>
      </c>
      <c r="I172" s="2">
        <v>0.844</v>
      </c>
      <c r="J172" s="2" t="s">
        <v>54</v>
      </c>
      <c r="K172" s="2">
        <v>179424673</v>
      </c>
      <c r="L172" s="2">
        <v>0.0266666666666666</v>
      </c>
      <c r="M172" s="2">
        <v>5.66</v>
      </c>
      <c r="N172" s="2">
        <v>2.62035553288879</v>
      </c>
      <c r="O172" s="2">
        <v>0.131065688252726</v>
      </c>
      <c r="P172" s="2">
        <v>1.26899561036789</v>
      </c>
      <c r="Q172" s="2">
        <v>0.129807692307692</v>
      </c>
      <c r="R172" s="2">
        <v>5</v>
      </c>
      <c r="S172" s="2">
        <v>2.4</v>
      </c>
      <c r="T172" s="2">
        <v>0.2</v>
      </c>
      <c r="U172" s="2">
        <v>0.902396878483835</v>
      </c>
      <c r="V172" s="2">
        <v>0.168888888888888</v>
      </c>
      <c r="W172" s="2">
        <v>0.2375</v>
      </c>
      <c r="X172" s="2">
        <v>0.107692307692307</v>
      </c>
      <c r="Y172" s="2">
        <v>0.71875</v>
      </c>
      <c r="Z172" s="2">
        <v>15.2</v>
      </c>
      <c r="AA172" s="2">
        <v>2.8</v>
      </c>
      <c r="AB172" s="2">
        <f t="shared" si="9"/>
        <v>0.48125</v>
      </c>
      <c r="AC172" s="2">
        <f t="shared" si="10"/>
        <v>0.14375</v>
      </c>
      <c r="AD172" s="9">
        <f t="shared" si="11"/>
        <v>0.16304347826087</v>
      </c>
    </row>
    <row r="173" spans="1:30">
      <c r="A173" s="7" t="s">
        <v>61</v>
      </c>
      <c r="B173" s="3" t="s">
        <v>42</v>
      </c>
      <c r="C173" s="3">
        <v>1</v>
      </c>
      <c r="D173" s="3">
        <v>339</v>
      </c>
      <c r="E173" s="3">
        <v>84</v>
      </c>
      <c r="F173" s="3">
        <v>255</v>
      </c>
      <c r="G173" s="3">
        <v>17</v>
      </c>
      <c r="H173" s="3">
        <v>37</v>
      </c>
      <c r="I173" s="3">
        <v>11.639</v>
      </c>
      <c r="J173" s="3" t="s">
        <v>54</v>
      </c>
      <c r="K173" s="3">
        <v>179424673</v>
      </c>
      <c r="L173" s="3">
        <v>0.0659670556295194</v>
      </c>
      <c r="M173" s="3">
        <v>2.8430190346046</v>
      </c>
      <c r="N173" s="3">
        <v>56.5614814031231</v>
      </c>
      <c r="O173" s="18">
        <v>2.94432425107515e-9</v>
      </c>
      <c r="P173" s="3">
        <v>2.59588534429128</v>
      </c>
      <c r="Q173" s="3">
        <v>0.353921568627451</v>
      </c>
      <c r="R173" s="3">
        <v>5</v>
      </c>
      <c r="S173" s="3">
        <v>3.2</v>
      </c>
      <c r="T173" s="3">
        <v>0.217109144542772</v>
      </c>
      <c r="U173" s="3">
        <v>0.643228226904036</v>
      </c>
      <c r="V173" s="3">
        <v>0.11976401179941</v>
      </c>
      <c r="W173" s="3">
        <v>0.483333333333333</v>
      </c>
      <c r="X173" s="3">
        <v>0.129411764705882</v>
      </c>
      <c r="Y173" s="3">
        <v>0.916667</v>
      </c>
      <c r="Z173" s="3">
        <v>40.6</v>
      </c>
      <c r="AA173" s="3">
        <v>33</v>
      </c>
      <c r="AB173" s="3">
        <f t="shared" si="9"/>
        <v>0.433333666666667</v>
      </c>
      <c r="AC173" s="3">
        <f t="shared" si="10"/>
        <v>0.1833334</v>
      </c>
      <c r="AD173" s="8">
        <f t="shared" si="11"/>
        <v>0.409090669421574</v>
      </c>
    </row>
    <row r="174" spans="1:30">
      <c r="A174" s="15" t="s">
        <v>61</v>
      </c>
      <c r="B174" s="2" t="s">
        <v>44</v>
      </c>
      <c r="C174" s="2">
        <v>1</v>
      </c>
      <c r="D174" s="2">
        <v>15</v>
      </c>
      <c r="E174" s="2">
        <v>9</v>
      </c>
      <c r="F174" s="2">
        <v>6</v>
      </c>
      <c r="G174" s="2">
        <v>6</v>
      </c>
      <c r="H174" s="2">
        <v>16</v>
      </c>
      <c r="I174" s="2">
        <v>0.156</v>
      </c>
      <c r="J174" s="2" t="s">
        <v>54</v>
      </c>
      <c r="K174" s="2">
        <v>179424673</v>
      </c>
      <c r="L174" s="2">
        <v>0.0773333333333333</v>
      </c>
      <c r="M174" s="2">
        <v>2.55</v>
      </c>
      <c r="N174" s="2">
        <v>2.07142857142857</v>
      </c>
      <c r="O174" s="2">
        <v>0.161997053023864</v>
      </c>
      <c r="P174" s="2">
        <v>1.48333333333333</v>
      </c>
      <c r="Q174" s="2">
        <v>0.322222222222222</v>
      </c>
      <c r="R174" s="2">
        <v>5</v>
      </c>
      <c r="S174" s="2">
        <v>3.8</v>
      </c>
      <c r="T174" s="2">
        <v>0.36</v>
      </c>
      <c r="U174" s="2">
        <v>0.89</v>
      </c>
      <c r="V174" s="2">
        <v>0.293333333333333</v>
      </c>
      <c r="W174" s="2">
        <v>0.488888888888888</v>
      </c>
      <c r="X174" s="2">
        <v>0.166666666666666</v>
      </c>
      <c r="Y174" s="2">
        <v>1</v>
      </c>
      <c r="Z174" s="2">
        <v>4.4</v>
      </c>
      <c r="AA174" s="2">
        <v>1</v>
      </c>
      <c r="AB174" s="2">
        <f t="shared" si="9"/>
        <v>0.511111111111112</v>
      </c>
      <c r="AC174" s="2">
        <f t="shared" si="10"/>
        <v>0.2</v>
      </c>
      <c r="AD174" s="9">
        <f t="shared" si="11"/>
        <v>0.36111111111111</v>
      </c>
    </row>
    <row r="175" spans="1:30">
      <c r="A175" s="7" t="s">
        <v>61</v>
      </c>
      <c r="B175" s="3" t="s">
        <v>45</v>
      </c>
      <c r="C175" s="3">
        <v>1</v>
      </c>
      <c r="D175" s="3">
        <v>1066</v>
      </c>
      <c r="E175" s="3">
        <v>331</v>
      </c>
      <c r="F175" s="3">
        <v>735</v>
      </c>
      <c r="G175" s="3">
        <v>12</v>
      </c>
      <c r="H175" s="3">
        <v>42</v>
      </c>
      <c r="I175" s="3">
        <v>21.172</v>
      </c>
      <c r="J175" s="3" t="s">
        <v>54</v>
      </c>
      <c r="K175" s="3">
        <v>179424673</v>
      </c>
      <c r="L175" s="3">
        <v>0.0433358912171889</v>
      </c>
      <c r="M175" s="3">
        <v>67.0899456521739</v>
      </c>
      <c r="N175" s="3" t="s">
        <v>56</v>
      </c>
      <c r="O175" s="18" t="s">
        <v>56</v>
      </c>
      <c r="P175" s="3">
        <v>2.77643504531722</v>
      </c>
      <c r="Q175" s="3">
        <v>0.202416918429003</v>
      </c>
      <c r="R175" s="3">
        <v>5</v>
      </c>
      <c r="S175" s="3">
        <v>7.4</v>
      </c>
      <c r="T175" s="3">
        <v>0.262851782363977</v>
      </c>
      <c r="U175" s="3">
        <v>0.862101313320825</v>
      </c>
      <c r="V175" s="3">
        <v>0.124953095684803</v>
      </c>
      <c r="W175" s="3">
        <v>0.402416918429003</v>
      </c>
      <c r="X175" s="3">
        <v>0.2</v>
      </c>
      <c r="Y175" s="3">
        <v>1</v>
      </c>
      <c r="Z175" s="3">
        <v>133.2</v>
      </c>
      <c r="AA175" s="3">
        <v>147</v>
      </c>
      <c r="AB175" s="3">
        <f t="shared" si="9"/>
        <v>0.597583081570997</v>
      </c>
      <c r="AC175" s="3">
        <f t="shared" si="10"/>
        <v>0.2</v>
      </c>
      <c r="AD175" s="8">
        <f t="shared" si="11"/>
        <v>0.253021148036254</v>
      </c>
    </row>
    <row r="176" spans="1:30">
      <c r="A176" s="15" t="s">
        <v>61</v>
      </c>
      <c r="B176" s="2" t="s">
        <v>46</v>
      </c>
      <c r="C176" s="2">
        <v>1</v>
      </c>
      <c r="D176" s="2">
        <v>683</v>
      </c>
      <c r="E176" s="2">
        <v>92</v>
      </c>
      <c r="F176" s="2">
        <v>591</v>
      </c>
      <c r="G176" s="2">
        <v>35</v>
      </c>
      <c r="H176" s="2">
        <v>99</v>
      </c>
      <c r="I176" s="2">
        <v>13.882</v>
      </c>
      <c r="J176" s="2" t="s">
        <v>54</v>
      </c>
      <c r="K176" s="2">
        <v>179424673</v>
      </c>
      <c r="L176" s="2">
        <v>0.0666279376362572</v>
      </c>
      <c r="M176" s="2">
        <v>1.58149987267634</v>
      </c>
      <c r="N176" s="2">
        <v>193.603207589405</v>
      </c>
      <c r="O176" s="2">
        <v>0</v>
      </c>
      <c r="P176" s="2">
        <v>4.05903446631141</v>
      </c>
      <c r="Q176" s="2">
        <v>0.571639814610461</v>
      </c>
      <c r="R176" s="2">
        <v>5</v>
      </c>
      <c r="S176" s="2">
        <v>5.8</v>
      </c>
      <c r="T176" s="2">
        <v>0.214055636896046</v>
      </c>
      <c r="U176" s="2">
        <v>0.546751348317204</v>
      </c>
      <c r="V176" s="2">
        <v>0.0954612005856515</v>
      </c>
      <c r="W176" s="2">
        <v>0.708695652173913</v>
      </c>
      <c r="X176" s="2">
        <v>0.137055837563451</v>
      </c>
      <c r="Y176" s="2">
        <v>0.98913</v>
      </c>
      <c r="Z176" s="2">
        <v>65.2</v>
      </c>
      <c r="AA176" s="2">
        <v>81</v>
      </c>
      <c r="AB176" s="2">
        <f t="shared" si="9"/>
        <v>0.280434347826087</v>
      </c>
      <c r="AC176" s="2">
        <f t="shared" si="10"/>
        <v>0.197826</v>
      </c>
      <c r="AD176" s="9">
        <f t="shared" si="11"/>
        <v>0.64560478927683</v>
      </c>
    </row>
    <row r="177" spans="1:30">
      <c r="A177" s="7" t="s">
        <v>61</v>
      </c>
      <c r="B177" s="3" t="s">
        <v>47</v>
      </c>
      <c r="C177" s="3">
        <v>1</v>
      </c>
      <c r="D177" s="3">
        <v>187</v>
      </c>
      <c r="E177" s="3">
        <v>172</v>
      </c>
      <c r="F177" s="3">
        <v>15</v>
      </c>
      <c r="G177" s="3">
        <v>22</v>
      </c>
      <c r="H177" s="3">
        <v>44</v>
      </c>
      <c r="I177" s="3">
        <v>2.694</v>
      </c>
      <c r="J177" s="3" t="s">
        <v>54</v>
      </c>
      <c r="K177" s="3">
        <v>179424673</v>
      </c>
      <c r="L177" s="3">
        <v>0.0256627298464354</v>
      </c>
      <c r="M177" s="3">
        <v>42</v>
      </c>
      <c r="N177" s="3">
        <v>7.53152976777244</v>
      </c>
      <c r="O177" s="3">
        <v>0.00902753892981895</v>
      </c>
      <c r="P177" s="3">
        <v>1.07663237924865</v>
      </c>
      <c r="Q177" s="3">
        <v>0.347829457364341</v>
      </c>
      <c r="R177" s="3">
        <v>5</v>
      </c>
      <c r="S177" s="3">
        <v>1.4</v>
      </c>
      <c r="T177" s="3">
        <v>0.373262032085561</v>
      </c>
      <c r="U177" s="3">
        <v>0.990271493212669</v>
      </c>
      <c r="V177" s="3">
        <v>0.368983957219251</v>
      </c>
      <c r="W177" s="3">
        <v>0.401162790697674</v>
      </c>
      <c r="X177" s="3">
        <v>0.0533333333333333</v>
      </c>
      <c r="Y177" s="3">
        <v>0.930233</v>
      </c>
      <c r="Z177" s="3">
        <v>69</v>
      </c>
      <c r="AA177" s="3">
        <v>0.8</v>
      </c>
      <c r="AB177" s="3">
        <f t="shared" si="9"/>
        <v>0.529070209302326</v>
      </c>
      <c r="AC177" s="3">
        <f t="shared" si="10"/>
        <v>0.1860466</v>
      </c>
      <c r="AD177" s="8">
        <f t="shared" si="11"/>
        <v>0.289062243945434</v>
      </c>
    </row>
    <row r="178" spans="1:30">
      <c r="A178" s="15" t="s">
        <v>61</v>
      </c>
      <c r="B178" s="2" t="s">
        <v>48</v>
      </c>
      <c r="C178" s="2">
        <v>1</v>
      </c>
      <c r="D178" s="2">
        <v>3190</v>
      </c>
      <c r="E178" s="2">
        <v>1655</v>
      </c>
      <c r="F178" s="2">
        <v>1535</v>
      </c>
      <c r="G178" s="2">
        <v>61</v>
      </c>
      <c r="H178" s="2">
        <v>3465</v>
      </c>
      <c r="I178" s="2">
        <v>1384.669</v>
      </c>
      <c r="J178" s="2" t="s">
        <v>54</v>
      </c>
      <c r="K178" s="2">
        <v>179424673</v>
      </c>
      <c r="L178" s="2">
        <v>0.0512712139228191</v>
      </c>
      <c r="M178" s="2">
        <v>7.75221411766965</v>
      </c>
      <c r="N178" s="2">
        <v>266.937109746283</v>
      </c>
      <c r="O178" s="2">
        <v>0</v>
      </c>
      <c r="P178" s="2">
        <v>1.65848637651299</v>
      </c>
      <c r="Q178" s="2">
        <v>0.205375478512453</v>
      </c>
      <c r="R178" s="2">
        <v>5</v>
      </c>
      <c r="S178" s="2">
        <v>1</v>
      </c>
      <c r="T178" s="2">
        <v>0.152413793103448</v>
      </c>
      <c r="U178" s="2">
        <v>0.860437289382131</v>
      </c>
      <c r="V178" s="2">
        <v>0.130344827586206</v>
      </c>
      <c r="W178" s="2">
        <v>0.251238670694864</v>
      </c>
      <c r="X178" s="2">
        <v>0.0458631921824104</v>
      </c>
      <c r="Y178" s="2">
        <v>0.841692</v>
      </c>
      <c r="Z178" s="2">
        <v>415.8</v>
      </c>
      <c r="AA178" s="2">
        <v>70.4</v>
      </c>
      <c r="AB178" s="2">
        <f t="shared" si="9"/>
        <v>0.590453329305136</v>
      </c>
      <c r="AC178" s="2">
        <f t="shared" si="10"/>
        <v>0.1683384</v>
      </c>
      <c r="AD178" s="9">
        <f t="shared" si="11"/>
        <v>0.123115508248362</v>
      </c>
    </row>
    <row r="179" spans="1:30">
      <c r="A179" s="7" t="s">
        <v>61</v>
      </c>
      <c r="B179" s="3" t="s">
        <v>49</v>
      </c>
      <c r="C179" s="3">
        <v>1</v>
      </c>
      <c r="D179" s="3">
        <v>958</v>
      </c>
      <c r="E179" s="3">
        <v>626</v>
      </c>
      <c r="F179" s="3">
        <v>332</v>
      </c>
      <c r="G179" s="3">
        <v>9</v>
      </c>
      <c r="H179" s="3">
        <v>27</v>
      </c>
      <c r="I179" s="3">
        <v>15.342</v>
      </c>
      <c r="J179" s="3" t="s">
        <v>54</v>
      </c>
      <c r="K179" s="3">
        <v>179424673</v>
      </c>
      <c r="L179" s="3">
        <v>0.0403240920323743</v>
      </c>
      <c r="M179" s="3">
        <v>4.75951056729699</v>
      </c>
      <c r="N179" s="3">
        <v>41.4577365004107</v>
      </c>
      <c r="O179" s="18">
        <v>1.80379196024205e-8</v>
      </c>
      <c r="P179" s="3">
        <v>1.26956848731275</v>
      </c>
      <c r="Q179" s="3">
        <v>0.178066900188613</v>
      </c>
      <c r="R179" s="3">
        <v>5</v>
      </c>
      <c r="S179" s="3">
        <v>1.8</v>
      </c>
      <c r="T179" s="3">
        <v>0.239248434237995</v>
      </c>
      <c r="U179" s="3">
        <v>0.829592769371382</v>
      </c>
      <c r="V179" s="3">
        <v>0.196659707724425</v>
      </c>
      <c r="W179" s="3">
        <v>0.300958466453674</v>
      </c>
      <c r="X179" s="3">
        <v>0.12289156626506</v>
      </c>
      <c r="Y179" s="3">
        <v>0.584665</v>
      </c>
      <c r="Z179" s="3">
        <v>188.4</v>
      </c>
      <c r="AA179" s="3">
        <v>40.8</v>
      </c>
      <c r="AB179" s="3">
        <f t="shared" si="9"/>
        <v>0.283706533546326</v>
      </c>
      <c r="AC179" s="3">
        <f t="shared" si="10"/>
        <v>0.116933</v>
      </c>
      <c r="AD179" s="8">
        <f t="shared" si="11"/>
        <v>0.393442113119637</v>
      </c>
    </row>
    <row r="180" spans="1:30">
      <c r="A180" s="15" t="s">
        <v>61</v>
      </c>
      <c r="B180" s="2" t="s">
        <v>50</v>
      </c>
      <c r="C180" s="2">
        <v>1</v>
      </c>
      <c r="D180" s="2">
        <v>10</v>
      </c>
      <c r="E180" s="2">
        <v>5</v>
      </c>
      <c r="F180" s="2">
        <v>5</v>
      </c>
      <c r="G180" s="2">
        <v>32</v>
      </c>
      <c r="H180" s="2">
        <v>77</v>
      </c>
      <c r="I180" s="2">
        <v>0.434</v>
      </c>
      <c r="J180" s="2" t="s">
        <v>54</v>
      </c>
      <c r="K180" s="2">
        <v>179424673</v>
      </c>
      <c r="L180" s="2">
        <v>0.119999999999999</v>
      </c>
      <c r="M180" s="2">
        <v>2.4</v>
      </c>
      <c r="N180" s="2">
        <v>3.27047619047619</v>
      </c>
      <c r="O180" s="2">
        <v>0.16060781152463</v>
      </c>
      <c r="P180" s="2">
        <v>1.83999999999999</v>
      </c>
      <c r="Q180" s="2">
        <v>0.479999999999999</v>
      </c>
      <c r="R180" s="2">
        <v>5</v>
      </c>
      <c r="S180" s="2">
        <v>11.2</v>
      </c>
      <c r="T180" s="2">
        <v>0.319999999999999</v>
      </c>
      <c r="U180" s="2">
        <v>0.919999999999999</v>
      </c>
      <c r="V180" s="2">
        <v>0.279999999999999</v>
      </c>
      <c r="W180" s="2">
        <v>0.559999999999999</v>
      </c>
      <c r="X180" s="2">
        <v>0.08</v>
      </c>
      <c r="Y180" s="2">
        <v>1</v>
      </c>
      <c r="Z180" s="2">
        <v>2.8</v>
      </c>
      <c r="AA180" s="2">
        <v>0.4</v>
      </c>
      <c r="AB180" s="2">
        <f t="shared" si="9"/>
        <v>0.440000000000001</v>
      </c>
      <c r="AC180" s="2">
        <f t="shared" si="10"/>
        <v>0.2</v>
      </c>
      <c r="AD180" s="9">
        <f t="shared" si="11"/>
        <v>0.449999999999999</v>
      </c>
    </row>
    <row r="181" spans="1:30">
      <c r="A181" s="7" t="s">
        <v>61</v>
      </c>
      <c r="B181" s="3" t="s">
        <v>51</v>
      </c>
      <c r="C181" s="3">
        <v>1</v>
      </c>
      <c r="D181" s="3">
        <v>435</v>
      </c>
      <c r="E181" s="3">
        <v>267</v>
      </c>
      <c r="F181" s="3">
        <v>168</v>
      </c>
      <c r="G181" s="3">
        <v>16</v>
      </c>
      <c r="H181" s="3">
        <v>32</v>
      </c>
      <c r="I181" s="3">
        <v>8.222</v>
      </c>
      <c r="J181" s="3" t="s">
        <v>54</v>
      </c>
      <c r="K181" s="3">
        <v>179424673</v>
      </c>
      <c r="L181" s="3">
        <v>0.11413079667063</v>
      </c>
      <c r="M181" s="3">
        <v>35.6666666666666</v>
      </c>
      <c r="N181" s="3">
        <v>134.396305654536</v>
      </c>
      <c r="O181" s="3">
        <v>0</v>
      </c>
      <c r="P181" s="3">
        <v>1.5953633400982</v>
      </c>
      <c r="Q181" s="3">
        <v>0.481460674157303</v>
      </c>
      <c r="R181" s="3">
        <v>5</v>
      </c>
      <c r="S181" s="3">
        <v>2.4</v>
      </c>
      <c r="T181" s="3">
        <v>0.312183908045977</v>
      </c>
      <c r="U181" s="3">
        <v>0.979223015646487</v>
      </c>
      <c r="V181" s="3">
        <v>0.305747126436781</v>
      </c>
      <c r="W181" s="3">
        <v>0.49812734082397</v>
      </c>
      <c r="X181" s="3">
        <v>0.0166666666666666</v>
      </c>
      <c r="Y181" s="3">
        <v>0.973783</v>
      </c>
      <c r="Z181" s="3">
        <v>133</v>
      </c>
      <c r="AA181" s="3">
        <v>2.8</v>
      </c>
      <c r="AB181" s="3">
        <f t="shared" si="9"/>
        <v>0.47565565917603</v>
      </c>
      <c r="AC181" s="3">
        <f t="shared" si="10"/>
        <v>0.1947566</v>
      </c>
      <c r="AD181" s="8">
        <f t="shared" si="11"/>
        <v>0.389422926904621</v>
      </c>
    </row>
    <row r="182" spans="1:30">
      <c r="A182" s="15" t="s">
        <v>62</v>
      </c>
      <c r="B182" s="2" t="s">
        <v>31</v>
      </c>
      <c r="C182" s="2">
        <v>1</v>
      </c>
      <c r="D182" s="2">
        <v>226</v>
      </c>
      <c r="E182" s="2">
        <v>57</v>
      </c>
      <c r="F182" s="2">
        <v>169</v>
      </c>
      <c r="G182" s="2">
        <v>69</v>
      </c>
      <c r="H182" s="2">
        <v>154</v>
      </c>
      <c r="I182" s="2">
        <v>9.145</v>
      </c>
      <c r="J182" s="2" t="s">
        <v>54</v>
      </c>
      <c r="K182" s="2">
        <v>179424673</v>
      </c>
      <c r="L182" s="2">
        <v>0.0745399013235179</v>
      </c>
      <c r="M182" s="2">
        <v>11.3</v>
      </c>
      <c r="N182" s="2">
        <v>74.5918810205921</v>
      </c>
      <c r="O182" s="19">
        <v>3.9006162744215e-10</v>
      </c>
      <c r="P182" s="2">
        <v>3.74778613199665</v>
      </c>
      <c r="Q182" s="2">
        <v>0.395224748261185</v>
      </c>
      <c r="R182" s="2">
        <v>5</v>
      </c>
      <c r="S182" s="2">
        <v>5.2</v>
      </c>
      <c r="T182" s="2">
        <v>0.107964601769911</v>
      </c>
      <c r="U182" s="2">
        <v>0.945238095238095</v>
      </c>
      <c r="V182" s="2">
        <v>0.101769911504424</v>
      </c>
      <c r="W182" s="2">
        <v>0.403508771929824</v>
      </c>
      <c r="X182" s="2">
        <v>0.00828402366863905</v>
      </c>
      <c r="Y182" s="2">
        <v>1</v>
      </c>
      <c r="Z182" s="2">
        <v>23</v>
      </c>
      <c r="AA182" s="2">
        <v>1.4</v>
      </c>
      <c r="AB182" s="2">
        <f t="shared" si="9"/>
        <v>0.596491228070176</v>
      </c>
      <c r="AC182" s="2">
        <f t="shared" si="10"/>
        <v>0.2</v>
      </c>
      <c r="AD182" s="9">
        <f t="shared" si="11"/>
        <v>0.25438596491228</v>
      </c>
    </row>
    <row r="183" spans="1:30">
      <c r="A183" s="7" t="s">
        <v>62</v>
      </c>
      <c r="B183" s="3" t="s">
        <v>32</v>
      </c>
      <c r="C183" s="3">
        <v>1</v>
      </c>
      <c r="D183" s="3">
        <v>286</v>
      </c>
      <c r="E183" s="3">
        <v>201</v>
      </c>
      <c r="F183" s="3">
        <v>85</v>
      </c>
      <c r="G183" s="3">
        <v>9</v>
      </c>
      <c r="H183" s="3">
        <v>41</v>
      </c>
      <c r="I183" s="3">
        <v>3.629</v>
      </c>
      <c r="J183" s="3" t="s">
        <v>54</v>
      </c>
      <c r="K183" s="3">
        <v>179424673</v>
      </c>
      <c r="L183" s="3">
        <v>0.0361900337424812</v>
      </c>
      <c r="M183" s="3">
        <v>11.5085714285714</v>
      </c>
      <c r="N183" s="3">
        <v>13.2937575841349</v>
      </c>
      <c r="O183" s="18">
        <v>0.00531171815606263</v>
      </c>
      <c r="P183" s="3">
        <v>1.28256378764621</v>
      </c>
      <c r="Q183" s="3">
        <v>0.173263096283289</v>
      </c>
      <c r="R183" s="3">
        <v>5</v>
      </c>
      <c r="S183" s="3">
        <v>2.8</v>
      </c>
      <c r="T183" s="3">
        <v>0.237062937062937</v>
      </c>
      <c r="U183" s="3">
        <v>0.901382242366747</v>
      </c>
      <c r="V183" s="3">
        <v>0.202797202797202</v>
      </c>
      <c r="W183" s="3">
        <v>0.288557213930348</v>
      </c>
      <c r="X183" s="3">
        <v>0.115294117647058</v>
      </c>
      <c r="Y183" s="3">
        <v>0.781095</v>
      </c>
      <c r="Z183" s="3">
        <v>58</v>
      </c>
      <c r="AA183" s="3">
        <v>9.8</v>
      </c>
      <c r="AB183" s="3">
        <f t="shared" si="9"/>
        <v>0.492537786069652</v>
      </c>
      <c r="AC183" s="3">
        <f t="shared" si="10"/>
        <v>0.156219</v>
      </c>
      <c r="AD183" s="8">
        <f t="shared" si="11"/>
        <v>0.211783160067514</v>
      </c>
    </row>
    <row r="184" spans="1:30">
      <c r="A184" s="15" t="s">
        <v>62</v>
      </c>
      <c r="B184" s="2" t="s">
        <v>33</v>
      </c>
      <c r="C184" s="2">
        <v>1</v>
      </c>
      <c r="D184" s="2">
        <v>105</v>
      </c>
      <c r="E184" s="2">
        <v>44</v>
      </c>
      <c r="F184" s="2">
        <v>61</v>
      </c>
      <c r="G184" s="2">
        <v>12</v>
      </c>
      <c r="H184" s="2">
        <v>191</v>
      </c>
      <c r="I184" s="2">
        <v>4.222</v>
      </c>
      <c r="J184" s="2" t="s">
        <v>54</v>
      </c>
      <c r="K184" s="2">
        <v>179424673</v>
      </c>
      <c r="L184" s="2">
        <v>0.0884897959183673</v>
      </c>
      <c r="M184" s="2">
        <v>4.08725490196078</v>
      </c>
      <c r="N184" s="2">
        <v>21.9175991530595</v>
      </c>
      <c r="O184" s="19">
        <v>0.000261007631617649</v>
      </c>
      <c r="P184" s="2">
        <v>1.98545772409408</v>
      </c>
      <c r="Q184" s="2">
        <v>0.363487332339791</v>
      </c>
      <c r="R184" s="2">
        <v>5</v>
      </c>
      <c r="S184" s="2">
        <v>2.8</v>
      </c>
      <c r="T184" s="2">
        <v>0.234285714285714</v>
      </c>
      <c r="U184" s="2">
        <v>0.832001332001332</v>
      </c>
      <c r="V184" s="2">
        <v>0.186666666666666</v>
      </c>
      <c r="W184" s="2">
        <v>0.445454545454545</v>
      </c>
      <c r="X184" s="2">
        <v>0.081967213114754</v>
      </c>
      <c r="Y184" s="2">
        <v>0.954545</v>
      </c>
      <c r="Z184" s="2">
        <v>19.6</v>
      </c>
      <c r="AA184" s="2">
        <v>5</v>
      </c>
      <c r="AB184" s="2">
        <f t="shared" si="9"/>
        <v>0.509090454545455</v>
      </c>
      <c r="AC184" s="2">
        <f t="shared" si="10"/>
        <v>0.190909</v>
      </c>
      <c r="AD184" s="9">
        <f t="shared" si="11"/>
        <v>0.333333611111243</v>
      </c>
    </row>
    <row r="185" spans="1:30">
      <c r="A185" s="7" t="s">
        <v>62</v>
      </c>
      <c r="B185" s="3" t="s">
        <v>34</v>
      </c>
      <c r="C185" s="3">
        <v>1</v>
      </c>
      <c r="D185" s="3">
        <v>1728</v>
      </c>
      <c r="E185" s="3">
        <v>1210</v>
      </c>
      <c r="F185" s="3">
        <v>518</v>
      </c>
      <c r="G185" s="3">
        <v>6</v>
      </c>
      <c r="H185" s="3">
        <v>21</v>
      </c>
      <c r="I185" s="3">
        <v>10.634</v>
      </c>
      <c r="J185" s="3" t="s">
        <v>54</v>
      </c>
      <c r="K185" s="3">
        <v>179424673</v>
      </c>
      <c r="L185" s="3">
        <v>0.0586805555555555</v>
      </c>
      <c r="M185" s="3">
        <v>233.081264157048</v>
      </c>
      <c r="N185" s="3">
        <v>172.800367593094</v>
      </c>
      <c r="O185" s="18">
        <v>4.03132462967192e-8</v>
      </c>
      <c r="P185" s="3">
        <v>1.27041322314049</v>
      </c>
      <c r="Q185" s="3">
        <v>0.279554548645457</v>
      </c>
      <c r="R185" s="3">
        <v>5</v>
      </c>
      <c r="S185" s="3">
        <v>1</v>
      </c>
      <c r="T185" s="3">
        <v>0.299999999999999</v>
      </c>
      <c r="U185" s="3">
        <v>0.889583333333333</v>
      </c>
      <c r="V185" s="3">
        <v>0.26875</v>
      </c>
      <c r="W185" s="3">
        <v>0.383801652892561</v>
      </c>
      <c r="X185" s="3">
        <v>0.104247104247104</v>
      </c>
      <c r="Y185" s="3">
        <v>0.990083</v>
      </c>
      <c r="Z185" s="3">
        <v>464.4</v>
      </c>
      <c r="AA185" s="3">
        <v>54</v>
      </c>
      <c r="AB185" s="3">
        <f t="shared" si="9"/>
        <v>0.606281347107439</v>
      </c>
      <c r="AC185" s="3">
        <f t="shared" si="10"/>
        <v>0.1980166</v>
      </c>
      <c r="AD185" s="8">
        <f t="shared" si="11"/>
        <v>0.234557422070373</v>
      </c>
    </row>
    <row r="186" spans="1:30">
      <c r="A186" s="15" t="s">
        <v>62</v>
      </c>
      <c r="B186" s="2" t="s">
        <v>35</v>
      </c>
      <c r="C186" s="2">
        <v>1</v>
      </c>
      <c r="D186" s="2">
        <v>3196</v>
      </c>
      <c r="E186" s="2">
        <v>1669</v>
      </c>
      <c r="F186" s="2">
        <v>1527</v>
      </c>
      <c r="G186" s="2">
        <v>36</v>
      </c>
      <c r="H186" s="2">
        <v>73</v>
      </c>
      <c r="I186" s="2">
        <v>323.979</v>
      </c>
      <c r="J186" s="2" t="s">
        <v>54</v>
      </c>
      <c r="K186" s="2">
        <v>179424673</v>
      </c>
      <c r="L186" s="2">
        <v>0.0835710822821392</v>
      </c>
      <c r="M186" s="2">
        <v>120.169797823535</v>
      </c>
      <c r="N186" s="2">
        <v>511.573265475778</v>
      </c>
      <c r="O186" s="2">
        <v>0</v>
      </c>
      <c r="P186" s="2">
        <v>1.5916943433789</v>
      </c>
      <c r="Q186" s="2">
        <v>0.334945535974586</v>
      </c>
      <c r="R186" s="2">
        <v>5</v>
      </c>
      <c r="S186" s="2">
        <v>4.6</v>
      </c>
      <c r="T186" s="2">
        <v>0.293053817271589</v>
      </c>
      <c r="U186" s="2">
        <v>0.83120708983085</v>
      </c>
      <c r="V186" s="2">
        <v>0.236608260325406</v>
      </c>
      <c r="W186" s="2">
        <v>0.453085680047932</v>
      </c>
      <c r="X186" s="2">
        <v>0.118140144073346</v>
      </c>
      <c r="Y186" s="2">
        <v>0.999401</v>
      </c>
      <c r="Z186" s="2">
        <v>756.2</v>
      </c>
      <c r="AA186" s="2">
        <v>180.4</v>
      </c>
      <c r="AB186" s="2">
        <f t="shared" si="9"/>
        <v>0.546315319952068</v>
      </c>
      <c r="AC186" s="2">
        <f t="shared" si="10"/>
        <v>0.1998802</v>
      </c>
      <c r="AD186" s="9">
        <f t="shared" si="11"/>
        <v>0.31669655129414</v>
      </c>
    </row>
    <row r="187" spans="1:30">
      <c r="A187" s="7" t="s">
        <v>62</v>
      </c>
      <c r="B187" s="3" t="s">
        <v>36</v>
      </c>
      <c r="C187" s="3">
        <v>1</v>
      </c>
      <c r="D187" s="3">
        <v>32</v>
      </c>
      <c r="E187" s="3">
        <v>13</v>
      </c>
      <c r="F187" s="3">
        <v>19</v>
      </c>
      <c r="G187" s="3">
        <v>56</v>
      </c>
      <c r="H187" s="3">
        <v>157</v>
      </c>
      <c r="I187" s="3">
        <v>4.517</v>
      </c>
      <c r="J187" s="3" t="s">
        <v>54</v>
      </c>
      <c r="K187" s="3">
        <v>179424673</v>
      </c>
      <c r="L187" s="3">
        <v>0.1107421875</v>
      </c>
      <c r="M187" s="3">
        <v>3.95</v>
      </c>
      <c r="N187" s="3">
        <v>8.98943800838537</v>
      </c>
      <c r="O187" s="18">
        <v>0.00878812616989952</v>
      </c>
      <c r="P187" s="3">
        <v>2.07648351648351</v>
      </c>
      <c r="Q187" s="3">
        <v>0.45910931174089</v>
      </c>
      <c r="R187" s="3">
        <v>5</v>
      </c>
      <c r="S187" s="3">
        <v>4</v>
      </c>
      <c r="T187" s="3">
        <v>0.28125</v>
      </c>
      <c r="U187" s="3">
        <v>0.843571428571428</v>
      </c>
      <c r="V187" s="3">
        <v>0.225</v>
      </c>
      <c r="W187" s="3">
        <v>0.553846153846153</v>
      </c>
      <c r="X187" s="3">
        <v>0.0947368421052631</v>
      </c>
      <c r="Y187" s="3">
        <v>1</v>
      </c>
      <c r="Z187" s="3">
        <v>7.2</v>
      </c>
      <c r="AA187" s="3">
        <v>1.8</v>
      </c>
      <c r="AB187" s="3">
        <f t="shared" si="9"/>
        <v>0.446153846153847</v>
      </c>
      <c r="AC187" s="3">
        <f t="shared" si="10"/>
        <v>0.2</v>
      </c>
      <c r="AD187" s="8">
        <f t="shared" si="11"/>
        <v>0.442307692307691</v>
      </c>
    </row>
    <row r="188" spans="1:30">
      <c r="A188" s="15" t="s">
        <v>62</v>
      </c>
      <c r="B188" s="2" t="s">
        <v>37</v>
      </c>
      <c r="C188" s="2">
        <v>1</v>
      </c>
      <c r="D188" s="2">
        <v>106</v>
      </c>
      <c r="E188" s="2">
        <v>53</v>
      </c>
      <c r="F188" s="2">
        <v>53</v>
      </c>
      <c r="G188" s="2">
        <v>58</v>
      </c>
      <c r="H188" s="2">
        <v>334</v>
      </c>
      <c r="I188" s="2">
        <v>13.356</v>
      </c>
      <c r="J188" s="2" t="s">
        <v>54</v>
      </c>
      <c r="K188" s="2">
        <v>179424673</v>
      </c>
      <c r="L188" s="2">
        <v>0.0773584905660377</v>
      </c>
      <c r="M188" s="2">
        <v>9.23333333333333</v>
      </c>
      <c r="N188" s="2">
        <v>17.3624706997392</v>
      </c>
      <c r="O188" s="19">
        <v>0.000255184946405062</v>
      </c>
      <c r="P188" s="2">
        <v>1.85469331897518</v>
      </c>
      <c r="Q188" s="2">
        <v>0.30943396226415</v>
      </c>
      <c r="R188" s="2">
        <v>5</v>
      </c>
      <c r="S188" s="2">
        <v>1</v>
      </c>
      <c r="T188" s="2">
        <v>0.184905660377358</v>
      </c>
      <c r="U188" s="2">
        <v>0.927346659487593</v>
      </c>
      <c r="V188" s="2">
        <v>0.169811320754716</v>
      </c>
      <c r="W188" s="2">
        <v>0.339622641509433</v>
      </c>
      <c r="X188" s="2">
        <v>0.030188679245283</v>
      </c>
      <c r="Y188" s="2">
        <v>0.924528</v>
      </c>
      <c r="Z188" s="2">
        <v>18</v>
      </c>
      <c r="AA188" s="2">
        <v>1.6</v>
      </c>
      <c r="AB188" s="2">
        <f t="shared" si="9"/>
        <v>0.584905358490567</v>
      </c>
      <c r="AC188" s="2">
        <f t="shared" si="10"/>
        <v>0.1849056</v>
      </c>
      <c r="AD188" s="9">
        <f t="shared" si="11"/>
        <v>0.209183823406961</v>
      </c>
    </row>
    <row r="189" spans="1:30">
      <c r="A189" s="7" t="s">
        <v>62</v>
      </c>
      <c r="B189" s="3" t="s">
        <v>38</v>
      </c>
      <c r="C189" s="3">
        <v>1</v>
      </c>
      <c r="D189" s="3">
        <v>124</v>
      </c>
      <c r="E189" s="3">
        <v>62</v>
      </c>
      <c r="F189" s="3">
        <v>62</v>
      </c>
      <c r="G189" s="3">
        <v>6</v>
      </c>
      <c r="H189" s="3">
        <v>17</v>
      </c>
      <c r="I189" s="3">
        <v>0.598</v>
      </c>
      <c r="J189" s="3" t="s">
        <v>54</v>
      </c>
      <c r="K189" s="3">
        <v>179424673</v>
      </c>
      <c r="L189" s="3">
        <v>0.0475806451612903</v>
      </c>
      <c r="M189" s="3">
        <v>2.36333333333333</v>
      </c>
      <c r="N189" s="3">
        <v>6.55256254848789</v>
      </c>
      <c r="O189" s="3">
        <v>0.032445451304778</v>
      </c>
      <c r="P189" s="3">
        <v>1.40036215313255</v>
      </c>
      <c r="Q189" s="3">
        <v>0.190322580645161</v>
      </c>
      <c r="R189" s="3">
        <v>5</v>
      </c>
      <c r="S189" s="3">
        <v>1.2</v>
      </c>
      <c r="T189" s="3">
        <v>0.266129032258064</v>
      </c>
      <c r="U189" s="3">
        <v>0.700181076566275</v>
      </c>
      <c r="V189" s="3">
        <v>0.180645161290322</v>
      </c>
      <c r="W189" s="3">
        <v>0.361290322580645</v>
      </c>
      <c r="X189" s="3">
        <v>0.170967741935483</v>
      </c>
      <c r="Y189" s="3">
        <v>0.935484</v>
      </c>
      <c r="Z189" s="3">
        <v>22.4</v>
      </c>
      <c r="AA189" s="3">
        <v>10.6</v>
      </c>
      <c r="AB189" s="3">
        <f t="shared" si="9"/>
        <v>0.574193677419355</v>
      </c>
      <c r="AC189" s="3">
        <f t="shared" si="10"/>
        <v>0.1870968</v>
      </c>
      <c r="AD189" s="8">
        <f t="shared" si="11"/>
        <v>0.232758554102268</v>
      </c>
    </row>
    <row r="190" spans="1:30">
      <c r="A190" s="15" t="s">
        <v>62</v>
      </c>
      <c r="B190" s="2" t="s">
        <v>39</v>
      </c>
      <c r="C190" s="2">
        <v>1</v>
      </c>
      <c r="D190" s="2">
        <v>8124</v>
      </c>
      <c r="E190" s="2">
        <v>4208</v>
      </c>
      <c r="F190" s="2">
        <v>3916</v>
      </c>
      <c r="G190" s="2">
        <v>22</v>
      </c>
      <c r="H190" s="2">
        <v>116</v>
      </c>
      <c r="I190" s="2">
        <v>231.775</v>
      </c>
      <c r="J190" s="2" t="s">
        <v>54</v>
      </c>
      <c r="K190" s="2">
        <v>179424673</v>
      </c>
      <c r="L190" s="2">
        <v>0.099620335804387</v>
      </c>
      <c r="M190" s="2">
        <v>25.743764546734</v>
      </c>
      <c r="N190" s="2">
        <v>2033.78918924375</v>
      </c>
      <c r="O190" s="2">
        <v>0</v>
      </c>
      <c r="P190" s="2">
        <v>1.83347771798505</v>
      </c>
      <c r="Q190" s="2">
        <v>0.398996803597991</v>
      </c>
      <c r="R190" s="2">
        <v>5</v>
      </c>
      <c r="S190" s="2">
        <v>2.8</v>
      </c>
      <c r="T190" s="2">
        <v>0.229345150172328</v>
      </c>
      <c r="U190" s="2">
        <v>0.949689098631355</v>
      </c>
      <c r="V190" s="2">
        <v>0.218414574101427</v>
      </c>
      <c r="W190" s="2">
        <v>0.421673003802281</v>
      </c>
      <c r="X190" s="2">
        <v>0.02267620020429</v>
      </c>
      <c r="Y190" s="2">
        <v>0.977186</v>
      </c>
      <c r="Z190" s="2">
        <v>1774.4</v>
      </c>
      <c r="AA190" s="2">
        <v>88.8</v>
      </c>
      <c r="AB190" s="2">
        <f t="shared" ref="AB190:AB239" si="12">Y190-W190</f>
        <v>0.555512996197719</v>
      </c>
      <c r="AC190" s="2">
        <f t="shared" ref="AC190:AC239" si="13">Y190/R190</f>
        <v>0.1954372</v>
      </c>
      <c r="AD190" s="9">
        <f t="shared" ref="AD190:AD239" si="14">IF(Y190-AC190&gt;0,(W190-AC190)/(Y190-AC190),1)</f>
        <v>0.289397059262874</v>
      </c>
    </row>
    <row r="191" spans="1:30">
      <c r="A191" s="7" t="s">
        <v>62</v>
      </c>
      <c r="B191" s="3" t="s">
        <v>40</v>
      </c>
      <c r="C191" s="3">
        <v>1</v>
      </c>
      <c r="D191" s="3">
        <v>12960</v>
      </c>
      <c r="E191" s="3">
        <v>4320</v>
      </c>
      <c r="F191" s="3">
        <v>8640</v>
      </c>
      <c r="G191" s="3">
        <v>8</v>
      </c>
      <c r="H191" s="3">
        <v>27</v>
      </c>
      <c r="I191" s="3">
        <v>44.422</v>
      </c>
      <c r="J191" s="3" t="s">
        <v>54</v>
      </c>
      <c r="K191" s="3">
        <v>179424673</v>
      </c>
      <c r="L191" s="3">
        <v>0.0444855967078189</v>
      </c>
      <c r="M191" s="3">
        <v>864.8</v>
      </c>
      <c r="N191" s="3">
        <v>2593.60012346631</v>
      </c>
      <c r="O191" s="3">
        <v>0.12582655343329</v>
      </c>
      <c r="P191" s="3">
        <v>3</v>
      </c>
      <c r="Q191" s="3">
        <v>0.200185185185185</v>
      </c>
      <c r="R191" s="3">
        <v>5</v>
      </c>
      <c r="S191" s="3">
        <v>6.6</v>
      </c>
      <c r="T191" s="3">
        <v>0.0667283950617284</v>
      </c>
      <c r="U191" s="3">
        <v>1</v>
      </c>
      <c r="V191" s="3">
        <v>0.0667283950617284</v>
      </c>
      <c r="W191" s="3">
        <v>0.200185185185185</v>
      </c>
      <c r="X191" s="3">
        <v>0</v>
      </c>
      <c r="Y191" s="3">
        <v>1</v>
      </c>
      <c r="Z191" s="3">
        <v>864.8</v>
      </c>
      <c r="AA191" s="3">
        <v>0</v>
      </c>
      <c r="AB191" s="3">
        <f t="shared" si="12"/>
        <v>0.799814814814815</v>
      </c>
      <c r="AC191" s="3">
        <f t="shared" si="13"/>
        <v>0.2</v>
      </c>
      <c r="AD191" s="8">
        <f t="shared" si="14"/>
        <v>0.000231481481481229</v>
      </c>
    </row>
    <row r="192" spans="1:30">
      <c r="A192" s="15" t="s">
        <v>62</v>
      </c>
      <c r="B192" s="2" t="s">
        <v>41</v>
      </c>
      <c r="C192" s="2">
        <v>1</v>
      </c>
      <c r="D192" s="2">
        <v>90</v>
      </c>
      <c r="E192" s="2">
        <v>64</v>
      </c>
      <c r="F192" s="2">
        <v>26</v>
      </c>
      <c r="G192" s="2">
        <v>8</v>
      </c>
      <c r="H192" s="2">
        <v>23</v>
      </c>
      <c r="I192" s="2">
        <v>0.801</v>
      </c>
      <c r="J192" s="2" t="s">
        <v>54</v>
      </c>
      <c r="K192" s="2">
        <v>179424673</v>
      </c>
      <c r="L192" s="2">
        <v>0.0264197530864197</v>
      </c>
      <c r="M192" s="2">
        <v>4.81</v>
      </c>
      <c r="N192" s="2">
        <v>2.23416445643475</v>
      </c>
      <c r="O192" s="2">
        <v>0.159450258823413</v>
      </c>
      <c r="P192" s="2">
        <v>1.22212061036789</v>
      </c>
      <c r="Q192" s="2">
        <v>0.128605769230769</v>
      </c>
      <c r="R192" s="2">
        <v>5</v>
      </c>
      <c r="S192" s="2">
        <v>2.6</v>
      </c>
      <c r="T192" s="2">
        <v>0.222222222222222</v>
      </c>
      <c r="U192" s="2">
        <v>0.869063545150501</v>
      </c>
      <c r="V192" s="2">
        <v>0.184444444444444</v>
      </c>
      <c r="W192" s="2">
        <v>0.259375</v>
      </c>
      <c r="X192" s="2">
        <v>0.13076923076923</v>
      </c>
      <c r="Y192" s="2">
        <v>0.734375</v>
      </c>
      <c r="Z192" s="2">
        <v>16.6</v>
      </c>
      <c r="AA192" s="2">
        <v>3.4</v>
      </c>
      <c r="AB192" s="2">
        <f t="shared" si="12"/>
        <v>0.475</v>
      </c>
      <c r="AC192" s="2">
        <f t="shared" si="13"/>
        <v>0.146875</v>
      </c>
      <c r="AD192" s="9">
        <f t="shared" si="14"/>
        <v>0.191489361702128</v>
      </c>
    </row>
    <row r="193" spans="1:30">
      <c r="A193" s="7" t="s">
        <v>62</v>
      </c>
      <c r="B193" s="3" t="s">
        <v>42</v>
      </c>
      <c r="C193" s="3">
        <v>1</v>
      </c>
      <c r="D193" s="3">
        <v>339</v>
      </c>
      <c r="E193" s="3">
        <v>84</v>
      </c>
      <c r="F193" s="3">
        <v>255</v>
      </c>
      <c r="G193" s="3">
        <v>17</v>
      </c>
      <c r="H193" s="3">
        <v>37</v>
      </c>
      <c r="I193" s="3">
        <v>11</v>
      </c>
      <c r="J193" s="3" t="s">
        <v>54</v>
      </c>
      <c r="K193" s="3">
        <v>179424673</v>
      </c>
      <c r="L193" s="3">
        <v>0.059900279322317</v>
      </c>
      <c r="M193" s="3">
        <v>2.92547517495548</v>
      </c>
      <c r="N193" s="3">
        <v>49.3340473173581</v>
      </c>
      <c r="O193" s="18">
        <v>4.67053013086804e-7</v>
      </c>
      <c r="P193" s="3">
        <v>2.56023009367921</v>
      </c>
      <c r="Q193" s="3">
        <v>0.321372549019607</v>
      </c>
      <c r="R193" s="3">
        <v>5</v>
      </c>
      <c r="S193" s="3">
        <v>3.2</v>
      </c>
      <c r="T193" s="3">
        <v>0.208259587020648</v>
      </c>
      <c r="U193" s="3">
        <v>0.634393297548833</v>
      </c>
      <c r="V193" s="3">
        <v>0.111504424778761</v>
      </c>
      <c r="W193" s="3">
        <v>0.45</v>
      </c>
      <c r="X193" s="3">
        <v>0.128627450980392</v>
      </c>
      <c r="Y193" s="3">
        <v>0.904762</v>
      </c>
      <c r="Z193" s="3">
        <v>37.8</v>
      </c>
      <c r="AA193" s="3">
        <v>32.8</v>
      </c>
      <c r="AB193" s="3">
        <f t="shared" si="12"/>
        <v>0.454762</v>
      </c>
      <c r="AC193" s="3">
        <f t="shared" si="13"/>
        <v>0.1809524</v>
      </c>
      <c r="AD193" s="8">
        <f t="shared" si="14"/>
        <v>0.371710460872583</v>
      </c>
    </row>
    <row r="194" spans="1:30">
      <c r="A194" s="15" t="s">
        <v>62</v>
      </c>
      <c r="B194" s="2" t="s">
        <v>44</v>
      </c>
      <c r="C194" s="2">
        <v>1</v>
      </c>
      <c r="D194" s="2">
        <v>15</v>
      </c>
      <c r="E194" s="2">
        <v>9</v>
      </c>
      <c r="F194" s="2">
        <v>6</v>
      </c>
      <c r="G194" s="2">
        <v>6</v>
      </c>
      <c r="H194" s="2">
        <v>16</v>
      </c>
      <c r="I194" s="2">
        <v>0.118</v>
      </c>
      <c r="J194" s="2" t="s">
        <v>54</v>
      </c>
      <c r="K194" s="2">
        <v>179424673</v>
      </c>
      <c r="L194" s="2">
        <v>0.0746666666666666</v>
      </c>
      <c r="M194" s="2">
        <v>2.56</v>
      </c>
      <c r="N194" s="2">
        <v>2.5</v>
      </c>
      <c r="O194" s="2">
        <v>0.123839537788343</v>
      </c>
      <c r="P194" s="2">
        <v>1.56410256410256</v>
      </c>
      <c r="Q194" s="2">
        <v>0.311111111111111</v>
      </c>
      <c r="R194" s="2">
        <v>5</v>
      </c>
      <c r="S194" s="2">
        <v>4</v>
      </c>
      <c r="T194" s="2">
        <v>0.32</v>
      </c>
      <c r="U194" s="2">
        <v>0.938461538461538</v>
      </c>
      <c r="V194" s="2">
        <v>0.266666666666666</v>
      </c>
      <c r="W194" s="2">
        <v>0.444444444444444</v>
      </c>
      <c r="X194" s="2">
        <v>0.133333333333333</v>
      </c>
      <c r="Y194" s="2">
        <v>1</v>
      </c>
      <c r="Z194" s="2">
        <v>4</v>
      </c>
      <c r="AA194" s="2">
        <v>0.8</v>
      </c>
      <c r="AB194" s="2">
        <f t="shared" si="12"/>
        <v>0.555555555555556</v>
      </c>
      <c r="AC194" s="2">
        <f t="shared" si="13"/>
        <v>0.2</v>
      </c>
      <c r="AD194" s="9">
        <f t="shared" si="14"/>
        <v>0.305555555555555</v>
      </c>
    </row>
    <row r="195" spans="1:30">
      <c r="A195" s="7" t="s">
        <v>62</v>
      </c>
      <c r="B195" s="3" t="s">
        <v>45</v>
      </c>
      <c r="C195" s="3">
        <v>1</v>
      </c>
      <c r="D195" s="3">
        <v>1066</v>
      </c>
      <c r="E195" s="3">
        <v>331</v>
      </c>
      <c r="F195" s="3">
        <v>735</v>
      </c>
      <c r="G195" s="3">
        <v>12</v>
      </c>
      <c r="H195" s="3">
        <v>42</v>
      </c>
      <c r="I195" s="3">
        <v>28.444</v>
      </c>
      <c r="J195" s="3" t="s">
        <v>54</v>
      </c>
      <c r="K195" s="3">
        <v>179424673</v>
      </c>
      <c r="L195" s="3">
        <v>0.043594612955799</v>
      </c>
      <c r="M195" s="3">
        <v>67.4</v>
      </c>
      <c r="N195" s="3">
        <v>215.868825738658</v>
      </c>
      <c r="O195" s="18">
        <v>0.0683656390695587</v>
      </c>
      <c r="P195" s="3">
        <v>3.22054380664652</v>
      </c>
      <c r="Q195" s="3">
        <v>0.203625377643504</v>
      </c>
      <c r="R195" s="3">
        <v>5</v>
      </c>
      <c r="S195" s="3">
        <v>9.8</v>
      </c>
      <c r="T195" s="3">
        <v>0.0632270168855534</v>
      </c>
      <c r="U195" s="3">
        <v>1</v>
      </c>
      <c r="V195" s="3">
        <v>0.0632270168855534</v>
      </c>
      <c r="W195" s="3">
        <v>0.203625377643504</v>
      </c>
      <c r="X195" s="3">
        <v>0</v>
      </c>
      <c r="Y195" s="3">
        <v>1</v>
      </c>
      <c r="Z195" s="3">
        <v>67.4</v>
      </c>
      <c r="AA195" s="3">
        <v>0</v>
      </c>
      <c r="AB195" s="3">
        <f t="shared" si="12"/>
        <v>0.796374622356496</v>
      </c>
      <c r="AC195" s="3">
        <f t="shared" si="13"/>
        <v>0.2</v>
      </c>
      <c r="AD195" s="8">
        <f t="shared" si="14"/>
        <v>0.00453172205437998</v>
      </c>
    </row>
    <row r="196" spans="1:30">
      <c r="A196" s="15" t="s">
        <v>62</v>
      </c>
      <c r="B196" s="2" t="s">
        <v>46</v>
      </c>
      <c r="C196" s="2">
        <v>1</v>
      </c>
      <c r="D196" s="2">
        <v>683</v>
      </c>
      <c r="E196" s="2">
        <v>92</v>
      </c>
      <c r="F196" s="2">
        <v>591</v>
      </c>
      <c r="G196" s="2">
        <v>35</v>
      </c>
      <c r="H196" s="2">
        <v>99</v>
      </c>
      <c r="I196" s="2">
        <v>13.939</v>
      </c>
      <c r="J196" s="2" t="s">
        <v>54</v>
      </c>
      <c r="K196" s="2">
        <v>179424673</v>
      </c>
      <c r="L196" s="2">
        <v>0.058044241128944</v>
      </c>
      <c r="M196" s="2">
        <v>4.59619653831681</v>
      </c>
      <c r="N196" s="2">
        <v>177.286345368255</v>
      </c>
      <c r="O196" s="2">
        <v>0</v>
      </c>
      <c r="P196" s="2">
        <v>4.53001225244206</v>
      </c>
      <c r="Q196" s="2">
        <v>0.497995291694254</v>
      </c>
      <c r="R196" s="2">
        <v>5</v>
      </c>
      <c r="S196" s="2">
        <v>5.8</v>
      </c>
      <c r="T196" s="2">
        <v>0.166910688140556</v>
      </c>
      <c r="U196" s="2">
        <v>0.610191987151786</v>
      </c>
      <c r="V196" s="2">
        <v>0.0805270863836017</v>
      </c>
      <c r="W196" s="2">
        <v>0.597826086956521</v>
      </c>
      <c r="X196" s="2">
        <v>0.0998307952622673</v>
      </c>
      <c r="Y196" s="2">
        <v>0.98913</v>
      </c>
      <c r="Z196" s="2">
        <v>55</v>
      </c>
      <c r="AA196" s="2">
        <v>59</v>
      </c>
      <c r="AB196" s="2">
        <f t="shared" si="12"/>
        <v>0.391303913043479</v>
      </c>
      <c r="AC196" s="2">
        <f t="shared" si="13"/>
        <v>0.197826</v>
      </c>
      <c r="AD196" s="9">
        <f t="shared" si="14"/>
        <v>0.505494837580147</v>
      </c>
    </row>
    <row r="197" spans="1:30">
      <c r="A197" s="7" t="s">
        <v>62</v>
      </c>
      <c r="B197" s="3" t="s">
        <v>47</v>
      </c>
      <c r="C197" s="3">
        <v>1</v>
      </c>
      <c r="D197" s="3">
        <v>187</v>
      </c>
      <c r="E197" s="3">
        <v>172</v>
      </c>
      <c r="F197" s="3">
        <v>15</v>
      </c>
      <c r="G197" s="3">
        <v>22</v>
      </c>
      <c r="H197" s="3">
        <v>44</v>
      </c>
      <c r="I197" s="3">
        <v>2.437</v>
      </c>
      <c r="J197" s="3" t="s">
        <v>54</v>
      </c>
      <c r="K197" s="3">
        <v>179424673</v>
      </c>
      <c r="L197" s="3">
        <v>0.0216305870914238</v>
      </c>
      <c r="M197" s="3">
        <v>34.5</v>
      </c>
      <c r="N197" s="3">
        <v>6.06876735443253</v>
      </c>
      <c r="O197" s="3">
        <v>0.0324578919884036</v>
      </c>
      <c r="P197" s="3">
        <v>1.07539246467817</v>
      </c>
      <c r="Q197" s="3">
        <v>0.293178294573643</v>
      </c>
      <c r="R197" s="3">
        <v>5</v>
      </c>
      <c r="S197" s="3">
        <v>1.8</v>
      </c>
      <c r="T197" s="3">
        <v>0.322994652406417</v>
      </c>
      <c r="U197" s="3">
        <v>0.989131037030196</v>
      </c>
      <c r="V197" s="3">
        <v>0.318716577540106</v>
      </c>
      <c r="W197" s="3">
        <v>0.346511627906976</v>
      </c>
      <c r="X197" s="3">
        <v>0.0533333333333333</v>
      </c>
      <c r="Y197" s="3">
        <v>0.866279</v>
      </c>
      <c r="Z197" s="3">
        <v>59.6</v>
      </c>
      <c r="AA197" s="3">
        <v>0.8</v>
      </c>
      <c r="AB197" s="3">
        <f t="shared" si="12"/>
        <v>0.519767372093024</v>
      </c>
      <c r="AC197" s="3">
        <f t="shared" si="13"/>
        <v>0.1732558</v>
      </c>
      <c r="AD197" s="8">
        <f t="shared" si="14"/>
        <v>0.250000040268459</v>
      </c>
    </row>
    <row r="198" spans="1:30">
      <c r="A198" s="15" t="s">
        <v>62</v>
      </c>
      <c r="B198" s="2" t="s">
        <v>48</v>
      </c>
      <c r="C198" s="2">
        <v>1</v>
      </c>
      <c r="D198" s="2">
        <v>3190</v>
      </c>
      <c r="E198" s="2">
        <v>1655</v>
      </c>
      <c r="F198" s="2">
        <v>1535</v>
      </c>
      <c r="G198" s="2">
        <v>61</v>
      </c>
      <c r="H198" s="2">
        <v>3465</v>
      </c>
      <c r="I198" s="2">
        <v>1338.926</v>
      </c>
      <c r="J198" s="2" t="s">
        <v>54</v>
      </c>
      <c r="K198" s="2">
        <v>179424673</v>
      </c>
      <c r="L198" s="2">
        <v>0.0512712139228191</v>
      </c>
      <c r="M198" s="2">
        <v>7.75221411766965</v>
      </c>
      <c r="N198" s="2">
        <v>266.937109746283</v>
      </c>
      <c r="O198" s="2">
        <v>0</v>
      </c>
      <c r="P198" s="2">
        <v>1.65848637651299</v>
      </c>
      <c r="Q198" s="2">
        <v>0.205375478512453</v>
      </c>
      <c r="R198" s="2">
        <v>5</v>
      </c>
      <c r="S198" s="2">
        <v>1</v>
      </c>
      <c r="T198" s="2">
        <v>0.152413793103448</v>
      </c>
      <c r="U198" s="2">
        <v>0.860437289382131</v>
      </c>
      <c r="V198" s="2">
        <v>0.130344827586206</v>
      </c>
      <c r="W198" s="2">
        <v>0.251238670694864</v>
      </c>
      <c r="X198" s="2">
        <v>0.0458631921824104</v>
      </c>
      <c r="Y198" s="2">
        <v>0.841692</v>
      </c>
      <c r="Z198" s="2">
        <v>415.8</v>
      </c>
      <c r="AA198" s="2">
        <v>70.4</v>
      </c>
      <c r="AB198" s="2">
        <f t="shared" si="12"/>
        <v>0.590453329305136</v>
      </c>
      <c r="AC198" s="2">
        <f t="shared" si="13"/>
        <v>0.1683384</v>
      </c>
      <c r="AD198" s="9">
        <f t="shared" si="14"/>
        <v>0.123115508248362</v>
      </c>
    </row>
    <row r="199" spans="1:30">
      <c r="A199" s="7" t="s">
        <v>62</v>
      </c>
      <c r="B199" s="3" t="s">
        <v>49</v>
      </c>
      <c r="C199" s="3">
        <v>1</v>
      </c>
      <c r="D199" s="3">
        <v>958</v>
      </c>
      <c r="E199" s="3">
        <v>626</v>
      </c>
      <c r="F199" s="3">
        <v>332</v>
      </c>
      <c r="G199" s="3">
        <v>9</v>
      </c>
      <c r="H199" s="3">
        <v>27</v>
      </c>
      <c r="I199" s="3">
        <v>16.736</v>
      </c>
      <c r="J199" s="3" t="s">
        <v>54</v>
      </c>
      <c r="K199" s="3">
        <v>179424673</v>
      </c>
      <c r="L199" s="3">
        <v>0.0382390244115044</v>
      </c>
      <c r="M199" s="3">
        <v>67.9870967741935</v>
      </c>
      <c r="N199" s="3">
        <v>55.5342367702777</v>
      </c>
      <c r="O199" s="18">
        <v>7.90243426251891e-12</v>
      </c>
      <c r="P199" s="3">
        <v>1.46887006989689</v>
      </c>
      <c r="Q199" s="3">
        <v>0.168859463412756</v>
      </c>
      <c r="R199" s="3">
        <v>5</v>
      </c>
      <c r="S199" s="3">
        <v>2.6</v>
      </c>
      <c r="T199" s="3">
        <v>0.165762004175365</v>
      </c>
      <c r="U199" s="3">
        <v>0.959825327510917</v>
      </c>
      <c r="V199" s="3">
        <v>0.146555323590814</v>
      </c>
      <c r="W199" s="3">
        <v>0.224281150159744</v>
      </c>
      <c r="X199" s="3">
        <v>0.0554216867469879</v>
      </c>
      <c r="Y199" s="3">
        <v>0.690096</v>
      </c>
      <c r="Z199" s="3">
        <v>140.4</v>
      </c>
      <c r="AA199" s="3">
        <v>18.4</v>
      </c>
      <c r="AB199" s="3">
        <f t="shared" si="12"/>
        <v>0.465814849840256</v>
      </c>
      <c r="AC199" s="3">
        <f t="shared" si="13"/>
        <v>0.1380192</v>
      </c>
      <c r="AD199" s="8">
        <f t="shared" si="14"/>
        <v>0.156249909722242</v>
      </c>
    </row>
    <row r="200" spans="1:30">
      <c r="A200" s="15" t="s">
        <v>62</v>
      </c>
      <c r="B200" s="2" t="s">
        <v>50</v>
      </c>
      <c r="C200" s="2">
        <v>1</v>
      </c>
      <c r="D200" s="2">
        <v>10</v>
      </c>
      <c r="E200" s="2">
        <v>5</v>
      </c>
      <c r="F200" s="2">
        <v>5</v>
      </c>
      <c r="G200" s="2">
        <v>32</v>
      </c>
      <c r="H200" s="2">
        <v>77</v>
      </c>
      <c r="I200" s="2">
        <v>0.881</v>
      </c>
      <c r="J200" s="2" t="s">
        <v>54</v>
      </c>
      <c r="K200" s="2">
        <v>179424673</v>
      </c>
      <c r="L200" s="2">
        <v>0.09</v>
      </c>
      <c r="M200" s="2">
        <v>1.8</v>
      </c>
      <c r="N200" s="2">
        <v>2.49999999999999</v>
      </c>
      <c r="O200" s="2">
        <v>0.199838241589108</v>
      </c>
      <c r="P200" s="2">
        <v>2</v>
      </c>
      <c r="Q200" s="2">
        <v>0.36</v>
      </c>
      <c r="R200" s="2">
        <v>5</v>
      </c>
      <c r="S200" s="2">
        <v>23.2</v>
      </c>
      <c r="T200" s="2">
        <v>0.18</v>
      </c>
      <c r="U200" s="2">
        <v>1</v>
      </c>
      <c r="V200" s="2">
        <v>0.18</v>
      </c>
      <c r="W200" s="2">
        <v>0.36</v>
      </c>
      <c r="X200" s="2">
        <v>0</v>
      </c>
      <c r="Y200" s="2">
        <v>1</v>
      </c>
      <c r="Z200" s="2">
        <v>1.8</v>
      </c>
      <c r="AA200" s="2">
        <v>0</v>
      </c>
      <c r="AB200" s="2">
        <f t="shared" si="12"/>
        <v>0.64</v>
      </c>
      <c r="AC200" s="2">
        <f t="shared" si="13"/>
        <v>0.2</v>
      </c>
      <c r="AD200" s="9">
        <f t="shared" si="14"/>
        <v>0.2</v>
      </c>
    </row>
    <row r="201" spans="1:30">
      <c r="A201" s="7" t="s">
        <v>62</v>
      </c>
      <c r="B201" s="3" t="s">
        <v>51</v>
      </c>
      <c r="C201" s="3">
        <v>1</v>
      </c>
      <c r="D201" s="3">
        <v>435</v>
      </c>
      <c r="E201" s="3">
        <v>267</v>
      </c>
      <c r="F201" s="3">
        <v>168</v>
      </c>
      <c r="G201" s="3">
        <v>16</v>
      </c>
      <c r="H201" s="3">
        <v>32</v>
      </c>
      <c r="I201" s="3">
        <v>7.936</v>
      </c>
      <c r="J201" s="3" t="s">
        <v>54</v>
      </c>
      <c r="K201" s="3">
        <v>179424673</v>
      </c>
      <c r="L201" s="3">
        <v>0.0967197780420134</v>
      </c>
      <c r="M201" s="3">
        <v>43.8</v>
      </c>
      <c r="N201" s="3">
        <v>116.357139858208</v>
      </c>
      <c r="O201" s="18">
        <v>7.90478793533111e-14</v>
      </c>
      <c r="P201" s="3">
        <v>1.60644400971898</v>
      </c>
      <c r="Q201" s="3">
        <v>0.408012306046013</v>
      </c>
      <c r="R201" s="3">
        <v>5</v>
      </c>
      <c r="S201" s="3">
        <v>2.4</v>
      </c>
      <c r="T201" s="3">
        <v>0.261149425287356</v>
      </c>
      <c r="U201" s="3">
        <v>0.986024254241308</v>
      </c>
      <c r="V201" s="3">
        <v>0.257011494252873</v>
      </c>
      <c r="W201" s="3">
        <v>0.418726591760299</v>
      </c>
      <c r="X201" s="3">
        <v>0.0107142857142857</v>
      </c>
      <c r="Y201" s="3">
        <v>0.962547</v>
      </c>
      <c r="Z201" s="3">
        <v>111.8</v>
      </c>
      <c r="AA201" s="3">
        <v>1.8</v>
      </c>
      <c r="AB201" s="3">
        <f t="shared" si="12"/>
        <v>0.543820408239701</v>
      </c>
      <c r="AC201" s="3">
        <f t="shared" si="13"/>
        <v>0.1925094</v>
      </c>
      <c r="AD201" s="8">
        <f t="shared" si="14"/>
        <v>0.293774215389351</v>
      </c>
    </row>
    <row r="202" spans="1:30">
      <c r="A202" s="15" t="s">
        <v>63</v>
      </c>
      <c r="B202" s="2" t="s">
        <v>31</v>
      </c>
      <c r="C202" s="2">
        <v>1</v>
      </c>
      <c r="D202" s="2">
        <v>226</v>
      </c>
      <c r="E202" s="2">
        <v>57</v>
      </c>
      <c r="F202" s="2">
        <v>169</v>
      </c>
      <c r="G202" s="2">
        <v>69</v>
      </c>
      <c r="H202" s="2">
        <v>154</v>
      </c>
      <c r="I202" s="2">
        <v>12.251</v>
      </c>
      <c r="J202" s="2" t="s">
        <v>54</v>
      </c>
      <c r="K202" s="2">
        <v>179424673</v>
      </c>
      <c r="L202" s="2">
        <v>0.065059910721278</v>
      </c>
      <c r="M202" s="2">
        <v>10.85</v>
      </c>
      <c r="N202" s="2">
        <v>66.3375231507955</v>
      </c>
      <c r="O202" s="19">
        <v>2.34796691866989e-8</v>
      </c>
      <c r="P202" s="2">
        <v>3.78790726817042</v>
      </c>
      <c r="Q202" s="2">
        <v>0.344960033219142</v>
      </c>
      <c r="R202" s="2">
        <v>5</v>
      </c>
      <c r="S202" s="2">
        <v>27</v>
      </c>
      <c r="T202" s="2">
        <v>0.0929203539823008</v>
      </c>
      <c r="U202" s="2">
        <v>0.955357142857142</v>
      </c>
      <c r="V202" s="2">
        <v>0.0884955752212389</v>
      </c>
      <c r="W202" s="2">
        <v>0.350877192982456</v>
      </c>
      <c r="X202" s="2">
        <v>0.0059171597633136</v>
      </c>
      <c r="Y202" s="2">
        <v>0.964912</v>
      </c>
      <c r="Z202" s="2">
        <v>20</v>
      </c>
      <c r="AA202" s="2">
        <v>1</v>
      </c>
      <c r="AB202" s="2">
        <f t="shared" si="12"/>
        <v>0.614034807017544</v>
      </c>
      <c r="AC202" s="2">
        <f t="shared" si="13"/>
        <v>0.1929824</v>
      </c>
      <c r="AD202" s="9">
        <f t="shared" si="14"/>
        <v>0.204545586776898</v>
      </c>
    </row>
    <row r="203" spans="1:30">
      <c r="A203" s="7" t="s">
        <v>63</v>
      </c>
      <c r="B203" s="3" t="s">
        <v>32</v>
      </c>
      <c r="C203" s="3">
        <v>1</v>
      </c>
      <c r="D203" s="3">
        <v>286</v>
      </c>
      <c r="E203" s="3">
        <v>201</v>
      </c>
      <c r="F203" s="3">
        <v>85</v>
      </c>
      <c r="G203" s="3">
        <v>9</v>
      </c>
      <c r="H203" s="3">
        <v>41</v>
      </c>
      <c r="I203" s="3">
        <v>4.341</v>
      </c>
      <c r="J203" s="3" t="s">
        <v>54</v>
      </c>
      <c r="K203" s="3">
        <v>179424673</v>
      </c>
      <c r="L203" s="3">
        <v>0.0331654359626387</v>
      </c>
      <c r="M203" s="3">
        <v>10.7380952380952</v>
      </c>
      <c r="N203" s="3">
        <v>11.6560197908786</v>
      </c>
      <c r="O203" s="18">
        <v>0.0178977257670689</v>
      </c>
      <c r="P203" s="3">
        <v>1.25399183408603</v>
      </c>
      <c r="Q203" s="3">
        <v>0.158782557799239</v>
      </c>
      <c r="R203" s="3">
        <v>5</v>
      </c>
      <c r="S203" s="3">
        <v>2.4</v>
      </c>
      <c r="T203" s="3">
        <v>0.243356643356643</v>
      </c>
      <c r="U203" s="3">
        <v>0.881301953326201</v>
      </c>
      <c r="V203" s="3">
        <v>0.204195804195804</v>
      </c>
      <c r="W203" s="3">
        <v>0.290547263681592</v>
      </c>
      <c r="X203" s="3">
        <v>0.131764705882352</v>
      </c>
      <c r="Y203" s="3">
        <v>0.865672</v>
      </c>
      <c r="Z203" s="3">
        <v>58.4</v>
      </c>
      <c r="AA203" s="3">
        <v>11.2</v>
      </c>
      <c r="AB203" s="3">
        <f t="shared" si="12"/>
        <v>0.575124736318408</v>
      </c>
      <c r="AC203" s="3">
        <f t="shared" si="13"/>
        <v>0.1731344</v>
      </c>
      <c r="AD203" s="8">
        <f t="shared" si="14"/>
        <v>0.169540056282276</v>
      </c>
    </row>
    <row r="204" spans="1:30">
      <c r="A204" s="15" t="s">
        <v>63</v>
      </c>
      <c r="B204" s="2" t="s">
        <v>33</v>
      </c>
      <c r="C204" s="2">
        <v>1</v>
      </c>
      <c r="D204" s="2">
        <v>105</v>
      </c>
      <c r="E204" s="2">
        <v>44</v>
      </c>
      <c r="F204" s="2">
        <v>61</v>
      </c>
      <c r="G204" s="2">
        <v>12</v>
      </c>
      <c r="H204" s="2">
        <v>191</v>
      </c>
      <c r="I204" s="2">
        <v>5.436</v>
      </c>
      <c r="J204" s="2" t="s">
        <v>54</v>
      </c>
      <c r="K204" s="2">
        <v>179424673</v>
      </c>
      <c r="L204" s="2">
        <v>0.0711473922902494</v>
      </c>
      <c r="M204" s="2">
        <v>6.20392156862745</v>
      </c>
      <c r="N204" s="2">
        <v>18.5099334032039</v>
      </c>
      <c r="O204" s="19">
        <v>0.00262944933309354</v>
      </c>
      <c r="P204" s="2">
        <v>2.10151515151515</v>
      </c>
      <c r="Q204" s="2">
        <v>0.292250372578241</v>
      </c>
      <c r="R204" s="2">
        <v>5</v>
      </c>
      <c r="S204" s="2">
        <v>4.4</v>
      </c>
      <c r="T204" s="2">
        <v>0.184761904761904</v>
      </c>
      <c r="U204" s="2">
        <v>0.88063492063492</v>
      </c>
      <c r="V204" s="2">
        <v>0.148571428571428</v>
      </c>
      <c r="W204" s="2">
        <v>0.354545454545454</v>
      </c>
      <c r="X204" s="2">
        <v>0.0622950819672131</v>
      </c>
      <c r="Y204" s="2">
        <v>0.931818</v>
      </c>
      <c r="Z204" s="2">
        <v>15.6</v>
      </c>
      <c r="AA204" s="2">
        <v>3.8</v>
      </c>
      <c r="AB204" s="2">
        <f t="shared" si="12"/>
        <v>0.577272545454546</v>
      </c>
      <c r="AC204" s="2">
        <f t="shared" si="13"/>
        <v>0.1863636</v>
      </c>
      <c r="AD204" s="9">
        <f t="shared" si="14"/>
        <v>0.225609848899482</v>
      </c>
    </row>
    <row r="205" spans="1:30">
      <c r="A205" s="7" t="s">
        <v>63</v>
      </c>
      <c r="B205" s="3" t="s">
        <v>34</v>
      </c>
      <c r="C205" s="3">
        <v>1</v>
      </c>
      <c r="D205" s="3">
        <v>1728</v>
      </c>
      <c r="E205" s="3">
        <v>1210</v>
      </c>
      <c r="F205" s="3">
        <v>518</v>
      </c>
      <c r="G205" s="3">
        <v>6</v>
      </c>
      <c r="H205" s="3">
        <v>21</v>
      </c>
      <c r="I205" s="3">
        <v>15.026</v>
      </c>
      <c r="J205" s="3" t="s">
        <v>54</v>
      </c>
      <c r="K205" s="3">
        <v>179424673</v>
      </c>
      <c r="L205" s="3">
        <v>0.0586805555555555</v>
      </c>
      <c r="M205" s="3">
        <v>233.081264157048</v>
      </c>
      <c r="N205" s="3">
        <v>172.800367593094</v>
      </c>
      <c r="O205" s="18">
        <v>4.03132462967192e-8</v>
      </c>
      <c r="P205" s="3">
        <v>1.27041322314049</v>
      </c>
      <c r="Q205" s="3">
        <v>0.279554548645457</v>
      </c>
      <c r="R205" s="3">
        <v>5</v>
      </c>
      <c r="S205" s="3">
        <v>1</v>
      </c>
      <c r="T205" s="3">
        <v>0.299999999999999</v>
      </c>
      <c r="U205" s="3">
        <v>0.889583333333333</v>
      </c>
      <c r="V205" s="3">
        <v>0.26875</v>
      </c>
      <c r="W205" s="3">
        <v>0.383801652892561</v>
      </c>
      <c r="X205" s="3">
        <v>0.104247104247104</v>
      </c>
      <c r="Y205" s="3">
        <v>0.990083</v>
      </c>
      <c r="Z205" s="3">
        <v>464.4</v>
      </c>
      <c r="AA205" s="3">
        <v>54</v>
      </c>
      <c r="AB205" s="3">
        <f t="shared" si="12"/>
        <v>0.606281347107439</v>
      </c>
      <c r="AC205" s="3">
        <f t="shared" si="13"/>
        <v>0.1980166</v>
      </c>
      <c r="AD205" s="8">
        <f t="shared" si="14"/>
        <v>0.234557422070373</v>
      </c>
    </row>
    <row r="206" spans="1:30">
      <c r="A206" s="15" t="s">
        <v>63</v>
      </c>
      <c r="B206" s="2" t="s">
        <v>35</v>
      </c>
      <c r="C206" s="2">
        <v>1</v>
      </c>
      <c r="D206" s="2">
        <v>3196</v>
      </c>
      <c r="E206" s="2">
        <v>1669</v>
      </c>
      <c r="F206" s="2">
        <v>1527</v>
      </c>
      <c r="G206" s="2">
        <v>36</v>
      </c>
      <c r="H206" s="2">
        <v>73</v>
      </c>
      <c r="I206" s="2">
        <v>485.377</v>
      </c>
      <c r="J206" s="2" t="s">
        <v>54</v>
      </c>
      <c r="K206" s="2">
        <v>179424673</v>
      </c>
      <c r="L206" s="2">
        <v>0.0717856409999357</v>
      </c>
      <c r="M206" s="2">
        <v>120.651828571428</v>
      </c>
      <c r="N206" s="2">
        <v>464.460113257432</v>
      </c>
      <c r="O206" s="2">
        <v>0</v>
      </c>
      <c r="P206" s="2">
        <v>1.64749089210898</v>
      </c>
      <c r="Q206" s="2">
        <v>0.287710525500056</v>
      </c>
      <c r="R206" s="2">
        <v>5</v>
      </c>
      <c r="S206" s="2">
        <v>4</v>
      </c>
      <c r="T206" s="2">
        <v>0.210888610763454</v>
      </c>
      <c r="U206" s="2">
        <v>0.860344899540017</v>
      </c>
      <c r="V206" s="2">
        <v>0.181914893617021</v>
      </c>
      <c r="W206" s="2">
        <v>0.348352306770521</v>
      </c>
      <c r="X206" s="2">
        <v>0.0606417812704649</v>
      </c>
      <c r="Y206" s="2">
        <v>0.998802</v>
      </c>
      <c r="Z206" s="2">
        <v>581.4</v>
      </c>
      <c r="AA206" s="2">
        <v>92.6</v>
      </c>
      <c r="AB206" s="2">
        <f t="shared" si="12"/>
        <v>0.650449693229479</v>
      </c>
      <c r="AC206" s="2">
        <f t="shared" si="13"/>
        <v>0.1997604</v>
      </c>
      <c r="AD206" s="9">
        <f t="shared" si="14"/>
        <v>0.185962666737903</v>
      </c>
    </row>
    <row r="207" spans="1:30">
      <c r="A207" s="7" t="s">
        <v>63</v>
      </c>
      <c r="B207" s="3" t="s">
        <v>36</v>
      </c>
      <c r="C207" s="3">
        <v>1</v>
      </c>
      <c r="D207" s="3">
        <v>32</v>
      </c>
      <c r="E207" s="3">
        <v>13</v>
      </c>
      <c r="F207" s="3">
        <v>19</v>
      </c>
      <c r="G207" s="3">
        <v>56</v>
      </c>
      <c r="H207" s="3">
        <v>157</v>
      </c>
      <c r="I207" s="3">
        <v>5.891</v>
      </c>
      <c r="J207" s="3" t="s">
        <v>54</v>
      </c>
      <c r="K207" s="3">
        <v>179424673</v>
      </c>
      <c r="L207" s="3">
        <v>0.0900390625</v>
      </c>
      <c r="M207" s="3">
        <v>3.5</v>
      </c>
      <c r="N207" s="3">
        <v>7.26872423662707</v>
      </c>
      <c r="O207" s="18">
        <v>0.0252317104370472</v>
      </c>
      <c r="P207" s="3">
        <v>2.11223443223443</v>
      </c>
      <c r="Q207" s="3">
        <v>0.37327935222672</v>
      </c>
      <c r="R207" s="3">
        <v>5</v>
      </c>
      <c r="S207" s="3">
        <v>3.8</v>
      </c>
      <c r="T207" s="3">
        <v>0.19375</v>
      </c>
      <c r="U207" s="3">
        <v>0.858095238095238</v>
      </c>
      <c r="V207" s="3">
        <v>0.16875</v>
      </c>
      <c r="W207" s="3">
        <v>0.415384615384615</v>
      </c>
      <c r="X207" s="3">
        <v>0.0421052631578947</v>
      </c>
      <c r="Y207" s="3">
        <v>1</v>
      </c>
      <c r="Z207" s="3">
        <v>5.4</v>
      </c>
      <c r="AA207" s="3">
        <v>0.8</v>
      </c>
      <c r="AB207" s="3">
        <f t="shared" si="12"/>
        <v>0.584615384615385</v>
      </c>
      <c r="AC207" s="3">
        <f t="shared" si="13"/>
        <v>0.2</v>
      </c>
      <c r="AD207" s="8">
        <f t="shared" si="14"/>
        <v>0.269230769230769</v>
      </c>
    </row>
    <row r="208" spans="1:30">
      <c r="A208" s="15" t="s">
        <v>63</v>
      </c>
      <c r="B208" s="2" t="s">
        <v>37</v>
      </c>
      <c r="C208" s="2">
        <v>1</v>
      </c>
      <c r="D208" s="2">
        <v>106</v>
      </c>
      <c r="E208" s="2">
        <v>53</v>
      </c>
      <c r="F208" s="2">
        <v>53</v>
      </c>
      <c r="G208" s="2">
        <v>58</v>
      </c>
      <c r="H208" s="2">
        <v>334</v>
      </c>
      <c r="I208" s="2">
        <v>16.736</v>
      </c>
      <c r="J208" s="2" t="s">
        <v>54</v>
      </c>
      <c r="K208" s="2">
        <v>179424673</v>
      </c>
      <c r="L208" s="2">
        <v>0.0726415094339622</v>
      </c>
      <c r="M208" s="2">
        <v>8.07333333333333</v>
      </c>
      <c r="N208" s="2">
        <v>15.4308813414196</v>
      </c>
      <c r="O208" s="19">
        <v>0.000830232727624236</v>
      </c>
      <c r="P208" s="2">
        <v>1.79574595055413</v>
      </c>
      <c r="Q208" s="2">
        <v>0.290566037735849</v>
      </c>
      <c r="R208" s="2">
        <v>5</v>
      </c>
      <c r="S208" s="2">
        <v>1</v>
      </c>
      <c r="T208" s="2">
        <v>0.186792452830188</v>
      </c>
      <c r="U208" s="2">
        <v>0.897872975277067</v>
      </c>
      <c r="V208" s="2">
        <v>0.166037735849056</v>
      </c>
      <c r="W208" s="2">
        <v>0.332075471698113</v>
      </c>
      <c r="X208" s="2">
        <v>0.0415094339622641</v>
      </c>
      <c r="Y208" s="2">
        <v>0.943396</v>
      </c>
      <c r="Z208" s="2">
        <v>17.6</v>
      </c>
      <c r="AA208" s="2">
        <v>2.2</v>
      </c>
      <c r="AB208" s="2">
        <f t="shared" si="12"/>
        <v>0.611320528301887</v>
      </c>
      <c r="AC208" s="2">
        <f t="shared" si="13"/>
        <v>0.1886792</v>
      </c>
      <c r="AD208" s="9">
        <f t="shared" si="14"/>
        <v>0.190000105600025</v>
      </c>
    </row>
    <row r="209" spans="1:30">
      <c r="A209" s="7" t="s">
        <v>63</v>
      </c>
      <c r="B209" s="3" t="s">
        <v>38</v>
      </c>
      <c r="C209" s="3">
        <v>1</v>
      </c>
      <c r="D209" s="3">
        <v>124</v>
      </c>
      <c r="E209" s="3">
        <v>62</v>
      </c>
      <c r="F209" s="3">
        <v>62</v>
      </c>
      <c r="G209" s="3">
        <v>6</v>
      </c>
      <c r="H209" s="3">
        <v>17</v>
      </c>
      <c r="I209" s="3">
        <v>0.797</v>
      </c>
      <c r="J209" s="3" t="s">
        <v>54</v>
      </c>
      <c r="K209" s="3">
        <v>179424673</v>
      </c>
      <c r="L209" s="3">
        <v>0.0435483870967741</v>
      </c>
      <c r="M209" s="3">
        <v>2.48333333333333</v>
      </c>
      <c r="N209" s="3">
        <v>6.26862941625097</v>
      </c>
      <c r="O209" s="3">
        <v>0.044465325534111</v>
      </c>
      <c r="P209" s="3">
        <v>1.43183006535947</v>
      </c>
      <c r="Q209" s="3">
        <v>0.174193548387096</v>
      </c>
      <c r="R209" s="3">
        <v>5</v>
      </c>
      <c r="S209" s="3">
        <v>1.6</v>
      </c>
      <c r="T209" s="3">
        <v>0.229032258064516</v>
      </c>
      <c r="U209" s="3">
        <v>0.715915032679738</v>
      </c>
      <c r="V209" s="3">
        <v>0.158064516129032</v>
      </c>
      <c r="W209" s="3">
        <v>0.316129032258064</v>
      </c>
      <c r="X209" s="3">
        <v>0.141935483870967</v>
      </c>
      <c r="Y209" s="3">
        <v>0.919355</v>
      </c>
      <c r="Z209" s="3">
        <v>19.6</v>
      </c>
      <c r="AA209" s="3">
        <v>8.8</v>
      </c>
      <c r="AB209" s="3">
        <f t="shared" si="12"/>
        <v>0.603225967741936</v>
      </c>
      <c r="AC209" s="3">
        <f t="shared" si="13"/>
        <v>0.183871</v>
      </c>
      <c r="AD209" s="8">
        <f t="shared" si="14"/>
        <v>0.179824485995703</v>
      </c>
    </row>
    <row r="210" spans="1:30">
      <c r="A210" s="15" t="s">
        <v>63</v>
      </c>
      <c r="B210" s="2" t="s">
        <v>39</v>
      </c>
      <c r="C210" s="2">
        <v>1</v>
      </c>
      <c r="D210" s="2">
        <v>8124</v>
      </c>
      <c r="E210" s="2">
        <v>4208</v>
      </c>
      <c r="F210" s="2">
        <v>3916</v>
      </c>
      <c r="G210" s="2">
        <v>22</v>
      </c>
      <c r="H210" s="2">
        <v>116</v>
      </c>
      <c r="I210" s="2">
        <v>246.221</v>
      </c>
      <c r="J210" s="2" t="s">
        <v>54</v>
      </c>
      <c r="K210" s="2">
        <v>179424673</v>
      </c>
      <c r="L210" s="2">
        <v>0.0796293589199995</v>
      </c>
      <c r="M210" s="2">
        <v>186.552845904782</v>
      </c>
      <c r="N210" s="2">
        <v>1572.21876632996</v>
      </c>
      <c r="O210" s="2">
        <v>0</v>
      </c>
      <c r="P210" s="2">
        <v>1.70668082097007</v>
      </c>
      <c r="Q210" s="2">
        <v>0.318929457776811</v>
      </c>
      <c r="R210" s="2">
        <v>5</v>
      </c>
      <c r="S210" s="2">
        <v>2.4</v>
      </c>
      <c r="T210" s="2">
        <v>0.221171836533727</v>
      </c>
      <c r="U210" s="2">
        <v>0.884011926962345</v>
      </c>
      <c r="V210" s="2">
        <v>0.194190054160512</v>
      </c>
      <c r="W210" s="2">
        <v>0.374904942965779</v>
      </c>
      <c r="X210" s="2">
        <v>0.0559754851889683</v>
      </c>
      <c r="Y210" s="2">
        <v>1</v>
      </c>
      <c r="Z210" s="2">
        <v>1577.6</v>
      </c>
      <c r="AA210" s="2">
        <v>219.2</v>
      </c>
      <c r="AB210" s="2">
        <f t="shared" si="12"/>
        <v>0.625095057034221</v>
      </c>
      <c r="AC210" s="2">
        <f t="shared" si="13"/>
        <v>0.2</v>
      </c>
      <c r="AD210" s="9">
        <f t="shared" si="14"/>
        <v>0.218631178707224</v>
      </c>
    </row>
    <row r="211" spans="1:30">
      <c r="A211" s="7" t="s">
        <v>63</v>
      </c>
      <c r="B211" s="3" t="s">
        <v>40</v>
      </c>
      <c r="C211" s="3">
        <v>1</v>
      </c>
      <c r="D211" s="3">
        <v>12960</v>
      </c>
      <c r="E211" s="3">
        <v>4320</v>
      </c>
      <c r="F211" s="3">
        <v>8640</v>
      </c>
      <c r="G211" s="3">
        <v>8</v>
      </c>
      <c r="H211" s="3">
        <v>27</v>
      </c>
      <c r="I211" s="3">
        <v>54.011</v>
      </c>
      <c r="J211" s="3" t="s">
        <v>54</v>
      </c>
      <c r="K211" s="3">
        <v>179424673</v>
      </c>
      <c r="L211" s="3">
        <v>0.0444855967078189</v>
      </c>
      <c r="M211" s="3">
        <v>864.8</v>
      </c>
      <c r="N211" s="3">
        <v>2593.60012346631</v>
      </c>
      <c r="O211" s="3">
        <v>0.12582655343329</v>
      </c>
      <c r="P211" s="3">
        <v>3</v>
      </c>
      <c r="Q211" s="3">
        <v>0.200185185185185</v>
      </c>
      <c r="R211" s="3">
        <v>5</v>
      </c>
      <c r="S211" s="3">
        <v>6.6</v>
      </c>
      <c r="T211" s="3">
        <v>0.0667283950617284</v>
      </c>
      <c r="U211" s="3">
        <v>1</v>
      </c>
      <c r="V211" s="3">
        <v>0.0667283950617284</v>
      </c>
      <c r="W211" s="3">
        <v>0.200185185185185</v>
      </c>
      <c r="X211" s="3">
        <v>0</v>
      </c>
      <c r="Y211" s="3">
        <v>1</v>
      </c>
      <c r="Z211" s="3">
        <v>864.8</v>
      </c>
      <c r="AA211" s="3">
        <v>0</v>
      </c>
      <c r="AB211" s="3">
        <f t="shared" si="12"/>
        <v>0.799814814814815</v>
      </c>
      <c r="AC211" s="3">
        <f t="shared" si="13"/>
        <v>0.2</v>
      </c>
      <c r="AD211" s="8">
        <f t="shared" si="14"/>
        <v>0.000231481481481229</v>
      </c>
    </row>
    <row r="212" spans="1:30">
      <c r="A212" s="15" t="s">
        <v>63</v>
      </c>
      <c r="B212" s="2" t="s">
        <v>41</v>
      </c>
      <c r="C212" s="2">
        <v>1</v>
      </c>
      <c r="D212" s="2">
        <v>90</v>
      </c>
      <c r="E212" s="2">
        <v>64</v>
      </c>
      <c r="F212" s="2">
        <v>26</v>
      </c>
      <c r="G212" s="2">
        <v>8</v>
      </c>
      <c r="H212" s="2">
        <v>23</v>
      </c>
      <c r="I212" s="2">
        <v>0.972</v>
      </c>
      <c r="J212" s="2" t="s">
        <v>54</v>
      </c>
      <c r="K212" s="2">
        <v>179424673</v>
      </c>
      <c r="L212" s="2">
        <v>0.0256296296296296</v>
      </c>
      <c r="M212" s="2">
        <v>4.91</v>
      </c>
      <c r="N212" s="2">
        <v>2.26570515896039</v>
      </c>
      <c r="O212" s="2">
        <v>0.153198989677532</v>
      </c>
      <c r="P212" s="2">
        <v>1.23739210358056</v>
      </c>
      <c r="Q212" s="2">
        <v>0.124759615384615</v>
      </c>
      <c r="R212" s="2">
        <v>5</v>
      </c>
      <c r="S212" s="2">
        <v>3</v>
      </c>
      <c r="T212" s="2">
        <v>0.173333333333333</v>
      </c>
      <c r="U212" s="2">
        <v>0.879923273657289</v>
      </c>
      <c r="V212" s="2">
        <v>0.148888888888888</v>
      </c>
      <c r="W212" s="2">
        <v>0.209375</v>
      </c>
      <c r="X212" s="2">
        <v>0.0846153846153846</v>
      </c>
      <c r="Y212" s="2">
        <v>0.703125</v>
      </c>
      <c r="Z212" s="2">
        <v>13.4</v>
      </c>
      <c r="AA212" s="2">
        <v>2.2</v>
      </c>
      <c r="AB212" s="2">
        <f t="shared" si="12"/>
        <v>0.49375</v>
      </c>
      <c r="AC212" s="2">
        <f t="shared" si="13"/>
        <v>0.140625</v>
      </c>
      <c r="AD212" s="9">
        <f t="shared" si="14"/>
        <v>0.122222222222222</v>
      </c>
    </row>
    <row r="213" spans="1:30">
      <c r="A213" s="7" t="s">
        <v>63</v>
      </c>
      <c r="B213" s="3" t="s">
        <v>42</v>
      </c>
      <c r="C213" s="3">
        <v>1</v>
      </c>
      <c r="D213" s="3">
        <v>339</v>
      </c>
      <c r="E213" s="3">
        <v>84</v>
      </c>
      <c r="F213" s="3">
        <v>255</v>
      </c>
      <c r="G213" s="3">
        <v>17</v>
      </c>
      <c r="H213" s="3">
        <v>37</v>
      </c>
      <c r="I213" s="3">
        <v>15.865</v>
      </c>
      <c r="J213" s="3" t="s">
        <v>54</v>
      </c>
      <c r="K213" s="3">
        <v>179424673</v>
      </c>
      <c r="L213" s="3">
        <v>0.0514266322082126</v>
      </c>
      <c r="M213" s="3">
        <v>2.31945563803464</v>
      </c>
      <c r="N213" s="3">
        <v>40.0686379873894</v>
      </c>
      <c r="O213" s="18">
        <v>2.09404553437764e-5</v>
      </c>
      <c r="P213" s="3">
        <v>2.5489070269994</v>
      </c>
      <c r="Q213" s="3">
        <v>0.275910364145658</v>
      </c>
      <c r="R213" s="3">
        <v>5</v>
      </c>
      <c r="S213" s="3">
        <v>3.2</v>
      </c>
      <c r="T213" s="3">
        <v>0.178171091445427</v>
      </c>
      <c r="U213" s="3">
        <v>0.631587581911356</v>
      </c>
      <c r="V213" s="3">
        <v>0.095575221238938</v>
      </c>
      <c r="W213" s="3">
        <v>0.385714285714285</v>
      </c>
      <c r="X213" s="3">
        <v>0.109803921568627</v>
      </c>
      <c r="Y213" s="3">
        <v>0.940476</v>
      </c>
      <c r="Z213" s="3">
        <v>32.4</v>
      </c>
      <c r="AA213" s="3">
        <v>28</v>
      </c>
      <c r="AB213" s="3">
        <f t="shared" si="12"/>
        <v>0.554761714285715</v>
      </c>
      <c r="AC213" s="3">
        <f t="shared" si="13"/>
        <v>0.1880952</v>
      </c>
      <c r="AD213" s="8">
        <f t="shared" si="14"/>
        <v>0.262658331677636</v>
      </c>
    </row>
    <row r="214" spans="1:30">
      <c r="A214" s="15" t="s">
        <v>63</v>
      </c>
      <c r="B214" s="2" t="s">
        <v>44</v>
      </c>
      <c r="C214" s="2">
        <v>1</v>
      </c>
      <c r="D214" s="2">
        <v>15</v>
      </c>
      <c r="E214" s="2">
        <v>9</v>
      </c>
      <c r="F214" s="2">
        <v>6</v>
      </c>
      <c r="G214" s="2">
        <v>6</v>
      </c>
      <c r="H214" s="2">
        <v>16</v>
      </c>
      <c r="I214" s="2">
        <v>0.196</v>
      </c>
      <c r="J214" s="2" t="s">
        <v>54</v>
      </c>
      <c r="K214" s="2">
        <v>179424673</v>
      </c>
      <c r="L214" s="2">
        <v>0.0586666666666666</v>
      </c>
      <c r="M214" s="2">
        <v>2.3</v>
      </c>
      <c r="N214" s="2">
        <v>1.61616161616161</v>
      </c>
      <c r="O214" s="2">
        <v>0.321647085853054</v>
      </c>
      <c r="P214" s="2">
        <v>1.47222222222222</v>
      </c>
      <c r="Q214" s="2">
        <v>0.244444444444444</v>
      </c>
      <c r="R214" s="2">
        <v>5</v>
      </c>
      <c r="S214" s="2">
        <v>4.6</v>
      </c>
      <c r="T214" s="2">
        <v>0.213333333333333</v>
      </c>
      <c r="U214" s="2">
        <v>0.883333333333333</v>
      </c>
      <c r="V214" s="2">
        <v>0.186666666666666</v>
      </c>
      <c r="W214" s="2">
        <v>0.311111111111111</v>
      </c>
      <c r="X214" s="2">
        <v>0.0666666666666666</v>
      </c>
      <c r="Y214" s="2">
        <v>1</v>
      </c>
      <c r="Z214" s="2">
        <v>2.8</v>
      </c>
      <c r="AA214" s="2">
        <v>0.4</v>
      </c>
      <c r="AB214" s="2">
        <f t="shared" si="12"/>
        <v>0.688888888888889</v>
      </c>
      <c r="AC214" s="2">
        <f t="shared" si="13"/>
        <v>0.2</v>
      </c>
      <c r="AD214" s="9">
        <f t="shared" si="14"/>
        <v>0.138888888888889</v>
      </c>
    </row>
    <row r="215" spans="1:30">
      <c r="A215" s="7" t="s">
        <v>63</v>
      </c>
      <c r="B215" s="3" t="s">
        <v>45</v>
      </c>
      <c r="C215" s="3">
        <v>1</v>
      </c>
      <c r="D215" s="3">
        <v>1066</v>
      </c>
      <c r="E215" s="3">
        <v>331</v>
      </c>
      <c r="F215" s="3">
        <v>735</v>
      </c>
      <c r="G215" s="3">
        <v>12</v>
      </c>
      <c r="H215" s="3">
        <v>42</v>
      </c>
      <c r="I215" s="3">
        <v>32.912</v>
      </c>
      <c r="J215" s="3" t="s">
        <v>54</v>
      </c>
      <c r="K215" s="3">
        <v>179424673</v>
      </c>
      <c r="L215" s="3">
        <v>0.043594612955799</v>
      </c>
      <c r="M215" s="3">
        <v>67.4</v>
      </c>
      <c r="N215" s="3">
        <v>215.868825738658</v>
      </c>
      <c r="O215" s="18">
        <v>0.0683656390695587</v>
      </c>
      <c r="P215" s="3">
        <v>3.22054380664652</v>
      </c>
      <c r="Q215" s="3">
        <v>0.203625377643504</v>
      </c>
      <c r="R215" s="3">
        <v>5</v>
      </c>
      <c r="S215" s="3">
        <v>9.8</v>
      </c>
      <c r="T215" s="3">
        <v>0.0632270168855534</v>
      </c>
      <c r="U215" s="3">
        <v>1</v>
      </c>
      <c r="V215" s="3">
        <v>0.0632270168855534</v>
      </c>
      <c r="W215" s="3">
        <v>0.203625377643504</v>
      </c>
      <c r="X215" s="3">
        <v>0</v>
      </c>
      <c r="Y215" s="3">
        <v>1</v>
      </c>
      <c r="Z215" s="3">
        <v>67.4</v>
      </c>
      <c r="AA215" s="3">
        <v>0</v>
      </c>
      <c r="AB215" s="3">
        <f t="shared" si="12"/>
        <v>0.796374622356496</v>
      </c>
      <c r="AC215" s="3">
        <f t="shared" si="13"/>
        <v>0.2</v>
      </c>
      <c r="AD215" s="8">
        <f t="shared" si="14"/>
        <v>0.00453172205437998</v>
      </c>
    </row>
    <row r="216" spans="1:30">
      <c r="A216" s="15" t="s">
        <v>63</v>
      </c>
      <c r="B216" s="2" t="s">
        <v>46</v>
      </c>
      <c r="C216" s="2">
        <v>1</v>
      </c>
      <c r="D216" s="2">
        <v>683</v>
      </c>
      <c r="E216" s="2">
        <v>92</v>
      </c>
      <c r="F216" s="2">
        <v>591</v>
      </c>
      <c r="G216" s="2">
        <v>35</v>
      </c>
      <c r="H216" s="2">
        <v>99</v>
      </c>
      <c r="I216" s="2">
        <v>16.155</v>
      </c>
      <c r="J216" s="2" t="s">
        <v>54</v>
      </c>
      <c r="K216" s="2">
        <v>179424673</v>
      </c>
      <c r="L216" s="2">
        <v>0.0480144226337598</v>
      </c>
      <c r="M216" s="2">
        <v>5.75126050420168</v>
      </c>
      <c r="N216" s="2">
        <v>172.248296804678</v>
      </c>
      <c r="O216" s="2">
        <v>0</v>
      </c>
      <c r="P216" s="2">
        <v>5.39475256400549</v>
      </c>
      <c r="Q216" s="2">
        <v>0.411943647465607</v>
      </c>
      <c r="R216" s="2">
        <v>5</v>
      </c>
      <c r="S216" s="2">
        <v>6.2</v>
      </c>
      <c r="T216" s="2">
        <v>0.106588579795021</v>
      </c>
      <c r="U216" s="2">
        <v>0.726672380510257</v>
      </c>
      <c r="V216" s="2">
        <v>0.0623718887262079</v>
      </c>
      <c r="W216" s="2">
        <v>0.463043478260869</v>
      </c>
      <c r="X216" s="2">
        <v>0.0510998307952622</v>
      </c>
      <c r="Y216" s="2">
        <v>0.98913</v>
      </c>
      <c r="Z216" s="2">
        <v>42.6</v>
      </c>
      <c r="AA216" s="2">
        <v>30.2</v>
      </c>
      <c r="AB216" s="2">
        <f t="shared" si="12"/>
        <v>0.526086521739131</v>
      </c>
      <c r="AC216" s="2">
        <f t="shared" si="13"/>
        <v>0.197826</v>
      </c>
      <c r="AD216" s="9">
        <f t="shared" si="14"/>
        <v>0.33516509238026</v>
      </c>
    </row>
    <row r="217" spans="1:30">
      <c r="A217" s="7" t="s">
        <v>63</v>
      </c>
      <c r="B217" s="3" t="s">
        <v>47</v>
      </c>
      <c r="C217" s="3">
        <v>1</v>
      </c>
      <c r="D217" s="3">
        <v>187</v>
      </c>
      <c r="E217" s="3">
        <v>172</v>
      </c>
      <c r="F217" s="3">
        <v>15</v>
      </c>
      <c r="G217" s="3">
        <v>22</v>
      </c>
      <c r="H217" s="3">
        <v>44</v>
      </c>
      <c r="I217" s="3">
        <v>3.173</v>
      </c>
      <c r="J217" s="3" t="s">
        <v>54</v>
      </c>
      <c r="K217" s="3">
        <v>179424673</v>
      </c>
      <c r="L217" s="3">
        <v>0.0192227401412679</v>
      </c>
      <c r="M217" s="3">
        <v>35.8</v>
      </c>
      <c r="N217" s="3">
        <v>5.51190242156709</v>
      </c>
      <c r="O217" s="3">
        <v>0.0400045821626151</v>
      </c>
      <c r="P217" s="3">
        <v>1.08302772808586</v>
      </c>
      <c r="Q217" s="3">
        <v>0.260542635658914</v>
      </c>
      <c r="R217" s="3">
        <v>5</v>
      </c>
      <c r="S217" s="3">
        <v>1.8</v>
      </c>
      <c r="T217" s="3">
        <v>0.266310160427807</v>
      </c>
      <c r="U217" s="3">
        <v>0.996153846153846</v>
      </c>
      <c r="V217" s="3">
        <v>0.264171122994652</v>
      </c>
      <c r="W217" s="3">
        <v>0.287209302325581</v>
      </c>
      <c r="X217" s="3">
        <v>0.0266666666666666</v>
      </c>
      <c r="Y217" s="3">
        <v>0.843023</v>
      </c>
      <c r="Z217" s="3">
        <v>49.4</v>
      </c>
      <c r="AA217" s="3">
        <v>0.4</v>
      </c>
      <c r="AB217" s="3">
        <f t="shared" si="12"/>
        <v>0.555813697674419</v>
      </c>
      <c r="AC217" s="3">
        <f t="shared" si="13"/>
        <v>0.1686046</v>
      </c>
      <c r="AD217" s="8">
        <f t="shared" si="14"/>
        <v>0.175862198192666</v>
      </c>
    </row>
    <row r="218" spans="1:30">
      <c r="A218" s="15" t="s">
        <v>63</v>
      </c>
      <c r="B218" s="2" t="s">
        <v>48</v>
      </c>
      <c r="C218" s="2">
        <v>1</v>
      </c>
      <c r="D218" s="2">
        <v>3190</v>
      </c>
      <c r="E218" s="2">
        <v>1655</v>
      </c>
      <c r="F218" s="2">
        <v>1535</v>
      </c>
      <c r="G218" s="2">
        <v>61</v>
      </c>
      <c r="H218" s="2">
        <v>3465</v>
      </c>
      <c r="I218" s="2">
        <v>1684.094</v>
      </c>
      <c r="J218" s="2" t="s">
        <v>54</v>
      </c>
      <c r="K218" s="2">
        <v>179424673</v>
      </c>
      <c r="L218" s="2">
        <v>0.0512712139228191</v>
      </c>
      <c r="M218" s="2">
        <v>7.75221411766965</v>
      </c>
      <c r="N218" s="2">
        <v>266.937109746283</v>
      </c>
      <c r="O218" s="2">
        <v>0</v>
      </c>
      <c r="P218" s="2">
        <v>1.65848637651299</v>
      </c>
      <c r="Q218" s="2">
        <v>0.205375478512453</v>
      </c>
      <c r="R218" s="2">
        <v>5</v>
      </c>
      <c r="S218" s="2">
        <v>1</v>
      </c>
      <c r="T218" s="2">
        <v>0.152413793103448</v>
      </c>
      <c r="U218" s="2">
        <v>0.860437289382131</v>
      </c>
      <c r="V218" s="2">
        <v>0.130344827586206</v>
      </c>
      <c r="W218" s="2">
        <v>0.251238670694864</v>
      </c>
      <c r="X218" s="2">
        <v>0.0458631921824104</v>
      </c>
      <c r="Y218" s="2">
        <v>0.841692</v>
      </c>
      <c r="Z218" s="2">
        <v>415.8</v>
      </c>
      <c r="AA218" s="2">
        <v>70.4</v>
      </c>
      <c r="AB218" s="2">
        <f t="shared" si="12"/>
        <v>0.590453329305136</v>
      </c>
      <c r="AC218" s="2">
        <f t="shared" si="13"/>
        <v>0.1683384</v>
      </c>
      <c r="AD218" s="9">
        <f t="shared" si="14"/>
        <v>0.123115508248362</v>
      </c>
    </row>
    <row r="219" spans="1:30">
      <c r="A219" s="7" t="s">
        <v>63</v>
      </c>
      <c r="B219" s="3" t="s">
        <v>49</v>
      </c>
      <c r="C219" s="3">
        <v>1</v>
      </c>
      <c r="D219" s="3">
        <v>958</v>
      </c>
      <c r="E219" s="3">
        <v>626</v>
      </c>
      <c r="F219" s="3">
        <v>332</v>
      </c>
      <c r="G219" s="3">
        <v>9</v>
      </c>
      <c r="H219" s="3">
        <v>27</v>
      </c>
      <c r="I219" s="3">
        <v>21.014</v>
      </c>
      <c r="J219" s="3" t="s">
        <v>54</v>
      </c>
      <c r="K219" s="3">
        <v>179424673</v>
      </c>
      <c r="L219" s="3">
        <v>0.0382390244115044</v>
      </c>
      <c r="M219" s="3">
        <v>67.9870967741935</v>
      </c>
      <c r="N219" s="3">
        <v>55.5342367702777</v>
      </c>
      <c r="O219" s="18">
        <v>7.90243426251891e-12</v>
      </c>
      <c r="P219" s="3">
        <v>1.46887006989689</v>
      </c>
      <c r="Q219" s="3">
        <v>0.168859463412756</v>
      </c>
      <c r="R219" s="3">
        <v>5</v>
      </c>
      <c r="S219" s="3">
        <v>2.6</v>
      </c>
      <c r="T219" s="3">
        <v>0.165762004175365</v>
      </c>
      <c r="U219" s="3">
        <v>0.959825327510917</v>
      </c>
      <c r="V219" s="3">
        <v>0.146555323590814</v>
      </c>
      <c r="W219" s="3">
        <v>0.224281150159744</v>
      </c>
      <c r="X219" s="3">
        <v>0.0554216867469879</v>
      </c>
      <c r="Y219" s="3">
        <v>0.690096</v>
      </c>
      <c r="Z219" s="3">
        <v>140.4</v>
      </c>
      <c r="AA219" s="3">
        <v>18.4</v>
      </c>
      <c r="AB219" s="3">
        <f t="shared" si="12"/>
        <v>0.465814849840256</v>
      </c>
      <c r="AC219" s="3">
        <f t="shared" si="13"/>
        <v>0.1380192</v>
      </c>
      <c r="AD219" s="8">
        <f t="shared" si="14"/>
        <v>0.156249909722242</v>
      </c>
    </row>
    <row r="220" spans="1:30">
      <c r="A220" s="15" t="s">
        <v>63</v>
      </c>
      <c r="B220" s="2" t="s">
        <v>50</v>
      </c>
      <c r="C220" s="2">
        <v>1</v>
      </c>
      <c r="D220" s="2">
        <v>10</v>
      </c>
      <c r="E220" s="2">
        <v>5</v>
      </c>
      <c r="F220" s="2">
        <v>5</v>
      </c>
      <c r="G220" s="2">
        <v>32</v>
      </c>
      <c r="H220" s="2">
        <v>77</v>
      </c>
      <c r="I220" s="2" t="s">
        <v>56</v>
      </c>
      <c r="J220" s="2" t="s">
        <v>54</v>
      </c>
      <c r="K220" s="2">
        <v>179424673</v>
      </c>
      <c r="L220" s="2" t="s">
        <v>56</v>
      </c>
      <c r="M220" s="2" t="s">
        <v>56</v>
      </c>
      <c r="N220" s="2" t="s">
        <v>56</v>
      </c>
      <c r="O220" s="2" t="s">
        <v>56</v>
      </c>
      <c r="P220" s="2" t="s">
        <v>56</v>
      </c>
      <c r="Q220" s="2" t="s">
        <v>56</v>
      </c>
      <c r="R220" s="2">
        <v>5</v>
      </c>
      <c r="S220" s="2" t="s">
        <v>56</v>
      </c>
      <c r="T220" s="2" t="s">
        <v>56</v>
      </c>
      <c r="U220" s="2" t="s">
        <v>56</v>
      </c>
      <c r="V220" s="2" t="s">
        <v>56</v>
      </c>
      <c r="W220" s="2" t="s">
        <v>56</v>
      </c>
      <c r="X220" s="2" t="s">
        <v>56</v>
      </c>
      <c r="Y220" s="2" t="s">
        <v>56</v>
      </c>
      <c r="Z220" s="2" t="s">
        <v>56</v>
      </c>
      <c r="AA220" s="2" t="s">
        <v>56</v>
      </c>
      <c r="AB220" s="2" t="s">
        <v>43</v>
      </c>
      <c r="AC220" s="2" t="s">
        <v>43</v>
      </c>
      <c r="AD220" s="9" t="s">
        <v>43</v>
      </c>
    </row>
    <row r="221" spans="1:30">
      <c r="A221" s="7" t="s">
        <v>63</v>
      </c>
      <c r="B221" s="3" t="s">
        <v>51</v>
      </c>
      <c r="C221" s="3">
        <v>1</v>
      </c>
      <c r="D221" s="3">
        <v>435</v>
      </c>
      <c r="E221" s="3">
        <v>267</v>
      </c>
      <c r="F221" s="3">
        <v>168</v>
      </c>
      <c r="G221" s="3">
        <v>16</v>
      </c>
      <c r="H221" s="3">
        <v>32</v>
      </c>
      <c r="I221" s="3">
        <v>9.97</v>
      </c>
      <c r="J221" s="3" t="s">
        <v>54</v>
      </c>
      <c r="K221" s="3">
        <v>179424673</v>
      </c>
      <c r="L221" s="3">
        <v>0.0777296868806975</v>
      </c>
      <c r="M221" s="3">
        <v>28.8047619047619</v>
      </c>
      <c r="N221" s="3">
        <v>96.9578634617556</v>
      </c>
      <c r="O221" s="18">
        <v>1.3754691545742e-7</v>
      </c>
      <c r="P221" s="3">
        <v>1.57190279912803</v>
      </c>
      <c r="Q221" s="3">
        <v>0.327902621722846</v>
      </c>
      <c r="R221" s="3">
        <v>5</v>
      </c>
      <c r="S221" s="3">
        <v>2.6</v>
      </c>
      <c r="T221" s="3">
        <v>0.217931034482758</v>
      </c>
      <c r="U221" s="3">
        <v>0.964823097395828</v>
      </c>
      <c r="V221" s="3">
        <v>0.211494252873563</v>
      </c>
      <c r="W221" s="3">
        <v>0.344569288389513</v>
      </c>
      <c r="X221" s="3">
        <v>0.0166666666666666</v>
      </c>
      <c r="Y221" s="3">
        <v>0.962547</v>
      </c>
      <c r="Z221" s="3">
        <v>92</v>
      </c>
      <c r="AA221" s="3">
        <v>2.8</v>
      </c>
      <c r="AB221" s="3">
        <f t="shared" si="12"/>
        <v>0.617977711610487</v>
      </c>
      <c r="AC221" s="3">
        <f t="shared" si="13"/>
        <v>0.1925094</v>
      </c>
      <c r="AD221" s="8">
        <f t="shared" si="14"/>
        <v>0.197470731805191</v>
      </c>
    </row>
    <row r="222" spans="1:30">
      <c r="A222" s="15" t="s">
        <v>64</v>
      </c>
      <c r="B222" s="2" t="s">
        <v>31</v>
      </c>
      <c r="C222" s="2">
        <v>1</v>
      </c>
      <c r="D222" s="2">
        <v>226</v>
      </c>
      <c r="E222" s="2">
        <v>57</v>
      </c>
      <c r="F222" s="2">
        <v>169</v>
      </c>
      <c r="G222" s="2">
        <v>69</v>
      </c>
      <c r="H222" s="2">
        <v>154</v>
      </c>
      <c r="I222" s="2">
        <v>14.828</v>
      </c>
      <c r="J222" s="2" t="s">
        <v>54</v>
      </c>
      <c r="K222" s="2">
        <v>179424673</v>
      </c>
      <c r="L222" s="2">
        <v>0.0491855274492912</v>
      </c>
      <c r="M222" s="2">
        <v>7.8</v>
      </c>
      <c r="N222" s="2">
        <v>52.7805994910067</v>
      </c>
      <c r="O222" s="19">
        <v>6.30902890663254e-5</v>
      </c>
      <c r="P222" s="2">
        <v>3.93659147869674</v>
      </c>
      <c r="Q222" s="2">
        <v>0.260791030831516</v>
      </c>
      <c r="R222" s="2">
        <v>5</v>
      </c>
      <c r="S222" s="2">
        <v>40.6</v>
      </c>
      <c r="T222" s="2">
        <v>0.0681415929203539</v>
      </c>
      <c r="U222" s="2">
        <v>0.992857142857142</v>
      </c>
      <c r="V222" s="2">
        <v>0.0663716814159292</v>
      </c>
      <c r="W222" s="2">
        <v>0.263157894736842</v>
      </c>
      <c r="X222" s="2">
        <v>0.00236686390532544</v>
      </c>
      <c r="Y222" s="2">
        <v>0.982456</v>
      </c>
      <c r="Z222" s="2">
        <v>15</v>
      </c>
      <c r="AA222" s="2">
        <v>0.4</v>
      </c>
      <c r="AB222" s="2">
        <f t="shared" si="12"/>
        <v>0.719298105263158</v>
      </c>
      <c r="AC222" s="2">
        <f t="shared" si="13"/>
        <v>0.1964912</v>
      </c>
      <c r="AD222" s="9">
        <f t="shared" si="14"/>
        <v>0.0848214764030679</v>
      </c>
    </row>
    <row r="223" spans="1:30">
      <c r="A223" s="7" t="s">
        <v>64</v>
      </c>
      <c r="B223" s="3" t="s">
        <v>32</v>
      </c>
      <c r="C223" s="3">
        <v>1</v>
      </c>
      <c r="D223" s="3">
        <v>286</v>
      </c>
      <c r="E223" s="3">
        <v>201</v>
      </c>
      <c r="F223" s="3">
        <v>85</v>
      </c>
      <c r="G223" s="3">
        <v>9</v>
      </c>
      <c r="H223" s="3">
        <v>41</v>
      </c>
      <c r="I223" s="3">
        <v>4.777</v>
      </c>
      <c r="J223" s="3" t="s">
        <v>54</v>
      </c>
      <c r="K223" s="3">
        <v>179424673</v>
      </c>
      <c r="L223" s="3">
        <v>0.0257445351850946</v>
      </c>
      <c r="M223" s="3">
        <v>10.3285714285714</v>
      </c>
      <c r="N223" s="3">
        <v>10.1002087562195</v>
      </c>
      <c r="O223" s="18">
        <v>0.0128344803538889</v>
      </c>
      <c r="P223" s="3">
        <v>1.33628214860992</v>
      </c>
      <c r="Q223" s="3">
        <v>0.123254316652033</v>
      </c>
      <c r="R223" s="3">
        <v>5</v>
      </c>
      <c r="S223" s="3">
        <v>3.4</v>
      </c>
      <c r="T223" s="3">
        <v>0.171328671328671</v>
      </c>
      <c r="U223" s="3">
        <v>0.939135356190893</v>
      </c>
      <c r="V223" s="3">
        <v>0.146153846153846</v>
      </c>
      <c r="W223" s="3">
        <v>0.207960199004975</v>
      </c>
      <c r="X223" s="3">
        <v>0.0847058823529411</v>
      </c>
      <c r="Y223" s="3">
        <v>0.756219</v>
      </c>
      <c r="Z223" s="3">
        <v>41.8</v>
      </c>
      <c r="AA223" s="3">
        <v>7.2</v>
      </c>
      <c r="AB223" s="3">
        <f t="shared" si="12"/>
        <v>0.548258800995025</v>
      </c>
      <c r="AC223" s="3">
        <f t="shared" si="13"/>
        <v>0.1512438</v>
      </c>
      <c r="AD223" s="8">
        <f t="shared" si="14"/>
        <v>0.0937499570312552</v>
      </c>
    </row>
    <row r="224" spans="1:30">
      <c r="A224" s="15" t="s">
        <v>64</v>
      </c>
      <c r="B224" s="2" t="s">
        <v>33</v>
      </c>
      <c r="C224" s="2">
        <v>1</v>
      </c>
      <c r="D224" s="2">
        <v>105</v>
      </c>
      <c r="E224" s="2">
        <v>44</v>
      </c>
      <c r="F224" s="2">
        <v>61</v>
      </c>
      <c r="G224" s="2">
        <v>12</v>
      </c>
      <c r="H224" s="2">
        <v>191</v>
      </c>
      <c r="I224" s="2">
        <v>5.872</v>
      </c>
      <c r="J224" s="2" t="s">
        <v>54</v>
      </c>
      <c r="K224" s="2">
        <v>179424673</v>
      </c>
      <c r="L224" s="2">
        <v>0.0559637188208616</v>
      </c>
      <c r="M224" s="2">
        <v>3.20392156862745</v>
      </c>
      <c r="N224" s="2">
        <v>13.7428788500272</v>
      </c>
      <c r="O224" s="19">
        <v>0.0115892931509176</v>
      </c>
      <c r="P224" s="2">
        <v>2.0153409090909</v>
      </c>
      <c r="Q224" s="2">
        <v>0.229880774962742</v>
      </c>
      <c r="R224" s="2">
        <v>5</v>
      </c>
      <c r="S224" s="2">
        <v>5</v>
      </c>
      <c r="T224" s="2">
        <v>0.161904761904761</v>
      </c>
      <c r="U224" s="2">
        <v>0.844523809523809</v>
      </c>
      <c r="V224" s="2">
        <v>0.123809523809523</v>
      </c>
      <c r="W224" s="2">
        <v>0.295454545454545</v>
      </c>
      <c r="X224" s="2">
        <v>0.0655737704918032</v>
      </c>
      <c r="Y224" s="2">
        <v>1</v>
      </c>
      <c r="Z224" s="2">
        <v>13</v>
      </c>
      <c r="AA224" s="2">
        <v>4</v>
      </c>
      <c r="AB224" s="2">
        <f t="shared" si="12"/>
        <v>0.704545454545455</v>
      </c>
      <c r="AC224" s="2">
        <f t="shared" si="13"/>
        <v>0.2</v>
      </c>
      <c r="AD224" s="9">
        <f t="shared" si="14"/>
        <v>0.119318181818181</v>
      </c>
    </row>
    <row r="225" spans="1:30">
      <c r="A225" s="7" t="s">
        <v>64</v>
      </c>
      <c r="B225" s="3" t="s">
        <v>34</v>
      </c>
      <c r="C225" s="3">
        <v>1</v>
      </c>
      <c r="D225" s="3">
        <v>1728</v>
      </c>
      <c r="E225" s="3">
        <v>1210</v>
      </c>
      <c r="F225" s="3">
        <v>518</v>
      </c>
      <c r="G225" s="3">
        <v>6</v>
      </c>
      <c r="H225" s="3">
        <v>21</v>
      </c>
      <c r="I225" s="3">
        <v>13.265</v>
      </c>
      <c r="J225" s="3" t="s">
        <v>54</v>
      </c>
      <c r="K225" s="3">
        <v>179424673</v>
      </c>
      <c r="L225" s="3">
        <v>0.032056970164609</v>
      </c>
      <c r="M225" s="3">
        <v>169.326315789473</v>
      </c>
      <c r="N225" s="3">
        <v>102.501242564449</v>
      </c>
      <c r="O225" s="18">
        <v>1.20442336217774e-6</v>
      </c>
      <c r="P225" s="3">
        <v>1.39239669421487</v>
      </c>
      <c r="Q225" s="3">
        <v>0.152719614537796</v>
      </c>
      <c r="R225" s="3">
        <v>5</v>
      </c>
      <c r="S225" s="3">
        <v>2</v>
      </c>
      <c r="T225" s="3">
        <v>0.113888888888888</v>
      </c>
      <c r="U225" s="3">
        <v>0.975</v>
      </c>
      <c r="V225" s="3">
        <v>0.111805555555555</v>
      </c>
      <c r="W225" s="3">
        <v>0.159669421487603</v>
      </c>
      <c r="X225" s="3">
        <v>0.00694980694980694</v>
      </c>
      <c r="Y225" s="3">
        <v>0.664463</v>
      </c>
      <c r="Z225" s="3">
        <v>193.2</v>
      </c>
      <c r="AA225" s="3">
        <v>3.6</v>
      </c>
      <c r="AB225" s="3">
        <f t="shared" si="12"/>
        <v>0.504793578512397</v>
      </c>
      <c r="AC225" s="3">
        <f t="shared" si="13"/>
        <v>0.1328926</v>
      </c>
      <c r="AD225" s="8">
        <f t="shared" si="14"/>
        <v>0.0503730484007443</v>
      </c>
    </row>
    <row r="226" spans="1:30">
      <c r="A226" s="15" t="s">
        <v>64</v>
      </c>
      <c r="B226" s="2" t="s">
        <v>35</v>
      </c>
      <c r="C226" s="2">
        <v>1</v>
      </c>
      <c r="D226" s="2">
        <v>3196</v>
      </c>
      <c r="E226" s="2">
        <v>1669</v>
      </c>
      <c r="F226" s="2">
        <v>1527</v>
      </c>
      <c r="G226" s="2">
        <v>36</v>
      </c>
      <c r="H226" s="2">
        <v>73</v>
      </c>
      <c r="I226" s="2">
        <v>328.528</v>
      </c>
      <c r="J226" s="2" t="s">
        <v>54</v>
      </c>
      <c r="K226" s="2">
        <v>179424673</v>
      </c>
      <c r="L226" s="2">
        <v>0.0589144009799483</v>
      </c>
      <c r="M226" s="2">
        <v>120.335203605483</v>
      </c>
      <c r="N226" s="2">
        <v>401.57577199706</v>
      </c>
      <c r="O226" s="19">
        <v>1.17683640610266e-15</v>
      </c>
      <c r="P226" s="2">
        <v>1.62450771553365</v>
      </c>
      <c r="Q226" s="2">
        <v>0.236123729332961</v>
      </c>
      <c r="R226" s="2">
        <v>5</v>
      </c>
      <c r="S226" s="2">
        <v>5</v>
      </c>
      <c r="T226" s="2">
        <v>0.169148936170212</v>
      </c>
      <c r="U226" s="2">
        <v>0.848342733800273</v>
      </c>
      <c r="V226" s="2">
        <v>0.147246558197747</v>
      </c>
      <c r="W226" s="2">
        <v>0.281965248651887</v>
      </c>
      <c r="X226" s="2">
        <v>0.0458415193189259</v>
      </c>
      <c r="Y226" s="2">
        <v>0.997004</v>
      </c>
      <c r="Z226" s="2">
        <v>470.6</v>
      </c>
      <c r="AA226" s="2">
        <v>70</v>
      </c>
      <c r="AB226" s="2">
        <f t="shared" si="12"/>
        <v>0.715038751348113</v>
      </c>
      <c r="AC226" s="2">
        <f t="shared" si="13"/>
        <v>0.1994008</v>
      </c>
      <c r="AD226" s="9">
        <f t="shared" si="14"/>
        <v>0.103515693833584</v>
      </c>
    </row>
    <row r="227" spans="1:30">
      <c r="A227" s="7" t="s">
        <v>64</v>
      </c>
      <c r="B227" s="3" t="s">
        <v>36</v>
      </c>
      <c r="C227" s="3">
        <v>1</v>
      </c>
      <c r="D227" s="3">
        <v>32</v>
      </c>
      <c r="E227" s="3">
        <v>13</v>
      </c>
      <c r="F227" s="3">
        <v>19</v>
      </c>
      <c r="G227" s="3">
        <v>56</v>
      </c>
      <c r="H227" s="3">
        <v>157</v>
      </c>
      <c r="I227" s="3" t="s">
        <v>56</v>
      </c>
      <c r="J227" s="3" t="s">
        <v>54</v>
      </c>
      <c r="K227" s="3">
        <v>179424673</v>
      </c>
      <c r="L227" s="3" t="s">
        <v>56</v>
      </c>
      <c r="M227" s="3" t="s">
        <v>56</v>
      </c>
      <c r="N227" s="3" t="s">
        <v>56</v>
      </c>
      <c r="O227" s="18" t="s">
        <v>56</v>
      </c>
      <c r="P227" s="3" t="s">
        <v>56</v>
      </c>
      <c r="Q227" s="3" t="s">
        <v>56</v>
      </c>
      <c r="R227" s="3">
        <v>5</v>
      </c>
      <c r="S227" s="3" t="s">
        <v>56</v>
      </c>
      <c r="T227" s="3" t="s">
        <v>56</v>
      </c>
      <c r="U227" s="3" t="s">
        <v>56</v>
      </c>
      <c r="V227" s="3" t="s">
        <v>56</v>
      </c>
      <c r="W227" s="3" t="s">
        <v>56</v>
      </c>
      <c r="X227" s="3" t="s">
        <v>56</v>
      </c>
      <c r="Y227" s="3" t="s">
        <v>56</v>
      </c>
      <c r="Z227" s="3" t="s">
        <v>56</v>
      </c>
      <c r="AA227" s="3" t="s">
        <v>56</v>
      </c>
      <c r="AB227" s="3" t="s">
        <v>56</v>
      </c>
      <c r="AC227" s="3" t="s">
        <v>56</v>
      </c>
      <c r="AD227" s="3" t="s">
        <v>56</v>
      </c>
    </row>
    <row r="228" spans="1:30">
      <c r="A228" s="15" t="s">
        <v>64</v>
      </c>
      <c r="B228" s="2" t="s">
        <v>37</v>
      </c>
      <c r="C228" s="2">
        <v>1</v>
      </c>
      <c r="D228" s="2">
        <v>106</v>
      </c>
      <c r="E228" s="2">
        <v>53</v>
      </c>
      <c r="F228" s="2">
        <v>53</v>
      </c>
      <c r="G228" s="2">
        <v>58</v>
      </c>
      <c r="H228" s="2">
        <v>334</v>
      </c>
      <c r="I228" s="2">
        <v>13.63</v>
      </c>
      <c r="J228" s="2" t="s">
        <v>54</v>
      </c>
      <c r="K228" s="2">
        <v>179424673</v>
      </c>
      <c r="L228" s="2">
        <v>0.0537735849056603</v>
      </c>
      <c r="M228" s="2">
        <v>7.5</v>
      </c>
      <c r="N228" s="2">
        <v>11.9690097644781</v>
      </c>
      <c r="O228" s="19">
        <v>0.00668816418812168</v>
      </c>
      <c r="P228" s="2">
        <v>1.88130999435347</v>
      </c>
      <c r="Q228" s="2">
        <v>0.215094339622641</v>
      </c>
      <c r="R228" s="2">
        <v>5</v>
      </c>
      <c r="S228" s="2">
        <v>1.8</v>
      </c>
      <c r="T228" s="2">
        <v>0.122641509433962</v>
      </c>
      <c r="U228" s="2">
        <v>0.940654997176736</v>
      </c>
      <c r="V228" s="2">
        <v>0.115094339622641</v>
      </c>
      <c r="W228" s="2">
        <v>0.230188679245283</v>
      </c>
      <c r="X228" s="2">
        <v>0.0150943396226415</v>
      </c>
      <c r="Y228" s="2">
        <v>0.924528</v>
      </c>
      <c r="Z228" s="2">
        <v>12.2</v>
      </c>
      <c r="AA228" s="2">
        <v>0.8</v>
      </c>
      <c r="AB228" s="2">
        <f t="shared" si="12"/>
        <v>0.694339320754717</v>
      </c>
      <c r="AC228" s="2">
        <f t="shared" si="13"/>
        <v>0.1849056</v>
      </c>
      <c r="AD228" s="9">
        <f t="shared" si="14"/>
        <v>0.0612245914202747</v>
      </c>
    </row>
    <row r="229" spans="1:30">
      <c r="A229" s="7" t="s">
        <v>64</v>
      </c>
      <c r="B229" s="3" t="s">
        <v>38</v>
      </c>
      <c r="C229" s="3">
        <v>1</v>
      </c>
      <c r="D229" s="3">
        <v>124</v>
      </c>
      <c r="E229" s="3">
        <v>62</v>
      </c>
      <c r="F229" s="3">
        <v>62</v>
      </c>
      <c r="G229" s="3">
        <v>6</v>
      </c>
      <c r="H229" s="3">
        <v>17</v>
      </c>
      <c r="I229" s="3">
        <v>0.57</v>
      </c>
      <c r="J229" s="3" t="s">
        <v>54</v>
      </c>
      <c r="K229" s="3">
        <v>179424673</v>
      </c>
      <c r="L229" s="3">
        <v>0.0362903225806451</v>
      </c>
      <c r="M229" s="3">
        <v>3.21333333333333</v>
      </c>
      <c r="N229" s="3">
        <v>6.30354756361943</v>
      </c>
      <c r="O229" s="3">
        <v>0.0394850783067895</v>
      </c>
      <c r="P229" s="3">
        <v>1.62238095238095</v>
      </c>
      <c r="Q229" s="3">
        <v>0.14516129032258</v>
      </c>
      <c r="R229" s="3">
        <v>5</v>
      </c>
      <c r="S229" s="3">
        <v>2.4</v>
      </c>
      <c r="T229" s="3">
        <v>0.143548387096774</v>
      </c>
      <c r="U229" s="3">
        <v>0.811190476190476</v>
      </c>
      <c r="V229" s="3">
        <v>0.108064516129032</v>
      </c>
      <c r="W229" s="3">
        <v>0.216129032258064</v>
      </c>
      <c r="X229" s="3">
        <v>0.0709677419354838</v>
      </c>
      <c r="Y229" s="3">
        <v>0.903226</v>
      </c>
      <c r="Z229" s="3">
        <v>13.4</v>
      </c>
      <c r="AA229" s="3">
        <v>4.4</v>
      </c>
      <c r="AB229" s="3">
        <f t="shared" si="12"/>
        <v>0.687096967741936</v>
      </c>
      <c r="AC229" s="3">
        <f t="shared" si="13"/>
        <v>0.1806452</v>
      </c>
      <c r="AD229" s="8">
        <f t="shared" si="14"/>
        <v>0.0491070787627681</v>
      </c>
    </row>
    <row r="230" spans="1:30">
      <c r="A230" s="15" t="s">
        <v>64</v>
      </c>
      <c r="B230" s="2" t="s">
        <v>39</v>
      </c>
      <c r="C230" s="2">
        <v>1</v>
      </c>
      <c r="D230" s="2">
        <v>8124</v>
      </c>
      <c r="E230" s="2">
        <v>4208</v>
      </c>
      <c r="F230" s="2">
        <v>3916</v>
      </c>
      <c r="G230" s="2">
        <v>22</v>
      </c>
      <c r="H230" s="2">
        <v>116</v>
      </c>
      <c r="I230" s="2">
        <v>279.502</v>
      </c>
      <c r="J230" s="2" t="s">
        <v>54</v>
      </c>
      <c r="K230" s="2">
        <v>179424673</v>
      </c>
      <c r="L230" s="2">
        <v>0.063376284042443</v>
      </c>
      <c r="M230" s="2">
        <v>14.7213331488877</v>
      </c>
      <c r="N230" s="2">
        <v>1348.28788162486</v>
      </c>
      <c r="O230" s="2">
        <v>0</v>
      </c>
      <c r="P230" s="2">
        <v>1.77243449292208</v>
      </c>
      <c r="Q230" s="2">
        <v>0.253833060817082</v>
      </c>
      <c r="R230" s="2">
        <v>5</v>
      </c>
      <c r="S230" s="2">
        <v>2.6</v>
      </c>
      <c r="T230" s="2">
        <v>0.148842934515017</v>
      </c>
      <c r="U230" s="2">
        <v>0.918070451282141</v>
      </c>
      <c r="V230" s="2">
        <v>0.140472673559822</v>
      </c>
      <c r="W230" s="2">
        <v>0.271197718631178</v>
      </c>
      <c r="X230" s="2">
        <v>0.017364657814096</v>
      </c>
      <c r="Y230" s="2">
        <v>0.961977</v>
      </c>
      <c r="Z230" s="2">
        <v>1141.2</v>
      </c>
      <c r="AA230" s="2">
        <v>68</v>
      </c>
      <c r="AB230" s="2">
        <f t="shared" si="12"/>
        <v>0.690779281368822</v>
      </c>
      <c r="AC230" s="2">
        <f t="shared" si="13"/>
        <v>0.1923954</v>
      </c>
      <c r="AD230" s="9">
        <f t="shared" si="14"/>
        <v>0.102396313309957</v>
      </c>
    </row>
    <row r="231" spans="1:30">
      <c r="A231" s="7" t="s">
        <v>64</v>
      </c>
      <c r="B231" s="3" t="s">
        <v>40</v>
      </c>
      <c r="C231" s="3">
        <v>1</v>
      </c>
      <c r="D231" s="3">
        <v>12960</v>
      </c>
      <c r="E231" s="3">
        <v>4320</v>
      </c>
      <c r="F231" s="3">
        <v>8640</v>
      </c>
      <c r="G231" s="3">
        <v>8</v>
      </c>
      <c r="H231" s="3">
        <v>27</v>
      </c>
      <c r="I231" s="3">
        <v>65.021</v>
      </c>
      <c r="J231" s="3" t="s">
        <v>54</v>
      </c>
      <c r="K231" s="3">
        <v>179424673</v>
      </c>
      <c r="L231" s="3">
        <v>0.0444855967078189</v>
      </c>
      <c r="M231" s="3">
        <v>864.8</v>
      </c>
      <c r="N231" s="3">
        <v>2593.60012346631</v>
      </c>
      <c r="O231" s="3">
        <v>0.12582655343329</v>
      </c>
      <c r="P231" s="3">
        <v>3</v>
      </c>
      <c r="Q231" s="3">
        <v>0.200185185185185</v>
      </c>
      <c r="R231" s="3">
        <v>5</v>
      </c>
      <c r="S231" s="3">
        <v>6.6</v>
      </c>
      <c r="T231" s="3">
        <v>0.0667283950617284</v>
      </c>
      <c r="U231" s="3">
        <v>1</v>
      </c>
      <c r="V231" s="3">
        <v>0.0667283950617284</v>
      </c>
      <c r="W231" s="3">
        <v>0.200185185185185</v>
      </c>
      <c r="X231" s="3">
        <v>0</v>
      </c>
      <c r="Y231" s="3">
        <v>1</v>
      </c>
      <c r="Z231" s="3">
        <v>864.8</v>
      </c>
      <c r="AA231" s="3">
        <v>0</v>
      </c>
      <c r="AB231" s="3">
        <f t="shared" si="12"/>
        <v>0.799814814814815</v>
      </c>
      <c r="AC231" s="3">
        <f t="shared" si="13"/>
        <v>0.2</v>
      </c>
      <c r="AD231" s="8">
        <f t="shared" si="14"/>
        <v>0.000231481481481229</v>
      </c>
    </row>
    <row r="232" spans="1:30">
      <c r="A232" s="15" t="s">
        <v>64</v>
      </c>
      <c r="B232" s="2" t="s">
        <v>41</v>
      </c>
      <c r="C232" s="2">
        <v>1</v>
      </c>
      <c r="D232" s="2">
        <v>90</v>
      </c>
      <c r="E232" s="2">
        <v>64</v>
      </c>
      <c r="F232" s="2">
        <v>26</v>
      </c>
      <c r="G232" s="2">
        <v>8</v>
      </c>
      <c r="H232" s="2">
        <v>23</v>
      </c>
      <c r="I232" s="2">
        <v>1.008</v>
      </c>
      <c r="J232" s="2" t="s">
        <v>54</v>
      </c>
      <c r="K232" s="2">
        <v>179424673</v>
      </c>
      <c r="L232" s="2">
        <v>0.0229629629629629</v>
      </c>
      <c r="M232" s="2">
        <v>4.86</v>
      </c>
      <c r="N232" s="2">
        <v>2.26386524182511</v>
      </c>
      <c r="O232" s="2">
        <v>0.137636607009775</v>
      </c>
      <c r="P232" s="2">
        <v>1.29372088509316</v>
      </c>
      <c r="Q232" s="2">
        <v>0.111778846153846</v>
      </c>
      <c r="R232" s="2">
        <v>5</v>
      </c>
      <c r="S232" s="2">
        <v>2.8</v>
      </c>
      <c r="T232" s="2">
        <v>0.133333333333333</v>
      </c>
      <c r="U232" s="2">
        <v>0.919979296066252</v>
      </c>
      <c r="V232" s="2">
        <v>0.117777777777777</v>
      </c>
      <c r="W232" s="2">
        <v>0.165625</v>
      </c>
      <c r="X232" s="2">
        <v>0.0538461538461538</v>
      </c>
      <c r="Y232" s="2">
        <v>0.734375</v>
      </c>
      <c r="Z232" s="2">
        <v>10.6</v>
      </c>
      <c r="AA232" s="2">
        <v>1.4</v>
      </c>
      <c r="AB232" s="2">
        <f t="shared" si="12"/>
        <v>0.56875</v>
      </c>
      <c r="AC232" s="2">
        <f t="shared" si="13"/>
        <v>0.146875</v>
      </c>
      <c r="AD232" s="9">
        <f t="shared" si="14"/>
        <v>0.0319148936170213</v>
      </c>
    </row>
    <row r="233" spans="1:30">
      <c r="A233" s="7" t="s">
        <v>64</v>
      </c>
      <c r="B233" s="3" t="s">
        <v>42</v>
      </c>
      <c r="C233" s="3">
        <v>1</v>
      </c>
      <c r="D233" s="3">
        <v>339</v>
      </c>
      <c r="E233" s="3">
        <v>84</v>
      </c>
      <c r="F233" s="3">
        <v>255</v>
      </c>
      <c r="G233" s="3">
        <v>17</v>
      </c>
      <c r="H233" s="3">
        <v>37</v>
      </c>
      <c r="I233" s="3">
        <v>15.522</v>
      </c>
      <c r="J233" s="3" t="s">
        <v>54</v>
      </c>
      <c r="K233" s="3">
        <v>179424673</v>
      </c>
      <c r="L233" s="3">
        <v>0.0401075521445166</v>
      </c>
      <c r="M233" s="3">
        <v>1.80817591110274</v>
      </c>
      <c r="N233" s="3">
        <v>31.0332308767677</v>
      </c>
      <c r="O233" s="18">
        <v>6.25052736124898e-5</v>
      </c>
      <c r="P233" s="3">
        <v>2.52173022593883</v>
      </c>
      <c r="Q233" s="3">
        <v>0.215182072829131</v>
      </c>
      <c r="R233" s="3">
        <v>5</v>
      </c>
      <c r="S233" s="3">
        <v>3.2</v>
      </c>
      <c r="T233" s="3">
        <v>0.128613569321533</v>
      </c>
      <c r="U233" s="3">
        <v>0.624853507312278</v>
      </c>
      <c r="V233" s="3">
        <v>0.071976401179941</v>
      </c>
      <c r="W233" s="3">
        <v>0.29047619047619</v>
      </c>
      <c r="X233" s="3">
        <v>0.0752941176470588</v>
      </c>
      <c r="Y233" s="3">
        <v>0.904762</v>
      </c>
      <c r="Z233" s="3">
        <v>24.4</v>
      </c>
      <c r="AA233" s="3">
        <v>19.2</v>
      </c>
      <c r="AB233" s="3">
        <f t="shared" si="12"/>
        <v>0.61428580952381</v>
      </c>
      <c r="AC233" s="3">
        <f t="shared" si="13"/>
        <v>0.1809524</v>
      </c>
      <c r="AD233" s="8">
        <f t="shared" si="14"/>
        <v>0.151315747229921</v>
      </c>
    </row>
    <row r="234" spans="1:30">
      <c r="A234" s="15" t="s">
        <v>64</v>
      </c>
      <c r="B234" s="2" t="s">
        <v>44</v>
      </c>
      <c r="C234" s="2">
        <v>1</v>
      </c>
      <c r="D234" s="2">
        <v>15</v>
      </c>
      <c r="E234" s="2">
        <v>9</v>
      </c>
      <c r="F234" s="2">
        <v>6</v>
      </c>
      <c r="G234" s="2">
        <v>6</v>
      </c>
      <c r="H234" s="2">
        <v>16</v>
      </c>
      <c r="I234" s="2" t="s">
        <v>56</v>
      </c>
      <c r="J234" s="2" t="s">
        <v>54</v>
      </c>
      <c r="K234" s="2">
        <v>179424673</v>
      </c>
      <c r="L234" s="2" t="s">
        <v>56</v>
      </c>
      <c r="M234" s="2" t="s">
        <v>56</v>
      </c>
      <c r="N234" s="2" t="s">
        <v>56</v>
      </c>
      <c r="O234" s="2" t="s">
        <v>56</v>
      </c>
      <c r="P234" s="2" t="s">
        <v>56</v>
      </c>
      <c r="Q234" s="2" t="s">
        <v>56</v>
      </c>
      <c r="R234" s="2">
        <v>5</v>
      </c>
      <c r="S234" s="2" t="s">
        <v>56</v>
      </c>
      <c r="T234" s="2" t="s">
        <v>56</v>
      </c>
      <c r="U234" s="2" t="s">
        <v>56</v>
      </c>
      <c r="V234" s="2" t="s">
        <v>56</v>
      </c>
      <c r="W234" s="2" t="s">
        <v>56</v>
      </c>
      <c r="X234" s="2" t="s">
        <v>56</v>
      </c>
      <c r="Y234" s="2" t="s">
        <v>56</v>
      </c>
      <c r="Z234" s="2" t="s">
        <v>56</v>
      </c>
      <c r="AA234" s="2" t="s">
        <v>56</v>
      </c>
      <c r="AB234" s="2" t="s">
        <v>43</v>
      </c>
      <c r="AC234" s="2" t="s">
        <v>43</v>
      </c>
      <c r="AD234" s="2" t="s">
        <v>43</v>
      </c>
    </row>
    <row r="235" spans="1:30">
      <c r="A235" s="7" t="s">
        <v>64</v>
      </c>
      <c r="B235" s="3" t="s">
        <v>45</v>
      </c>
      <c r="C235" s="3">
        <v>1</v>
      </c>
      <c r="D235" s="3">
        <v>1066</v>
      </c>
      <c r="E235" s="3">
        <v>331</v>
      </c>
      <c r="F235" s="3">
        <v>735</v>
      </c>
      <c r="G235" s="3">
        <v>12</v>
      </c>
      <c r="H235" s="3">
        <v>42</v>
      </c>
      <c r="I235" s="3">
        <v>28.972</v>
      </c>
      <c r="J235" s="3" t="s">
        <v>54</v>
      </c>
      <c r="K235" s="3">
        <v>179424673</v>
      </c>
      <c r="L235" s="3">
        <v>0.043594612955799</v>
      </c>
      <c r="M235" s="3">
        <v>67.4</v>
      </c>
      <c r="N235" s="3">
        <v>215.868825738658</v>
      </c>
      <c r="O235" s="18">
        <v>0.0683656390695587</v>
      </c>
      <c r="P235" s="3">
        <v>3.22054380664652</v>
      </c>
      <c r="Q235" s="3">
        <v>0.203625377643504</v>
      </c>
      <c r="R235" s="3">
        <v>5</v>
      </c>
      <c r="S235" s="3">
        <v>9.8</v>
      </c>
      <c r="T235" s="3">
        <v>0.0632270168855534</v>
      </c>
      <c r="U235" s="3">
        <v>1</v>
      </c>
      <c r="V235" s="3">
        <v>0.0632270168855534</v>
      </c>
      <c r="W235" s="3">
        <v>0.203625377643504</v>
      </c>
      <c r="X235" s="3">
        <v>0</v>
      </c>
      <c r="Y235" s="3">
        <v>1</v>
      </c>
      <c r="Z235" s="3">
        <v>67.4</v>
      </c>
      <c r="AA235" s="3">
        <v>0</v>
      </c>
      <c r="AB235" s="3">
        <f t="shared" si="12"/>
        <v>0.796374622356496</v>
      </c>
      <c r="AC235" s="3">
        <f t="shared" si="13"/>
        <v>0.2</v>
      </c>
      <c r="AD235" s="8">
        <f t="shared" si="14"/>
        <v>0.00453172205437998</v>
      </c>
    </row>
    <row r="236" spans="1:30">
      <c r="A236" s="15" t="s">
        <v>64</v>
      </c>
      <c r="B236" s="2" t="s">
        <v>46</v>
      </c>
      <c r="C236" s="2">
        <v>1</v>
      </c>
      <c r="D236" s="2">
        <v>683</v>
      </c>
      <c r="E236" s="2">
        <v>92</v>
      </c>
      <c r="F236" s="2">
        <v>591</v>
      </c>
      <c r="G236" s="2">
        <v>35</v>
      </c>
      <c r="H236" s="2">
        <v>99</v>
      </c>
      <c r="I236" s="2">
        <v>14.198</v>
      </c>
      <c r="J236" s="2" t="s">
        <v>54</v>
      </c>
      <c r="K236" s="2">
        <v>179424673</v>
      </c>
      <c r="L236" s="2">
        <v>0.0331892070338207</v>
      </c>
      <c r="M236" s="2">
        <v>7.19216959511077</v>
      </c>
      <c r="N236" s="2">
        <v>108.972865979609</v>
      </c>
      <c r="O236" s="19">
        <v>1.31228361510693e-13</v>
      </c>
      <c r="P236" s="2">
        <v>5.51558667781493</v>
      </c>
      <c r="Q236" s="2">
        <v>0.284749503420878</v>
      </c>
      <c r="R236" s="2">
        <v>5</v>
      </c>
      <c r="S236" s="2">
        <v>6</v>
      </c>
      <c r="T236" s="2">
        <v>0.0840409956076134</v>
      </c>
      <c r="U236" s="2">
        <v>0.742948717948718</v>
      </c>
      <c r="V236" s="2">
        <v>0.0445095168374817</v>
      </c>
      <c r="W236" s="2">
        <v>0.330434782608695</v>
      </c>
      <c r="X236" s="2">
        <v>0.0456852791878172</v>
      </c>
      <c r="Y236" s="2">
        <v>0.98913</v>
      </c>
      <c r="Z236" s="2">
        <v>30.4</v>
      </c>
      <c r="AA236" s="2">
        <v>27</v>
      </c>
      <c r="AB236" s="2">
        <f t="shared" si="12"/>
        <v>0.658695217391305</v>
      </c>
      <c r="AC236" s="2">
        <f t="shared" si="13"/>
        <v>0.197826</v>
      </c>
      <c r="AD236" s="9">
        <f t="shared" si="14"/>
        <v>0.167582601135208</v>
      </c>
    </row>
    <row r="237" spans="1:30">
      <c r="A237" s="7" t="s">
        <v>64</v>
      </c>
      <c r="B237" s="3" t="s">
        <v>47</v>
      </c>
      <c r="C237" s="3">
        <v>1</v>
      </c>
      <c r="D237" s="3">
        <v>187</v>
      </c>
      <c r="E237" s="3">
        <v>172</v>
      </c>
      <c r="F237" s="3">
        <v>15</v>
      </c>
      <c r="G237" s="3">
        <v>22</v>
      </c>
      <c r="H237" s="3">
        <v>44</v>
      </c>
      <c r="I237" s="3">
        <v>2.381</v>
      </c>
      <c r="J237" s="3" t="s">
        <v>54</v>
      </c>
      <c r="K237" s="3">
        <v>179424673</v>
      </c>
      <c r="L237" s="3">
        <v>0.0130915954130801</v>
      </c>
      <c r="M237" s="3">
        <v>19.1</v>
      </c>
      <c r="N237" s="3">
        <v>3.69088086540953</v>
      </c>
      <c r="O237" s="3">
        <v>0.182510807595704</v>
      </c>
      <c r="P237" s="3">
        <v>1.07849768932617</v>
      </c>
      <c r="Q237" s="3">
        <v>0.177441860465116</v>
      </c>
      <c r="R237" s="3">
        <v>5</v>
      </c>
      <c r="S237" s="3">
        <v>2</v>
      </c>
      <c r="T237" s="3">
        <v>0.203208556149732</v>
      </c>
      <c r="U237" s="3">
        <v>0.991987179487179</v>
      </c>
      <c r="V237" s="3">
        <v>0.2</v>
      </c>
      <c r="W237" s="3">
        <v>0.217441860465116</v>
      </c>
      <c r="X237" s="3">
        <v>0.04</v>
      </c>
      <c r="Y237" s="3">
        <v>0.877907</v>
      </c>
      <c r="Z237" s="3">
        <v>37.4</v>
      </c>
      <c r="AA237" s="3">
        <v>0.6</v>
      </c>
      <c r="AB237" s="3">
        <f t="shared" si="12"/>
        <v>0.660465139534884</v>
      </c>
      <c r="AC237" s="3">
        <f t="shared" si="13"/>
        <v>0.1755814</v>
      </c>
      <c r="AD237" s="8">
        <f t="shared" si="14"/>
        <v>0.0596026408052276</v>
      </c>
    </row>
    <row r="238" spans="1:30">
      <c r="A238" s="15" t="s">
        <v>64</v>
      </c>
      <c r="B238" s="2" t="s">
        <v>48</v>
      </c>
      <c r="C238" s="2">
        <v>1</v>
      </c>
      <c r="D238" s="2">
        <v>3190</v>
      </c>
      <c r="E238" s="2">
        <v>1655</v>
      </c>
      <c r="F238" s="2">
        <v>1535</v>
      </c>
      <c r="G238" s="2">
        <v>61</v>
      </c>
      <c r="H238" s="2">
        <v>3465</v>
      </c>
      <c r="I238" s="2">
        <v>1260.403</v>
      </c>
      <c r="J238" s="2" t="s">
        <v>54</v>
      </c>
      <c r="K238" s="2">
        <v>179424673</v>
      </c>
      <c r="L238" s="2">
        <v>0.0393477854973909</v>
      </c>
      <c r="M238" s="2">
        <v>11.3591286261631</v>
      </c>
      <c r="N238" s="2">
        <v>221.405330774548</v>
      </c>
      <c r="O238" s="2">
        <v>0</v>
      </c>
      <c r="P238" s="2">
        <v>1.7522829906827</v>
      </c>
      <c r="Q238" s="2">
        <v>0.157614178729936</v>
      </c>
      <c r="R238" s="2">
        <v>5</v>
      </c>
      <c r="S238" s="2">
        <v>1.4</v>
      </c>
      <c r="T238" s="2">
        <v>0.103009404388714</v>
      </c>
      <c r="U238" s="2">
        <v>0.909099796106545</v>
      </c>
      <c r="V238" s="2">
        <v>0.0927899686520376</v>
      </c>
      <c r="W238" s="2">
        <v>0.178851963746223</v>
      </c>
      <c r="X238" s="2">
        <v>0.0212377850162866</v>
      </c>
      <c r="Y238" s="2">
        <v>0.78006</v>
      </c>
      <c r="Z238" s="2">
        <v>296</v>
      </c>
      <c r="AA238" s="2">
        <v>32.6</v>
      </c>
      <c r="AB238" s="2">
        <f t="shared" si="12"/>
        <v>0.601208036253777</v>
      </c>
      <c r="AC238" s="2">
        <f t="shared" si="13"/>
        <v>0.156012</v>
      </c>
      <c r="AD238" s="9">
        <f t="shared" si="14"/>
        <v>0.0365996906427438</v>
      </c>
    </row>
    <row r="239" spans="1:30">
      <c r="A239" s="7" t="s">
        <v>64</v>
      </c>
      <c r="B239" s="3" t="s">
        <v>49</v>
      </c>
      <c r="C239" s="3">
        <v>1</v>
      </c>
      <c r="D239" s="3">
        <v>958</v>
      </c>
      <c r="E239" s="3">
        <v>626</v>
      </c>
      <c r="F239" s="3">
        <v>332</v>
      </c>
      <c r="G239" s="3">
        <v>9</v>
      </c>
      <c r="H239" s="3">
        <v>27</v>
      </c>
      <c r="I239" s="3">
        <v>14.877</v>
      </c>
      <c r="J239" s="3" t="s">
        <v>54</v>
      </c>
      <c r="K239" s="3">
        <v>179424673</v>
      </c>
      <c r="L239" s="3">
        <v>0.0365026303058302</v>
      </c>
      <c r="M239" s="3">
        <v>63.1870967741935</v>
      </c>
      <c r="N239" s="3">
        <v>52.4755598314276</v>
      </c>
      <c r="O239" s="18">
        <v>1.54908974536738e-11</v>
      </c>
      <c r="P239" s="3">
        <v>1.46887006989689</v>
      </c>
      <c r="Q239" s="3">
        <v>0.161191731783363</v>
      </c>
      <c r="R239" s="3">
        <v>5</v>
      </c>
      <c r="S239" s="3">
        <v>2.6</v>
      </c>
      <c r="T239" s="3">
        <v>0.160751565762004</v>
      </c>
      <c r="U239" s="3">
        <v>0.959825327510917</v>
      </c>
      <c r="V239" s="3">
        <v>0.141544885177453</v>
      </c>
      <c r="W239" s="3">
        <v>0.216613418530351</v>
      </c>
      <c r="X239" s="3">
        <v>0.0554216867469879</v>
      </c>
      <c r="Y239" s="3">
        <v>1</v>
      </c>
      <c r="Z239" s="3">
        <v>135.6</v>
      </c>
      <c r="AA239" s="3">
        <v>18.4</v>
      </c>
      <c r="AB239" s="3">
        <f t="shared" si="12"/>
        <v>0.783386581469649</v>
      </c>
      <c r="AC239" s="3">
        <f t="shared" si="13"/>
        <v>0.2</v>
      </c>
      <c r="AD239" s="8">
        <f t="shared" si="14"/>
        <v>0.0207667731629387</v>
      </c>
    </row>
    <row r="240" spans="1:30">
      <c r="A240" s="15" t="s">
        <v>64</v>
      </c>
      <c r="B240" s="2" t="s">
        <v>50</v>
      </c>
      <c r="C240" s="2">
        <v>1</v>
      </c>
      <c r="D240" s="2">
        <v>10</v>
      </c>
      <c r="E240" s="2">
        <v>5</v>
      </c>
      <c r="F240" s="2">
        <v>5</v>
      </c>
      <c r="G240" s="2">
        <v>32</v>
      </c>
      <c r="H240" s="2">
        <v>77</v>
      </c>
      <c r="I240" s="2" t="s">
        <v>56</v>
      </c>
      <c r="J240" s="2" t="s">
        <v>54</v>
      </c>
      <c r="K240" s="2">
        <v>179424673</v>
      </c>
      <c r="L240" s="2" t="s">
        <v>56</v>
      </c>
      <c r="M240" s="2" t="s">
        <v>56</v>
      </c>
      <c r="N240" s="2" t="s">
        <v>56</v>
      </c>
      <c r="O240" s="2" t="s">
        <v>56</v>
      </c>
      <c r="P240" s="2" t="s">
        <v>56</v>
      </c>
      <c r="Q240" s="2" t="s">
        <v>56</v>
      </c>
      <c r="R240" s="2">
        <v>5</v>
      </c>
      <c r="S240" s="2" t="s">
        <v>56</v>
      </c>
      <c r="T240" s="2" t="s">
        <v>56</v>
      </c>
      <c r="U240" s="2" t="s">
        <v>56</v>
      </c>
      <c r="V240" s="2" t="s">
        <v>56</v>
      </c>
      <c r="W240" s="2" t="s">
        <v>56</v>
      </c>
      <c r="X240" s="2" t="s">
        <v>56</v>
      </c>
      <c r="Y240" s="2" t="s">
        <v>56</v>
      </c>
      <c r="Z240" s="2" t="s">
        <v>56</v>
      </c>
      <c r="AA240" s="2" t="s">
        <v>56</v>
      </c>
      <c r="AB240" s="2" t="s">
        <v>43</v>
      </c>
      <c r="AC240" s="2" t="s">
        <v>43</v>
      </c>
      <c r="AD240" s="9" t="s">
        <v>43</v>
      </c>
    </row>
    <row r="241" spans="1:30">
      <c r="A241" s="7" t="s">
        <v>64</v>
      </c>
      <c r="B241" s="3" t="s">
        <v>51</v>
      </c>
      <c r="C241" s="3">
        <v>1</v>
      </c>
      <c r="D241" s="3">
        <v>435</v>
      </c>
      <c r="E241" s="3">
        <v>267</v>
      </c>
      <c r="F241" s="3">
        <v>168</v>
      </c>
      <c r="G241" s="3">
        <v>16</v>
      </c>
      <c r="H241" s="3">
        <v>32</v>
      </c>
      <c r="I241" s="3">
        <v>8.775</v>
      </c>
      <c r="J241" s="3" t="s">
        <v>54</v>
      </c>
      <c r="K241" s="3">
        <v>179424673</v>
      </c>
      <c r="L241" s="3">
        <v>0.0599952437574316</v>
      </c>
      <c r="M241" s="3">
        <v>23.5333333333333</v>
      </c>
      <c r="N241" s="3">
        <v>83.7926380443406</v>
      </c>
      <c r="O241" s="18">
        <v>0.000387704784093445</v>
      </c>
      <c r="P241" s="3">
        <v>1.59257135165157</v>
      </c>
      <c r="Q241" s="3">
        <v>0.253089887640449</v>
      </c>
      <c r="R241" s="3">
        <v>5</v>
      </c>
      <c r="S241" s="3">
        <v>2.8</v>
      </c>
      <c r="T241" s="3">
        <v>0.16367816091954</v>
      </c>
      <c r="U241" s="3">
        <v>0.977509312393033</v>
      </c>
      <c r="V241" s="3">
        <v>0.160459770114942</v>
      </c>
      <c r="W241" s="3">
        <v>0.261423220973782</v>
      </c>
      <c r="X241" s="3">
        <v>0.00833333333333333</v>
      </c>
      <c r="Y241" s="3">
        <v>0.970037</v>
      </c>
      <c r="Z241" s="3">
        <v>69.8</v>
      </c>
      <c r="AA241" s="3">
        <v>1.4</v>
      </c>
      <c r="AB241" s="3">
        <f t="shared" ref="AB241:AB247" si="15">Y241-W241</f>
        <v>0.708613779026218</v>
      </c>
      <c r="AC241" s="3">
        <f t="shared" ref="AC241:AC247" si="16">Y241/R241</f>
        <v>0.1940074</v>
      </c>
      <c r="AD241" s="8">
        <f t="shared" ref="AD241:AD247" si="17">IF(Y241-AC241&gt;0,(W241-AC241)/(Y241-AC241),1)</f>
        <v>0.0868727442532888</v>
      </c>
    </row>
    <row r="242" spans="1:30">
      <c r="A242" s="15" t="s">
        <v>65</v>
      </c>
      <c r="B242" s="2" t="s">
        <v>31</v>
      </c>
      <c r="C242" s="2">
        <v>1</v>
      </c>
      <c r="D242" s="2">
        <v>226</v>
      </c>
      <c r="E242" s="2">
        <v>57</v>
      </c>
      <c r="F242" s="2">
        <v>169</v>
      </c>
      <c r="G242" s="2">
        <v>69</v>
      </c>
      <c r="H242" s="2">
        <v>154</v>
      </c>
      <c r="I242" s="2">
        <v>13.214</v>
      </c>
      <c r="J242" s="2" t="s">
        <v>54</v>
      </c>
      <c r="K242" s="2">
        <v>179424673</v>
      </c>
      <c r="L242" s="2">
        <v>0.173071501292192</v>
      </c>
      <c r="M242" s="2">
        <v>8.76312576312576</v>
      </c>
      <c r="N242" s="2">
        <v>182.113466352074</v>
      </c>
      <c r="O242" s="19">
        <v>0</v>
      </c>
      <c r="P242" s="2">
        <v>3.53759006189451</v>
      </c>
      <c r="Q242" s="2">
        <v>0.917658050451572</v>
      </c>
      <c r="R242" s="2">
        <v>5</v>
      </c>
      <c r="S242" s="2">
        <v>9</v>
      </c>
      <c r="T242" s="2">
        <v>0.271681415929203</v>
      </c>
      <c r="U242" s="2">
        <v>0.892224042159236</v>
      </c>
      <c r="V242" s="2">
        <v>0.241592920353982</v>
      </c>
      <c r="W242" s="2">
        <v>0.957894736842105</v>
      </c>
      <c r="X242" s="2">
        <v>0.0402366863905325</v>
      </c>
      <c r="Y242" s="2">
        <v>1</v>
      </c>
      <c r="Z242" s="2">
        <v>54.6</v>
      </c>
      <c r="AA242" s="2">
        <v>6.8</v>
      </c>
      <c r="AB242" s="2">
        <f t="shared" si="15"/>
        <v>0.042105263157895</v>
      </c>
      <c r="AC242" s="2">
        <f t="shared" si="16"/>
        <v>0.2</v>
      </c>
      <c r="AD242" s="9">
        <f t="shared" si="17"/>
        <v>0.947368421052631</v>
      </c>
    </row>
    <row r="243" spans="1:30">
      <c r="A243" s="7" t="s">
        <v>65</v>
      </c>
      <c r="B243" s="3" t="s">
        <v>32</v>
      </c>
      <c r="C243" s="3">
        <v>1</v>
      </c>
      <c r="D243" s="3">
        <v>286</v>
      </c>
      <c r="E243" s="3">
        <v>201</v>
      </c>
      <c r="F243" s="3">
        <v>85</v>
      </c>
      <c r="G243" s="3">
        <v>9</v>
      </c>
      <c r="H243" s="3">
        <v>41</v>
      </c>
      <c r="I243" s="3">
        <v>5.223</v>
      </c>
      <c r="J243" s="3" t="s">
        <v>54</v>
      </c>
      <c r="K243" s="3">
        <v>179424673</v>
      </c>
      <c r="L243" s="3">
        <v>0.0544745464325883</v>
      </c>
      <c r="M243" s="3">
        <v>4.42705627705627</v>
      </c>
      <c r="N243" s="3">
        <v>20.403324192858</v>
      </c>
      <c r="O243" s="18">
        <v>7.83165608091884e-5</v>
      </c>
      <c r="P243" s="3">
        <v>1.16053753570482</v>
      </c>
      <c r="Q243" s="3">
        <v>0.260801872988001</v>
      </c>
      <c r="R243" s="3">
        <v>5</v>
      </c>
      <c r="S243" s="3">
        <v>2.4</v>
      </c>
      <c r="T243" s="3">
        <v>0.55034965034965</v>
      </c>
      <c r="U243" s="3">
        <v>0.815622533834512</v>
      </c>
      <c r="V243" s="3">
        <v>0.441258741258741</v>
      </c>
      <c r="W243" s="3">
        <v>0.627860696517412</v>
      </c>
      <c r="X243" s="3">
        <v>0.367058823529411</v>
      </c>
      <c r="Y243" s="3">
        <v>0.880597</v>
      </c>
      <c r="Z243" s="3">
        <v>126.2</v>
      </c>
      <c r="AA243" s="3">
        <v>31.2</v>
      </c>
      <c r="AB243" s="3">
        <f t="shared" si="15"/>
        <v>0.252736303482588</v>
      </c>
      <c r="AC243" s="3">
        <f t="shared" si="16"/>
        <v>0.1761194</v>
      </c>
      <c r="AD243" s="8">
        <f t="shared" si="17"/>
        <v>0.641242952958919</v>
      </c>
    </row>
    <row r="244" spans="1:30">
      <c r="A244" s="15" t="s">
        <v>65</v>
      </c>
      <c r="B244" s="2" t="s">
        <v>33</v>
      </c>
      <c r="C244" s="2">
        <v>1</v>
      </c>
      <c r="D244" s="2">
        <v>105</v>
      </c>
      <c r="E244" s="2">
        <v>44</v>
      </c>
      <c r="F244" s="2">
        <v>61</v>
      </c>
      <c r="G244" s="2">
        <v>12</v>
      </c>
      <c r="H244" s="2">
        <v>191</v>
      </c>
      <c r="I244" s="2">
        <v>6.68</v>
      </c>
      <c r="J244" s="2" t="s">
        <v>54</v>
      </c>
      <c r="K244" s="2">
        <v>179424673</v>
      </c>
      <c r="L244" s="2">
        <v>0.137687074829931</v>
      </c>
      <c r="M244" s="2">
        <v>4.59201680672269</v>
      </c>
      <c r="N244" s="2">
        <v>37.049052017591</v>
      </c>
      <c r="O244" s="19">
        <v>9.96770967987004e-9</v>
      </c>
      <c r="P244" s="2">
        <v>1.94160459106111</v>
      </c>
      <c r="Q244" s="2">
        <v>0.565573770491803</v>
      </c>
      <c r="R244" s="2">
        <v>5</v>
      </c>
      <c r="S244" s="2">
        <v>2.4</v>
      </c>
      <c r="T244" s="2">
        <v>0.371428571428571</v>
      </c>
      <c r="U244" s="2">
        <v>0.813624781016085</v>
      </c>
      <c r="V244" s="2">
        <v>0.293333333333333</v>
      </c>
      <c r="W244" s="2">
        <v>0.7</v>
      </c>
      <c r="X244" s="2">
        <v>0.134426229508196</v>
      </c>
      <c r="Y244" s="2">
        <v>0.977273</v>
      </c>
      <c r="Z244" s="2">
        <v>30.8</v>
      </c>
      <c r="AA244" s="2">
        <v>8.2</v>
      </c>
      <c r="AB244" s="2">
        <f t="shared" si="15"/>
        <v>0.277273</v>
      </c>
      <c r="AC244" s="2">
        <f t="shared" si="16"/>
        <v>0.1954546</v>
      </c>
      <c r="AD244" s="9">
        <f t="shared" si="17"/>
        <v>0.64534858734458</v>
      </c>
    </row>
    <row r="245" spans="1:30">
      <c r="A245" s="7" t="s">
        <v>65</v>
      </c>
      <c r="B245" s="3" t="s">
        <v>34</v>
      </c>
      <c r="C245" s="3">
        <v>1</v>
      </c>
      <c r="D245" s="3">
        <v>1728</v>
      </c>
      <c r="E245" s="3">
        <v>1210</v>
      </c>
      <c r="F245" s="3">
        <v>518</v>
      </c>
      <c r="G245" s="3">
        <v>6</v>
      </c>
      <c r="H245" s="3">
        <v>21</v>
      </c>
      <c r="I245" s="3">
        <v>14.705</v>
      </c>
      <c r="J245" s="3" t="s">
        <v>54</v>
      </c>
      <c r="K245" s="3">
        <v>179424673</v>
      </c>
      <c r="L245" s="3">
        <v>0.0586805555555555</v>
      </c>
      <c r="M245" s="3">
        <v>233.081264157048</v>
      </c>
      <c r="N245" s="3">
        <v>172.800367593094</v>
      </c>
      <c r="O245" s="18">
        <v>4.03132462967192e-8</v>
      </c>
      <c r="P245" s="3">
        <v>1.27041322314049</v>
      </c>
      <c r="Q245" s="3">
        <v>0.279554548645457</v>
      </c>
      <c r="R245" s="3">
        <v>5</v>
      </c>
      <c r="S245" s="3">
        <v>1</v>
      </c>
      <c r="T245" s="3">
        <v>0.299999999999999</v>
      </c>
      <c r="U245" s="3">
        <v>0.889583333333333</v>
      </c>
      <c r="V245" s="3">
        <v>0.26875</v>
      </c>
      <c r="W245" s="3">
        <v>0.383801652892561</v>
      </c>
      <c r="X245" s="3">
        <v>0.104247104247104</v>
      </c>
      <c r="Y245" s="3">
        <v>0.990083</v>
      </c>
      <c r="Z245" s="3">
        <v>464.4</v>
      </c>
      <c r="AA245" s="3">
        <v>54</v>
      </c>
      <c r="AB245" s="3">
        <f t="shared" si="15"/>
        <v>0.606281347107439</v>
      </c>
      <c r="AC245" s="3">
        <f t="shared" si="16"/>
        <v>0.1980166</v>
      </c>
      <c r="AD245" s="8">
        <f t="shared" si="17"/>
        <v>0.234557422070373</v>
      </c>
    </row>
    <row r="246" spans="1:30">
      <c r="A246" s="15" t="s">
        <v>65</v>
      </c>
      <c r="B246" s="2" t="s">
        <v>35</v>
      </c>
      <c r="C246" s="2">
        <v>1</v>
      </c>
      <c r="D246" s="2">
        <v>3196</v>
      </c>
      <c r="E246" s="2">
        <v>1669</v>
      </c>
      <c r="F246" s="2">
        <v>1527</v>
      </c>
      <c r="G246" s="2">
        <v>36</v>
      </c>
      <c r="H246" s="2">
        <v>73</v>
      </c>
      <c r="I246" s="2">
        <v>404.33</v>
      </c>
      <c r="J246" s="2" t="s">
        <v>54</v>
      </c>
      <c r="K246" s="2">
        <v>179424673</v>
      </c>
      <c r="L246" s="2">
        <v>0.139998077227322</v>
      </c>
      <c r="M246" s="2">
        <v>9.86954158177143</v>
      </c>
      <c r="N246" s="2">
        <v>1069.53222515533</v>
      </c>
      <c r="O246" s="19">
        <v>0</v>
      </c>
      <c r="P246" s="2">
        <v>1.66141848781518</v>
      </c>
      <c r="Q246" s="2">
        <v>0.561099961036866</v>
      </c>
      <c r="R246" s="2">
        <v>5</v>
      </c>
      <c r="S246" s="2">
        <v>4.6</v>
      </c>
      <c r="T246" s="2">
        <v>0.423466833541927</v>
      </c>
      <c r="U246" s="2">
        <v>0.867618102679454</v>
      </c>
      <c r="V246" s="2">
        <v>0.361138923654568</v>
      </c>
      <c r="W246" s="2">
        <v>0.691551827441581</v>
      </c>
      <c r="X246" s="2">
        <v>0.130451866404715</v>
      </c>
      <c r="Y246" s="2">
        <v>0.846016</v>
      </c>
      <c r="Z246" s="2">
        <v>1154.2</v>
      </c>
      <c r="AA246" s="2">
        <v>199.2</v>
      </c>
      <c r="AB246" s="2">
        <f t="shared" si="15"/>
        <v>0.154464172558419</v>
      </c>
      <c r="AC246" s="2">
        <f t="shared" si="16"/>
        <v>0.1692032</v>
      </c>
      <c r="AD246" s="9">
        <f t="shared" si="17"/>
        <v>0.77177711095532</v>
      </c>
    </row>
    <row r="247" spans="1:30">
      <c r="A247" s="7" t="s">
        <v>65</v>
      </c>
      <c r="B247" s="3" t="s">
        <v>36</v>
      </c>
      <c r="C247" s="3">
        <v>1</v>
      </c>
      <c r="D247" s="3">
        <v>32</v>
      </c>
      <c r="E247" s="3">
        <v>13</v>
      </c>
      <c r="F247" s="3">
        <v>19</v>
      </c>
      <c r="G247" s="3">
        <v>56</v>
      </c>
      <c r="H247" s="3">
        <v>157</v>
      </c>
      <c r="I247" s="3">
        <v>5.598</v>
      </c>
      <c r="J247" s="3" t="s">
        <v>54</v>
      </c>
      <c r="K247" s="3">
        <v>179424673</v>
      </c>
      <c r="L247" s="3">
        <v>0.139453125</v>
      </c>
      <c r="M247" s="3">
        <v>4.6</v>
      </c>
      <c r="N247" s="3">
        <v>12.7317283784103</v>
      </c>
      <c r="O247" s="18">
        <v>0.000438493317562627</v>
      </c>
      <c r="P247" s="3">
        <v>2.2079254079254</v>
      </c>
      <c r="Q247" s="3">
        <v>0.578137651821862</v>
      </c>
      <c r="R247" s="3">
        <v>5</v>
      </c>
      <c r="S247" s="3">
        <v>4.6</v>
      </c>
      <c r="T247" s="3">
        <v>0.2875</v>
      </c>
      <c r="U247" s="3">
        <v>0.896969696969696</v>
      </c>
      <c r="V247" s="3">
        <v>0.25625</v>
      </c>
      <c r="W247" s="3">
        <v>0.63076923076923</v>
      </c>
      <c r="X247" s="3">
        <v>0.0526315789473684</v>
      </c>
      <c r="Y247" s="3">
        <v>0.846154</v>
      </c>
      <c r="Z247" s="3">
        <v>8.2</v>
      </c>
      <c r="AA247" s="3">
        <v>1</v>
      </c>
      <c r="AB247" s="3">
        <f t="shared" si="15"/>
        <v>0.21538476923077</v>
      </c>
      <c r="AC247" s="3">
        <f t="shared" si="16"/>
        <v>0.1692308</v>
      </c>
      <c r="AD247" s="8">
        <f t="shared" si="17"/>
        <v>0.681818012396724</v>
      </c>
    </row>
    <row r="248" spans="1:30">
      <c r="A248" s="15" t="s">
        <v>65</v>
      </c>
      <c r="B248" s="2" t="s">
        <v>37</v>
      </c>
      <c r="C248" s="2">
        <v>1</v>
      </c>
      <c r="D248" s="2">
        <v>106</v>
      </c>
      <c r="E248" s="2">
        <v>53</v>
      </c>
      <c r="F248" s="2">
        <v>53</v>
      </c>
      <c r="G248" s="2">
        <v>58</v>
      </c>
      <c r="H248" s="2">
        <v>334</v>
      </c>
      <c r="I248" s="2">
        <v>17.172</v>
      </c>
      <c r="J248" s="2" t="s">
        <v>54</v>
      </c>
      <c r="K248" s="2">
        <v>179424673</v>
      </c>
      <c r="L248" s="2">
        <v>0.0773584905660377</v>
      </c>
      <c r="M248" s="2">
        <v>9.23333333333333</v>
      </c>
      <c r="N248" s="2">
        <v>17.3624706997392</v>
      </c>
      <c r="O248" s="19">
        <v>0.000255184946405062</v>
      </c>
      <c r="P248" s="2">
        <v>1.85469331897518</v>
      </c>
      <c r="Q248" s="2">
        <v>0.30943396226415</v>
      </c>
      <c r="R248" s="2">
        <v>5</v>
      </c>
      <c r="S248" s="2">
        <v>1</v>
      </c>
      <c r="T248" s="2">
        <v>0.184905660377358</v>
      </c>
      <c r="U248" s="2">
        <v>0.927346659487593</v>
      </c>
      <c r="V248" s="2">
        <v>0.169811320754716</v>
      </c>
      <c r="W248" s="2">
        <v>0.339622641509433</v>
      </c>
      <c r="X248" s="2">
        <v>0.030188679245283</v>
      </c>
      <c r="Y248" s="2">
        <v>0.924528</v>
      </c>
      <c r="Z248" s="2">
        <v>18</v>
      </c>
      <c r="AA248" s="2">
        <v>1.6</v>
      </c>
      <c r="AB248" s="2">
        <f t="shared" ref="AB248:AB254" si="18">Y248-W248</f>
        <v>0.584905358490567</v>
      </c>
      <c r="AC248" s="2">
        <f t="shared" ref="AC248:AC254" si="19">Y248/R248</f>
        <v>0.1849056</v>
      </c>
      <c r="AD248" s="9">
        <f t="shared" ref="AD248:AD254" si="20">IF(Y248-AC248&gt;0,(W248-AC248)/(Y248-AC248),1)</f>
        <v>0.209183823406961</v>
      </c>
    </row>
    <row r="249" spans="1:30">
      <c r="A249" s="7" t="s">
        <v>65</v>
      </c>
      <c r="B249" s="3" t="s">
        <v>38</v>
      </c>
      <c r="C249" s="3">
        <v>1</v>
      </c>
      <c r="D249" s="3">
        <v>124</v>
      </c>
      <c r="E249" s="3">
        <v>62</v>
      </c>
      <c r="F249" s="3">
        <v>62</v>
      </c>
      <c r="G249" s="3">
        <v>6</v>
      </c>
      <c r="H249" s="3">
        <v>17</v>
      </c>
      <c r="I249" s="3">
        <v>1.026</v>
      </c>
      <c r="J249" s="3" t="s">
        <v>54</v>
      </c>
      <c r="K249" s="3">
        <v>179424673</v>
      </c>
      <c r="L249" s="3">
        <v>0.0508064516129032</v>
      </c>
      <c r="M249" s="3">
        <v>3.03</v>
      </c>
      <c r="N249" s="3">
        <v>8.15991149952444</v>
      </c>
      <c r="O249" s="3">
        <v>0.0201891844986288</v>
      </c>
      <c r="P249" s="3">
        <v>1.4952388134741</v>
      </c>
      <c r="Q249" s="3">
        <v>0.203225806451612</v>
      </c>
      <c r="R249" s="3">
        <v>5</v>
      </c>
      <c r="S249" s="3">
        <v>1.4</v>
      </c>
      <c r="T249" s="3">
        <v>0.243548387096774</v>
      </c>
      <c r="U249" s="3">
        <v>0.747619406737053</v>
      </c>
      <c r="V249" s="3">
        <v>0.17258064516129</v>
      </c>
      <c r="W249" s="3">
        <v>0.34516129032258</v>
      </c>
      <c r="X249" s="3">
        <v>0.141935483870967</v>
      </c>
      <c r="Y249" s="3">
        <v>0.870968</v>
      </c>
      <c r="Z249" s="3">
        <v>21.4</v>
      </c>
      <c r="AA249" s="3">
        <v>8.8</v>
      </c>
      <c r="AB249" s="3">
        <f t="shared" si="18"/>
        <v>0.52580670967742</v>
      </c>
      <c r="AC249" s="3">
        <f t="shared" si="19"/>
        <v>0.1741936</v>
      </c>
      <c r="AD249" s="8">
        <f t="shared" si="20"/>
        <v>0.245370223594007</v>
      </c>
    </row>
    <row r="250" spans="1:30">
      <c r="A250" s="15" t="s">
        <v>65</v>
      </c>
      <c r="B250" s="2" t="s">
        <v>39</v>
      </c>
      <c r="C250" s="2">
        <v>1</v>
      </c>
      <c r="D250" s="2">
        <v>8124</v>
      </c>
      <c r="E250" s="2">
        <v>4208</v>
      </c>
      <c r="F250" s="2">
        <v>3916</v>
      </c>
      <c r="G250" s="2">
        <v>22</v>
      </c>
      <c r="H250" s="2">
        <v>116</v>
      </c>
      <c r="I250" s="2">
        <v>285.906</v>
      </c>
      <c r="J250" s="2" t="s">
        <v>54</v>
      </c>
      <c r="K250" s="2">
        <v>179424673</v>
      </c>
      <c r="L250" s="2">
        <v>0.178672428660537</v>
      </c>
      <c r="M250" s="2">
        <v>27.5832083586061</v>
      </c>
      <c r="N250" s="2">
        <v>4321.61004220349</v>
      </c>
      <c r="O250" s="2">
        <v>0</v>
      </c>
      <c r="P250" s="2">
        <v>1.84575605417055</v>
      </c>
      <c r="Q250" s="2">
        <v>0.715614210201299</v>
      </c>
      <c r="R250" s="2">
        <v>5</v>
      </c>
      <c r="S250" s="2">
        <v>2</v>
      </c>
      <c r="T250" s="2">
        <v>0.408665681930083</v>
      </c>
      <c r="U250" s="2">
        <v>0.956048926138563</v>
      </c>
      <c r="V250" s="2">
        <v>0.390349581486952</v>
      </c>
      <c r="W250" s="2">
        <v>0.75361216730038</v>
      </c>
      <c r="X250" s="2">
        <v>0.0379979570990806</v>
      </c>
      <c r="Y250" s="2">
        <v>0.977186</v>
      </c>
      <c r="Z250" s="2">
        <v>3171.2</v>
      </c>
      <c r="AA250" s="2">
        <v>148.8</v>
      </c>
      <c r="AB250" s="2">
        <f t="shared" si="18"/>
        <v>0.22357383269962</v>
      </c>
      <c r="AC250" s="2">
        <f t="shared" si="19"/>
        <v>0.1954372</v>
      </c>
      <c r="AD250" s="9">
        <f t="shared" si="20"/>
        <v>0.714008089683515</v>
      </c>
    </row>
    <row r="251" spans="1:30">
      <c r="A251" s="7" t="s">
        <v>65</v>
      </c>
      <c r="B251" s="3" t="s">
        <v>40</v>
      </c>
      <c r="C251" s="3">
        <v>1</v>
      </c>
      <c r="D251" s="3">
        <v>12960</v>
      </c>
      <c r="E251" s="3">
        <v>4320</v>
      </c>
      <c r="F251" s="3">
        <v>8640</v>
      </c>
      <c r="G251" s="3">
        <v>8</v>
      </c>
      <c r="H251" s="3">
        <v>27</v>
      </c>
      <c r="I251" s="3">
        <v>83.091</v>
      </c>
      <c r="J251" s="3" t="s">
        <v>54</v>
      </c>
      <c r="K251" s="3">
        <v>179424673</v>
      </c>
      <c r="L251" s="3">
        <v>0.0444855967078189</v>
      </c>
      <c r="M251" s="3">
        <v>864.8</v>
      </c>
      <c r="N251" s="3">
        <v>2593.60012346631</v>
      </c>
      <c r="O251" s="3">
        <v>0.12582655343329</v>
      </c>
      <c r="P251" s="3">
        <v>3</v>
      </c>
      <c r="Q251" s="3">
        <v>0.200185185185185</v>
      </c>
      <c r="R251" s="3">
        <v>5</v>
      </c>
      <c r="S251" s="3">
        <v>6.6</v>
      </c>
      <c r="T251" s="3">
        <v>0.0667283950617284</v>
      </c>
      <c r="U251" s="3">
        <v>1</v>
      </c>
      <c r="V251" s="3">
        <v>0.0667283950617284</v>
      </c>
      <c r="W251" s="3">
        <v>0.200185185185185</v>
      </c>
      <c r="X251" s="3">
        <v>0</v>
      </c>
      <c r="Y251" s="3">
        <v>1</v>
      </c>
      <c r="Z251" s="3">
        <v>864.8</v>
      </c>
      <c r="AA251" s="3">
        <v>0</v>
      </c>
      <c r="AB251" s="3">
        <f t="shared" si="18"/>
        <v>0.799814814814815</v>
      </c>
      <c r="AC251" s="3">
        <f t="shared" si="19"/>
        <v>0.2</v>
      </c>
      <c r="AD251" s="8">
        <f t="shared" si="20"/>
        <v>0.000231481481481229</v>
      </c>
    </row>
    <row r="252" spans="1:30">
      <c r="A252" s="15" t="s">
        <v>65</v>
      </c>
      <c r="B252" s="2" t="s">
        <v>41</v>
      </c>
      <c r="C252" s="2">
        <v>1</v>
      </c>
      <c r="D252" s="2">
        <v>90</v>
      </c>
      <c r="E252" s="2">
        <v>64</v>
      </c>
      <c r="F252" s="2">
        <v>26</v>
      </c>
      <c r="G252" s="2">
        <v>8</v>
      </c>
      <c r="H252" s="2">
        <v>23</v>
      </c>
      <c r="I252" s="2">
        <v>1.091</v>
      </c>
      <c r="J252" s="2" t="s">
        <v>54</v>
      </c>
      <c r="K252" s="2">
        <v>179424673</v>
      </c>
      <c r="L252" s="2">
        <v>0.0266666666666666</v>
      </c>
      <c r="M252" s="2">
        <v>5.66</v>
      </c>
      <c r="N252" s="2">
        <v>2.62035553288879</v>
      </c>
      <c r="O252" s="2">
        <v>0.131065688252726</v>
      </c>
      <c r="P252" s="2">
        <v>1.26899561036789</v>
      </c>
      <c r="Q252" s="2">
        <v>0.129807692307692</v>
      </c>
      <c r="R252" s="2">
        <v>5</v>
      </c>
      <c r="S252" s="2">
        <v>2.4</v>
      </c>
      <c r="T252" s="2">
        <v>0.2</v>
      </c>
      <c r="U252" s="2">
        <v>0.902396878483835</v>
      </c>
      <c r="V252" s="2">
        <v>0.168888888888888</v>
      </c>
      <c r="W252" s="2">
        <v>0.2375</v>
      </c>
      <c r="X252" s="2">
        <v>0.107692307692307</v>
      </c>
      <c r="Y252" s="2">
        <v>0.71875</v>
      </c>
      <c r="Z252" s="2">
        <v>15.2</v>
      </c>
      <c r="AA252" s="2">
        <v>2.8</v>
      </c>
      <c r="AB252" s="2">
        <f t="shared" si="18"/>
        <v>0.48125</v>
      </c>
      <c r="AC252" s="2">
        <f t="shared" si="19"/>
        <v>0.14375</v>
      </c>
      <c r="AD252" s="9">
        <f t="shared" si="20"/>
        <v>0.16304347826087</v>
      </c>
    </row>
    <row r="253" spans="1:30">
      <c r="A253" s="7" t="s">
        <v>65</v>
      </c>
      <c r="B253" s="3" t="s">
        <v>42</v>
      </c>
      <c r="C253" s="3">
        <v>1</v>
      </c>
      <c r="D253" s="3">
        <v>339</v>
      </c>
      <c r="E253" s="3">
        <v>84</v>
      </c>
      <c r="F253" s="3">
        <v>255</v>
      </c>
      <c r="G253" s="3">
        <v>17</v>
      </c>
      <c r="H253" s="3">
        <v>37</v>
      </c>
      <c r="I253" s="3">
        <v>13.545</v>
      </c>
      <c r="J253" s="3" t="s">
        <v>54</v>
      </c>
      <c r="K253" s="3">
        <v>179424673</v>
      </c>
      <c r="L253" s="3">
        <v>0.0848983214556086</v>
      </c>
      <c r="M253" s="3">
        <v>1.47657396538314</v>
      </c>
      <c r="N253" s="3">
        <v>71.9897816361317</v>
      </c>
      <c r="O253" s="18">
        <v>2.22044604925031e-17</v>
      </c>
      <c r="P253" s="3">
        <v>2.4307460663461</v>
      </c>
      <c r="Q253" s="3">
        <v>0.455490196078431</v>
      </c>
      <c r="R253" s="3">
        <v>5</v>
      </c>
      <c r="S253" s="3">
        <v>2</v>
      </c>
      <c r="T253" s="3">
        <v>0.240707964601769</v>
      </c>
      <c r="U253" s="3">
        <v>0.602308759802573</v>
      </c>
      <c r="V253" s="3">
        <v>0.144542772861356</v>
      </c>
      <c r="W253" s="3">
        <v>0.583333333333333</v>
      </c>
      <c r="X253" s="3">
        <v>0.127843137254901</v>
      </c>
      <c r="Y253" s="3">
        <v>0.619048</v>
      </c>
      <c r="Z253" s="3">
        <v>49</v>
      </c>
      <c r="AA253" s="3">
        <v>32.6</v>
      </c>
      <c r="AB253" s="3">
        <f t="shared" si="18"/>
        <v>0.035714666666667</v>
      </c>
      <c r="AC253" s="3">
        <f t="shared" si="19"/>
        <v>0.1238096</v>
      </c>
      <c r="AD253" s="8">
        <f t="shared" si="20"/>
        <v>0.92788389053299</v>
      </c>
    </row>
    <row r="254" spans="1:30">
      <c r="A254" s="15" t="s">
        <v>65</v>
      </c>
      <c r="B254" s="2" t="s">
        <v>44</v>
      </c>
      <c r="C254" s="2">
        <v>1</v>
      </c>
      <c r="D254" s="2">
        <v>15</v>
      </c>
      <c r="E254" s="2">
        <v>9</v>
      </c>
      <c r="F254" s="2">
        <v>6</v>
      </c>
      <c r="G254" s="2">
        <v>6</v>
      </c>
      <c r="H254" s="2">
        <v>16</v>
      </c>
      <c r="I254" s="2">
        <v>0.171</v>
      </c>
      <c r="J254" s="2" t="s">
        <v>54</v>
      </c>
      <c r="K254" s="2">
        <v>179424673</v>
      </c>
      <c r="L254" s="2">
        <v>0.08</v>
      </c>
      <c r="M254" s="2">
        <v>2.56</v>
      </c>
      <c r="N254" s="2">
        <v>2.51373626373626</v>
      </c>
      <c r="O254" s="2">
        <v>0.121848927070489</v>
      </c>
      <c r="P254" s="2">
        <v>1.48076923076923</v>
      </c>
      <c r="Q254" s="2">
        <v>0.333333333333333</v>
      </c>
      <c r="R254" s="2">
        <v>5</v>
      </c>
      <c r="S254" s="2">
        <v>3.6</v>
      </c>
      <c r="T254" s="2">
        <v>0.4</v>
      </c>
      <c r="U254" s="2">
        <v>0.888461538461538</v>
      </c>
      <c r="V254" s="2">
        <v>0.32</v>
      </c>
      <c r="W254" s="2">
        <v>0.533333333333333</v>
      </c>
      <c r="X254" s="2">
        <v>0.2</v>
      </c>
      <c r="Y254" s="2">
        <v>1</v>
      </c>
      <c r="Z254" s="2">
        <v>4.8</v>
      </c>
      <c r="AA254" s="2">
        <v>1.2</v>
      </c>
      <c r="AB254" s="2">
        <f t="shared" si="18"/>
        <v>0.466666666666667</v>
      </c>
      <c r="AC254" s="2">
        <f t="shared" si="19"/>
        <v>0.2</v>
      </c>
      <c r="AD254" s="9">
        <f t="shared" si="20"/>
        <v>0.416666666666666</v>
      </c>
    </row>
    <row r="255" spans="1:30">
      <c r="A255" s="7" t="s">
        <v>65</v>
      </c>
      <c r="B255" s="3" t="s">
        <v>45</v>
      </c>
      <c r="C255" s="3">
        <v>1</v>
      </c>
      <c r="D255" s="3">
        <v>1066</v>
      </c>
      <c r="E255" s="3">
        <v>331</v>
      </c>
      <c r="F255" s="3">
        <v>735</v>
      </c>
      <c r="G255" s="3">
        <v>12</v>
      </c>
      <c r="H255" s="3">
        <v>42</v>
      </c>
      <c r="I255" s="3">
        <v>35.953</v>
      </c>
      <c r="J255" s="3" t="s">
        <v>54</v>
      </c>
      <c r="K255" s="3">
        <v>179424673</v>
      </c>
      <c r="L255" s="3">
        <v>0.043465252086494</v>
      </c>
      <c r="M255" s="3">
        <v>67.2899456521739</v>
      </c>
      <c r="N255" s="3" t="s">
        <v>56</v>
      </c>
      <c r="O255" s="18" t="s">
        <v>56</v>
      </c>
      <c r="P255" s="3">
        <v>2.77643504531722</v>
      </c>
      <c r="Q255" s="3">
        <v>0.203021148036253</v>
      </c>
      <c r="R255" s="3">
        <v>5</v>
      </c>
      <c r="S255" s="3">
        <v>7.4</v>
      </c>
      <c r="T255" s="3">
        <v>0.263039399624765</v>
      </c>
      <c r="U255" s="3">
        <v>0.862101313320825</v>
      </c>
      <c r="V255" s="3">
        <v>0.12514071294559</v>
      </c>
      <c r="W255" s="3">
        <v>0.403021148036253</v>
      </c>
      <c r="X255" s="3">
        <v>0.2</v>
      </c>
      <c r="Y255" s="3">
        <v>1</v>
      </c>
      <c r="Z255" s="3">
        <v>133.4</v>
      </c>
      <c r="AA255" s="3">
        <v>147</v>
      </c>
      <c r="AB255" s="3">
        <f t="shared" ref="AB255:AB261" si="21">Y255-W255</f>
        <v>0.596978851963747</v>
      </c>
      <c r="AC255" s="3">
        <f t="shared" ref="AC255:AC261" si="22">Y255/R255</f>
        <v>0.2</v>
      </c>
      <c r="AD255" s="8">
        <f t="shared" ref="AD255:AD261" si="23">IF(Y255-AC255&gt;0,(W255-AC255)/(Y255-AC255),1)</f>
        <v>0.253776435045316</v>
      </c>
    </row>
    <row r="256" spans="1:30">
      <c r="A256" s="15" t="s">
        <v>65</v>
      </c>
      <c r="B256" s="2" t="s">
        <v>46</v>
      </c>
      <c r="C256" s="2">
        <v>1</v>
      </c>
      <c r="D256" s="2">
        <v>683</v>
      </c>
      <c r="E256" s="2">
        <v>92</v>
      </c>
      <c r="F256" s="2">
        <v>591</v>
      </c>
      <c r="G256" s="2">
        <v>35</v>
      </c>
      <c r="H256" s="2">
        <v>99</v>
      </c>
      <c r="I256" s="2">
        <v>20.244</v>
      </c>
      <c r="J256" s="2" t="s">
        <v>54</v>
      </c>
      <c r="K256" s="2">
        <v>179424673</v>
      </c>
      <c r="L256" s="2">
        <v>0.0864740647689441</v>
      </c>
      <c r="M256" s="2">
        <v>0.938646201619186</v>
      </c>
      <c r="N256" s="2">
        <v>233.994915545703</v>
      </c>
      <c r="O256" s="19">
        <v>0</v>
      </c>
      <c r="P256" s="2">
        <v>3.55246215252086</v>
      </c>
      <c r="Q256" s="2">
        <v>0.741911277863606</v>
      </c>
      <c r="R256" s="2">
        <v>5</v>
      </c>
      <c r="S256" s="2">
        <v>5.4</v>
      </c>
      <c r="T256" s="2">
        <v>0.262371888726207</v>
      </c>
      <c r="U256" s="2">
        <v>0.47851613181833</v>
      </c>
      <c r="V256" s="2">
        <v>0.121815519765739</v>
      </c>
      <c r="W256" s="2">
        <v>0.904347826086956</v>
      </c>
      <c r="X256" s="2">
        <v>0.16243654822335</v>
      </c>
      <c r="Y256" s="2">
        <v>0.978261</v>
      </c>
      <c r="Z256" s="2">
        <v>83.2</v>
      </c>
      <c r="AA256" s="2">
        <v>96</v>
      </c>
      <c r="AB256" s="2">
        <f t="shared" si="21"/>
        <v>0.0739131739130441</v>
      </c>
      <c r="AC256" s="2">
        <f t="shared" si="22"/>
        <v>0.1956522</v>
      </c>
      <c r="AD256" s="9">
        <f t="shared" si="23"/>
        <v>0.905555401481501</v>
      </c>
    </row>
    <row r="257" spans="1:30">
      <c r="A257" s="7" t="s">
        <v>65</v>
      </c>
      <c r="B257" s="3" t="s">
        <v>47</v>
      </c>
      <c r="C257" s="3">
        <v>1</v>
      </c>
      <c r="D257" s="3">
        <v>187</v>
      </c>
      <c r="E257" s="3">
        <v>172</v>
      </c>
      <c r="F257" s="3">
        <v>15</v>
      </c>
      <c r="G257" s="3">
        <v>22</v>
      </c>
      <c r="H257" s="3">
        <v>44</v>
      </c>
      <c r="I257" s="3">
        <v>3.838</v>
      </c>
      <c r="J257" s="3" t="s">
        <v>54</v>
      </c>
      <c r="K257" s="3">
        <v>179424673</v>
      </c>
      <c r="L257" s="3">
        <v>0.0291400955131688</v>
      </c>
      <c r="M257" s="3">
        <v>42.6</v>
      </c>
      <c r="N257" s="3">
        <v>9.03197595714656</v>
      </c>
      <c r="O257" s="3">
        <v>0.00359113550371685</v>
      </c>
      <c r="P257" s="3">
        <v>1.07467276272628</v>
      </c>
      <c r="Q257" s="3">
        <v>0.394961240310077</v>
      </c>
      <c r="R257" s="3">
        <v>5</v>
      </c>
      <c r="S257" s="3">
        <v>1.4</v>
      </c>
      <c r="T257" s="3">
        <v>0.429946524064171</v>
      </c>
      <c r="U257" s="3">
        <v>0.988469065181394</v>
      </c>
      <c r="V257" s="3">
        <v>0.424598930481283</v>
      </c>
      <c r="W257" s="3">
        <v>0.461627906976744</v>
      </c>
      <c r="X257" s="3">
        <v>0.0666666666666666</v>
      </c>
      <c r="Y257" s="3">
        <v>0.738372</v>
      </c>
      <c r="Z257" s="3">
        <v>79.4</v>
      </c>
      <c r="AA257" s="3">
        <v>1</v>
      </c>
      <c r="AB257" s="3">
        <f t="shared" si="21"/>
        <v>0.276744093023256</v>
      </c>
      <c r="AC257" s="3">
        <f t="shared" si="22"/>
        <v>0.1476744</v>
      </c>
      <c r="AD257" s="8">
        <f t="shared" si="23"/>
        <v>0.531496161448335</v>
      </c>
    </row>
    <row r="258" spans="1:30">
      <c r="A258" s="15" t="s">
        <v>65</v>
      </c>
      <c r="B258" s="2" t="s">
        <v>48</v>
      </c>
      <c r="C258" s="2">
        <v>1</v>
      </c>
      <c r="D258" s="2">
        <v>3190</v>
      </c>
      <c r="E258" s="2">
        <v>1655</v>
      </c>
      <c r="F258" s="2">
        <v>1535</v>
      </c>
      <c r="G258" s="2">
        <v>61</v>
      </c>
      <c r="H258" s="2">
        <v>3465</v>
      </c>
      <c r="I258" s="2">
        <v>2460.137</v>
      </c>
      <c r="J258" s="2" t="s">
        <v>54</v>
      </c>
      <c r="K258" s="2">
        <v>179424673</v>
      </c>
      <c r="L258" s="2">
        <v>0.0512712139228191</v>
      </c>
      <c r="M258" s="2">
        <v>7.75221411766965</v>
      </c>
      <c r="N258" s="2">
        <v>266.937109746283</v>
      </c>
      <c r="O258" s="2">
        <v>0</v>
      </c>
      <c r="P258" s="2">
        <v>1.65848637651299</v>
      </c>
      <c r="Q258" s="2">
        <v>0.205375478512453</v>
      </c>
      <c r="R258" s="2">
        <v>5</v>
      </c>
      <c r="S258" s="2">
        <v>1</v>
      </c>
      <c r="T258" s="2">
        <v>0.152413793103448</v>
      </c>
      <c r="U258" s="2">
        <v>0.860437289382131</v>
      </c>
      <c r="V258" s="2">
        <v>0.130344827586206</v>
      </c>
      <c r="W258" s="2">
        <v>0.251238670694864</v>
      </c>
      <c r="X258" s="2">
        <v>0.0458631921824104</v>
      </c>
      <c r="Y258" s="2">
        <v>0.841692</v>
      </c>
      <c r="Z258" s="2">
        <v>415.8</v>
      </c>
      <c r="AA258" s="2">
        <v>70.4</v>
      </c>
      <c r="AB258" s="2">
        <f t="shared" si="21"/>
        <v>0.590453329305136</v>
      </c>
      <c r="AC258" s="2">
        <f t="shared" si="22"/>
        <v>0.1683384</v>
      </c>
      <c r="AD258" s="9">
        <f t="shared" si="23"/>
        <v>0.123115508248362</v>
      </c>
    </row>
    <row r="259" spans="1:30">
      <c r="A259" s="7" t="s">
        <v>65</v>
      </c>
      <c r="B259" s="3" t="s">
        <v>49</v>
      </c>
      <c r="C259" s="3">
        <v>1</v>
      </c>
      <c r="D259" s="3">
        <v>958</v>
      </c>
      <c r="E259" s="3">
        <v>626</v>
      </c>
      <c r="F259" s="3">
        <v>332</v>
      </c>
      <c r="G259" s="3">
        <v>9</v>
      </c>
      <c r="H259" s="3">
        <v>27</v>
      </c>
      <c r="I259" s="3">
        <v>18.489</v>
      </c>
      <c r="J259" s="3" t="s">
        <v>54</v>
      </c>
      <c r="K259" s="3">
        <v>179424673</v>
      </c>
      <c r="L259" s="3">
        <v>0.0403240920323743</v>
      </c>
      <c r="M259" s="3">
        <v>4.75951056729699</v>
      </c>
      <c r="N259" s="3">
        <v>41.4577365004107</v>
      </c>
      <c r="O259" s="18">
        <v>1.80379196024205e-8</v>
      </c>
      <c r="P259" s="3">
        <v>1.26956848731275</v>
      </c>
      <c r="Q259" s="3">
        <v>0.178066900188613</v>
      </c>
      <c r="R259" s="3">
        <v>5</v>
      </c>
      <c r="S259" s="3">
        <v>1.8</v>
      </c>
      <c r="T259" s="3">
        <v>0.239248434237995</v>
      </c>
      <c r="U259" s="3">
        <v>0.829592769371382</v>
      </c>
      <c r="V259" s="3">
        <v>0.196659707724425</v>
      </c>
      <c r="W259" s="3">
        <v>0.300958466453674</v>
      </c>
      <c r="X259" s="3">
        <v>0.12289156626506</v>
      </c>
      <c r="Y259" s="3">
        <v>0.584665</v>
      </c>
      <c r="Z259" s="3">
        <v>188.4</v>
      </c>
      <c r="AA259" s="3">
        <v>40.8</v>
      </c>
      <c r="AB259" s="3">
        <f t="shared" si="21"/>
        <v>0.283706533546326</v>
      </c>
      <c r="AC259" s="3">
        <f t="shared" si="22"/>
        <v>0.116933</v>
      </c>
      <c r="AD259" s="8">
        <f t="shared" si="23"/>
        <v>0.393442113119637</v>
      </c>
    </row>
    <row r="260" spans="1:30">
      <c r="A260" s="15" t="s">
        <v>65</v>
      </c>
      <c r="B260" s="2" t="s">
        <v>50</v>
      </c>
      <c r="C260" s="2">
        <v>1</v>
      </c>
      <c r="D260" s="2">
        <v>10</v>
      </c>
      <c r="E260" s="2">
        <v>5</v>
      </c>
      <c r="F260" s="2">
        <v>5</v>
      </c>
      <c r="G260" s="2">
        <v>32</v>
      </c>
      <c r="H260" s="2">
        <v>77</v>
      </c>
      <c r="I260" s="2">
        <v>0.607</v>
      </c>
      <c r="J260" s="2" t="s">
        <v>54</v>
      </c>
      <c r="K260" s="2">
        <v>179424673</v>
      </c>
      <c r="L260" s="2">
        <v>0.16</v>
      </c>
      <c r="M260" s="2">
        <v>2.8</v>
      </c>
      <c r="N260" s="2">
        <v>4.48761904761904</v>
      </c>
      <c r="O260" s="2">
        <v>0.0404500554456549</v>
      </c>
      <c r="P260" s="2">
        <v>1.83999999999999</v>
      </c>
      <c r="Q260" s="2">
        <v>0.64</v>
      </c>
      <c r="R260" s="2">
        <v>5</v>
      </c>
      <c r="S260" s="2">
        <v>8.2</v>
      </c>
      <c r="T260" s="2">
        <v>0.4</v>
      </c>
      <c r="U260" s="2">
        <v>0.919999999999999</v>
      </c>
      <c r="V260" s="2">
        <v>0.36</v>
      </c>
      <c r="W260" s="2">
        <v>0.72</v>
      </c>
      <c r="X260" s="2">
        <v>0.08</v>
      </c>
      <c r="Y260" s="2">
        <v>1</v>
      </c>
      <c r="Z260" s="2">
        <v>3.6</v>
      </c>
      <c r="AA260" s="2">
        <v>0.4</v>
      </c>
      <c r="AB260" s="2">
        <f t="shared" si="21"/>
        <v>0.28</v>
      </c>
      <c r="AC260" s="2">
        <f t="shared" si="22"/>
        <v>0.2</v>
      </c>
      <c r="AD260" s="9">
        <f t="shared" si="23"/>
        <v>0.65</v>
      </c>
    </row>
    <row r="261" spans="1:30">
      <c r="A261" s="7" t="s">
        <v>65</v>
      </c>
      <c r="B261" s="3" t="s">
        <v>51</v>
      </c>
      <c r="C261" s="3">
        <v>1</v>
      </c>
      <c r="D261" s="3">
        <v>435</v>
      </c>
      <c r="E261" s="3">
        <v>267</v>
      </c>
      <c r="F261" s="3">
        <v>168</v>
      </c>
      <c r="G261" s="3">
        <v>16</v>
      </c>
      <c r="H261" s="3">
        <v>32</v>
      </c>
      <c r="I261" s="3">
        <v>8.41</v>
      </c>
      <c r="J261" s="3" t="s">
        <v>54</v>
      </c>
      <c r="K261" s="3">
        <v>179424673</v>
      </c>
      <c r="L261" s="3">
        <v>0.190290923503765</v>
      </c>
      <c r="M261" s="3">
        <v>36.1562962962962</v>
      </c>
      <c r="N261" s="3">
        <v>272.367712614256</v>
      </c>
      <c r="O261" s="18">
        <v>0</v>
      </c>
      <c r="P261" s="3">
        <v>1.57304035545686</v>
      </c>
      <c r="Q261" s="3">
        <v>0.802742108079186</v>
      </c>
      <c r="R261" s="3">
        <v>5</v>
      </c>
      <c r="S261" s="3">
        <v>1.6</v>
      </c>
      <c r="T261" s="3">
        <v>0.543908045977011</v>
      </c>
      <c r="U261" s="3">
        <v>0.965521321625245</v>
      </c>
      <c r="V261" s="3">
        <v>0.524137931034482</v>
      </c>
      <c r="W261" s="3">
        <v>0.853932584269663</v>
      </c>
      <c r="X261" s="3">
        <v>0.0511904761904761</v>
      </c>
      <c r="Y261" s="3">
        <v>0.977528</v>
      </c>
      <c r="Z261" s="3">
        <v>228</v>
      </c>
      <c r="AA261" s="3">
        <v>8.6</v>
      </c>
      <c r="AB261" s="3">
        <f t="shared" si="21"/>
        <v>0.123595415730337</v>
      </c>
      <c r="AC261" s="3">
        <f t="shared" si="22"/>
        <v>0.1955056</v>
      </c>
      <c r="AD261" s="8">
        <f t="shared" si="23"/>
        <v>0.841954123398081</v>
      </c>
    </row>
  </sheetData>
  <autoFilter ref="A1:AD261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workbookViewId="0">
      <selection activeCell="E16" sqref="E16"/>
    </sheetView>
  </sheetViews>
  <sheetFormatPr defaultColWidth="9" defaultRowHeight="15"/>
  <cols>
    <col min="1" max="1" width="13.752380952381"/>
    <col min="2" max="2" width="14.8761904761905" customWidth="1"/>
    <col min="3" max="3" width="12.6285714285714" customWidth="1"/>
    <col min="4" max="4" width="12.6285714285714" customWidth="1"/>
    <col min="5" max="13" width="14.8761904761905" customWidth="1"/>
  </cols>
  <sheetData>
    <row r="1" spans="1:13">
      <c r="A1" s="1" t="s">
        <v>30</v>
      </c>
      <c r="B1" s="1" t="s">
        <v>52</v>
      </c>
      <c r="C1" s="1" t="s">
        <v>66</v>
      </c>
      <c r="D1" s="1" t="s">
        <v>65</v>
      </c>
      <c r="E1" s="1" t="s">
        <v>55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</row>
    <row r="2" spans="1:13">
      <c r="A2" s="10">
        <v>0.176345054</v>
      </c>
      <c r="B2" s="10">
        <v>0.173110659</v>
      </c>
      <c r="C2" s="2">
        <v>0.175041115</v>
      </c>
      <c r="D2" s="2">
        <v>0.173071501292192</v>
      </c>
      <c r="E2" s="2">
        <v>0.174171822382332</v>
      </c>
      <c r="F2" s="2">
        <v>0.167123502231968</v>
      </c>
      <c r="G2" s="2">
        <v>0.151386169629571</v>
      </c>
      <c r="H2" s="2">
        <v>0.136651264781893</v>
      </c>
      <c r="I2" s="2">
        <v>0.12543660427598</v>
      </c>
      <c r="J2" s="2">
        <v>0.101006343488135</v>
      </c>
      <c r="K2" s="2">
        <v>0.0745399013235179</v>
      </c>
      <c r="L2" s="2">
        <v>0.065059910721278</v>
      </c>
      <c r="M2" s="2">
        <v>0.0491855274492912</v>
      </c>
    </row>
    <row r="3" spans="1:13">
      <c r="A3" s="11">
        <v>0.060753582</v>
      </c>
      <c r="B3" s="11">
        <v>0.062929728</v>
      </c>
      <c r="C3" s="3">
        <v>0.062929728</v>
      </c>
      <c r="D3" s="3">
        <v>0.0544745464325883</v>
      </c>
      <c r="E3" s="3">
        <v>0.0544745464325883</v>
      </c>
      <c r="F3" s="3">
        <v>0.0493202601594209</v>
      </c>
      <c r="G3" s="3">
        <v>0.0462883270575578</v>
      </c>
      <c r="H3" s="3">
        <v>0.0462883270575578</v>
      </c>
      <c r="I3" s="3">
        <v>0.0447038975011002</v>
      </c>
      <c r="J3" s="3">
        <v>0.0411902782532153</v>
      </c>
      <c r="K3" s="3">
        <v>0.0361900337424812</v>
      </c>
      <c r="L3" s="3">
        <v>0.0331654359626387</v>
      </c>
      <c r="M3" s="3">
        <v>0.0257445351850946</v>
      </c>
    </row>
    <row r="4" spans="1:13">
      <c r="A4" s="10">
        <v>0.157460317</v>
      </c>
      <c r="B4" s="10">
        <v>0.137687075</v>
      </c>
      <c r="C4" s="2">
        <v>0.143909297</v>
      </c>
      <c r="D4" s="2">
        <v>0.137687074829931</v>
      </c>
      <c r="E4" s="2">
        <v>0.137687074829931</v>
      </c>
      <c r="F4" s="2">
        <v>0.135854875283446</v>
      </c>
      <c r="G4" s="2">
        <v>0.130430839002267</v>
      </c>
      <c r="H4" s="2">
        <v>0.124589569160997</v>
      </c>
      <c r="I4" s="2">
        <v>0.113160997732426</v>
      </c>
      <c r="J4" s="2">
        <v>0.100662131519274</v>
      </c>
      <c r="K4" s="2">
        <v>0.0884897959183673</v>
      </c>
      <c r="L4" s="2">
        <v>0.0711473922902494</v>
      </c>
      <c r="M4" s="2">
        <v>0.0559637188208616</v>
      </c>
    </row>
    <row r="5" spans="1:13">
      <c r="A5" s="11">
        <v>0.09992284</v>
      </c>
      <c r="B5" s="11">
        <v>0.058680556</v>
      </c>
      <c r="C5" s="3">
        <v>0.058680556</v>
      </c>
      <c r="D5" s="3">
        <v>0.0586805555555555</v>
      </c>
      <c r="E5" s="3">
        <v>0.0586805555555555</v>
      </c>
      <c r="F5" s="3">
        <v>0.0586805555555555</v>
      </c>
      <c r="G5" s="3">
        <v>0.0586805555555555</v>
      </c>
      <c r="H5" s="3">
        <v>0.0586805555555555</v>
      </c>
      <c r="I5" s="3">
        <v>0.0586805555555555</v>
      </c>
      <c r="J5" s="3">
        <v>0.0586805555555555</v>
      </c>
      <c r="K5" s="3">
        <v>0.0586805555555555</v>
      </c>
      <c r="L5" s="3">
        <v>0.0586805555555555</v>
      </c>
      <c r="M5" s="3">
        <v>0.032056970164609</v>
      </c>
    </row>
    <row r="6" spans="1:13">
      <c r="A6" s="10">
        <v>0.109436482</v>
      </c>
      <c r="B6" s="10">
        <v>0.156364319</v>
      </c>
      <c r="C6" s="2">
        <v>0.148031057</v>
      </c>
      <c r="D6" s="2">
        <v>0.139998077227322</v>
      </c>
      <c r="E6" s="2">
        <v>0.136378663253973</v>
      </c>
      <c r="F6" s="2">
        <v>0.126109216620901</v>
      </c>
      <c r="G6" s="2">
        <v>0.120019176818332</v>
      </c>
      <c r="H6" s="2">
        <v>0.112035891234506</v>
      </c>
      <c r="I6" s="2">
        <v>0.106850494438448</v>
      </c>
      <c r="J6" s="2">
        <v>0.094325823424462</v>
      </c>
      <c r="K6" s="2">
        <v>0.0835710822821392</v>
      </c>
      <c r="L6" s="2">
        <v>0.0717856409999357</v>
      </c>
      <c r="M6" s="2">
        <v>0.0589144009799483</v>
      </c>
    </row>
    <row r="7" spans="1:13">
      <c r="A7" s="11">
        <v>0.120675223</v>
      </c>
      <c r="B7" s="11">
        <v>0.128125</v>
      </c>
      <c r="C7" s="3">
        <v>0.140625</v>
      </c>
      <c r="D7" s="3">
        <v>0.139453125</v>
      </c>
      <c r="E7" s="3">
        <v>0.140625</v>
      </c>
      <c r="F7" s="3">
        <v>0.1404296875</v>
      </c>
      <c r="G7" s="3">
        <v>0.1369140625</v>
      </c>
      <c r="H7" s="3">
        <v>0.1341796875</v>
      </c>
      <c r="I7" s="3">
        <v>0.13046875</v>
      </c>
      <c r="J7" s="3">
        <v>0.1181640625</v>
      </c>
      <c r="K7" s="3">
        <v>0.1107421875</v>
      </c>
      <c r="L7" s="3">
        <v>0.0900390625</v>
      </c>
      <c r="M7" s="3" t="s">
        <v>56</v>
      </c>
    </row>
    <row r="8" spans="1:13">
      <c r="A8" s="10">
        <v>0.068396226</v>
      </c>
      <c r="B8" s="10">
        <v>0.077358491</v>
      </c>
      <c r="C8" s="2">
        <v>0.077358491</v>
      </c>
      <c r="D8" s="2">
        <v>0.0773584905660377</v>
      </c>
      <c r="E8" s="2">
        <v>0.0773584905660377</v>
      </c>
      <c r="F8" s="2">
        <v>0.0773584905660377</v>
      </c>
      <c r="G8" s="2">
        <v>0.0773584905660377</v>
      </c>
      <c r="H8" s="2">
        <v>0.0773584905660377</v>
      </c>
      <c r="I8" s="2">
        <v>0.0773584905660377</v>
      </c>
      <c r="J8" s="2">
        <v>0.0773584905660377</v>
      </c>
      <c r="K8" s="2">
        <v>0.0773584905660377</v>
      </c>
      <c r="L8" s="2">
        <v>0.0726415094339622</v>
      </c>
      <c r="M8" s="2">
        <v>0.0537735849056603</v>
      </c>
    </row>
    <row r="9" spans="1:13">
      <c r="A9" s="11">
        <v>0.068548387</v>
      </c>
      <c r="B9" s="11">
        <v>0.054032258</v>
      </c>
      <c r="C9" s="3">
        <v>0.054032258</v>
      </c>
      <c r="D9" s="3">
        <v>0.0508064516129032</v>
      </c>
      <c r="E9" s="3">
        <v>0.0508064516129032</v>
      </c>
      <c r="F9" s="3">
        <v>0.0508064516129032</v>
      </c>
      <c r="G9" s="3">
        <v>0.0508064516129032</v>
      </c>
      <c r="H9" s="3">
        <v>0.0508064516129032</v>
      </c>
      <c r="I9" s="3">
        <v>0.0508064516129032</v>
      </c>
      <c r="J9" s="3">
        <v>0.0508064516129032</v>
      </c>
      <c r="K9" s="3">
        <v>0.0475806451612903</v>
      </c>
      <c r="L9" s="3">
        <v>0.0435483870967741</v>
      </c>
      <c r="M9" s="3">
        <v>0.0362903225806451</v>
      </c>
    </row>
    <row r="10" spans="1:13">
      <c r="A10" s="10">
        <v>0.159634479</v>
      </c>
      <c r="B10" s="10">
        <v>0.185229969</v>
      </c>
      <c r="C10" s="2">
        <v>0.185229969</v>
      </c>
      <c r="D10" s="2">
        <v>0.178672428660537</v>
      </c>
      <c r="E10" s="2">
        <v>0.178672428660537</v>
      </c>
      <c r="F10" s="2">
        <v>0.172004535315606</v>
      </c>
      <c r="G10" s="2">
        <v>0.161689577186305</v>
      </c>
      <c r="H10" s="2">
        <v>0.146274110227951</v>
      </c>
      <c r="I10" s="2">
        <v>0.132258220138323</v>
      </c>
      <c r="J10" s="2">
        <v>0.120130493354967</v>
      </c>
      <c r="K10" s="2">
        <v>0.099620335804387</v>
      </c>
      <c r="L10" s="2">
        <v>0.0796293589199995</v>
      </c>
      <c r="M10" s="2">
        <v>0.063376284042443</v>
      </c>
    </row>
    <row r="11" spans="1:13">
      <c r="A11" s="11">
        <v>0.222222222</v>
      </c>
      <c r="B11" s="11">
        <v>0.044444444</v>
      </c>
      <c r="C11" s="3">
        <v>0.044485597</v>
      </c>
      <c r="D11" s="3">
        <v>0.0444855967078189</v>
      </c>
      <c r="E11" s="3">
        <v>0.0444855967078189</v>
      </c>
      <c r="F11" s="3">
        <v>0.0444855967078189</v>
      </c>
      <c r="G11" s="3">
        <v>0.0444855967078189</v>
      </c>
      <c r="H11" s="3">
        <v>0.0444855967078189</v>
      </c>
      <c r="I11" s="3">
        <v>0.0444855967078189</v>
      </c>
      <c r="J11" s="3">
        <v>0.0444855967078189</v>
      </c>
      <c r="K11" s="3">
        <v>0.0444855967078189</v>
      </c>
      <c r="L11" s="3">
        <v>0.0444855967078189</v>
      </c>
      <c r="M11" s="3">
        <v>0.0444855967078189</v>
      </c>
    </row>
    <row r="12" spans="1:13">
      <c r="A12" s="10">
        <v>0.022921811</v>
      </c>
      <c r="B12" s="10">
        <v>0.02617284</v>
      </c>
      <c r="C12" s="2">
        <v>0.02745679</v>
      </c>
      <c r="D12" s="2">
        <v>0.0266666666666666</v>
      </c>
      <c r="E12" s="2">
        <v>0.0266666666666666</v>
      </c>
      <c r="F12" s="2">
        <v>0.0266666666666666</v>
      </c>
      <c r="G12" s="2">
        <v>0.0266666666666666</v>
      </c>
      <c r="H12" s="2">
        <v>0.0266666666666666</v>
      </c>
      <c r="I12" s="2">
        <v>0.0266666666666666</v>
      </c>
      <c r="J12" s="2">
        <v>0.0266666666666666</v>
      </c>
      <c r="K12" s="2">
        <v>0.0264197530864197</v>
      </c>
      <c r="L12" s="2">
        <v>0.0256296296296296</v>
      </c>
      <c r="M12" s="2">
        <v>0.0229629629629629</v>
      </c>
    </row>
    <row r="13" spans="1:13">
      <c r="A13" s="11">
        <v>0</v>
      </c>
      <c r="B13" s="11">
        <v>0.083305923</v>
      </c>
      <c r="C13" s="3">
        <v>0.085195917</v>
      </c>
      <c r="D13" s="3">
        <v>0.0848983214556086</v>
      </c>
      <c r="E13" s="3">
        <v>0.0848983214556086</v>
      </c>
      <c r="F13" s="3">
        <v>0.0774218811183334</v>
      </c>
      <c r="G13" s="3">
        <v>0.0731928890281149</v>
      </c>
      <c r="H13" s="3">
        <v>0.0716944683739264</v>
      </c>
      <c r="I13" s="3">
        <v>0.0703474560785235</v>
      </c>
      <c r="J13" s="3">
        <v>0.0659670556295194</v>
      </c>
      <c r="K13" s="3">
        <v>0.059900279322317</v>
      </c>
      <c r="L13" s="3">
        <v>0.0514266322082126</v>
      </c>
      <c r="M13" s="3">
        <v>0.0401075521445166</v>
      </c>
    </row>
    <row r="14" spans="1:13">
      <c r="A14" s="10">
        <v>0.08</v>
      </c>
      <c r="B14" s="10">
        <v>0.072</v>
      </c>
      <c r="C14" s="2">
        <v>0.08</v>
      </c>
      <c r="D14" s="2">
        <v>0.08</v>
      </c>
      <c r="E14" s="2">
        <v>0.08</v>
      </c>
      <c r="F14" s="2">
        <v>0.08</v>
      </c>
      <c r="G14" s="2">
        <v>0.08</v>
      </c>
      <c r="H14" s="2">
        <v>0.0773333333333333</v>
      </c>
      <c r="I14" s="2">
        <v>0.0773333333333333</v>
      </c>
      <c r="J14" s="2">
        <v>0.0773333333333333</v>
      </c>
      <c r="K14" s="2">
        <v>0.0746666666666666</v>
      </c>
      <c r="L14" s="2">
        <v>0.0586666666666666</v>
      </c>
      <c r="M14" s="2" t="s">
        <v>56</v>
      </c>
    </row>
    <row r="15" spans="1:13">
      <c r="A15" s="11">
        <v>0.214092239</v>
      </c>
      <c r="B15" s="11">
        <v>0.093171154</v>
      </c>
      <c r="C15" s="3">
        <v>0.053296854</v>
      </c>
      <c r="D15" s="3">
        <v>0.043465252086494</v>
      </c>
      <c r="E15" s="3">
        <v>0.0433358912171889</v>
      </c>
      <c r="F15" s="3">
        <v>0.0433358912171889</v>
      </c>
      <c r="G15" s="3">
        <v>0.0433358912171889</v>
      </c>
      <c r="H15" s="3">
        <v>0.0433358912171889</v>
      </c>
      <c r="I15" s="3">
        <v>0.0433358912171889</v>
      </c>
      <c r="J15" s="3">
        <v>0.0433358912171889</v>
      </c>
      <c r="K15" s="3">
        <v>0.043594612955799</v>
      </c>
      <c r="L15" s="3">
        <v>0.043594612955799</v>
      </c>
      <c r="M15" s="3">
        <v>0.043594612955799</v>
      </c>
    </row>
    <row r="16" spans="1:13">
      <c r="A16" s="10">
        <v>0</v>
      </c>
      <c r="B16" s="10">
        <v>0.090962059</v>
      </c>
      <c r="C16" s="2">
        <v>0.089356877</v>
      </c>
      <c r="D16" s="2">
        <v>0.0864740647689441</v>
      </c>
      <c r="E16" s="2">
        <v>0.0867274469494457</v>
      </c>
      <c r="F16" s="2">
        <v>0.0851376988524917</v>
      </c>
      <c r="G16" s="2">
        <v>0.0833700258741363</v>
      </c>
      <c r="H16" s="2">
        <v>0.0813408247568538</v>
      </c>
      <c r="I16" s="2">
        <v>0.0754697324052657</v>
      </c>
      <c r="J16" s="2">
        <v>0.0666279376362572</v>
      </c>
      <c r="K16" s="2">
        <v>0.058044241128944</v>
      </c>
      <c r="L16" s="2">
        <v>0.0480144226337598</v>
      </c>
      <c r="M16" s="2">
        <v>0.0331892070338207</v>
      </c>
    </row>
    <row r="17" spans="1:13">
      <c r="A17" s="11">
        <v>-0.001564651</v>
      </c>
      <c r="B17" s="11">
        <v>0.029609082</v>
      </c>
      <c r="C17" s="3">
        <v>0.029609082</v>
      </c>
      <c r="D17" s="3">
        <v>0.0291400955131688</v>
      </c>
      <c r="E17" s="3">
        <v>0.0291400955131688</v>
      </c>
      <c r="F17" s="3">
        <v>0.0291400955131688</v>
      </c>
      <c r="G17" s="3">
        <v>0.0282821927993365</v>
      </c>
      <c r="H17" s="3">
        <v>0.0282821927993365</v>
      </c>
      <c r="I17" s="3">
        <v>0.0264348422888844</v>
      </c>
      <c r="J17" s="3">
        <v>0.0256627298464354</v>
      </c>
      <c r="K17" s="3">
        <v>0.0216305870914238</v>
      </c>
      <c r="L17" s="3">
        <v>0.0192227401412679</v>
      </c>
      <c r="M17" s="3">
        <v>0.0130915954130801</v>
      </c>
    </row>
    <row r="18" spans="1:13">
      <c r="A18" s="10">
        <v>0.041480282</v>
      </c>
      <c r="B18" s="10">
        <v>0.051757255</v>
      </c>
      <c r="C18" s="2">
        <v>0.051757255</v>
      </c>
      <c r="D18" s="2">
        <v>0.0512712139228191</v>
      </c>
      <c r="E18" s="2">
        <v>0.0512712139228191</v>
      </c>
      <c r="F18" s="2">
        <v>0.0512712139228191</v>
      </c>
      <c r="G18" s="2">
        <v>0.0512712139228191</v>
      </c>
      <c r="H18" s="2">
        <v>0.0512712139228191</v>
      </c>
      <c r="I18" s="2">
        <v>0.0512712139228191</v>
      </c>
      <c r="J18" s="2">
        <v>0.0512712139228191</v>
      </c>
      <c r="K18" s="2">
        <v>0.0512712139228191</v>
      </c>
      <c r="L18" s="2">
        <v>0.0512712139228191</v>
      </c>
      <c r="M18" s="2">
        <v>0.0393477854973909</v>
      </c>
    </row>
    <row r="19" spans="1:13">
      <c r="A19" s="11">
        <v>0.069647535</v>
      </c>
      <c r="B19" s="11">
        <v>0.040324092</v>
      </c>
      <c r="C19" s="3">
        <v>0.040324092</v>
      </c>
      <c r="D19" s="3">
        <v>0.0403240920323743</v>
      </c>
      <c r="E19" s="3">
        <v>0.0403240920323743</v>
      </c>
      <c r="F19" s="3">
        <v>0.0403240920323743</v>
      </c>
      <c r="G19" s="3">
        <v>0.0403240920323743</v>
      </c>
      <c r="H19" s="3">
        <v>0.0403240920323743</v>
      </c>
      <c r="I19" s="3">
        <v>0.0403240920323743</v>
      </c>
      <c r="J19" s="3">
        <v>0.0403240920323743</v>
      </c>
      <c r="K19" s="3">
        <v>0.0382390244115044</v>
      </c>
      <c r="L19" s="3">
        <v>0.0382390244115044</v>
      </c>
      <c r="M19" s="3">
        <v>0.0365026303058302</v>
      </c>
    </row>
    <row r="20" spans="1:13">
      <c r="A20" s="10">
        <v>0.188372093</v>
      </c>
      <c r="B20" s="10">
        <v>0.13</v>
      </c>
      <c r="C20" s="2">
        <v>0.16</v>
      </c>
      <c r="D20" s="2">
        <v>0.16</v>
      </c>
      <c r="E20" s="2">
        <v>0.16</v>
      </c>
      <c r="F20" s="2">
        <v>0.16</v>
      </c>
      <c r="G20" s="2">
        <v>0.16</v>
      </c>
      <c r="H20" s="2">
        <v>0.16</v>
      </c>
      <c r="I20" s="2">
        <v>0.139999999999999</v>
      </c>
      <c r="J20" s="2">
        <v>0.119999999999999</v>
      </c>
      <c r="K20" s="2">
        <v>0.09</v>
      </c>
      <c r="L20" s="2" t="s">
        <v>56</v>
      </c>
      <c r="M20" s="2" t="s">
        <v>56</v>
      </c>
    </row>
    <row r="21" spans="1:13">
      <c r="A21" s="11">
        <v>0.217566389</v>
      </c>
      <c r="B21" s="11">
        <v>0.195361078</v>
      </c>
      <c r="C21" s="3">
        <v>0.196813317</v>
      </c>
      <c r="D21" s="3">
        <v>0.190290923503765</v>
      </c>
      <c r="E21" s="3">
        <v>0.190290923503765</v>
      </c>
      <c r="F21" s="3">
        <v>0.180236226714229</v>
      </c>
      <c r="G21" s="3">
        <v>0.164537455410225</v>
      </c>
      <c r="H21" s="3">
        <v>0.145810543004359</v>
      </c>
      <c r="I21" s="3">
        <v>0.128754657154181</v>
      </c>
      <c r="J21" s="3">
        <v>0.11413079667063</v>
      </c>
      <c r="K21" s="3">
        <v>0.0967197780420134</v>
      </c>
      <c r="L21" s="3">
        <v>0.0777296868806975</v>
      </c>
      <c r="M21" s="3">
        <v>0.0599952437574316</v>
      </c>
    </row>
    <row r="23" spans="1:13">
      <c r="A23" s="1" t="s">
        <v>30</v>
      </c>
      <c r="B23" s="1" t="s">
        <v>52</v>
      </c>
      <c r="C23" s="1" t="s">
        <v>66</v>
      </c>
      <c r="D23" s="1" t="s">
        <v>65</v>
      </c>
      <c r="E23" s="1" t="s">
        <v>55</v>
      </c>
      <c r="F23" s="1" t="s">
        <v>57</v>
      </c>
      <c r="G23" s="1" t="s">
        <v>58</v>
      </c>
      <c r="H23" s="1" t="s">
        <v>59</v>
      </c>
      <c r="I23" s="1" t="s">
        <v>59</v>
      </c>
      <c r="J23" s="1" t="s">
        <v>59</v>
      </c>
      <c r="K23" s="1" t="s">
        <v>62</v>
      </c>
      <c r="L23" s="1" t="s">
        <v>63</v>
      </c>
      <c r="M23" s="1" t="s">
        <v>64</v>
      </c>
    </row>
    <row r="24" spans="1:13">
      <c r="A24" s="4">
        <f>MIN(A2:A21)</f>
        <v>-0.001564651</v>
      </c>
      <c r="B24" s="4">
        <f>MIN(B2:B21)</f>
        <v>0.02617284</v>
      </c>
      <c r="C24" s="4">
        <f>MIN(C2:C21)</f>
        <v>0.02745679</v>
      </c>
      <c r="D24" s="5">
        <f>MIN(D2:D21)</f>
        <v>0.0266666666666666</v>
      </c>
      <c r="E24" s="5">
        <f>MIN(E2:E21)</f>
        <v>0.0266666666666666</v>
      </c>
      <c r="F24" s="5">
        <f t="shared" ref="F24:M24" si="0">MIN(F2:F21)</f>
        <v>0.0266666666666666</v>
      </c>
      <c r="G24" s="6">
        <f t="shared" si="0"/>
        <v>0.0266666666666666</v>
      </c>
      <c r="H24" s="6">
        <f t="shared" si="0"/>
        <v>0.0266666666666666</v>
      </c>
      <c r="I24" s="6">
        <f t="shared" si="0"/>
        <v>0.0264348422888844</v>
      </c>
      <c r="J24" s="6">
        <f t="shared" si="0"/>
        <v>0.0256627298464354</v>
      </c>
      <c r="K24" s="6">
        <f t="shared" si="0"/>
        <v>0.0216305870914238</v>
      </c>
      <c r="L24" s="6">
        <f t="shared" si="0"/>
        <v>0.0192227401412679</v>
      </c>
      <c r="M24" s="6">
        <f t="shared" si="0"/>
        <v>0.0130915954130801</v>
      </c>
    </row>
    <row r="25" spans="1:13">
      <c r="A25" s="7">
        <f>QUARTILE(A1:A21,1)</f>
        <v>0.055935257</v>
      </c>
      <c r="B25" s="7">
        <f>QUARTILE(B1:B21,1)</f>
        <v>0.05346350725</v>
      </c>
      <c r="C25" s="7">
        <f>QUARTILE(C1:C21,1)</f>
        <v>0.05291195425</v>
      </c>
      <c r="D25" s="5">
        <f>QUARTILE(D1:D21,1)</f>
        <v>0.0492262378866321</v>
      </c>
      <c r="E25" s="5">
        <f>QUARTILE(E1:E21,1)</f>
        <v>0.0492262378866321</v>
      </c>
      <c r="F25" s="5">
        <f t="shared" ref="F25:M25" si="1">QUARTILE(F1:F21,1)</f>
        <v>0.0481115942965204</v>
      </c>
      <c r="G25" s="8">
        <f t="shared" si="1"/>
        <v>0.0458376444701231</v>
      </c>
      <c r="H25" s="8">
        <f t="shared" si="1"/>
        <v>0.0458376444701231</v>
      </c>
      <c r="I25" s="8">
        <f t="shared" si="1"/>
        <v>0.0446493223027799</v>
      </c>
      <c r="J25" s="8">
        <f t="shared" si="1"/>
        <v>0.0441981703351614</v>
      </c>
      <c r="K25" s="8">
        <f t="shared" si="1"/>
        <v>0.0442628507698139</v>
      </c>
      <c r="L25" s="8">
        <f t="shared" si="1"/>
        <v>0.0435715000262865</v>
      </c>
      <c r="M25" s="8">
        <f t="shared" si="1"/>
        <v>0.0331892070338207</v>
      </c>
    </row>
    <row r="26" spans="1:13">
      <c r="A26" s="4">
        <f>QUARTILE(A1:A21,2)</f>
        <v>0.08996142</v>
      </c>
      <c r="B26" s="4">
        <f>QUARTILE(B1:B21,2)</f>
        <v>0.080332207</v>
      </c>
      <c r="C26" s="4">
        <f>QUARTILE(C1:C21,2)</f>
        <v>0.0786792455</v>
      </c>
      <c r="D26" s="5">
        <f>QUARTILE(D1:D21,2)</f>
        <v>0.0786792452830189</v>
      </c>
      <c r="E26" s="5">
        <f>QUARTILE(E1:E21,2)</f>
        <v>0.0786792452830189</v>
      </c>
      <c r="F26" s="5">
        <f t="shared" ref="F26:M26" si="2">QUARTILE(F1:F21,2)</f>
        <v>0.0773901858421855</v>
      </c>
      <c r="G26" s="6">
        <f t="shared" si="2"/>
        <v>0.0752756897970763</v>
      </c>
      <c r="H26" s="6">
        <f t="shared" si="2"/>
        <v>0.0745139008536299</v>
      </c>
      <c r="I26" s="6">
        <f t="shared" si="2"/>
        <v>0.0729085942418946</v>
      </c>
      <c r="J26" s="6">
        <f t="shared" si="2"/>
        <v>0.0662974966328883</v>
      </c>
      <c r="K26" s="6">
        <f t="shared" si="2"/>
        <v>0.0592904174389362</v>
      </c>
      <c r="L26" s="6">
        <f t="shared" si="2"/>
        <v>0.0514266322082126</v>
      </c>
      <c r="M26" s="6">
        <f t="shared" si="2"/>
        <v>0.0401075521445166</v>
      </c>
    </row>
    <row r="27" spans="1:13">
      <c r="A27" s="7">
        <f>QUARTILE(A1:A21,3)</f>
        <v>0.16381212275</v>
      </c>
      <c r="B27" s="7">
        <f>QUARTILE(B1:B21,3)</f>
        <v>0.13192176875</v>
      </c>
      <c r="C27" s="7">
        <f>QUARTILE(C1:C21,3)</f>
        <v>0.144939737</v>
      </c>
      <c r="D27" s="5">
        <f>QUARTILE(D1:D21,3)</f>
        <v>0.139589363056831</v>
      </c>
      <c r="E27" s="5">
        <f>QUARTILE(E1:E21,3)</f>
        <v>0.138421556122448</v>
      </c>
      <c r="F27" s="5">
        <f t="shared" ref="F27:M27" si="3">QUARTILE(F1:F21,3)</f>
        <v>0.136998578337584</v>
      </c>
      <c r="G27" s="8">
        <f t="shared" si="3"/>
        <v>0.1320516448767</v>
      </c>
      <c r="H27" s="8">
        <f t="shared" si="3"/>
        <v>0.126987098745748</v>
      </c>
      <c r="I27" s="8">
        <f t="shared" si="3"/>
        <v>0.116229899368314</v>
      </c>
      <c r="J27" s="8">
        <f t="shared" si="3"/>
        <v>0.100748184511489</v>
      </c>
      <c r="K27" s="8">
        <f t="shared" si="3"/>
        <v>0.0848007606911962</v>
      </c>
      <c r="L27" s="8">
        <f t="shared" si="3"/>
        <v>0.0714665166450925</v>
      </c>
      <c r="M27" s="8">
        <f t="shared" si="3"/>
        <v>0.0537735849056603</v>
      </c>
    </row>
    <row r="28" spans="1:13">
      <c r="A28" s="4">
        <f>MAX(A1:A21)</f>
        <v>0.222222222</v>
      </c>
      <c r="B28" s="4">
        <f>MAX(B1:B21)</f>
        <v>0.195361078</v>
      </c>
      <c r="C28" s="4">
        <f>MAX(C1:C21)</f>
        <v>0.196813317</v>
      </c>
      <c r="D28" s="5">
        <f>MAX(D1:D21)</f>
        <v>0.190290923503765</v>
      </c>
      <c r="E28" s="5">
        <f>MAX(E1:E21)</f>
        <v>0.190290923503765</v>
      </c>
      <c r="F28" s="5">
        <f t="shared" ref="F28:M28" si="4">MAX(F1:F21)</f>
        <v>0.180236226714229</v>
      </c>
      <c r="G28" s="6">
        <f t="shared" si="4"/>
        <v>0.164537455410225</v>
      </c>
      <c r="H28" s="6">
        <f t="shared" si="4"/>
        <v>0.16</v>
      </c>
      <c r="I28" s="6">
        <f t="shared" si="4"/>
        <v>0.139999999999999</v>
      </c>
      <c r="J28" s="6">
        <f t="shared" si="4"/>
        <v>0.120130493354967</v>
      </c>
      <c r="K28" s="6">
        <f t="shared" si="4"/>
        <v>0.1107421875</v>
      </c>
      <c r="L28" s="6">
        <f t="shared" si="4"/>
        <v>0.0900390625</v>
      </c>
      <c r="M28" s="6">
        <f t="shared" si="4"/>
        <v>0.063376284042443</v>
      </c>
    </row>
    <row r="30" spans="1:13">
      <c r="A30" s="1" t="s">
        <v>30</v>
      </c>
      <c r="B30" s="1" t="s">
        <v>52</v>
      </c>
      <c r="C30" s="1" t="s">
        <v>66</v>
      </c>
      <c r="D30" s="1" t="s">
        <v>65</v>
      </c>
      <c r="E30" s="1" t="s">
        <v>55</v>
      </c>
      <c r="F30" s="1" t="s">
        <v>57</v>
      </c>
      <c r="G30" s="1" t="s">
        <v>58</v>
      </c>
      <c r="H30" s="1" t="s">
        <v>59</v>
      </c>
      <c r="I30" s="1" t="s">
        <v>59</v>
      </c>
      <c r="J30" s="1" t="s">
        <v>59</v>
      </c>
      <c r="K30" s="1" t="s">
        <v>62</v>
      </c>
      <c r="L30" s="1" t="s">
        <v>63</v>
      </c>
      <c r="M30" s="1" t="s">
        <v>64</v>
      </c>
    </row>
    <row r="31" spans="1:13">
      <c r="A31" s="4">
        <f>MIN(A2:A21)</f>
        <v>-0.001564651</v>
      </c>
      <c r="B31" s="4">
        <f>MIN(B2:B21)</f>
        <v>0.02617284</v>
      </c>
      <c r="C31" s="4">
        <f>MIN(C2:C21)</f>
        <v>0.02745679</v>
      </c>
      <c r="D31" s="4">
        <f t="shared" ref="D31:M31" si="5">MIN(D2:D21)</f>
        <v>0.0266666666666666</v>
      </c>
      <c r="E31" s="4">
        <f t="shared" si="5"/>
        <v>0.0266666666666666</v>
      </c>
      <c r="F31" s="4">
        <f t="shared" si="5"/>
        <v>0.0266666666666666</v>
      </c>
      <c r="G31" s="4">
        <f t="shared" si="5"/>
        <v>0.0266666666666666</v>
      </c>
      <c r="H31" s="4">
        <f t="shared" si="5"/>
        <v>0.0266666666666666</v>
      </c>
      <c r="I31" s="4">
        <f t="shared" si="5"/>
        <v>0.0264348422888844</v>
      </c>
      <c r="J31" s="4">
        <f t="shared" si="5"/>
        <v>0.0256627298464354</v>
      </c>
      <c r="K31" s="4">
        <f t="shared" si="5"/>
        <v>0.0216305870914238</v>
      </c>
      <c r="L31" s="4">
        <f t="shared" si="5"/>
        <v>0.0192227401412679</v>
      </c>
      <c r="M31" s="4">
        <f t="shared" si="5"/>
        <v>0.0130915954130801</v>
      </c>
    </row>
    <row r="32" spans="1:13">
      <c r="A32" s="7">
        <f>QUARTILE(A2:A21,1)-A31</f>
        <v>0.057499908</v>
      </c>
      <c r="B32" s="7">
        <f>QUARTILE(B2:B21,1)-B31</f>
        <v>0.02729066725</v>
      </c>
      <c r="C32" s="7">
        <f>QUARTILE(C2:C21,1)-C31</f>
        <v>0.02545516425</v>
      </c>
      <c r="D32" s="7">
        <f t="shared" ref="D32:M32" si="6">QUARTILE(D2:D21,1)-D31</f>
        <v>0.0225595712199655</v>
      </c>
      <c r="E32" s="7">
        <f t="shared" si="6"/>
        <v>0.0225595712199655</v>
      </c>
      <c r="F32" s="7">
        <f t="shared" si="6"/>
        <v>0.0214449276298538</v>
      </c>
      <c r="G32" s="7">
        <f t="shared" si="6"/>
        <v>0.0191709778034565</v>
      </c>
      <c r="H32" s="7">
        <f t="shared" si="6"/>
        <v>0.0191709778034565</v>
      </c>
      <c r="I32" s="7">
        <f t="shared" si="6"/>
        <v>0.0182144800138955</v>
      </c>
      <c r="J32" s="7">
        <f t="shared" si="6"/>
        <v>0.018535440488726</v>
      </c>
      <c r="K32" s="7">
        <f t="shared" si="6"/>
        <v>0.0226322636783901</v>
      </c>
      <c r="L32" s="7">
        <f t="shared" si="6"/>
        <v>0.0243487598850186</v>
      </c>
      <c r="M32" s="7">
        <f t="shared" si="6"/>
        <v>0.0200976116207406</v>
      </c>
    </row>
    <row r="33" spans="1:13">
      <c r="A33" s="4">
        <f>QUARTILE(A2:A21,2)-A32-A31</f>
        <v>0.034026163</v>
      </c>
      <c r="B33" s="4">
        <f>QUARTILE(B2:B21,2)-B32-B31</f>
        <v>0.02686869975</v>
      </c>
      <c r="C33" s="4">
        <f>QUARTILE(C2:C21,2)-C32-C31</f>
        <v>0.02576729125</v>
      </c>
      <c r="D33" s="4">
        <f t="shared" ref="D33:M33" si="7">QUARTILE(D2:D21,2)-D32-D31</f>
        <v>0.0294530073963867</v>
      </c>
      <c r="E33" s="4">
        <f t="shared" si="7"/>
        <v>0.0294530073963867</v>
      </c>
      <c r="F33" s="4">
        <f t="shared" si="7"/>
        <v>0.0292785915456651</v>
      </c>
      <c r="G33" s="4">
        <f t="shared" si="7"/>
        <v>0.0294380453269532</v>
      </c>
      <c r="H33" s="4">
        <f t="shared" si="7"/>
        <v>0.0286762563835068</v>
      </c>
      <c r="I33" s="4">
        <f t="shared" si="7"/>
        <v>0.0282592719391147</v>
      </c>
      <c r="J33" s="4">
        <f t="shared" si="7"/>
        <v>0.0220993262977269</v>
      </c>
      <c r="K33" s="4">
        <f t="shared" si="7"/>
        <v>0.0150275666691223</v>
      </c>
      <c r="L33" s="4">
        <f t="shared" si="7"/>
        <v>0.00785513218192605</v>
      </c>
      <c r="M33" s="4">
        <f t="shared" si="7"/>
        <v>0.0069183451106959</v>
      </c>
    </row>
    <row r="34" spans="1:13">
      <c r="A34" s="7">
        <f>QUARTILE(A2:A21,3)-A33-A32-A31</f>
        <v>0.07385070275</v>
      </c>
      <c r="B34" s="7">
        <f>QUARTILE(B2:B21,3)-B33-B32-B31</f>
        <v>0.05158956175</v>
      </c>
      <c r="C34" s="7">
        <f>QUARTILE(C2:C21,3)-C33-C32-C31</f>
        <v>0.0662604915</v>
      </c>
      <c r="D34" s="7">
        <f t="shared" ref="D34:M34" si="8">QUARTILE(D2:D21,3)-D33-D32-D31</f>
        <v>0.0609101177738117</v>
      </c>
      <c r="E34" s="7">
        <f t="shared" si="8"/>
        <v>0.0597423108394294</v>
      </c>
      <c r="F34" s="7">
        <f t="shared" si="8"/>
        <v>0.059608392495399</v>
      </c>
      <c r="G34" s="7">
        <f t="shared" si="8"/>
        <v>0.056775955079624</v>
      </c>
      <c r="H34" s="7">
        <f t="shared" si="8"/>
        <v>0.0524731978921179</v>
      </c>
      <c r="I34" s="7">
        <f t="shared" si="8"/>
        <v>0.0433213051264199</v>
      </c>
      <c r="J34" s="7">
        <f t="shared" si="8"/>
        <v>0.0344506878786009</v>
      </c>
      <c r="K34" s="7">
        <f t="shared" si="8"/>
        <v>0.02551034325226</v>
      </c>
      <c r="L34" s="7">
        <f t="shared" si="8"/>
        <v>0.0200398844368799</v>
      </c>
      <c r="M34" s="7">
        <f t="shared" si="8"/>
        <v>0.0136660327611437</v>
      </c>
    </row>
    <row r="35" spans="1:13">
      <c r="A35" s="4">
        <f>MAX(A2:A21)-A34-A33-A32-A31</f>
        <v>0.05841009925</v>
      </c>
      <c r="B35" s="4">
        <f>MAX(B2:B21)-B34-B33-B32-B31</f>
        <v>0.06343930925</v>
      </c>
      <c r="C35" s="4">
        <f>MAX(C2:C21)-C34-C33-C32-C31</f>
        <v>0.05187358</v>
      </c>
      <c r="D35" s="4">
        <f t="shared" ref="D35:M35" si="9">MAX(D2:D21)-D34-D33-D32-D31</f>
        <v>0.0507015604469345</v>
      </c>
      <c r="E35" s="4">
        <f t="shared" si="9"/>
        <v>0.0518693673813167</v>
      </c>
      <c r="F35" s="4">
        <f t="shared" si="9"/>
        <v>0.0432376483766445</v>
      </c>
      <c r="G35" s="4">
        <f t="shared" si="9"/>
        <v>0.0324858105335247</v>
      </c>
      <c r="H35" s="4">
        <f t="shared" si="9"/>
        <v>0.0330129012542522</v>
      </c>
      <c r="I35" s="4">
        <f t="shared" si="9"/>
        <v>0.0237701006316845</v>
      </c>
      <c r="J35" s="4">
        <f t="shared" si="9"/>
        <v>0.0193823088434778</v>
      </c>
      <c r="K35" s="4">
        <f t="shared" si="9"/>
        <v>0.0259414268088038</v>
      </c>
      <c r="L35" s="4">
        <f t="shared" si="9"/>
        <v>0.0185725458549075</v>
      </c>
      <c r="M35" s="4">
        <f t="shared" si="9"/>
        <v>0.0096026991367827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workbookViewId="0">
      <selection activeCell="E20" sqref="E20"/>
    </sheetView>
  </sheetViews>
  <sheetFormatPr defaultColWidth="9" defaultRowHeight="15"/>
  <cols>
    <col min="1" max="1" width="12.6285714285714" customWidth="1"/>
    <col min="2" max="2" width="14.8761904761905" customWidth="1"/>
    <col min="3" max="3" width="14.8761904761905" customWidth="1"/>
    <col min="4" max="13" width="14.8761904761905" customWidth="1"/>
  </cols>
  <sheetData>
    <row r="1" spans="1:13">
      <c r="A1" s="1" t="s">
        <v>30</v>
      </c>
      <c r="B1" s="1" t="s">
        <v>52</v>
      </c>
      <c r="C1" s="1" t="s">
        <v>66</v>
      </c>
      <c r="D1" s="1" t="s">
        <v>65</v>
      </c>
      <c r="E1" s="1" t="s">
        <v>55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</row>
    <row r="2" spans="1:13">
      <c r="A2" s="10">
        <v>0.947368421</v>
      </c>
      <c r="B2" s="10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0.964912</v>
      </c>
      <c r="M2" s="2">
        <v>0.982456</v>
      </c>
    </row>
    <row r="3" spans="1:13">
      <c r="A3" s="11">
        <v>0.860696517</v>
      </c>
      <c r="B3" s="11">
        <v>0.905472637</v>
      </c>
      <c r="C3" s="3">
        <v>0.860697</v>
      </c>
      <c r="D3" s="3">
        <v>0.880597</v>
      </c>
      <c r="E3" s="3">
        <v>0.880597</v>
      </c>
      <c r="F3" s="3">
        <v>0.895522</v>
      </c>
      <c r="G3" s="3">
        <v>0.80597</v>
      </c>
      <c r="H3" s="3">
        <v>0.80597</v>
      </c>
      <c r="I3" s="3">
        <v>0.800995</v>
      </c>
      <c r="J3" s="3">
        <v>0.830846</v>
      </c>
      <c r="K3" s="3">
        <v>0.781095</v>
      </c>
      <c r="L3" s="3">
        <v>0.865672</v>
      </c>
      <c r="M3" s="3">
        <v>0.756219</v>
      </c>
    </row>
    <row r="4" spans="1:13">
      <c r="A4" s="10">
        <v>0.977272727</v>
      </c>
      <c r="B4" s="10">
        <v>0.909090909</v>
      </c>
      <c r="C4" s="2">
        <v>0.977273</v>
      </c>
      <c r="D4" s="2">
        <v>0.977273</v>
      </c>
      <c r="E4" s="2">
        <v>0.977273</v>
      </c>
      <c r="F4" s="2">
        <v>0.977273</v>
      </c>
      <c r="G4" s="2">
        <v>0.977273</v>
      </c>
      <c r="H4" s="2">
        <v>0.977273</v>
      </c>
      <c r="I4" s="2">
        <v>1</v>
      </c>
      <c r="J4" s="2">
        <v>0.977273</v>
      </c>
      <c r="K4" s="2">
        <v>0.954545</v>
      </c>
      <c r="L4" s="2">
        <v>0.931818</v>
      </c>
      <c r="M4" s="2">
        <v>1</v>
      </c>
    </row>
    <row r="5" spans="1:13">
      <c r="A5" s="11">
        <v>0.990082645</v>
      </c>
      <c r="B5" s="11">
        <v>0.79338843</v>
      </c>
      <c r="C5" s="3">
        <v>0.990083</v>
      </c>
      <c r="D5" s="3">
        <v>0.990083</v>
      </c>
      <c r="E5" s="3">
        <v>0.990083</v>
      </c>
      <c r="F5" s="3">
        <v>0.990083</v>
      </c>
      <c r="G5" s="3">
        <v>0.990083</v>
      </c>
      <c r="H5" s="3">
        <v>0.990083</v>
      </c>
      <c r="I5" s="3">
        <v>0.990083</v>
      </c>
      <c r="J5" s="3">
        <v>0.990083</v>
      </c>
      <c r="K5" s="3">
        <v>0.990083</v>
      </c>
      <c r="L5" s="3">
        <v>0.990083</v>
      </c>
      <c r="M5" s="3">
        <v>0.664463</v>
      </c>
    </row>
    <row r="6" spans="1:13">
      <c r="A6" s="10">
        <v>0.715997603</v>
      </c>
      <c r="B6" s="10">
        <v>0.980227681</v>
      </c>
      <c r="C6" s="2">
        <v>0.723188</v>
      </c>
      <c r="D6" s="2">
        <v>0.846016</v>
      </c>
      <c r="E6" s="2">
        <v>0.723188</v>
      </c>
      <c r="F6" s="2">
        <v>0.850809</v>
      </c>
      <c r="G6" s="2">
        <v>0.913122</v>
      </c>
      <c r="H6" s="2">
        <v>0.911324</v>
      </c>
      <c r="I6" s="2">
        <v>1</v>
      </c>
      <c r="J6" s="2">
        <v>1</v>
      </c>
      <c r="K6" s="2">
        <v>0.999401</v>
      </c>
      <c r="L6" s="2">
        <v>0.998802</v>
      </c>
      <c r="M6" s="2">
        <v>0.997004</v>
      </c>
    </row>
    <row r="7" spans="1:13">
      <c r="A7" s="11">
        <v>0.846153846</v>
      </c>
      <c r="B7" s="11">
        <v>1</v>
      </c>
      <c r="C7" s="3">
        <v>0.846154</v>
      </c>
      <c r="D7" s="3">
        <v>0.846154</v>
      </c>
      <c r="E7" s="3">
        <v>0.846154</v>
      </c>
      <c r="F7" s="3">
        <v>0.846154</v>
      </c>
      <c r="G7" s="3">
        <v>0.846154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 t="s">
        <v>56</v>
      </c>
    </row>
    <row r="8" spans="1:13">
      <c r="A8" s="10">
        <v>0.924528302</v>
      </c>
      <c r="B8" s="10">
        <v>0.547169811</v>
      </c>
      <c r="C8" s="2">
        <v>0.90566</v>
      </c>
      <c r="D8" s="2">
        <v>0.924528</v>
      </c>
      <c r="E8" s="2">
        <v>0.924528</v>
      </c>
      <c r="F8" s="2">
        <v>0.924528</v>
      </c>
      <c r="G8" s="2">
        <v>0.924528</v>
      </c>
      <c r="H8" s="2">
        <v>0.924528</v>
      </c>
      <c r="I8" s="2">
        <v>0.924528</v>
      </c>
      <c r="J8" s="2">
        <v>0.924528</v>
      </c>
      <c r="K8" s="2">
        <v>0.924528</v>
      </c>
      <c r="L8" s="2">
        <v>0.943396</v>
      </c>
      <c r="M8" s="2">
        <v>0.924528</v>
      </c>
    </row>
    <row r="9" spans="1:13">
      <c r="A9" s="11">
        <v>0.661290323</v>
      </c>
      <c r="B9" s="11">
        <v>0.5</v>
      </c>
      <c r="C9" s="3">
        <v>0.66129</v>
      </c>
      <c r="D9" s="3">
        <v>0.870968</v>
      </c>
      <c r="E9" s="3">
        <v>0.870968</v>
      </c>
      <c r="F9" s="3">
        <v>0.870968</v>
      </c>
      <c r="G9" s="3">
        <v>0.870968</v>
      </c>
      <c r="H9" s="3">
        <v>0.870968</v>
      </c>
      <c r="I9" s="3">
        <v>0.870968</v>
      </c>
      <c r="J9" s="3">
        <v>0.870968</v>
      </c>
      <c r="K9" s="3">
        <v>0.935484</v>
      </c>
      <c r="L9" s="3">
        <v>0.919355</v>
      </c>
      <c r="M9" s="3">
        <v>0.903226</v>
      </c>
    </row>
    <row r="10" spans="1:13">
      <c r="A10" s="10">
        <v>0.977186312</v>
      </c>
      <c r="B10" s="10">
        <v>0.977186312</v>
      </c>
      <c r="C10" s="2">
        <v>0.977186</v>
      </c>
      <c r="D10" s="2">
        <v>0.977186</v>
      </c>
      <c r="E10" s="2">
        <v>0.977186</v>
      </c>
      <c r="F10" s="2">
        <v>0.977186</v>
      </c>
      <c r="G10" s="2">
        <v>1</v>
      </c>
      <c r="H10" s="2">
        <v>1</v>
      </c>
      <c r="I10" s="2">
        <v>1</v>
      </c>
      <c r="J10" s="2">
        <v>1</v>
      </c>
      <c r="K10" s="2">
        <v>0.977186</v>
      </c>
      <c r="L10" s="2">
        <v>1</v>
      </c>
      <c r="M10" s="2">
        <v>0.961977</v>
      </c>
    </row>
    <row r="11" spans="1:13">
      <c r="A11" s="11">
        <v>1</v>
      </c>
      <c r="B11" s="11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</row>
    <row r="12" spans="1:13">
      <c r="A12" s="10">
        <v>0.609375</v>
      </c>
      <c r="B12" s="10">
        <v>0.984375</v>
      </c>
      <c r="C12" s="2">
        <v>0.546875</v>
      </c>
      <c r="D12" s="2">
        <v>0.71875</v>
      </c>
      <c r="E12" s="2">
        <v>0.71875</v>
      </c>
      <c r="F12" s="2">
        <v>0.71875</v>
      </c>
      <c r="G12" s="2">
        <v>0.71875</v>
      </c>
      <c r="H12" s="2">
        <v>0.71875</v>
      </c>
      <c r="I12" s="2">
        <v>0.71875</v>
      </c>
      <c r="J12" s="2">
        <v>0.71875</v>
      </c>
      <c r="K12" s="2">
        <v>0.734375</v>
      </c>
      <c r="L12" s="2">
        <v>0.703125</v>
      </c>
      <c r="M12" s="2">
        <v>0.734375</v>
      </c>
    </row>
    <row r="13" spans="1:13">
      <c r="A13" s="11">
        <v>0.619047619</v>
      </c>
      <c r="B13" s="11">
        <v>1</v>
      </c>
      <c r="C13" s="3">
        <v>0.619048</v>
      </c>
      <c r="D13" s="3">
        <v>0.619048</v>
      </c>
      <c r="E13" s="3">
        <v>0.619048</v>
      </c>
      <c r="F13" s="3">
        <v>0.619048</v>
      </c>
      <c r="G13" s="3">
        <v>0.880952</v>
      </c>
      <c r="H13" s="3">
        <v>0.880952</v>
      </c>
      <c r="I13" s="3">
        <v>0.880952</v>
      </c>
      <c r="J13" s="3">
        <v>0.916667</v>
      </c>
      <c r="K13" s="3">
        <v>0.904762</v>
      </c>
      <c r="L13" s="3">
        <v>0.940476</v>
      </c>
      <c r="M13" s="3">
        <v>0.904762</v>
      </c>
    </row>
    <row r="14" spans="1:13">
      <c r="A14" s="10">
        <v>1</v>
      </c>
      <c r="B14" s="10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 t="s">
        <v>56</v>
      </c>
    </row>
    <row r="15" spans="1:13">
      <c r="A15" s="11">
        <v>1</v>
      </c>
      <c r="B15" s="11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</row>
    <row r="16" spans="1:13">
      <c r="A16" s="10">
        <v>0.97826087</v>
      </c>
      <c r="B16" s="10">
        <v>1</v>
      </c>
      <c r="C16" s="2">
        <v>0.978261</v>
      </c>
      <c r="D16" s="2">
        <v>0.978261</v>
      </c>
      <c r="E16" s="2">
        <v>0.98913</v>
      </c>
      <c r="F16" s="2">
        <v>1</v>
      </c>
      <c r="G16" s="2">
        <v>1</v>
      </c>
      <c r="H16" s="2">
        <v>0.98913</v>
      </c>
      <c r="I16" s="2">
        <v>0.98913</v>
      </c>
      <c r="J16" s="2">
        <v>0.98913</v>
      </c>
      <c r="K16" s="2">
        <v>0.98913</v>
      </c>
      <c r="L16" s="2">
        <v>0.98913</v>
      </c>
      <c r="M16" s="2">
        <v>0.98913</v>
      </c>
    </row>
    <row r="17" spans="1:13">
      <c r="A17" s="11">
        <v>0.738372093</v>
      </c>
      <c r="B17" s="11">
        <v>1</v>
      </c>
      <c r="C17" s="3">
        <v>0.738372</v>
      </c>
      <c r="D17" s="3">
        <v>0.738372</v>
      </c>
      <c r="E17" s="3">
        <v>0.738372</v>
      </c>
      <c r="F17" s="3">
        <v>0.738372</v>
      </c>
      <c r="G17" s="3">
        <v>0.825581</v>
      </c>
      <c r="H17" s="3">
        <v>0.825581</v>
      </c>
      <c r="I17" s="3">
        <v>0.94186</v>
      </c>
      <c r="J17" s="3">
        <v>0.930233</v>
      </c>
      <c r="K17" s="3">
        <v>0.866279</v>
      </c>
      <c r="L17" s="3">
        <v>0.843023</v>
      </c>
      <c r="M17" s="3">
        <v>0.877907</v>
      </c>
    </row>
    <row r="18" spans="1:13">
      <c r="A18" s="10">
        <v>0.807854985</v>
      </c>
      <c r="B18" s="10">
        <v>0.693655589</v>
      </c>
      <c r="C18" s="2">
        <v>0.807855</v>
      </c>
      <c r="D18" s="2">
        <v>0.841692</v>
      </c>
      <c r="E18" s="2">
        <v>0.841692</v>
      </c>
      <c r="F18" s="2">
        <v>0.841692</v>
      </c>
      <c r="G18" s="2">
        <v>0.841692</v>
      </c>
      <c r="H18" s="2">
        <v>0.841692</v>
      </c>
      <c r="I18" s="2">
        <v>0.841692</v>
      </c>
      <c r="J18" s="2">
        <v>0.841692</v>
      </c>
      <c r="K18" s="2">
        <v>0.841692</v>
      </c>
      <c r="L18" s="2">
        <v>0.841692</v>
      </c>
      <c r="M18" s="2">
        <v>0.78006</v>
      </c>
    </row>
    <row r="19" spans="1:13">
      <c r="A19" s="11">
        <v>0.584664537</v>
      </c>
      <c r="B19" s="11">
        <v>0.584664537</v>
      </c>
      <c r="C19" s="3">
        <v>0.584665</v>
      </c>
      <c r="D19" s="3">
        <v>0.584665</v>
      </c>
      <c r="E19" s="3">
        <v>0.584665</v>
      </c>
      <c r="F19" s="3">
        <v>0.584665</v>
      </c>
      <c r="G19" s="3">
        <v>0.584665</v>
      </c>
      <c r="H19" s="3">
        <v>0.584665</v>
      </c>
      <c r="I19" s="3">
        <v>0.584665</v>
      </c>
      <c r="J19" s="3">
        <v>0.584665</v>
      </c>
      <c r="K19" s="3">
        <v>0.690096</v>
      </c>
      <c r="L19" s="3">
        <v>0.690096</v>
      </c>
      <c r="M19" s="3">
        <v>1</v>
      </c>
    </row>
    <row r="20" spans="1:13">
      <c r="A20" s="10">
        <v>1</v>
      </c>
      <c r="B20" s="10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 t="s">
        <v>56</v>
      </c>
      <c r="M20" s="2" t="s">
        <v>56</v>
      </c>
    </row>
    <row r="21" spans="1:13">
      <c r="A21" s="11">
        <v>0.947565543</v>
      </c>
      <c r="B21" s="11">
        <v>0.947565543</v>
      </c>
      <c r="C21" s="3">
        <v>0.947566</v>
      </c>
      <c r="D21" s="3">
        <v>0.977528</v>
      </c>
      <c r="E21" s="3">
        <v>0.977528</v>
      </c>
      <c r="F21" s="3">
        <v>0.955056</v>
      </c>
      <c r="G21" s="3">
        <v>0.962547</v>
      </c>
      <c r="H21" s="3">
        <v>0.951311</v>
      </c>
      <c r="I21" s="3">
        <v>0.947566</v>
      </c>
      <c r="J21" s="3">
        <v>0.973783</v>
      </c>
      <c r="K21" s="3">
        <v>0.962547</v>
      </c>
      <c r="L21" s="3">
        <v>0.962547</v>
      </c>
      <c r="M21" s="3">
        <v>0.970037</v>
      </c>
    </row>
    <row r="23" spans="1:13">
      <c r="A23" s="1" t="s">
        <v>30</v>
      </c>
      <c r="B23" s="1" t="s">
        <v>52</v>
      </c>
      <c r="C23" s="1" t="s">
        <v>66</v>
      </c>
      <c r="D23" s="1" t="s">
        <v>65</v>
      </c>
      <c r="E23" s="1" t="s">
        <v>55</v>
      </c>
      <c r="F23" s="1" t="s">
        <v>57</v>
      </c>
      <c r="G23" s="1" t="s">
        <v>58</v>
      </c>
      <c r="H23" s="1" t="s">
        <v>59</v>
      </c>
      <c r="I23" s="1" t="s">
        <v>60</v>
      </c>
      <c r="J23" s="1" t="s">
        <v>61</v>
      </c>
      <c r="K23" s="1" t="s">
        <v>62</v>
      </c>
      <c r="L23" s="1" t="s">
        <v>63</v>
      </c>
      <c r="M23" s="1" t="s">
        <v>64</v>
      </c>
    </row>
    <row r="24" spans="1:13">
      <c r="A24" s="4">
        <f>MIN(A2:A21)</f>
        <v>0.584664537</v>
      </c>
      <c r="B24" s="4">
        <f>MIN(B2:B21)</f>
        <v>0.5</v>
      </c>
      <c r="C24" s="4">
        <f>MIN(C2:C21)</f>
        <v>0.546875</v>
      </c>
      <c r="D24" s="5">
        <f t="shared" ref="D24:M24" si="0">MIN(D2:D21)</f>
        <v>0.584665</v>
      </c>
      <c r="E24" s="5">
        <f t="shared" si="0"/>
        <v>0.584665</v>
      </c>
      <c r="F24" s="5">
        <f t="shared" si="0"/>
        <v>0.584665</v>
      </c>
      <c r="G24" s="6">
        <f t="shared" si="0"/>
        <v>0.584665</v>
      </c>
      <c r="H24" s="6">
        <f t="shared" si="0"/>
        <v>0.584665</v>
      </c>
      <c r="I24" s="6">
        <f t="shared" si="0"/>
        <v>0.584665</v>
      </c>
      <c r="J24" s="6">
        <f t="shared" si="0"/>
        <v>0.584665</v>
      </c>
      <c r="K24" s="6">
        <f t="shared" si="0"/>
        <v>0.690096</v>
      </c>
      <c r="L24" s="6">
        <f t="shared" si="0"/>
        <v>0.690096</v>
      </c>
      <c r="M24" s="6">
        <f t="shared" si="0"/>
        <v>0.664463</v>
      </c>
    </row>
    <row r="25" spans="1:13">
      <c r="A25" s="7">
        <f>QUARTILE(A1:A21,1)</f>
        <v>0.7327784705</v>
      </c>
      <c r="B25" s="7">
        <f>QUARTILE(B1:B21,1)</f>
        <v>0.87745158525</v>
      </c>
      <c r="C25" s="7">
        <f>QUARTILE(C1:C21,1)</f>
        <v>0.734576</v>
      </c>
      <c r="D25" s="5">
        <f t="shared" ref="D25:M25" si="1">QUARTILE(D1:D21,1)</f>
        <v>0.844935</v>
      </c>
      <c r="E25" s="5">
        <f t="shared" si="1"/>
        <v>0.815862</v>
      </c>
      <c r="F25" s="5">
        <f t="shared" si="1"/>
        <v>0.8450385</v>
      </c>
      <c r="G25" s="8">
        <f t="shared" si="1"/>
        <v>0.8450385</v>
      </c>
      <c r="H25" s="8">
        <f t="shared" si="1"/>
        <v>0.863649</v>
      </c>
      <c r="I25" s="8">
        <f t="shared" si="1"/>
        <v>0.878456</v>
      </c>
      <c r="J25" s="8">
        <f t="shared" si="1"/>
        <v>0.90524225</v>
      </c>
      <c r="K25" s="8">
        <f t="shared" si="1"/>
        <v>0.89514125</v>
      </c>
      <c r="L25" s="8">
        <f t="shared" si="1"/>
        <v>0.8925135</v>
      </c>
      <c r="M25" s="8">
        <f t="shared" si="1"/>
        <v>0.877907</v>
      </c>
    </row>
    <row r="26" spans="1:13">
      <c r="A26" s="4">
        <f>QUARTILE(A1:A21,2)</f>
        <v>0.9359483615</v>
      </c>
      <c r="B26" s="4">
        <f>QUARTILE(B1:B21,2)</f>
        <v>0.9823013405</v>
      </c>
      <c r="C26" s="4">
        <f>QUARTILE(C1:C21,2)</f>
        <v>0.926613</v>
      </c>
      <c r="D26" s="5">
        <f t="shared" ref="D26:M26" si="2">QUARTILE(D1:D21,2)</f>
        <v>0.950857</v>
      </c>
      <c r="E26" s="5">
        <f t="shared" si="2"/>
        <v>0.950857</v>
      </c>
      <c r="F26" s="5">
        <f t="shared" si="2"/>
        <v>0.939792</v>
      </c>
      <c r="G26" s="6">
        <f t="shared" si="2"/>
        <v>0.9435375</v>
      </c>
      <c r="H26" s="6">
        <f t="shared" si="2"/>
        <v>0.964292</v>
      </c>
      <c r="I26" s="6">
        <f t="shared" si="2"/>
        <v>0.9896065</v>
      </c>
      <c r="J26" s="6">
        <f t="shared" si="2"/>
        <v>0.9832015</v>
      </c>
      <c r="K26" s="6">
        <f t="shared" si="2"/>
        <v>0.9698665</v>
      </c>
      <c r="L26" s="6">
        <f t="shared" si="2"/>
        <v>0.962547</v>
      </c>
      <c r="M26" s="6">
        <f t="shared" si="2"/>
        <v>0.961977</v>
      </c>
    </row>
    <row r="27" spans="1:13">
      <c r="A27" s="7">
        <f>QUARTILE(A1:A21,3)</f>
        <v>0.98121631375</v>
      </c>
      <c r="B27" s="7">
        <f>QUARTILE(B1:B21,3)</f>
        <v>1</v>
      </c>
      <c r="C27" s="7">
        <v>0.99256225</v>
      </c>
      <c r="D27" s="5">
        <f t="shared" ref="D27:M27" si="3">QUARTILE(D1:D21,3)</f>
        <v>0.99256225</v>
      </c>
      <c r="E27" s="5">
        <f t="shared" si="3"/>
        <v>0.99256225</v>
      </c>
      <c r="F27" s="5">
        <f t="shared" si="3"/>
        <v>1</v>
      </c>
      <c r="G27" s="8">
        <f t="shared" si="3"/>
        <v>1</v>
      </c>
      <c r="H27" s="8">
        <f t="shared" si="3"/>
        <v>1</v>
      </c>
      <c r="I27" s="8">
        <f t="shared" si="3"/>
        <v>1</v>
      </c>
      <c r="J27" s="8">
        <f t="shared" si="3"/>
        <v>1</v>
      </c>
      <c r="K27" s="8">
        <f t="shared" si="3"/>
        <v>1</v>
      </c>
      <c r="L27" s="8">
        <f t="shared" si="3"/>
        <v>0.999401</v>
      </c>
      <c r="M27" s="8">
        <f t="shared" si="3"/>
        <v>0.997004</v>
      </c>
    </row>
    <row r="28" spans="1:13">
      <c r="A28" s="4">
        <f>MAX(A1:A21)</f>
        <v>1</v>
      </c>
      <c r="B28" s="4">
        <f>MAX(B1:B21)</f>
        <v>1</v>
      </c>
      <c r="C28" s="4">
        <f>MAX(C1:C21)</f>
        <v>1</v>
      </c>
      <c r="D28" s="5">
        <f t="shared" ref="D28:M28" si="4">MAX(D1:D21)</f>
        <v>1</v>
      </c>
      <c r="E28" s="5">
        <f t="shared" si="4"/>
        <v>1</v>
      </c>
      <c r="F28" s="5">
        <f t="shared" si="4"/>
        <v>1</v>
      </c>
      <c r="G28" s="6">
        <f t="shared" si="4"/>
        <v>1</v>
      </c>
      <c r="H28" s="6">
        <f t="shared" si="4"/>
        <v>1</v>
      </c>
      <c r="I28" s="6">
        <f t="shared" si="4"/>
        <v>1</v>
      </c>
      <c r="J28" s="6">
        <f t="shared" si="4"/>
        <v>1</v>
      </c>
      <c r="K28" s="6">
        <f t="shared" si="4"/>
        <v>1</v>
      </c>
      <c r="L28" s="6">
        <f t="shared" si="4"/>
        <v>1</v>
      </c>
      <c r="M28" s="6">
        <f t="shared" si="4"/>
        <v>1</v>
      </c>
    </row>
    <row r="30" spans="1:13">
      <c r="A30" s="1" t="s">
        <v>30</v>
      </c>
      <c r="B30" s="1" t="s">
        <v>52</v>
      </c>
      <c r="C30" s="1" t="s">
        <v>66</v>
      </c>
      <c r="D30" s="1" t="s">
        <v>65</v>
      </c>
      <c r="E30" s="1" t="s">
        <v>55</v>
      </c>
      <c r="F30" s="1" t="s">
        <v>57</v>
      </c>
      <c r="G30" s="1" t="s">
        <v>58</v>
      </c>
      <c r="H30" s="1" t="s">
        <v>59</v>
      </c>
      <c r="I30" s="1" t="s">
        <v>60</v>
      </c>
      <c r="J30" s="1" t="s">
        <v>61</v>
      </c>
      <c r="K30" s="1" t="s">
        <v>62</v>
      </c>
      <c r="L30" s="1" t="s">
        <v>63</v>
      </c>
      <c r="M30" s="1" t="s">
        <v>64</v>
      </c>
    </row>
    <row r="31" spans="1:13">
      <c r="A31" s="4">
        <f>MIN(A2:A21)</f>
        <v>0.584664537</v>
      </c>
      <c r="B31" s="4">
        <f>MIN(B2:B21)</f>
        <v>0.5</v>
      </c>
      <c r="C31" s="4">
        <f>MIN(C2:C21)</f>
        <v>0.546875</v>
      </c>
      <c r="D31" s="4">
        <f t="shared" ref="D31:M31" si="5">MIN(D2:D21)</f>
        <v>0.584665</v>
      </c>
      <c r="E31" s="4">
        <f t="shared" si="5"/>
        <v>0.584665</v>
      </c>
      <c r="F31" s="4">
        <f t="shared" si="5"/>
        <v>0.584665</v>
      </c>
      <c r="G31" s="4">
        <f t="shared" si="5"/>
        <v>0.584665</v>
      </c>
      <c r="H31" s="4">
        <f t="shared" si="5"/>
        <v>0.584665</v>
      </c>
      <c r="I31" s="4">
        <f t="shared" si="5"/>
        <v>0.584665</v>
      </c>
      <c r="J31" s="4">
        <f t="shared" si="5"/>
        <v>0.584665</v>
      </c>
      <c r="K31" s="4">
        <f t="shared" si="5"/>
        <v>0.690096</v>
      </c>
      <c r="L31" s="4">
        <f t="shared" si="5"/>
        <v>0.690096</v>
      </c>
      <c r="M31" s="4">
        <f t="shared" si="5"/>
        <v>0.664463</v>
      </c>
    </row>
    <row r="32" spans="1:13">
      <c r="A32" s="7">
        <f>QUARTILE(A2:A21,1)-A31</f>
        <v>0.1481139335</v>
      </c>
      <c r="B32" s="7">
        <f>QUARTILE(B2:B21,1)-B31</f>
        <v>0.37745158525</v>
      </c>
      <c r="C32" s="7">
        <f>QUARTILE(C2:C21,1)-C31</f>
        <v>0.187701</v>
      </c>
      <c r="D32" s="7">
        <f t="shared" ref="D32:M32" si="6">QUARTILE(D2:D21,1)-D31</f>
        <v>0.26027</v>
      </c>
      <c r="E32" s="7">
        <f t="shared" si="6"/>
        <v>0.231197</v>
      </c>
      <c r="F32" s="7">
        <f t="shared" si="6"/>
        <v>0.2603735</v>
      </c>
      <c r="G32" s="7">
        <f t="shared" si="6"/>
        <v>0.2603735</v>
      </c>
      <c r="H32" s="7">
        <f t="shared" si="6"/>
        <v>0.278984</v>
      </c>
      <c r="I32" s="7">
        <f t="shared" si="6"/>
        <v>0.293791</v>
      </c>
      <c r="J32" s="7">
        <f t="shared" si="6"/>
        <v>0.32057725</v>
      </c>
      <c r="K32" s="7">
        <f t="shared" si="6"/>
        <v>0.20504525</v>
      </c>
      <c r="L32" s="7">
        <f t="shared" si="6"/>
        <v>0.2024175</v>
      </c>
      <c r="M32" s="7">
        <f t="shared" si="6"/>
        <v>0.213444</v>
      </c>
    </row>
    <row r="33" spans="1:13">
      <c r="A33" s="4">
        <f>QUARTILE(A2:A21,2)-A32-A31</f>
        <v>0.203169891</v>
      </c>
      <c r="B33" s="4">
        <f>QUARTILE(B2:B21,2)-B32-B31</f>
        <v>0.10484975525</v>
      </c>
      <c r="C33" s="4">
        <f>QUARTILE(C2:C21,2)-C32-C31</f>
        <v>0.192037</v>
      </c>
      <c r="D33" s="4">
        <f t="shared" ref="D33:M33" si="7">QUARTILE(D2:D21,2)-D32-D31</f>
        <v>0.105922</v>
      </c>
      <c r="E33" s="4">
        <f t="shared" si="7"/>
        <v>0.134995</v>
      </c>
      <c r="F33" s="4">
        <f t="shared" si="7"/>
        <v>0.0947534999999999</v>
      </c>
      <c r="G33" s="4">
        <f t="shared" si="7"/>
        <v>0.098499</v>
      </c>
      <c r="H33" s="4">
        <f t="shared" si="7"/>
        <v>0.100643</v>
      </c>
      <c r="I33" s="4">
        <f t="shared" si="7"/>
        <v>0.1111505</v>
      </c>
      <c r="J33" s="4">
        <f t="shared" si="7"/>
        <v>0.0779592499999999</v>
      </c>
      <c r="K33" s="4">
        <f t="shared" si="7"/>
        <v>0.07472525</v>
      </c>
      <c r="L33" s="4">
        <f t="shared" si="7"/>
        <v>0.0700335000000001</v>
      </c>
      <c r="M33" s="4">
        <f t="shared" si="7"/>
        <v>0.08407</v>
      </c>
    </row>
    <row r="34" spans="1:13">
      <c r="A34" s="7">
        <f>QUARTILE(A2:A21,3)-A33-A32-A31</f>
        <v>0.04526795225</v>
      </c>
      <c r="B34" s="7">
        <f>QUARTILE(B2:B21,3)-B33-B32-B31</f>
        <v>0.0176986594999999</v>
      </c>
      <c r="C34" s="7">
        <f>QUARTILE(C2:C21,3)-C33-C32-C31</f>
        <v>0.06594925</v>
      </c>
      <c r="D34" s="7">
        <f t="shared" ref="D34:M34" si="8">QUARTILE(D2:D21,3)-D33-D32-D31</f>
        <v>0.0417052499999999</v>
      </c>
      <c r="E34" s="7">
        <f t="shared" si="8"/>
        <v>0.0417052499999999</v>
      </c>
      <c r="F34" s="7">
        <f t="shared" si="8"/>
        <v>0.060208</v>
      </c>
      <c r="G34" s="7">
        <f t="shared" si="8"/>
        <v>0.0564625</v>
      </c>
      <c r="H34" s="7">
        <f t="shared" si="8"/>
        <v>0.0357080000000001</v>
      </c>
      <c r="I34" s="7">
        <f t="shared" si="8"/>
        <v>0.0103934999999999</v>
      </c>
      <c r="J34" s="7">
        <f t="shared" si="8"/>
        <v>0.0167985</v>
      </c>
      <c r="K34" s="7">
        <f t="shared" si="8"/>
        <v>0.0301335</v>
      </c>
      <c r="L34" s="7">
        <f t="shared" si="8"/>
        <v>0.0368539999999999</v>
      </c>
      <c r="M34" s="7">
        <f t="shared" si="8"/>
        <v>0.035027</v>
      </c>
    </row>
    <row r="35" spans="1:13">
      <c r="A35" s="4">
        <f>MAX(A2:A21)-A34-A33-A32-A31</f>
        <v>0.01878368625</v>
      </c>
      <c r="B35" s="4">
        <f>MAX(B2:B21)-B34-B33-B32-B31</f>
        <v>0</v>
      </c>
      <c r="C35" s="4">
        <f>MAX(C2:C21)-C34-C33-C32-C31</f>
        <v>0.00743775000000002</v>
      </c>
      <c r="D35" s="4">
        <f t="shared" ref="D35:M35" si="9">MAX(D2:D21)-D34-D33-D32-D31</f>
        <v>0.00743775000000002</v>
      </c>
      <c r="E35" s="4">
        <f t="shared" si="9"/>
        <v>0.00743775000000002</v>
      </c>
      <c r="F35" s="4">
        <f t="shared" si="9"/>
        <v>0</v>
      </c>
      <c r="G35" s="4">
        <f t="shared" si="9"/>
        <v>0</v>
      </c>
      <c r="H35" s="4">
        <f t="shared" si="9"/>
        <v>0</v>
      </c>
      <c r="I35" s="4">
        <f t="shared" si="9"/>
        <v>0</v>
      </c>
      <c r="J35" s="4">
        <f t="shared" si="9"/>
        <v>0</v>
      </c>
      <c r="K35" s="4">
        <f t="shared" si="9"/>
        <v>0</v>
      </c>
      <c r="L35" s="4">
        <f t="shared" si="9"/>
        <v>0.000599000000000016</v>
      </c>
      <c r="M35" s="4">
        <f t="shared" si="9"/>
        <v>0.002996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workbookViewId="0">
      <selection activeCell="D14" sqref="D14"/>
    </sheetView>
  </sheetViews>
  <sheetFormatPr defaultColWidth="9" defaultRowHeight="15"/>
  <cols>
    <col min="1" max="1" width="12.6285714285714" customWidth="1"/>
    <col min="2" max="13" width="14.8761904761905" customWidth="1"/>
  </cols>
  <sheetData>
    <row r="1" spans="1:13">
      <c r="A1" s="1" t="s">
        <v>30</v>
      </c>
      <c r="B1" s="1" t="s">
        <v>52</v>
      </c>
      <c r="C1" s="1" t="s">
        <v>66</v>
      </c>
      <c r="D1" s="1" t="s">
        <v>65</v>
      </c>
      <c r="E1" s="1" t="s">
        <v>55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</row>
    <row r="2" spans="1:13">
      <c r="A2" s="2">
        <v>0.991041433191489</v>
      </c>
      <c r="B2" s="2">
        <v>0.990740740555041</v>
      </c>
      <c r="C2" s="2">
        <v>0.969298245</v>
      </c>
      <c r="D2" s="2">
        <v>0.947368421052631</v>
      </c>
      <c r="E2" s="2">
        <v>0.956140350877193</v>
      </c>
      <c r="F2" s="2">
        <v>0.903508771929824</v>
      </c>
      <c r="G2" s="2">
        <v>0.842105263157894</v>
      </c>
      <c r="H2" s="2">
        <v>0.719298245614035</v>
      </c>
      <c r="I2" s="2">
        <v>0.75</v>
      </c>
      <c r="J2" s="2">
        <v>0.557017543859649</v>
      </c>
      <c r="K2" s="9">
        <v>0.25438596491228</v>
      </c>
      <c r="L2" s="9">
        <v>0.204545586776898</v>
      </c>
      <c r="M2" s="9">
        <v>0.0848214764030679</v>
      </c>
    </row>
    <row r="3" spans="1:13">
      <c r="A3" s="3">
        <v>0.843406593191176</v>
      </c>
      <c r="B3" s="3">
        <v>0.864161850093789</v>
      </c>
      <c r="C3" s="3">
        <v>0.864161224856134</v>
      </c>
      <c r="D3" s="3">
        <v>0.641242952958919</v>
      </c>
      <c r="E3" s="3">
        <v>0.641242952958919</v>
      </c>
      <c r="F3" s="3">
        <v>0.536111451759407</v>
      </c>
      <c r="G3" s="3">
        <v>0.436728522233676</v>
      </c>
      <c r="H3" s="3">
        <v>0.436728522233676</v>
      </c>
      <c r="I3" s="3">
        <v>0.385093187425254</v>
      </c>
      <c r="J3" s="3">
        <v>0.326347146634916</v>
      </c>
      <c r="K3" s="8">
        <v>0.211783160067514</v>
      </c>
      <c r="L3" s="8">
        <v>0.169540056282276</v>
      </c>
      <c r="M3" s="8">
        <v>0.0937499570312552</v>
      </c>
    </row>
    <row r="4" spans="1:13">
      <c r="A4" s="2">
        <v>1</v>
      </c>
      <c r="B4" s="2">
        <v>0.645348837459167</v>
      </c>
      <c r="C4" s="2">
        <v>0.732557865100131</v>
      </c>
      <c r="D4" s="2">
        <v>0.64534858734458</v>
      </c>
      <c r="E4" s="2">
        <v>0.64534858734458</v>
      </c>
      <c r="F4" s="2">
        <v>0.686046250405697</v>
      </c>
      <c r="G4" s="2">
        <v>0.598836972417588</v>
      </c>
      <c r="H4" s="2">
        <v>0.563953261222345</v>
      </c>
      <c r="I4" s="2">
        <v>0.511363636363636</v>
      </c>
      <c r="J4" s="2">
        <v>0.383720753380254</v>
      </c>
      <c r="K4" s="9">
        <v>0.333333611111243</v>
      </c>
      <c r="L4" s="9">
        <v>0.225609848899482</v>
      </c>
      <c r="M4" s="9">
        <v>0.119318181818181</v>
      </c>
    </row>
    <row r="5" spans="1:13">
      <c r="A5" s="3">
        <v>0.2</v>
      </c>
      <c r="B5" s="3">
        <v>0.234557595946953</v>
      </c>
      <c r="C5" s="3">
        <v>0.234557422206017</v>
      </c>
      <c r="D5" s="3">
        <v>0.234557422070373</v>
      </c>
      <c r="E5" s="3">
        <v>0.234557422070373</v>
      </c>
      <c r="F5" s="3">
        <v>0.234557422070373</v>
      </c>
      <c r="G5" s="3">
        <v>0.234557422070373</v>
      </c>
      <c r="H5" s="3">
        <v>0.234557422070373</v>
      </c>
      <c r="I5" s="3">
        <v>0.234557422070373</v>
      </c>
      <c r="J5" s="3">
        <v>0.234557422070373</v>
      </c>
      <c r="K5" s="8">
        <v>0.234557422070373</v>
      </c>
      <c r="L5" s="8">
        <v>0.234557422070373</v>
      </c>
      <c r="M5" s="8">
        <v>0.0503730484007443</v>
      </c>
    </row>
    <row r="6" spans="1:13">
      <c r="A6" s="2">
        <v>0.848732466923779</v>
      </c>
      <c r="B6" s="2">
        <v>0.999581590778035</v>
      </c>
      <c r="C6" s="2">
        <v>0.977422578914473</v>
      </c>
      <c r="D6" s="2">
        <v>0.77177711095532</v>
      </c>
      <c r="E6" s="2">
        <v>0.857082970449001</v>
      </c>
      <c r="F6" s="2">
        <v>0.732922382235318</v>
      </c>
      <c r="G6" s="2">
        <v>0.691600668038574</v>
      </c>
      <c r="H6" s="2">
        <v>0.595496519593129</v>
      </c>
      <c r="I6" s="2">
        <v>0.428400239664469</v>
      </c>
      <c r="J6" s="2">
        <v>0.400689035350509</v>
      </c>
      <c r="K6" s="9">
        <v>0.31669655129414</v>
      </c>
      <c r="L6" s="9">
        <v>0.185962666737903</v>
      </c>
      <c r="M6" s="9">
        <v>0.103515693833584</v>
      </c>
    </row>
    <row r="7" spans="1:13">
      <c r="A7" s="3">
        <v>0.6538461535</v>
      </c>
      <c r="B7" s="3">
        <v>0.659090908688016</v>
      </c>
      <c r="C7" s="3">
        <v>0.704545280764495</v>
      </c>
      <c r="D7" s="3">
        <v>0.681818012396724</v>
      </c>
      <c r="E7" s="3">
        <v>0.704545280991767</v>
      </c>
      <c r="F7" s="3">
        <v>0.749999818181851</v>
      </c>
      <c r="G7" s="3">
        <v>0.681818012396724</v>
      </c>
      <c r="H7" s="3">
        <v>0.576923076923076</v>
      </c>
      <c r="I7" s="3">
        <v>0.557692307692307</v>
      </c>
      <c r="J7" s="3">
        <v>0.48076923076923</v>
      </c>
      <c r="K7" s="8">
        <v>0.442307692307691</v>
      </c>
      <c r="L7" s="8">
        <v>0.269230769230769</v>
      </c>
      <c r="M7" s="8" t="s">
        <v>56</v>
      </c>
    </row>
    <row r="8" spans="1:13">
      <c r="A8" s="2">
        <v>0.206896551535077</v>
      </c>
      <c r="B8" s="2">
        <v>0.209183674076426</v>
      </c>
      <c r="C8" s="2">
        <v>0.218750195989665</v>
      </c>
      <c r="D8" s="2">
        <v>0.209183823406961</v>
      </c>
      <c r="E8" s="2">
        <v>0.209183823406961</v>
      </c>
      <c r="F8" s="2">
        <v>0.209183823406961</v>
      </c>
      <c r="G8" s="2">
        <v>0.209183823406961</v>
      </c>
      <c r="H8" s="2">
        <v>0.209183823406961</v>
      </c>
      <c r="I8" s="2">
        <v>0.209183823406961</v>
      </c>
      <c r="J8" s="2">
        <v>0.209183823406961</v>
      </c>
      <c r="K8" s="9">
        <v>0.209183823406961</v>
      </c>
      <c r="L8" s="9">
        <v>0.190000105600025</v>
      </c>
      <c r="M8" s="9">
        <v>0.0612245914202747</v>
      </c>
    </row>
    <row r="9" spans="1:13">
      <c r="A9" s="3">
        <v>1</v>
      </c>
      <c r="B9" s="3">
        <v>0.34756097474301</v>
      </c>
      <c r="C9" s="3">
        <v>0.347561266615252</v>
      </c>
      <c r="D9" s="3">
        <v>0.245370223594007</v>
      </c>
      <c r="E9" s="3">
        <v>0.245370223594007</v>
      </c>
      <c r="F9" s="3">
        <v>0.245370223594007</v>
      </c>
      <c r="G9" s="3">
        <v>0.245370223594007</v>
      </c>
      <c r="H9" s="3">
        <v>0.245370223594007</v>
      </c>
      <c r="I9" s="3">
        <v>0.245370223594007</v>
      </c>
      <c r="J9" s="3">
        <v>0.245370223594007</v>
      </c>
      <c r="K9" s="8">
        <v>0.232758554102268</v>
      </c>
      <c r="L9" s="8">
        <v>0.179824485995703</v>
      </c>
      <c r="M9" s="8">
        <v>0.0491070787627681</v>
      </c>
    </row>
    <row r="10" spans="1:13">
      <c r="A10" s="2">
        <v>0.854734110656815</v>
      </c>
      <c r="B10" s="2">
        <v>0.747081712345967</v>
      </c>
      <c r="C10" s="2">
        <v>0.747082030698352</v>
      </c>
      <c r="D10" s="2">
        <v>0.714008089683515</v>
      </c>
      <c r="E10" s="2">
        <v>0.714008089683515</v>
      </c>
      <c r="F10" s="2">
        <v>0.695525593514002</v>
      </c>
      <c r="G10" s="2">
        <v>0.647338403041825</v>
      </c>
      <c r="H10" s="2">
        <v>0.696055133079848</v>
      </c>
      <c r="I10" s="2">
        <v>0.596007604562737</v>
      </c>
      <c r="J10" s="2">
        <v>0.389733840304182</v>
      </c>
      <c r="K10" s="9">
        <v>0.289397059262874</v>
      </c>
      <c r="L10" s="9">
        <v>0.218631178707224</v>
      </c>
      <c r="M10" s="9">
        <v>0.102396313309957</v>
      </c>
    </row>
    <row r="11" spans="1:13">
      <c r="A11" s="3">
        <v>1</v>
      </c>
      <c r="B11" s="3">
        <v>0.3</v>
      </c>
      <c r="C11" s="3">
        <v>0.000231481249999971</v>
      </c>
      <c r="D11" s="3">
        <v>0.000231481481481229</v>
      </c>
      <c r="E11" s="3">
        <v>0.000231481481481229</v>
      </c>
      <c r="F11" s="3">
        <v>0.000231481481481229</v>
      </c>
      <c r="G11" s="3">
        <v>0.000231481481481229</v>
      </c>
      <c r="H11" s="3">
        <v>0.000231481481481229</v>
      </c>
      <c r="I11" s="3">
        <v>0.000231481481481229</v>
      </c>
      <c r="J11" s="3">
        <v>0.000231481481481229</v>
      </c>
      <c r="K11" s="8">
        <v>0.000231481481481229</v>
      </c>
      <c r="L11" s="8">
        <v>0.000231481481481229</v>
      </c>
      <c r="M11" s="8">
        <v>0.000231481481481229</v>
      </c>
    </row>
    <row r="12" spans="1:13">
      <c r="A12" s="2">
        <v>0.514285714285714</v>
      </c>
      <c r="B12" s="2">
        <v>0.326923076923077</v>
      </c>
      <c r="C12" s="2">
        <v>0.178571428571429</v>
      </c>
      <c r="D12" s="2">
        <v>0.16304347826087</v>
      </c>
      <c r="E12" s="2">
        <v>0.16304347826087</v>
      </c>
      <c r="F12" s="2">
        <v>0.16304347826087</v>
      </c>
      <c r="G12" s="2">
        <v>0.16304347826087</v>
      </c>
      <c r="H12" s="2">
        <v>0.16304347826087</v>
      </c>
      <c r="I12" s="2">
        <v>0.16304347826087</v>
      </c>
      <c r="J12" s="2">
        <v>0.16304347826087</v>
      </c>
      <c r="K12" s="9">
        <v>0.191489361702128</v>
      </c>
      <c r="L12" s="9">
        <v>0.122222222222222</v>
      </c>
      <c r="M12" s="9">
        <v>0.0319148936170213</v>
      </c>
    </row>
    <row r="13" spans="1:13">
      <c r="A13" s="3">
        <v>1</v>
      </c>
      <c r="B13" s="3">
        <v>0.94230769143787</v>
      </c>
      <c r="C13" s="3">
        <v>0.932691580459027</v>
      </c>
      <c r="D13" s="3">
        <v>0.92788389053299</v>
      </c>
      <c r="E13" s="3">
        <v>0.92788389053299</v>
      </c>
      <c r="F13" s="3">
        <v>0.774037831361334</v>
      </c>
      <c r="G13" s="3">
        <v>0.476351665449369</v>
      </c>
      <c r="H13" s="3">
        <v>0.452703006574273</v>
      </c>
      <c r="I13" s="3">
        <v>0.432432727538476</v>
      </c>
      <c r="J13" s="3">
        <v>0.409090669421574</v>
      </c>
      <c r="K13" s="8">
        <v>0.371710460872583</v>
      </c>
      <c r="L13" s="8">
        <v>0.262658331677636</v>
      </c>
      <c r="M13" s="8">
        <v>0.151315747229921</v>
      </c>
    </row>
    <row r="14" spans="1:13">
      <c r="A14" s="2">
        <v>1</v>
      </c>
      <c r="B14" s="2">
        <v>0.58333333375</v>
      </c>
      <c r="C14" s="2">
        <v>0.41666666625</v>
      </c>
      <c r="D14" s="2">
        <v>0.416666666666666</v>
      </c>
      <c r="E14" s="2">
        <v>0.416666666666666</v>
      </c>
      <c r="F14" s="2">
        <v>0.416666666666666</v>
      </c>
      <c r="G14" s="2">
        <v>0.416666666666666</v>
      </c>
      <c r="H14" s="2">
        <v>0.36111111111111</v>
      </c>
      <c r="I14" s="2">
        <v>0.36111111111111</v>
      </c>
      <c r="J14" s="2">
        <v>0.36111111111111</v>
      </c>
      <c r="K14" s="9">
        <v>0.305555555555555</v>
      </c>
      <c r="L14" s="9">
        <v>0.138888888888889</v>
      </c>
      <c r="M14" s="9" t="s">
        <v>56</v>
      </c>
    </row>
    <row r="15" spans="1:13">
      <c r="A15" s="3">
        <v>1</v>
      </c>
      <c r="B15" s="3">
        <v>0.65181268875</v>
      </c>
      <c r="C15" s="3">
        <v>0.25981873125</v>
      </c>
      <c r="D15" s="3">
        <v>0.253776435045316</v>
      </c>
      <c r="E15" s="3">
        <v>0.253021148036254</v>
      </c>
      <c r="F15" s="3">
        <v>0.253021148036254</v>
      </c>
      <c r="G15" s="3">
        <v>0.253021148036254</v>
      </c>
      <c r="H15" s="3">
        <v>0.253021148036254</v>
      </c>
      <c r="I15" s="3">
        <v>0.253021148036254</v>
      </c>
      <c r="J15" s="3">
        <v>0.253021148036254</v>
      </c>
      <c r="K15" s="8">
        <v>0.00453172205437998</v>
      </c>
      <c r="L15" s="8">
        <v>0.00453172205437998</v>
      </c>
      <c r="M15" s="8">
        <v>0.00453172205437998</v>
      </c>
    </row>
    <row r="16" spans="1:13">
      <c r="A16" s="2">
        <v>1</v>
      </c>
      <c r="B16" s="2">
        <v>0.949999999744445</v>
      </c>
      <c r="C16" s="2">
        <v>0.938888730870392</v>
      </c>
      <c r="D16" s="2">
        <v>0.905555401481501</v>
      </c>
      <c r="E16" s="2">
        <v>0.895604899166988</v>
      </c>
      <c r="F16" s="2">
        <v>0.894021739130434</v>
      </c>
      <c r="G16" s="2">
        <v>0.869565217391304</v>
      </c>
      <c r="H16" s="2">
        <v>0.807692772612207</v>
      </c>
      <c r="I16" s="2">
        <v>0.802198264702533</v>
      </c>
      <c r="J16" s="2">
        <v>0.64560478927683</v>
      </c>
      <c r="K16" s="9">
        <v>0.505494837580147</v>
      </c>
      <c r="L16" s="9">
        <v>0.33516509238026</v>
      </c>
      <c r="M16" s="9">
        <v>0.167582601135208</v>
      </c>
    </row>
    <row r="17" spans="1:13">
      <c r="A17" s="3">
        <v>0.630813953166667</v>
      </c>
      <c r="B17" s="3">
        <v>0.519685039748652</v>
      </c>
      <c r="C17" s="3">
        <v>0.519685136692616</v>
      </c>
      <c r="D17" s="3">
        <v>0.531496161448335</v>
      </c>
      <c r="E17" s="3">
        <v>0.531496161448335</v>
      </c>
      <c r="F17" s="3">
        <v>0.531496161448335</v>
      </c>
      <c r="G17" s="3">
        <v>0.431338354443719</v>
      </c>
      <c r="H17" s="3">
        <v>0.431338354443719</v>
      </c>
      <c r="I17" s="3">
        <v>0.296296566072378</v>
      </c>
      <c r="J17" s="3">
        <v>0.289062243945434</v>
      </c>
      <c r="K17" s="8">
        <v>0.250000040268458</v>
      </c>
      <c r="L17" s="8">
        <v>0.175862198192666</v>
      </c>
      <c r="M17" s="8">
        <v>0.0596026408052276</v>
      </c>
    </row>
    <row r="18" spans="1:13">
      <c r="A18" s="2">
        <v>0.17044134708183</v>
      </c>
      <c r="B18" s="2">
        <v>0.136312640628194</v>
      </c>
      <c r="C18" s="2">
        <v>0.136312633455261</v>
      </c>
      <c r="D18" s="2">
        <v>0.123115508248362</v>
      </c>
      <c r="E18" s="2">
        <v>0.123115508248362</v>
      </c>
      <c r="F18" s="2">
        <v>0.123115508248362</v>
      </c>
      <c r="G18" s="2">
        <v>0.123115508248362</v>
      </c>
      <c r="H18" s="2">
        <v>0.123115508248362</v>
      </c>
      <c r="I18" s="2">
        <v>0.123115508248362</v>
      </c>
      <c r="J18" s="2">
        <v>0.123115508248362</v>
      </c>
      <c r="K18" s="9">
        <v>0.123115508248362</v>
      </c>
      <c r="L18" s="9">
        <v>0.123115508248362</v>
      </c>
      <c r="M18" s="9">
        <v>0.0365996906427439</v>
      </c>
    </row>
    <row r="19" spans="1:13">
      <c r="A19" s="3">
        <v>1</v>
      </c>
      <c r="B19" s="3">
        <v>0.393442621696072</v>
      </c>
      <c r="C19" s="3">
        <v>0.393442112149692</v>
      </c>
      <c r="D19" s="3">
        <v>0.393442113119637</v>
      </c>
      <c r="E19" s="3">
        <v>0.393442113119637</v>
      </c>
      <c r="F19" s="3">
        <v>0.393442113119637</v>
      </c>
      <c r="G19" s="3">
        <v>0.393442113119637</v>
      </c>
      <c r="H19" s="3">
        <v>0.393442113119637</v>
      </c>
      <c r="I19" s="3">
        <v>0.393442113119637</v>
      </c>
      <c r="J19" s="3">
        <v>0.393442113119637</v>
      </c>
      <c r="K19" s="8">
        <v>0.156249909722242</v>
      </c>
      <c r="L19" s="8">
        <v>0.156249909722242</v>
      </c>
      <c r="M19" s="8">
        <v>0.0207667731629387</v>
      </c>
    </row>
    <row r="20" spans="1:13">
      <c r="A20" s="2">
        <v>0.842857142952381</v>
      </c>
      <c r="B20" s="2">
        <v>0.45</v>
      </c>
      <c r="C20" s="2">
        <v>0.65</v>
      </c>
      <c r="D20" s="2">
        <v>0.65</v>
      </c>
      <c r="E20" s="2">
        <v>0.65</v>
      </c>
      <c r="F20" s="2">
        <v>0.65</v>
      </c>
      <c r="G20" s="2">
        <v>0.65</v>
      </c>
      <c r="H20" s="2">
        <v>0.65</v>
      </c>
      <c r="I20" s="2">
        <v>0.55</v>
      </c>
      <c r="J20" s="2">
        <v>0.449999999999999</v>
      </c>
      <c r="K20" s="9">
        <v>0.2</v>
      </c>
      <c r="L20" s="9" t="s">
        <v>43</v>
      </c>
      <c r="M20" s="9" t="s">
        <v>43</v>
      </c>
    </row>
    <row r="21" spans="1:13">
      <c r="A21" s="3">
        <v>1</v>
      </c>
      <c r="B21" s="3">
        <v>0.868577075306336</v>
      </c>
      <c r="C21" s="3">
        <v>0.873517244445242</v>
      </c>
      <c r="D21" s="3">
        <v>0.841954123398081</v>
      </c>
      <c r="E21" s="3">
        <v>0.841954123398081</v>
      </c>
      <c r="F21" s="3">
        <v>0.779411958477545</v>
      </c>
      <c r="G21" s="3">
        <v>0.683851962028225</v>
      </c>
      <c r="H21" s="3">
        <v>0.581692792233727</v>
      </c>
      <c r="I21" s="3">
        <v>0.482213085652187</v>
      </c>
      <c r="J21" s="3">
        <v>0.389422926904621</v>
      </c>
      <c r="K21" s="8">
        <v>0.293774215389351</v>
      </c>
      <c r="L21" s="8">
        <v>0.197470731805191</v>
      </c>
      <c r="M21" s="8">
        <v>0.0868727442532888</v>
      </c>
    </row>
    <row r="23" spans="1:13">
      <c r="A23" s="1" t="s">
        <v>30</v>
      </c>
      <c r="B23" s="1" t="s">
        <v>52</v>
      </c>
      <c r="C23" s="1" t="s">
        <v>66</v>
      </c>
      <c r="D23" s="1" t="s">
        <v>65</v>
      </c>
      <c r="E23" s="1" t="s">
        <v>55</v>
      </c>
      <c r="F23" s="1" t="s">
        <v>57</v>
      </c>
      <c r="G23" s="1" t="s">
        <v>58</v>
      </c>
      <c r="H23" s="1" t="s">
        <v>59</v>
      </c>
      <c r="I23" s="1" t="s">
        <v>60</v>
      </c>
      <c r="J23" s="1" t="s">
        <v>61</v>
      </c>
      <c r="K23" s="1" t="s">
        <v>62</v>
      </c>
      <c r="L23" s="1" t="s">
        <v>63</v>
      </c>
      <c r="M23" s="1" t="s">
        <v>64</v>
      </c>
    </row>
    <row r="24" spans="1:13">
      <c r="A24" s="4">
        <f>MIN(A2:A21)</f>
        <v>0.17044134708183</v>
      </c>
      <c r="B24" s="4">
        <f>MIN(B2:B21)</f>
        <v>0.136312640628194</v>
      </c>
      <c r="C24" s="4">
        <f>MIN(C2:C21)</f>
        <v>0.000231481249999971</v>
      </c>
      <c r="D24" s="5">
        <f t="shared" ref="D24:M24" si="0">MIN(D2:D21)</f>
        <v>0.000231481481481229</v>
      </c>
      <c r="E24" s="5">
        <f t="shared" si="0"/>
        <v>0.000231481481481229</v>
      </c>
      <c r="F24" s="5">
        <f t="shared" si="0"/>
        <v>0.000231481481481229</v>
      </c>
      <c r="G24" s="6">
        <f t="shared" si="0"/>
        <v>0.000231481481481229</v>
      </c>
      <c r="H24" s="6">
        <f t="shared" si="0"/>
        <v>0.000231481481481229</v>
      </c>
      <c r="I24" s="6">
        <f t="shared" si="0"/>
        <v>0.000231481481481229</v>
      </c>
      <c r="J24" s="6">
        <f t="shared" si="0"/>
        <v>0.000231481481481229</v>
      </c>
      <c r="K24" s="6">
        <f t="shared" si="0"/>
        <v>0.000231481481481229</v>
      </c>
      <c r="L24" s="6">
        <f t="shared" si="0"/>
        <v>0.000231481481481229</v>
      </c>
      <c r="M24" s="6">
        <f t="shared" si="0"/>
        <v>0.000231481481481229</v>
      </c>
    </row>
    <row r="25" spans="1:13">
      <c r="A25" s="7">
        <f>QUARTILE(A1:A21,1)</f>
        <v>0.648088103416667</v>
      </c>
      <c r="B25" s="7">
        <f>QUARTILE(B1:B21,1)</f>
        <v>0.342401500288027</v>
      </c>
      <c r="C25" s="7">
        <f>QUARTILE(C1:C21,1)</f>
        <v>0.253503403989004</v>
      </c>
      <c r="D25" s="5">
        <f t="shared" ref="D25:M25" si="1">QUARTILE(D1:D21,1)</f>
        <v>0.242667023213098</v>
      </c>
      <c r="E25" s="5">
        <f t="shared" si="1"/>
        <v>0.242667023213099</v>
      </c>
      <c r="F25" s="5">
        <f t="shared" si="1"/>
        <v>0.242667023213099</v>
      </c>
      <c r="G25" s="8">
        <f t="shared" si="1"/>
        <v>0.242667023213099</v>
      </c>
      <c r="H25" s="8">
        <f t="shared" si="1"/>
        <v>0.242667023213099</v>
      </c>
      <c r="I25" s="8">
        <f t="shared" si="1"/>
        <v>0.242667023213099</v>
      </c>
      <c r="J25" s="8">
        <f t="shared" si="1"/>
        <v>0.242667023213099</v>
      </c>
      <c r="K25" s="8">
        <f t="shared" si="1"/>
        <v>0.197872340425532</v>
      </c>
      <c r="L25" s="8">
        <f t="shared" si="1"/>
        <v>0.147569399305566</v>
      </c>
      <c r="M25" s="8">
        <f t="shared" si="1"/>
        <v>0.0365996906427439</v>
      </c>
    </row>
    <row r="26" spans="1:13">
      <c r="A26" s="4">
        <f>QUARTILE(A1:A21,2)</f>
        <v>0.922887771924152</v>
      </c>
      <c r="B26" s="4">
        <f>QUARTILE(B1:B21,2)</f>
        <v>0.614341085604583</v>
      </c>
      <c r="C26" s="4">
        <f>QUARTILE(C1:C21,2)</f>
        <v>0.584842568346308</v>
      </c>
      <c r="D26" s="5">
        <f t="shared" ref="D26:M26" si="2">QUARTILE(D1:D21,2)</f>
        <v>0.586369557203627</v>
      </c>
      <c r="E26" s="5">
        <f t="shared" si="2"/>
        <v>0.586369557203627</v>
      </c>
      <c r="F26" s="5">
        <f t="shared" si="2"/>
        <v>0.533803806603871</v>
      </c>
      <c r="G26" s="6">
        <f t="shared" si="2"/>
        <v>0.434033438338697</v>
      </c>
      <c r="H26" s="6">
        <f t="shared" si="2"/>
        <v>0.434033438338697</v>
      </c>
      <c r="I26" s="6">
        <f t="shared" si="2"/>
        <v>0.389267650272445</v>
      </c>
      <c r="J26" s="6">
        <f t="shared" si="2"/>
        <v>0.372415932245682</v>
      </c>
      <c r="K26" s="6">
        <f t="shared" si="2"/>
        <v>0.242278731169416</v>
      </c>
      <c r="L26" s="6">
        <f t="shared" si="2"/>
        <v>0.185962666737903</v>
      </c>
      <c r="M26" s="6">
        <f t="shared" si="2"/>
        <v>0.0612245914202747</v>
      </c>
    </row>
    <row r="27" spans="1:13">
      <c r="A27" s="7">
        <f>QUARTILE(A1:A21,3)</f>
        <v>1</v>
      </c>
      <c r="B27" s="7">
        <f>QUARTILE(B1:B21,3)</f>
        <v>0.865265656396926</v>
      </c>
      <c r="C27" s="7">
        <f>QUARTILE(C1:C21,3)</f>
        <v>0.866500229753411</v>
      </c>
      <c r="D27" s="5">
        <f t="shared" ref="D27:M27" si="3">QUARTILE(D1:D21,3)</f>
        <v>0.728450345001466</v>
      </c>
      <c r="E27" s="5">
        <f t="shared" si="3"/>
        <v>0.745994598112157</v>
      </c>
      <c r="F27" s="5">
        <f t="shared" si="3"/>
        <v>0.737191741221951</v>
      </c>
      <c r="G27" s="8">
        <f t="shared" si="3"/>
        <v>0.657954503099181</v>
      </c>
      <c r="H27" s="8">
        <f t="shared" si="3"/>
        <v>0.585143724073578</v>
      </c>
      <c r="I27" s="8">
        <f t="shared" si="3"/>
        <v>0.521022727272727</v>
      </c>
      <c r="J27" s="8">
        <f t="shared" si="3"/>
        <v>0.402789443868275</v>
      </c>
      <c r="K27" s="8">
        <f t="shared" si="3"/>
        <v>0.308340804490201</v>
      </c>
      <c r="L27" s="8">
        <f t="shared" si="3"/>
        <v>0.222120513803353</v>
      </c>
      <c r="M27" s="8">
        <f t="shared" si="3"/>
        <v>0.102396313309957</v>
      </c>
    </row>
    <row r="28" spans="1:13">
      <c r="A28" s="4">
        <f>MAX(A1:A21)</f>
        <v>1</v>
      </c>
      <c r="B28" s="4">
        <f>MAX(B1:B21)</f>
        <v>0.999581590778035</v>
      </c>
      <c r="C28" s="4">
        <f>MAX(C1:C21)</f>
        <v>0.977422578914473</v>
      </c>
      <c r="D28" s="5">
        <f t="shared" ref="D28:M28" si="4">MAX(D1:D21)</f>
        <v>0.947368421052631</v>
      </c>
      <c r="E28" s="5">
        <f t="shared" si="4"/>
        <v>0.956140350877193</v>
      </c>
      <c r="F28" s="5">
        <f t="shared" si="4"/>
        <v>0.903508771929824</v>
      </c>
      <c r="G28" s="6">
        <f t="shared" si="4"/>
        <v>0.869565217391304</v>
      </c>
      <c r="H28" s="6">
        <f t="shared" si="4"/>
        <v>0.807692772612207</v>
      </c>
      <c r="I28" s="6">
        <f t="shared" si="4"/>
        <v>0.802198264702533</v>
      </c>
      <c r="J28" s="6">
        <f t="shared" si="4"/>
        <v>0.64560478927683</v>
      </c>
      <c r="K28" s="6">
        <f t="shared" si="4"/>
        <v>0.505494837580147</v>
      </c>
      <c r="L28" s="6">
        <f t="shared" si="4"/>
        <v>0.33516509238026</v>
      </c>
      <c r="M28" s="6">
        <f t="shared" si="4"/>
        <v>0.167582601135208</v>
      </c>
    </row>
    <row r="30" spans="1:13">
      <c r="A30" s="1" t="s">
        <v>30</v>
      </c>
      <c r="B30" s="1" t="s">
        <v>52</v>
      </c>
      <c r="C30" s="1" t="s">
        <v>66</v>
      </c>
      <c r="D30" s="1" t="s">
        <v>65</v>
      </c>
      <c r="E30" s="1" t="s">
        <v>55</v>
      </c>
      <c r="F30" s="1" t="s">
        <v>57</v>
      </c>
      <c r="G30" s="1" t="s">
        <v>58</v>
      </c>
      <c r="H30" s="1" t="s">
        <v>59</v>
      </c>
      <c r="I30" s="1" t="s">
        <v>60</v>
      </c>
      <c r="J30" s="1" t="s">
        <v>61</v>
      </c>
      <c r="K30" s="1" t="s">
        <v>62</v>
      </c>
      <c r="L30" s="1" t="s">
        <v>63</v>
      </c>
      <c r="M30" s="1" t="s">
        <v>64</v>
      </c>
    </row>
    <row r="31" spans="1:13">
      <c r="A31" s="4">
        <f>MIN(A2:A21)</f>
        <v>0.17044134708183</v>
      </c>
      <c r="B31" s="4">
        <f>MIN(B2:B21)</f>
        <v>0.136312640628194</v>
      </c>
      <c r="C31" s="4">
        <f>MIN(C2:C21)</f>
        <v>0.000231481249999971</v>
      </c>
      <c r="D31" s="4">
        <f t="shared" ref="D31:M31" si="5">MIN(D2:D21)</f>
        <v>0.000231481481481229</v>
      </c>
      <c r="E31" s="4">
        <f t="shared" si="5"/>
        <v>0.000231481481481229</v>
      </c>
      <c r="F31" s="4">
        <f t="shared" si="5"/>
        <v>0.000231481481481229</v>
      </c>
      <c r="G31" s="4">
        <f t="shared" si="5"/>
        <v>0.000231481481481229</v>
      </c>
      <c r="H31" s="4">
        <f t="shared" si="5"/>
        <v>0.000231481481481229</v>
      </c>
      <c r="I31" s="4">
        <f t="shared" si="5"/>
        <v>0.000231481481481229</v>
      </c>
      <c r="J31" s="4">
        <f t="shared" si="5"/>
        <v>0.000231481481481229</v>
      </c>
      <c r="K31" s="4">
        <f t="shared" si="5"/>
        <v>0.000231481481481229</v>
      </c>
      <c r="L31" s="4">
        <f t="shared" si="5"/>
        <v>0.000231481481481229</v>
      </c>
      <c r="M31" s="4">
        <f t="shared" si="5"/>
        <v>0.000231481481481229</v>
      </c>
    </row>
    <row r="32" spans="1:13">
      <c r="A32" s="7">
        <f>QUARTILE(A2:A21,1)-A31</f>
        <v>0.477646756334837</v>
      </c>
      <c r="B32" s="7">
        <f>QUARTILE(B2:B21,1)-B31</f>
        <v>0.206088859659833</v>
      </c>
      <c r="C32" s="7">
        <f>QUARTILE(C2:C21,1)-C31</f>
        <v>0.253271922739004</v>
      </c>
      <c r="D32" s="7">
        <f t="shared" ref="D32:M32" si="6">QUARTILE(D2:D21,1)-D31</f>
        <v>0.242435541731617</v>
      </c>
      <c r="E32" s="7">
        <f t="shared" si="6"/>
        <v>0.242435541731617</v>
      </c>
      <c r="F32" s="7">
        <f t="shared" si="6"/>
        <v>0.242435541731617</v>
      </c>
      <c r="G32" s="7">
        <f t="shared" si="6"/>
        <v>0.242435541731617</v>
      </c>
      <c r="H32" s="7">
        <f t="shared" si="6"/>
        <v>0.242435541731617</v>
      </c>
      <c r="I32" s="7">
        <f t="shared" si="6"/>
        <v>0.242435541731617</v>
      </c>
      <c r="J32" s="7">
        <f t="shared" si="6"/>
        <v>0.242435541731617</v>
      </c>
      <c r="K32" s="7">
        <f t="shared" si="6"/>
        <v>0.197640858944051</v>
      </c>
      <c r="L32" s="7">
        <f t="shared" si="6"/>
        <v>0.147337917824084</v>
      </c>
      <c r="M32" s="7">
        <f t="shared" si="6"/>
        <v>0.0363682091612627</v>
      </c>
    </row>
    <row r="33" spans="1:13">
      <c r="A33" s="4">
        <f>QUARTILE(A2:A21,2)-A32-A31</f>
        <v>0.274799668507485</v>
      </c>
      <c r="B33" s="4">
        <f>QUARTILE(B2:B21,2)-B32-B31</f>
        <v>0.271939585316557</v>
      </c>
      <c r="C33" s="4">
        <f>QUARTILE(C2:C21,2)-C32-C31</f>
        <v>0.331339164357304</v>
      </c>
      <c r="D33" s="4">
        <f t="shared" ref="D33:M33" si="7">QUARTILE(D2:D21,2)-D32-D31</f>
        <v>0.343702533990528</v>
      </c>
      <c r="E33" s="4">
        <f t="shared" si="7"/>
        <v>0.343702533990528</v>
      </c>
      <c r="F33" s="4">
        <f t="shared" si="7"/>
        <v>0.291136783390773</v>
      </c>
      <c r="G33" s="4">
        <f t="shared" si="7"/>
        <v>0.191366415125599</v>
      </c>
      <c r="H33" s="4">
        <f t="shared" si="7"/>
        <v>0.191366415125599</v>
      </c>
      <c r="I33" s="4">
        <f t="shared" si="7"/>
        <v>0.146600627059347</v>
      </c>
      <c r="J33" s="4">
        <f t="shared" si="7"/>
        <v>0.129748909032584</v>
      </c>
      <c r="K33" s="4">
        <f t="shared" si="7"/>
        <v>0.0444063907438835</v>
      </c>
      <c r="L33" s="4">
        <f t="shared" si="7"/>
        <v>0.0383932674323375</v>
      </c>
      <c r="M33" s="4">
        <f t="shared" si="7"/>
        <v>0.0246249007775308</v>
      </c>
    </row>
    <row r="34" spans="1:13">
      <c r="A34" s="7">
        <f>QUARTILE(A2:A21,3)-A33-A32-A31</f>
        <v>0.0771122280758481</v>
      </c>
      <c r="B34" s="7">
        <f>QUARTILE(B2:B21,3)-B33-B32-B31</f>
        <v>0.250924570792342</v>
      </c>
      <c r="C34" s="7">
        <f>QUARTILE(C2:C21,3)-C33-C32-C31</f>
        <v>0.281657661407103</v>
      </c>
      <c r="D34" s="7">
        <f t="shared" ref="D34:M34" si="8">QUARTILE(D2:D21,3)-D33-D32-D31</f>
        <v>0.142080787797839</v>
      </c>
      <c r="E34" s="7">
        <f t="shared" si="8"/>
        <v>0.15962504090853</v>
      </c>
      <c r="F34" s="7">
        <f t="shared" si="8"/>
        <v>0.20338793461808</v>
      </c>
      <c r="G34" s="7">
        <f t="shared" si="8"/>
        <v>0.223921064760484</v>
      </c>
      <c r="H34" s="7">
        <f t="shared" si="8"/>
        <v>0.15111028573488</v>
      </c>
      <c r="I34" s="7">
        <f t="shared" si="8"/>
        <v>0.131755077000282</v>
      </c>
      <c r="J34" s="7">
        <f t="shared" si="8"/>
        <v>0.0303735116225932</v>
      </c>
      <c r="K34" s="7">
        <f t="shared" si="8"/>
        <v>0.0660620733207858</v>
      </c>
      <c r="L34" s="7">
        <f t="shared" si="8"/>
        <v>0.03615784706545</v>
      </c>
      <c r="M34" s="7">
        <f t="shared" si="8"/>
        <v>0.0411717218896823</v>
      </c>
    </row>
    <row r="35" spans="1:13">
      <c r="A35" s="4">
        <f>MAX(A2:A21)-A34-A33-A32-A31</f>
        <v>0</v>
      </c>
      <c r="B35" s="4">
        <f>MAX(B2:B21)-B34-B33-B32-B31</f>
        <v>0.134315934381109</v>
      </c>
      <c r="C35" s="4">
        <f>MAX(C2:C21)-C34-C33-C32-C31</f>
        <v>0.110922349161062</v>
      </c>
      <c r="D35" s="4">
        <f t="shared" ref="D35:M35" si="9">MAX(D2:D21)-D34-D33-D32-D31</f>
        <v>0.218918076051165</v>
      </c>
      <c r="E35" s="4">
        <f t="shared" si="9"/>
        <v>0.210145752765036</v>
      </c>
      <c r="F35" s="4">
        <f t="shared" si="9"/>
        <v>0.166317030707873</v>
      </c>
      <c r="G35" s="4">
        <f t="shared" si="9"/>
        <v>0.211610714292123</v>
      </c>
      <c r="H35" s="4">
        <f t="shared" si="9"/>
        <v>0.222549048538629</v>
      </c>
      <c r="I35" s="4">
        <f t="shared" si="9"/>
        <v>0.281175537429806</v>
      </c>
      <c r="J35" s="4">
        <f t="shared" si="9"/>
        <v>0.242815345408555</v>
      </c>
      <c r="K35" s="4">
        <f t="shared" si="9"/>
        <v>0.197154033089946</v>
      </c>
      <c r="L35" s="4">
        <f t="shared" si="9"/>
        <v>0.113044578576907</v>
      </c>
      <c r="M35" s="4">
        <f t="shared" si="9"/>
        <v>0.065186287825251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Geral</vt:lpstr>
      <vt:lpstr>WRAcc</vt:lpstr>
      <vt:lpstr>SUPP2</vt:lpstr>
      <vt:lpstr>Redundancy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2018-10-24T11:05:00Z</dcterms:created>
  <dcterms:modified xsi:type="dcterms:W3CDTF">2018-12-01T04:28:05Z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1046-10.2.0.7549</vt:lpwstr>
  </property>
</Properties>
</file>