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90" windowHeight="10950" activeTab="2"/>
  </bookViews>
  <sheets>
    <sheet name="Geral" sheetId="1" r:id="rId1"/>
    <sheet name="CR" sheetId="2" r:id="rId2"/>
    <sheet name="H" sheetId="3" r:id="rId3"/>
    <sheet name="Similarity" sheetId="4" r:id="rId4"/>
  </sheets>
  <definedNames>
    <definedName name="_xlnm._FilterDatabase" localSheetId="0" hidden="1">Geral!$A$1:$AD$1</definedName>
  </definedNames>
  <calcPr calcId="144525"/>
</workbook>
</file>

<file path=xl/sharedStrings.xml><?xml version="1.0" encoding="utf-8"?>
<sst xmlns="http://schemas.openxmlformats.org/spreadsheetml/2006/main" count="59">
  <si>
    <t>Algoritmo</t>
  </si>
  <si>
    <t>Base</t>
  </si>
  <si>
    <t>Repeticao</t>
  </si>
  <si>
    <t>D</t>
  </si>
  <si>
    <t>Dp</t>
  </si>
  <si>
    <t>Dn</t>
  </si>
  <si>
    <t>Atributos</t>
  </si>
  <si>
    <t>I</t>
  </si>
  <si>
    <t>Tempo</t>
  </si>
  <si>
    <t>Testes</t>
  </si>
  <si>
    <t>Seed</t>
  </si>
  <si>
    <t>WRAcc</t>
  </si>
  <si>
    <t>Qg</t>
  </si>
  <si>
    <t>Chi_Quad</t>
  </si>
  <si>
    <t>p_value</t>
  </si>
  <si>
    <t>Lift</t>
  </si>
  <si>
    <t>DiffSup</t>
  </si>
  <si>
    <t>K</t>
  </si>
  <si>
    <t>size</t>
  </si>
  <si>
    <t>cov</t>
  </si>
  <si>
    <t>conf</t>
  </si>
  <si>
    <t>supp</t>
  </si>
  <si>
    <t>suppP</t>
  </si>
  <si>
    <t>suppN</t>
  </si>
  <si>
    <t>SUPP2</t>
  </si>
  <si>
    <t>TP</t>
  </si>
  <si>
    <t>FP</t>
  </si>
  <si>
    <t>CR</t>
  </si>
  <si>
    <t>H</t>
  </si>
  <si>
    <t>Similarity</t>
  </si>
  <si>
    <t>MESDIF</t>
  </si>
  <si>
    <t>audiology-pn</t>
  </si>
  <si>
    <t>NaN</t>
  </si>
  <si>
    <t>breast-cancer-pn</t>
  </si>
  <si>
    <t>bridges-version2-pn</t>
  </si>
  <si>
    <t xml:space="preserve"> NaN</t>
  </si>
  <si>
    <t>car-pn</t>
  </si>
  <si>
    <t>kr-vs-kp-pn</t>
  </si>
  <si>
    <t>lung-cancer-pn</t>
  </si>
  <si>
    <t>molecular-biology-promoters-pn</t>
  </si>
  <si>
    <t>monks-problems-1-train-pn</t>
  </si>
  <si>
    <t>mushroom-pn</t>
  </si>
  <si>
    <t>nursery-pn</t>
  </si>
  <si>
    <t>postoperative-patient-data-pn</t>
  </si>
  <si>
    <t>primary-tumor-pn</t>
  </si>
  <si>
    <t>shuttle-landing-control-pn</t>
  </si>
  <si>
    <t>solar-flare-2-pn</t>
  </si>
  <si>
    <t>soybean-pn</t>
  </si>
  <si>
    <t>spect-test-pn</t>
  </si>
  <si>
    <t>splice-pn</t>
  </si>
  <si>
    <t>tic-tac-toe-pn</t>
  </si>
  <si>
    <t>trains-pn</t>
  </si>
  <si>
    <t>vote-pn</t>
  </si>
  <si>
    <t>NMEEF</t>
  </si>
  <si>
    <t>SDIGA</t>
  </si>
  <si>
    <t>SSDP</t>
  </si>
  <si>
    <t>SSDP-ACO-R</t>
  </si>
  <si>
    <t>-</t>
  </si>
  <si>
    <t>ACODP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</si>
</sst>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2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15" borderId="14" applyNumberFormat="0" applyFont="0" applyAlignment="0" applyProtection="0">
      <alignment vertical="center"/>
    </xf>
    <xf numFmtId="0" fontId="22" fillId="30" borderId="1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5" borderId="9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1" fillId="2" borderId="1" xfId="0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5" xfId="0" applyFill="1" applyBorder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5" xfId="0" applyBorder="1">
      <alignment vertical="center"/>
    </xf>
    <xf numFmtId="11" fontId="0" fillId="0" borderId="1" xfId="0" applyNumberFormat="1" applyFont="1" applyFill="1" applyBorder="1" applyAlignment="1">
      <alignment vertical="center"/>
    </xf>
    <xf numFmtId="0" fontId="2" fillId="3" borderId="6" xfId="0" applyFont="1" applyFill="1" applyBorder="1">
      <alignment vertical="center"/>
    </xf>
    <xf numFmtId="0" fontId="1" fillId="2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2" borderId="5" xfId="0" applyFill="1" applyBorder="1">
      <alignment vertical="center"/>
    </xf>
    <xf numFmtId="0" fontId="1" fillId="0" borderId="5" xfId="0" applyBorder="1">
      <alignment vertical="center"/>
    </xf>
    <xf numFmtId="0" fontId="0" fillId="2" borderId="5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1" fillId="2" borderId="8" xfId="0" applyFill="1" applyBorder="1">
      <alignment vertical="center"/>
    </xf>
    <xf numFmtId="0" fontId="1" fillId="0" borderId="8" xfId="0" applyBorder="1">
      <alignment vertical="center"/>
    </xf>
    <xf numFmtId="11" fontId="0" fillId="0" borderId="5" xfId="0" applyNumberFormat="1" applyFont="1" applyFill="1" applyBorder="1" applyAlignment="1">
      <alignment vertical="center"/>
    </xf>
    <xf numFmtId="11" fontId="0" fillId="2" borderId="5" xfId="0" applyNumberFormat="1" applyFont="1" applyFill="1" applyBorder="1" applyAlignment="1">
      <alignment vertical="center"/>
    </xf>
    <xf numFmtId="11" fontId="1" fillId="0" borderId="5" xfId="0" applyNumberFormat="1" applyBorder="1">
      <alignment vertical="center"/>
    </xf>
    <xf numFmtId="11" fontId="1" fillId="2" borderId="5" xfId="0" applyNumberFormat="1" applyFill="1" applyBorder="1">
      <alignment vertical="center"/>
    </xf>
    <xf numFmtId="0" fontId="3" fillId="4" borderId="1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Box plot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CR!$A$30:$E$30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CR!$A$31:$E$31</c:f>
              <c:numCache>
                <c:formatCode>General</c:formatCode>
                <c:ptCount val="5"/>
                <c:pt idx="0">
                  <c:v>0.389980439902605</c:v>
                </c:pt>
                <c:pt idx="1">
                  <c:v>0.266666667</c:v>
                </c:pt>
                <c:pt idx="2">
                  <c:v>0</c:v>
                </c:pt>
                <c:pt idx="3">
                  <c:v>0.289430894308943</c:v>
                </c:pt>
                <c:pt idx="4">
                  <c:v>0.330484726991456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CR!$A$30:$E$30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CR!$A$32:$E$32</c:f>
              <c:numCache>
                <c:formatCode>General</c:formatCode>
                <c:ptCount val="5"/>
                <c:pt idx="0">
                  <c:v>0.135737989867071</c:v>
                </c:pt>
                <c:pt idx="1">
                  <c:v>0.31934626225</c:v>
                </c:pt>
                <c:pt idx="2">
                  <c:v>0.248672566371681</c:v>
                </c:pt>
                <c:pt idx="3">
                  <c:v>0.475592665559231</c:v>
                </c:pt>
                <c:pt idx="4">
                  <c:v>0.379733887264757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CR!$A$30:$E$30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CR!$A$33:$E$33</c:f>
              <c:numCache>
                <c:formatCode>General</c:formatCode>
                <c:ptCount val="5"/>
                <c:pt idx="0">
                  <c:v>0.2520593480081</c:v>
                </c:pt>
                <c:pt idx="1">
                  <c:v>0.26532806675</c:v>
                </c:pt>
                <c:pt idx="2">
                  <c:v>0.190459286669703</c:v>
                </c:pt>
                <c:pt idx="3">
                  <c:v>0.167947661782293</c:v>
                </c:pt>
                <c:pt idx="4">
                  <c:v>0.199786323334936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CR!$A$30:$E$30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CR!$A$34:$E$34</c:f>
              <c:numCache>
                <c:formatCode>General</c:formatCode>
                <c:ptCount val="5"/>
                <c:pt idx="0">
                  <c:v>0.198028673835127</c:v>
                </c:pt>
                <c:pt idx="1">
                  <c:v>0.250088393</c:v>
                </c:pt>
                <c:pt idx="2">
                  <c:v>0.499040189969367</c:v>
                </c:pt>
                <c:pt idx="3">
                  <c:v>0.155632724816681</c:v>
                </c:pt>
                <c:pt idx="4">
                  <c:v>0.182901545107881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CR!$A$30:$E$30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CR!$A$35:$E$35</c:f>
              <c:numCache>
                <c:formatCode>General</c:formatCode>
                <c:ptCount val="5"/>
                <c:pt idx="0">
                  <c:v>0.232749698119717</c:v>
                </c:pt>
                <c:pt idx="1">
                  <c:v>0.277557478</c:v>
                </c:pt>
                <c:pt idx="2">
                  <c:v>0.852304147465439</c:v>
                </c:pt>
                <c:pt idx="3">
                  <c:v>0.371573044683293</c:v>
                </c:pt>
                <c:pt idx="4">
                  <c:v>0.36531840017447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2143"/>
        <c:axId val="892954647"/>
      </c:barChart>
      <c:catAx>
        <c:axId val="693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954647"/>
        <c:crosses val="autoZero"/>
        <c:auto val="1"/>
        <c:lblAlgn val="ctr"/>
        <c:lblOffset val="100"/>
        <c:tickMarkSkip val="1"/>
        <c:noMultiLvlLbl val="0"/>
      </c:catAx>
      <c:valAx>
        <c:axId val="89295464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7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Box plot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H!$A$31:$E$31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0.704064729935364</c:v>
                </c:pt>
                <c:pt idx="4">
                  <c:v>0.639406312608182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H!$A$32:$E$32</c:f>
              <c:numCache>
                <c:formatCode>General</c:formatCode>
                <c:ptCount val="5"/>
                <c:pt idx="0">
                  <c:v>0</c:v>
                </c:pt>
                <c:pt idx="1">
                  <c:v>0.64115321025</c:v>
                </c:pt>
                <c:pt idx="2">
                  <c:v>0.331368821290375</c:v>
                </c:pt>
                <c:pt idx="3">
                  <c:v>0.597480005340619</c:v>
                </c:pt>
                <c:pt idx="4">
                  <c:v>0.798044174592865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H!$A$30:$E$30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H!$A$33:$E$33</c:f>
              <c:numCache>
                <c:formatCode>General</c:formatCode>
                <c:ptCount val="5"/>
                <c:pt idx="0">
                  <c:v>0.51609360030475</c:v>
                </c:pt>
                <c:pt idx="1">
                  <c:v>0.18852544725</c:v>
                </c:pt>
                <c:pt idx="2">
                  <c:v>0.288460543630407</c:v>
                </c:pt>
                <c:pt idx="3">
                  <c:v>0.308462839675828</c:v>
                </c:pt>
                <c:pt idx="4">
                  <c:v>0.294292027047428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H!$A$30:$E$30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H!$A$34:$E$34</c:f>
              <c:numCache>
                <c:formatCode>General</c:formatCode>
                <c:ptCount val="5"/>
                <c:pt idx="0">
                  <c:v>0.664778792545855</c:v>
                </c:pt>
                <c:pt idx="1">
                  <c:v>0.57011673525</c:v>
                </c:pt>
                <c:pt idx="2">
                  <c:v>0.85072657591609</c:v>
                </c:pt>
                <c:pt idx="3">
                  <c:v>0.355945509779877</c:v>
                </c:pt>
                <c:pt idx="4">
                  <c:v>0.279640009727815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H!$A$35:$E$35</c:f>
              <c:numCache>
                <c:formatCode>General</c:formatCode>
                <c:ptCount val="5"/>
                <c:pt idx="0">
                  <c:v>0.158260225908615</c:v>
                </c:pt>
                <c:pt idx="1">
                  <c:v>1.54574206325</c:v>
                </c:pt>
                <c:pt idx="2">
                  <c:v>2.02575497365848</c:v>
                </c:pt>
                <c:pt idx="3">
                  <c:v>1.06825970939036</c:v>
                </c:pt>
                <c:pt idx="4">
                  <c:v>1.02283027014576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653358"/>
        <c:axId val="874754511"/>
      </c:barChart>
      <c:catAx>
        <c:axId val="4166533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754511"/>
        <c:crosses val="autoZero"/>
        <c:auto val="1"/>
        <c:lblAlgn val="ctr"/>
        <c:lblOffset val="100"/>
        <c:tickMarkSkip val="1"/>
        <c:noMultiLvlLbl val="0"/>
      </c:catAx>
      <c:valAx>
        <c:axId val="87475451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6533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Box plot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Similarity!$A$30:$E$30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Similarity!$A$31:$E$31</c:f>
              <c:numCache>
                <c:formatCode>General</c:formatCode>
                <c:ptCount val="5"/>
                <c:pt idx="0">
                  <c:v>0.164851125635439</c:v>
                </c:pt>
                <c:pt idx="1">
                  <c:v>0</c:v>
                </c:pt>
                <c:pt idx="2">
                  <c:v>0</c:v>
                </c:pt>
                <c:pt idx="3">
                  <c:v>0.206258742222289</c:v>
                </c:pt>
                <c:pt idx="4">
                  <c:v>0.000185185185185185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Similarity!$A$30:$E$30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Similarity!$A$32:$E$32</c:f>
              <c:numCache>
                <c:formatCode>General</c:formatCode>
                <c:ptCount val="5"/>
                <c:pt idx="0">
                  <c:v>0.0521271149361512</c:v>
                </c:pt>
                <c:pt idx="1">
                  <c:v>0</c:v>
                </c:pt>
                <c:pt idx="2">
                  <c:v>0</c:v>
                </c:pt>
                <c:pt idx="3">
                  <c:v>0.293030039710472</c:v>
                </c:pt>
                <c:pt idx="4">
                  <c:v>0.314819043315975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Similarity!$A$30:$E$30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Similarity!$A$33:$E$33</c:f>
              <c:numCache>
                <c:formatCode>General</c:formatCode>
                <c:ptCount val="5"/>
                <c:pt idx="0">
                  <c:v>0.0502297166370242</c:v>
                </c:pt>
                <c:pt idx="1">
                  <c:v>0.0928571428571429</c:v>
                </c:pt>
                <c:pt idx="2">
                  <c:v>0</c:v>
                </c:pt>
                <c:pt idx="3">
                  <c:v>0.436802447339284</c:v>
                </c:pt>
                <c:pt idx="4">
                  <c:v>0.688454374844361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Similarity!$A$30:$E$30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Similarity!$A$34:$E$34</c:f>
              <c:numCache>
                <c:formatCode>General</c:formatCode>
                <c:ptCount val="5"/>
                <c:pt idx="0">
                  <c:v>0.0875961393407648</c:v>
                </c:pt>
                <c:pt idx="1">
                  <c:v>1.50985642404372</c:v>
                </c:pt>
                <c:pt idx="2">
                  <c:v>0.192981367445036</c:v>
                </c:pt>
                <c:pt idx="3">
                  <c:v>0.68812748980836</c:v>
                </c:pt>
                <c:pt idx="4">
                  <c:v>0.345341172199121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Similarity!$A$30:$E$30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Similarity!$A$35:$E$35</c:f>
              <c:numCache>
                <c:formatCode>General</c:formatCode>
                <c:ptCount val="5"/>
                <c:pt idx="0">
                  <c:v>0.0522471855019027</c:v>
                </c:pt>
                <c:pt idx="1">
                  <c:v>5.97909976255719</c:v>
                </c:pt>
                <c:pt idx="2">
                  <c:v>0.277650590963528</c:v>
                </c:pt>
                <c:pt idx="3">
                  <c:v>0.365890266628935</c:v>
                </c:pt>
                <c:pt idx="4">
                  <c:v>0.357070021436128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313870"/>
        <c:axId val="662017437"/>
      </c:barChart>
      <c:catAx>
        <c:axId val="4883138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017437"/>
        <c:crosses val="autoZero"/>
        <c:auto val="1"/>
        <c:lblAlgn val="ctr"/>
        <c:lblOffset val="100"/>
        <c:tickMarkSkip val="1"/>
        <c:noMultiLvlLbl val="0"/>
      </c:catAx>
      <c:valAx>
        <c:axId val="66201743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3138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229235</xdr:colOff>
      <xdr:row>0</xdr:row>
      <xdr:rowOff>158750</xdr:rowOff>
    </xdr:from>
    <xdr:to>
      <xdr:col>17</xdr:col>
      <xdr:colOff>619760</xdr:colOff>
      <xdr:row>35</xdr:row>
      <xdr:rowOff>149225</xdr:rowOff>
    </xdr:to>
    <xdr:graphicFrame>
      <xdr:nvGraphicFramePr>
        <xdr:cNvPr id="2" name="Chart 1"/>
        <xdr:cNvGraphicFramePr/>
      </xdr:nvGraphicFramePr>
      <xdr:xfrm>
        <a:off x="5039360" y="158750"/>
        <a:ext cx="8620125" cy="5657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106045</xdr:colOff>
      <xdr:row>0</xdr:row>
      <xdr:rowOff>130175</xdr:rowOff>
    </xdr:from>
    <xdr:to>
      <xdr:col>18</xdr:col>
      <xdr:colOff>67310</xdr:colOff>
      <xdr:row>35</xdr:row>
      <xdr:rowOff>130810</xdr:rowOff>
    </xdr:to>
    <xdr:graphicFrame>
      <xdr:nvGraphicFramePr>
        <xdr:cNvPr id="2" name="Chart 1"/>
        <xdr:cNvGraphicFramePr/>
      </xdr:nvGraphicFramePr>
      <xdr:xfrm>
        <a:off x="4916170" y="130175"/>
        <a:ext cx="8876665" cy="5668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238760</xdr:colOff>
      <xdr:row>0</xdr:row>
      <xdr:rowOff>130175</xdr:rowOff>
    </xdr:from>
    <xdr:to>
      <xdr:col>17</xdr:col>
      <xdr:colOff>619125</xdr:colOff>
      <xdr:row>35</xdr:row>
      <xdr:rowOff>25400</xdr:rowOff>
    </xdr:to>
    <xdr:graphicFrame>
      <xdr:nvGraphicFramePr>
        <xdr:cNvPr id="2" name="Chart 1"/>
        <xdr:cNvGraphicFramePr/>
      </xdr:nvGraphicFramePr>
      <xdr:xfrm>
        <a:off x="5048885" y="130175"/>
        <a:ext cx="8609965" cy="556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21" totalsRowShown="0">
  <autoFilter ref="A1:E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21" totalsRowShown="0">
  <autoFilter ref="A1:E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21" totalsRowShown="0">
  <autoFilter ref="A1:E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01"/>
  <sheetViews>
    <sheetView workbookViewId="0">
      <pane xSplit="2" ySplit="1" topLeftCell="C74" activePane="bottomRight" state="frozen"/>
      <selection/>
      <selection pane="topRight"/>
      <selection pane="bottomLeft"/>
      <selection pane="bottomRight" activeCell="B95" sqref="B95"/>
    </sheetView>
  </sheetViews>
  <sheetFormatPr defaultColWidth="9" defaultRowHeight="12.75"/>
  <cols>
    <col min="1" max="1" width="13.625" customWidth="1"/>
    <col min="2" max="2" width="29" customWidth="1"/>
    <col min="3" max="3" width="10.125" customWidth="1"/>
    <col min="4" max="4" width="6.375" customWidth="1"/>
    <col min="5" max="6" width="5.375" customWidth="1"/>
    <col min="7" max="7" width="9.625" customWidth="1"/>
    <col min="9" max="9" width="9.375"/>
    <col min="11" max="11" width="10.375"/>
    <col min="12" max="12" width="13.75"/>
    <col min="13" max="17" width="12.625"/>
    <col min="19" max="28" width="12.625"/>
    <col min="29" max="29" width="12.625" style="1"/>
    <col min="30" max="30" width="12.625"/>
  </cols>
  <sheetData>
    <row r="1" spans="1:30">
      <c r="A1" s="22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33" t="s">
        <v>26</v>
      </c>
      <c r="AB1" s="33" t="s">
        <v>27</v>
      </c>
      <c r="AC1" s="33" t="s">
        <v>28</v>
      </c>
      <c r="AD1" s="33" t="s">
        <v>29</v>
      </c>
    </row>
    <row r="2" spans="1:30">
      <c r="A2" s="25" t="s">
        <v>30</v>
      </c>
      <c r="B2" s="20" t="s">
        <v>31</v>
      </c>
      <c r="C2" s="20">
        <v>1</v>
      </c>
      <c r="D2" s="20">
        <v>226</v>
      </c>
      <c r="E2" s="20">
        <v>57</v>
      </c>
      <c r="F2" s="20">
        <v>169</v>
      </c>
      <c r="G2" s="20">
        <v>69</v>
      </c>
      <c r="H2" s="20">
        <v>154</v>
      </c>
      <c r="I2" s="20">
        <v>-1</v>
      </c>
      <c r="J2" s="20">
        <v>-1</v>
      </c>
      <c r="K2" s="20">
        <v>-1</v>
      </c>
      <c r="L2" s="20">
        <v>0</v>
      </c>
      <c r="M2" s="20">
        <v>0</v>
      </c>
      <c r="N2" s="20" t="s">
        <v>32</v>
      </c>
      <c r="O2" s="20" t="s">
        <v>32</v>
      </c>
      <c r="P2" s="20" t="s">
        <v>32</v>
      </c>
      <c r="Q2" s="20">
        <v>0</v>
      </c>
      <c r="R2" s="20">
        <v>3</v>
      </c>
      <c r="S2" s="20">
        <v>54.33333333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">
        <v>0</v>
      </c>
      <c r="AB2" s="2" t="s">
        <v>32</v>
      </c>
      <c r="AC2" s="2">
        <v>0</v>
      </c>
      <c r="AD2" s="2" t="s">
        <v>32</v>
      </c>
    </row>
    <row r="3" spans="1:30">
      <c r="A3" s="26" t="s">
        <v>30</v>
      </c>
      <c r="B3" s="21" t="s">
        <v>33</v>
      </c>
      <c r="C3" s="21">
        <v>1</v>
      </c>
      <c r="D3" s="21">
        <v>286</v>
      </c>
      <c r="E3" s="21">
        <v>201</v>
      </c>
      <c r="F3" s="21">
        <v>85</v>
      </c>
      <c r="G3" s="21">
        <v>9</v>
      </c>
      <c r="H3" s="21">
        <v>41</v>
      </c>
      <c r="I3" s="21">
        <v>-1</v>
      </c>
      <c r="J3" s="21">
        <v>-1</v>
      </c>
      <c r="K3" s="21">
        <v>-1</v>
      </c>
      <c r="L3" s="21">
        <v>0.038799778</v>
      </c>
      <c r="M3" s="21">
        <v>11.4</v>
      </c>
      <c r="N3" s="21">
        <v>14.37626631</v>
      </c>
      <c r="O3" s="21">
        <v>0.001243957</v>
      </c>
      <c r="P3" s="21">
        <v>1.220318696</v>
      </c>
      <c r="Q3" s="21">
        <v>0.185757487</v>
      </c>
      <c r="R3" s="21">
        <v>3</v>
      </c>
      <c r="S3" s="21">
        <v>1.666666667</v>
      </c>
      <c r="T3" s="21">
        <v>0.420745921</v>
      </c>
      <c r="U3" s="21">
        <v>0.857636566</v>
      </c>
      <c r="V3" s="21">
        <v>0.334498834</v>
      </c>
      <c r="W3" s="21">
        <v>0.475953566</v>
      </c>
      <c r="X3" s="21">
        <v>0.290196078</v>
      </c>
      <c r="Y3" s="21">
        <v>0.875621891</v>
      </c>
      <c r="Z3" s="21">
        <v>95.66666667</v>
      </c>
      <c r="AA3" s="4">
        <v>24.66666667</v>
      </c>
      <c r="AB3" s="4">
        <v>0.552873719078705</v>
      </c>
      <c r="AC3" s="4">
        <v>1.33913261875922</v>
      </c>
      <c r="AD3" s="4">
        <v>0.223468517841919</v>
      </c>
    </row>
    <row r="4" spans="1:30">
      <c r="A4" s="25" t="s">
        <v>30</v>
      </c>
      <c r="B4" s="20" t="s">
        <v>34</v>
      </c>
      <c r="C4" s="20">
        <v>1</v>
      </c>
      <c r="D4" s="20">
        <v>105</v>
      </c>
      <c r="E4" s="20">
        <v>44</v>
      </c>
      <c r="F4" s="20">
        <v>61</v>
      </c>
      <c r="G4" s="20">
        <v>12</v>
      </c>
      <c r="H4" s="20">
        <v>191</v>
      </c>
      <c r="I4" s="20">
        <v>-1</v>
      </c>
      <c r="J4" s="20">
        <v>-1</v>
      </c>
      <c r="K4" s="20">
        <v>-1</v>
      </c>
      <c r="L4" s="20">
        <v>0</v>
      </c>
      <c r="M4" s="20">
        <v>0</v>
      </c>
      <c r="N4" s="20" t="s">
        <v>32</v>
      </c>
      <c r="O4" s="20" t="s">
        <v>32</v>
      </c>
      <c r="P4" s="20" t="s">
        <v>32</v>
      </c>
      <c r="Q4" s="20">
        <v>0</v>
      </c>
      <c r="R4" s="20">
        <v>3</v>
      </c>
      <c r="S4" s="20">
        <v>6.333333333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">
        <v>0</v>
      </c>
      <c r="AB4" s="2" t="s">
        <v>35</v>
      </c>
      <c r="AC4" s="2">
        <v>0</v>
      </c>
      <c r="AD4" s="2" t="s">
        <v>35</v>
      </c>
    </row>
    <row r="5" spans="1:30">
      <c r="A5" s="26" t="s">
        <v>30</v>
      </c>
      <c r="B5" s="21" t="s">
        <v>36</v>
      </c>
      <c r="C5" s="21">
        <v>1</v>
      </c>
      <c r="D5" s="21">
        <v>1728</v>
      </c>
      <c r="E5" s="21">
        <v>1210</v>
      </c>
      <c r="F5" s="21">
        <v>518</v>
      </c>
      <c r="G5" s="21">
        <v>6</v>
      </c>
      <c r="H5" s="21">
        <v>21</v>
      </c>
      <c r="I5" s="21">
        <v>-1</v>
      </c>
      <c r="J5" s="21">
        <v>-1</v>
      </c>
      <c r="K5" s="21">
        <v>-1</v>
      </c>
      <c r="L5" s="21">
        <v>0.037594307</v>
      </c>
      <c r="M5" s="21">
        <v>256.5869219</v>
      </c>
      <c r="N5" s="21">
        <v>159.2785475</v>
      </c>
      <c r="O5" s="29">
        <v>2.77e-5</v>
      </c>
      <c r="P5" s="21">
        <v>1.256198347</v>
      </c>
      <c r="Q5" s="21">
        <v>0.244040971</v>
      </c>
      <c r="R5" s="21">
        <v>3</v>
      </c>
      <c r="S5" s="21">
        <v>1.333333333</v>
      </c>
      <c r="T5" s="21">
        <v>0.259259259</v>
      </c>
      <c r="U5" s="21">
        <v>0.87962963</v>
      </c>
      <c r="V5" s="21">
        <v>0.219135802</v>
      </c>
      <c r="W5" s="21">
        <v>0.312947658</v>
      </c>
      <c r="X5" s="21">
        <v>0.133848134</v>
      </c>
      <c r="Y5" s="21">
        <v>0.621487603</v>
      </c>
      <c r="Z5" s="21">
        <v>378.6666667</v>
      </c>
      <c r="AA5" s="4">
        <v>69.33333333</v>
      </c>
      <c r="AB5" s="4">
        <v>0.888888888888886</v>
      </c>
      <c r="AC5" s="4">
        <v>1.27302833658962</v>
      </c>
      <c r="AD5" s="4">
        <v>0.288888888888888</v>
      </c>
    </row>
    <row r="6" spans="1:30">
      <c r="A6" s="25" t="s">
        <v>30</v>
      </c>
      <c r="B6" s="20" t="s">
        <v>37</v>
      </c>
      <c r="C6" s="20">
        <v>1</v>
      </c>
      <c r="D6" s="20">
        <v>3196</v>
      </c>
      <c r="E6" s="20">
        <v>1669</v>
      </c>
      <c r="F6" s="20">
        <v>1527</v>
      </c>
      <c r="G6" s="20">
        <v>36</v>
      </c>
      <c r="H6" s="20">
        <v>73</v>
      </c>
      <c r="I6" s="20">
        <v>-1</v>
      </c>
      <c r="J6" s="20">
        <v>-1</v>
      </c>
      <c r="K6" s="20">
        <v>-1</v>
      </c>
      <c r="L6" s="20">
        <v>0</v>
      </c>
      <c r="M6" s="20">
        <v>0</v>
      </c>
      <c r="N6" s="20" t="s">
        <v>32</v>
      </c>
      <c r="O6" s="20" t="s">
        <v>32</v>
      </c>
      <c r="P6" s="20" t="s">
        <v>32</v>
      </c>
      <c r="Q6" s="20">
        <v>0</v>
      </c>
      <c r="R6" s="20">
        <v>3</v>
      </c>
      <c r="S6" s="20">
        <v>24.66666667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">
        <v>0</v>
      </c>
      <c r="AB6" s="2" t="s">
        <v>35</v>
      </c>
      <c r="AC6" s="2">
        <v>0</v>
      </c>
      <c r="AD6" s="2" t="s">
        <v>35</v>
      </c>
    </row>
    <row r="7" spans="1:30">
      <c r="A7" s="26" t="s">
        <v>30</v>
      </c>
      <c r="B7" s="21" t="s">
        <v>38</v>
      </c>
      <c r="C7" s="21">
        <v>1</v>
      </c>
      <c r="D7" s="21">
        <v>32</v>
      </c>
      <c r="E7" s="21">
        <v>13</v>
      </c>
      <c r="F7" s="21">
        <v>19</v>
      </c>
      <c r="G7" s="21">
        <v>56</v>
      </c>
      <c r="H7" s="21">
        <v>157</v>
      </c>
      <c r="I7" s="21">
        <v>-1</v>
      </c>
      <c r="J7" s="21">
        <v>-1</v>
      </c>
      <c r="K7" s="21">
        <v>-1</v>
      </c>
      <c r="L7" s="21">
        <v>0</v>
      </c>
      <c r="M7" s="21">
        <v>0</v>
      </c>
      <c r="N7" s="21" t="s">
        <v>32</v>
      </c>
      <c r="O7" s="21" t="s">
        <v>32</v>
      </c>
      <c r="P7" s="21" t="s">
        <v>32</v>
      </c>
      <c r="Q7" s="21">
        <v>0</v>
      </c>
      <c r="R7" s="21">
        <v>3</v>
      </c>
      <c r="S7" s="21">
        <v>42.66666667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4">
        <v>0</v>
      </c>
      <c r="AB7" s="4" t="s">
        <v>35</v>
      </c>
      <c r="AC7" s="4">
        <v>0</v>
      </c>
      <c r="AD7" s="4" t="s">
        <v>35</v>
      </c>
    </row>
    <row r="8" spans="1:30">
      <c r="A8" s="25" t="s">
        <v>30</v>
      </c>
      <c r="B8" s="20" t="s">
        <v>39</v>
      </c>
      <c r="C8" s="20">
        <v>1</v>
      </c>
      <c r="D8" s="20">
        <v>106</v>
      </c>
      <c r="E8" s="20">
        <v>53</v>
      </c>
      <c r="F8" s="20">
        <v>53</v>
      </c>
      <c r="G8" s="20">
        <v>58</v>
      </c>
      <c r="H8" s="20">
        <v>334</v>
      </c>
      <c r="I8" s="20">
        <v>-1</v>
      </c>
      <c r="J8" s="20">
        <v>-1</v>
      </c>
      <c r="K8" s="20">
        <v>-1</v>
      </c>
      <c r="L8" s="20">
        <v>0</v>
      </c>
      <c r="M8" s="20">
        <v>0</v>
      </c>
      <c r="N8" s="20" t="s">
        <v>32</v>
      </c>
      <c r="O8" s="20" t="s">
        <v>32</v>
      </c>
      <c r="P8" s="20" t="s">
        <v>32</v>
      </c>
      <c r="Q8" s="20">
        <v>0</v>
      </c>
      <c r="R8" s="20">
        <v>3</v>
      </c>
      <c r="S8" s="20">
        <v>45.66666667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">
        <v>0</v>
      </c>
      <c r="AB8" s="2" t="s">
        <v>35</v>
      </c>
      <c r="AC8" s="2">
        <v>0</v>
      </c>
      <c r="AD8" s="2" t="s">
        <v>35</v>
      </c>
    </row>
    <row r="9" spans="1:30">
      <c r="A9" s="26" t="s">
        <v>30</v>
      </c>
      <c r="B9" s="21" t="s">
        <v>40</v>
      </c>
      <c r="C9" s="21">
        <v>1</v>
      </c>
      <c r="D9" s="21">
        <v>124</v>
      </c>
      <c r="E9" s="21">
        <v>62</v>
      </c>
      <c r="F9" s="21">
        <v>62</v>
      </c>
      <c r="G9" s="21">
        <v>6</v>
      </c>
      <c r="H9" s="21">
        <v>17</v>
      </c>
      <c r="I9" s="21">
        <v>-1</v>
      </c>
      <c r="J9" s="21">
        <v>-1</v>
      </c>
      <c r="K9" s="21">
        <v>-1</v>
      </c>
      <c r="L9" s="21">
        <v>0.034946237</v>
      </c>
      <c r="M9" s="21">
        <v>4.380952381</v>
      </c>
      <c r="N9" s="21">
        <v>6.621442996</v>
      </c>
      <c r="O9" s="21">
        <v>0.12441773</v>
      </c>
      <c r="P9" s="21">
        <v>1.589652096</v>
      </c>
      <c r="Q9" s="21">
        <v>0.139784946</v>
      </c>
      <c r="R9" s="21">
        <v>3</v>
      </c>
      <c r="S9" s="21">
        <v>2</v>
      </c>
      <c r="T9" s="21">
        <v>0.231182796</v>
      </c>
      <c r="U9" s="21">
        <v>0.794826048</v>
      </c>
      <c r="V9" s="21">
        <v>0.150537634</v>
      </c>
      <c r="W9" s="21">
        <v>0.301075269</v>
      </c>
      <c r="X9" s="21">
        <v>0.161290323</v>
      </c>
      <c r="Y9" s="21">
        <v>0.64516129</v>
      </c>
      <c r="Z9" s="21">
        <v>18.66666667</v>
      </c>
      <c r="AA9" s="4">
        <v>10</v>
      </c>
      <c r="AB9" s="4">
        <v>0.903225806451612</v>
      </c>
      <c r="AC9" s="4">
        <v>1.22345099661239</v>
      </c>
      <c r="AD9" s="4">
        <v>0.21053450620014</v>
      </c>
    </row>
    <row r="10" spans="1:30">
      <c r="A10" s="25" t="s">
        <v>30</v>
      </c>
      <c r="B10" s="20" t="s">
        <v>41</v>
      </c>
      <c r="C10" s="20">
        <v>1</v>
      </c>
      <c r="D10" s="20">
        <v>8124</v>
      </c>
      <c r="E10" s="20">
        <v>4208</v>
      </c>
      <c r="F10" s="20">
        <v>3916</v>
      </c>
      <c r="G10" s="20">
        <v>22</v>
      </c>
      <c r="H10" s="20">
        <v>116</v>
      </c>
      <c r="I10" s="20">
        <v>-1</v>
      </c>
      <c r="J10" s="20">
        <v>-1</v>
      </c>
      <c r="K10" s="20">
        <v>-1</v>
      </c>
      <c r="L10" s="20">
        <v>0</v>
      </c>
      <c r="M10" s="20">
        <v>0</v>
      </c>
      <c r="N10" s="20" t="s">
        <v>32</v>
      </c>
      <c r="O10" s="20" t="s">
        <v>32</v>
      </c>
      <c r="P10" s="20" t="s">
        <v>32</v>
      </c>
      <c r="Q10" s="20">
        <v>0</v>
      </c>
      <c r="R10" s="20">
        <v>3</v>
      </c>
      <c r="S10" s="20">
        <v>11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">
        <v>0</v>
      </c>
      <c r="AB10" s="2" t="s">
        <v>35</v>
      </c>
      <c r="AC10" s="2">
        <v>0</v>
      </c>
      <c r="AD10" s="2" t="s">
        <v>35</v>
      </c>
    </row>
    <row r="11" spans="1:30">
      <c r="A11" s="26" t="s">
        <v>30</v>
      </c>
      <c r="B11" s="21" t="s">
        <v>42</v>
      </c>
      <c r="C11" s="21">
        <v>1</v>
      </c>
      <c r="D11" s="21">
        <v>12960</v>
      </c>
      <c r="E11" s="21">
        <v>4320</v>
      </c>
      <c r="F11" s="21">
        <v>8640</v>
      </c>
      <c r="G11" s="21">
        <v>8</v>
      </c>
      <c r="H11" s="21">
        <v>27</v>
      </c>
      <c r="I11" s="21">
        <v>-1</v>
      </c>
      <c r="J11" s="21">
        <v>-1</v>
      </c>
      <c r="K11" s="21">
        <v>-1</v>
      </c>
      <c r="L11" s="21">
        <v>0.111111111</v>
      </c>
      <c r="M11" s="21">
        <v>2160.166628</v>
      </c>
      <c r="N11" s="21">
        <v>6048</v>
      </c>
      <c r="O11" s="21">
        <v>0.333333333</v>
      </c>
      <c r="P11" s="21">
        <v>2.333333333</v>
      </c>
      <c r="Q11" s="21">
        <v>0.5</v>
      </c>
      <c r="R11" s="21">
        <v>3</v>
      </c>
      <c r="S11" s="21">
        <v>1.333333333</v>
      </c>
      <c r="T11" s="21">
        <v>0.333333333</v>
      </c>
      <c r="U11" s="21">
        <v>0.777777778</v>
      </c>
      <c r="V11" s="21">
        <v>0.222222222</v>
      </c>
      <c r="W11" s="21">
        <v>0.666666667</v>
      </c>
      <c r="X11" s="21">
        <v>0.166666667</v>
      </c>
      <c r="Y11" s="21">
        <v>1</v>
      </c>
      <c r="Z11" s="21">
        <v>2880</v>
      </c>
      <c r="AA11" s="4">
        <v>1440</v>
      </c>
      <c r="AB11" s="4">
        <v>0.666666666666666</v>
      </c>
      <c r="AC11" s="4">
        <v>1.32966134885475</v>
      </c>
      <c r="AD11" s="4">
        <v>0.361111111111111</v>
      </c>
    </row>
    <row r="12" spans="1:30">
      <c r="A12" s="25" t="s">
        <v>30</v>
      </c>
      <c r="B12" s="20" t="s">
        <v>43</v>
      </c>
      <c r="C12" s="20">
        <v>1</v>
      </c>
      <c r="D12" s="20">
        <v>90</v>
      </c>
      <c r="E12" s="20">
        <v>64</v>
      </c>
      <c r="F12" s="20">
        <v>26</v>
      </c>
      <c r="G12" s="20">
        <v>8</v>
      </c>
      <c r="H12" s="20">
        <v>23</v>
      </c>
      <c r="I12" s="20">
        <v>-1</v>
      </c>
      <c r="J12" s="20">
        <v>-1</v>
      </c>
      <c r="K12" s="20">
        <v>-1</v>
      </c>
      <c r="L12" s="20">
        <v>0.008806584</v>
      </c>
      <c r="M12" s="20">
        <v>3.285714286</v>
      </c>
      <c r="N12" s="20">
        <v>0.797222079</v>
      </c>
      <c r="O12" s="20">
        <v>0.588678725</v>
      </c>
      <c r="P12" s="20">
        <v>1.153645833</v>
      </c>
      <c r="Q12" s="20">
        <v>0.04286859</v>
      </c>
      <c r="R12" s="20">
        <v>3</v>
      </c>
      <c r="S12" s="20">
        <v>2</v>
      </c>
      <c r="T12" s="20">
        <v>0.274074074</v>
      </c>
      <c r="U12" s="20">
        <v>0.82037037</v>
      </c>
      <c r="V12" s="20">
        <v>0.203703704</v>
      </c>
      <c r="W12" s="20">
        <v>0.286458333</v>
      </c>
      <c r="X12" s="20">
        <v>0.243589744</v>
      </c>
      <c r="Y12" s="20">
        <v>0.5</v>
      </c>
      <c r="Z12" s="20">
        <v>18.33333333</v>
      </c>
      <c r="AA12" s="2">
        <v>6.333333333</v>
      </c>
      <c r="AB12" s="2">
        <v>1</v>
      </c>
      <c r="AC12" s="2">
        <v>1.16667952493001</v>
      </c>
      <c r="AD12" s="2">
        <v>0.214814814814814</v>
      </c>
    </row>
    <row r="13" spans="1:30">
      <c r="A13" s="26" t="s">
        <v>30</v>
      </c>
      <c r="B13" s="21" t="s">
        <v>44</v>
      </c>
      <c r="C13" s="21">
        <v>1</v>
      </c>
      <c r="D13" s="21">
        <v>339</v>
      </c>
      <c r="E13" s="21">
        <v>84</v>
      </c>
      <c r="F13" s="21">
        <v>255</v>
      </c>
      <c r="G13" s="21">
        <v>17</v>
      </c>
      <c r="H13" s="21">
        <v>37</v>
      </c>
      <c r="I13" s="21">
        <v>-1</v>
      </c>
      <c r="J13" s="21">
        <v>-1</v>
      </c>
      <c r="K13" s="21">
        <v>-1</v>
      </c>
      <c r="L13" s="21">
        <v>0.023094126</v>
      </c>
      <c r="M13" s="21">
        <v>0.86946533</v>
      </c>
      <c r="N13" s="21">
        <v>9.816011422</v>
      </c>
      <c r="O13" s="21">
        <v>0.060479514</v>
      </c>
      <c r="P13" s="21">
        <v>1.813912992</v>
      </c>
      <c r="Q13" s="21">
        <v>0.123902894</v>
      </c>
      <c r="R13" s="21">
        <v>3</v>
      </c>
      <c r="S13" s="21">
        <v>3</v>
      </c>
      <c r="T13" s="21">
        <v>0.438544739</v>
      </c>
      <c r="U13" s="21">
        <v>0.449465166</v>
      </c>
      <c r="V13" s="21">
        <v>0.131760079</v>
      </c>
      <c r="W13" s="21">
        <v>0.531746032</v>
      </c>
      <c r="X13" s="21">
        <v>0.407843137</v>
      </c>
      <c r="Y13" s="21">
        <v>0.94047619</v>
      </c>
      <c r="Z13" s="21">
        <v>44.66666667</v>
      </c>
      <c r="AA13" s="4">
        <v>104</v>
      </c>
      <c r="AB13" s="4">
        <v>0.43672367951109</v>
      </c>
      <c r="AC13" s="4">
        <v>1.0321872006095</v>
      </c>
      <c r="AD13" s="4">
        <v>0.164851125635439</v>
      </c>
    </row>
    <row r="14" spans="1:30">
      <c r="A14" s="25" t="s">
        <v>30</v>
      </c>
      <c r="B14" s="20" t="s">
        <v>45</v>
      </c>
      <c r="C14" s="20">
        <v>1</v>
      </c>
      <c r="D14" s="20">
        <v>15</v>
      </c>
      <c r="E14" s="20">
        <v>9</v>
      </c>
      <c r="F14" s="20">
        <v>6</v>
      </c>
      <c r="G14" s="20">
        <v>6</v>
      </c>
      <c r="H14" s="20">
        <v>16</v>
      </c>
      <c r="I14" s="20">
        <v>-1</v>
      </c>
      <c r="J14" s="20">
        <v>-1</v>
      </c>
      <c r="K14" s="20">
        <v>-1</v>
      </c>
      <c r="L14" s="20">
        <v>0.08</v>
      </c>
      <c r="M14" s="20">
        <v>2.266666667</v>
      </c>
      <c r="N14" s="20">
        <v>2.522893773</v>
      </c>
      <c r="O14" s="20">
        <v>0.127184013</v>
      </c>
      <c r="P14" s="20">
        <v>1.356837607</v>
      </c>
      <c r="Q14" s="20">
        <v>0.333333333</v>
      </c>
      <c r="R14" s="20">
        <v>3</v>
      </c>
      <c r="S14" s="20">
        <v>3</v>
      </c>
      <c r="T14" s="20">
        <v>0.533333333</v>
      </c>
      <c r="U14" s="20">
        <v>0.814102564</v>
      </c>
      <c r="V14" s="20">
        <v>0.4</v>
      </c>
      <c r="W14" s="20">
        <v>0.666666667</v>
      </c>
      <c r="X14" s="20">
        <v>0.333333333</v>
      </c>
      <c r="Y14" s="20">
        <v>1</v>
      </c>
      <c r="Z14" s="20">
        <v>6</v>
      </c>
      <c r="AA14" s="2">
        <v>2</v>
      </c>
      <c r="AB14" s="2">
        <v>0.516666666666666</v>
      </c>
      <c r="AC14" s="2">
        <v>1.32294951100452</v>
      </c>
      <c r="AD14" s="2">
        <v>0.407051282051282</v>
      </c>
    </row>
    <row r="15" spans="1:30">
      <c r="A15" s="26" t="s">
        <v>30</v>
      </c>
      <c r="B15" s="21" t="s">
        <v>46</v>
      </c>
      <c r="C15" s="21">
        <v>1</v>
      </c>
      <c r="D15" s="21">
        <v>1066</v>
      </c>
      <c r="E15" s="21">
        <v>331</v>
      </c>
      <c r="F15" s="21">
        <v>735</v>
      </c>
      <c r="G15" s="21">
        <v>12</v>
      </c>
      <c r="H15" s="21">
        <v>42</v>
      </c>
      <c r="I15" s="21">
        <v>-1</v>
      </c>
      <c r="J15" s="21">
        <v>-1</v>
      </c>
      <c r="K15" s="21">
        <v>-1</v>
      </c>
      <c r="L15" s="21">
        <v>0.044470512</v>
      </c>
      <c r="M15" s="21">
        <v>44.7094511</v>
      </c>
      <c r="N15" s="21">
        <v>127.1382514</v>
      </c>
      <c r="O15" s="29">
        <v>0.000107</v>
      </c>
      <c r="P15" s="21">
        <v>1.843886548</v>
      </c>
      <c r="Q15" s="21">
        <v>0.207716601</v>
      </c>
      <c r="R15" s="21">
        <v>3</v>
      </c>
      <c r="S15" s="21">
        <v>2.666666667</v>
      </c>
      <c r="T15" s="21">
        <v>0.51438399</v>
      </c>
      <c r="U15" s="21">
        <v>0.572538881</v>
      </c>
      <c r="V15" s="21">
        <v>0.204190119</v>
      </c>
      <c r="W15" s="21">
        <v>0.657603223</v>
      </c>
      <c r="X15" s="21">
        <v>0.449886621</v>
      </c>
      <c r="Y15" s="21">
        <v>1</v>
      </c>
      <c r="Z15" s="21">
        <v>217.6666667</v>
      </c>
      <c r="AA15" s="4">
        <v>330.6666667</v>
      </c>
      <c r="AB15" s="4">
        <v>0.389980439902605</v>
      </c>
      <c r="AC15" s="4">
        <v>1.15951433893352</v>
      </c>
      <c r="AD15" s="4">
        <v>0.245527025528341</v>
      </c>
    </row>
    <row r="16" spans="1:30">
      <c r="A16" s="25" t="s">
        <v>30</v>
      </c>
      <c r="B16" s="20" t="s">
        <v>47</v>
      </c>
      <c r="C16" s="20">
        <v>1</v>
      </c>
      <c r="D16" s="20">
        <v>683</v>
      </c>
      <c r="E16" s="20">
        <v>92</v>
      </c>
      <c r="F16" s="20">
        <v>591</v>
      </c>
      <c r="G16" s="20">
        <v>35</v>
      </c>
      <c r="H16" s="20">
        <v>99</v>
      </c>
      <c r="I16" s="20">
        <v>-1</v>
      </c>
      <c r="J16" s="20">
        <v>-1</v>
      </c>
      <c r="K16" s="20">
        <v>-1</v>
      </c>
      <c r="L16" s="20">
        <v>0</v>
      </c>
      <c r="M16" s="20">
        <v>0</v>
      </c>
      <c r="N16" s="20" t="s">
        <v>32</v>
      </c>
      <c r="O16" s="20" t="s">
        <v>32</v>
      </c>
      <c r="P16" s="20" t="s">
        <v>32</v>
      </c>
      <c r="Q16" s="20">
        <v>0</v>
      </c>
      <c r="R16" s="20">
        <v>3</v>
      </c>
      <c r="S16" s="20">
        <v>20.33333333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">
        <v>0</v>
      </c>
      <c r="AB16" s="2" t="s">
        <v>35</v>
      </c>
      <c r="AC16" s="2">
        <v>0</v>
      </c>
      <c r="AD16" s="2" t="s">
        <v>35</v>
      </c>
    </row>
    <row r="17" spans="1:30">
      <c r="A17" s="26" t="s">
        <v>30</v>
      </c>
      <c r="B17" s="21" t="s">
        <v>48</v>
      </c>
      <c r="C17" s="21">
        <v>1</v>
      </c>
      <c r="D17" s="21">
        <v>187</v>
      </c>
      <c r="E17" s="21">
        <v>172</v>
      </c>
      <c r="F17" s="21">
        <v>15</v>
      </c>
      <c r="G17" s="21">
        <v>22</v>
      </c>
      <c r="H17" s="21">
        <v>44</v>
      </c>
      <c r="I17" s="21">
        <v>-1</v>
      </c>
      <c r="J17" s="21">
        <v>-1</v>
      </c>
      <c r="K17" s="21">
        <v>-1</v>
      </c>
      <c r="L17" s="21">
        <v>-0.01798736</v>
      </c>
      <c r="M17" s="21">
        <v>6.119047619</v>
      </c>
      <c r="N17" s="21">
        <v>6.988469264</v>
      </c>
      <c r="O17" s="21">
        <v>0.129691956</v>
      </c>
      <c r="P17" s="21">
        <v>0.968841538</v>
      </c>
      <c r="Q17" s="21">
        <v>0.278682171</v>
      </c>
      <c r="R17" s="21">
        <v>3</v>
      </c>
      <c r="S17" s="21">
        <v>5</v>
      </c>
      <c r="T17" s="21">
        <v>0.242424242</v>
      </c>
      <c r="U17" s="21">
        <v>0.891126976</v>
      </c>
      <c r="V17" s="21">
        <v>0.204991087</v>
      </c>
      <c r="W17" s="21">
        <v>0.222868217</v>
      </c>
      <c r="X17" s="21">
        <v>0.466666667</v>
      </c>
      <c r="Y17" s="21">
        <v>0.354651163</v>
      </c>
      <c r="Z17" s="21">
        <v>38.33333333</v>
      </c>
      <c r="AA17" s="4">
        <v>7</v>
      </c>
      <c r="AB17" s="4">
        <v>1.20855614973262</v>
      </c>
      <c r="AC17" s="4">
        <v>1.03640722757589</v>
      </c>
      <c r="AD17" s="4">
        <v>0.335883052864184</v>
      </c>
    </row>
    <row r="18" spans="1:30">
      <c r="A18" s="25" t="s">
        <v>30</v>
      </c>
      <c r="B18" s="20" t="s">
        <v>49</v>
      </c>
      <c r="C18" s="20">
        <v>1</v>
      </c>
      <c r="D18" s="20">
        <v>3190</v>
      </c>
      <c r="E18" s="20">
        <v>1655</v>
      </c>
      <c r="F18" s="20">
        <v>1535</v>
      </c>
      <c r="G18" s="20">
        <v>61</v>
      </c>
      <c r="H18" s="20">
        <v>3465</v>
      </c>
      <c r="I18" s="20">
        <v>-1</v>
      </c>
      <c r="J18" s="20">
        <v>-1</v>
      </c>
      <c r="K18" s="20">
        <v>-1</v>
      </c>
      <c r="L18" s="20">
        <v>0</v>
      </c>
      <c r="M18" s="20">
        <v>0</v>
      </c>
      <c r="N18" s="20" t="s">
        <v>32</v>
      </c>
      <c r="O18" s="20" t="s">
        <v>32</v>
      </c>
      <c r="P18" s="20" t="s">
        <v>32</v>
      </c>
      <c r="Q18" s="20">
        <v>0</v>
      </c>
      <c r="R18" s="20">
        <v>3</v>
      </c>
      <c r="S18" s="20">
        <v>42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">
        <v>0</v>
      </c>
      <c r="AB18" s="2" t="s">
        <v>35</v>
      </c>
      <c r="AC18" s="2">
        <v>0</v>
      </c>
      <c r="AD18" s="2" t="s">
        <v>35</v>
      </c>
    </row>
    <row r="19" spans="1:30">
      <c r="A19" s="26" t="s">
        <v>30</v>
      </c>
      <c r="B19" s="21" t="s">
        <v>50</v>
      </c>
      <c r="C19" s="21">
        <v>1</v>
      </c>
      <c r="D19" s="21">
        <v>958</v>
      </c>
      <c r="E19" s="21">
        <v>626</v>
      </c>
      <c r="F19" s="21">
        <v>332</v>
      </c>
      <c r="G19" s="21">
        <v>9</v>
      </c>
      <c r="H19" s="21">
        <v>27</v>
      </c>
      <c r="I19" s="21">
        <v>-1</v>
      </c>
      <c r="J19" s="21">
        <v>-1</v>
      </c>
      <c r="K19" s="21">
        <v>-1</v>
      </c>
      <c r="L19" s="21">
        <v>0.045066052</v>
      </c>
      <c r="M19" s="21">
        <v>32.96700037</v>
      </c>
      <c r="N19" s="21">
        <v>55.39469136</v>
      </c>
      <c r="O19" s="29">
        <v>7.52e-9</v>
      </c>
      <c r="P19" s="21">
        <v>1.344840165</v>
      </c>
      <c r="Q19" s="21">
        <v>0.19900689</v>
      </c>
      <c r="R19" s="21">
        <v>3</v>
      </c>
      <c r="S19" s="21">
        <v>2</v>
      </c>
      <c r="T19" s="21">
        <v>0.250521921</v>
      </c>
      <c r="U19" s="21">
        <v>0.878778647</v>
      </c>
      <c r="V19" s="21">
        <v>0.208768267</v>
      </c>
      <c r="W19" s="21">
        <v>0.319488818</v>
      </c>
      <c r="X19" s="21">
        <v>0.120481928</v>
      </c>
      <c r="Y19" s="21">
        <v>0.584664537</v>
      </c>
      <c r="Z19" s="21">
        <v>200</v>
      </c>
      <c r="AA19" s="4">
        <v>40</v>
      </c>
      <c r="AB19" s="4">
        <v>1.0438413361169</v>
      </c>
      <c r="AC19" s="4">
        <v>1.13285241710346</v>
      </c>
      <c r="AD19" s="4">
        <v>0.365102738566737</v>
      </c>
    </row>
    <row r="20" spans="1:30">
      <c r="A20" s="25" t="s">
        <v>30</v>
      </c>
      <c r="B20" s="20" t="s">
        <v>51</v>
      </c>
      <c r="C20" s="20">
        <v>1</v>
      </c>
      <c r="D20" s="20">
        <v>10</v>
      </c>
      <c r="E20" s="20">
        <v>5</v>
      </c>
      <c r="F20" s="20">
        <v>5</v>
      </c>
      <c r="G20" s="20">
        <v>32</v>
      </c>
      <c r="H20" s="20">
        <v>77</v>
      </c>
      <c r="I20" s="20">
        <v>-1</v>
      </c>
      <c r="J20" s="20">
        <v>-1</v>
      </c>
      <c r="K20" s="20">
        <v>-1</v>
      </c>
      <c r="L20" s="20">
        <v>0</v>
      </c>
      <c r="M20" s="20">
        <v>0</v>
      </c>
      <c r="N20" s="20" t="s">
        <v>32</v>
      </c>
      <c r="O20" s="20" t="s">
        <v>32</v>
      </c>
      <c r="P20" s="20" t="s">
        <v>32</v>
      </c>
      <c r="Q20" s="20">
        <v>0</v>
      </c>
      <c r="R20" s="20">
        <v>3</v>
      </c>
      <c r="S20" s="20">
        <v>20.66666667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">
        <v>0</v>
      </c>
      <c r="AB20" s="2" t="s">
        <v>35</v>
      </c>
      <c r="AC20" s="2">
        <v>0</v>
      </c>
      <c r="AD20" s="2" t="s">
        <v>35</v>
      </c>
    </row>
    <row r="21" spans="1:30">
      <c r="A21" s="26" t="s">
        <v>30</v>
      </c>
      <c r="B21" s="21" t="s">
        <v>52</v>
      </c>
      <c r="C21" s="21">
        <v>1</v>
      </c>
      <c r="D21" s="21">
        <v>435</v>
      </c>
      <c r="E21" s="21">
        <v>267</v>
      </c>
      <c r="F21" s="21">
        <v>168</v>
      </c>
      <c r="G21" s="21">
        <v>16</v>
      </c>
      <c r="H21" s="21">
        <v>32</v>
      </c>
      <c r="I21" s="21">
        <v>-1</v>
      </c>
      <c r="J21" s="21">
        <v>-1</v>
      </c>
      <c r="K21" s="21">
        <v>-1</v>
      </c>
      <c r="L21" s="21">
        <v>0</v>
      </c>
      <c r="M21" s="21">
        <v>0</v>
      </c>
      <c r="N21" s="21" t="s">
        <v>32</v>
      </c>
      <c r="O21" s="21" t="s">
        <v>32</v>
      </c>
      <c r="P21" s="21" t="s">
        <v>32</v>
      </c>
      <c r="Q21" s="21">
        <v>0</v>
      </c>
      <c r="R21" s="21">
        <v>3</v>
      </c>
      <c r="S21" s="21">
        <v>9.666666667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4">
        <v>0</v>
      </c>
      <c r="AB21" s="4" t="s">
        <v>35</v>
      </c>
      <c r="AC21" s="4">
        <v>0</v>
      </c>
      <c r="AD21" s="4" t="s">
        <v>35</v>
      </c>
    </row>
    <row r="22" spans="1:30">
      <c r="A22" s="25" t="s">
        <v>53</v>
      </c>
      <c r="B22" s="20" t="s">
        <v>31</v>
      </c>
      <c r="C22" s="20">
        <v>1</v>
      </c>
      <c r="D22" s="20">
        <v>226</v>
      </c>
      <c r="E22" s="20">
        <v>57</v>
      </c>
      <c r="F22" s="20">
        <v>169</v>
      </c>
      <c r="G22" s="20">
        <v>69</v>
      </c>
      <c r="H22" s="20">
        <v>154</v>
      </c>
      <c r="I22" s="20">
        <v>-1</v>
      </c>
      <c r="J22" s="20">
        <v>-1</v>
      </c>
      <c r="K22" s="20">
        <v>-1</v>
      </c>
      <c r="L22" s="20">
        <v>0.176345054</v>
      </c>
      <c r="M22" s="20">
        <v>5.692307692</v>
      </c>
      <c r="N22" s="20">
        <v>180.5890438</v>
      </c>
      <c r="O22" s="20">
        <v>0</v>
      </c>
      <c r="P22" s="20">
        <v>3.399864395</v>
      </c>
      <c r="Q22" s="20">
        <v>0.935015052</v>
      </c>
      <c r="R22" s="20">
        <v>48</v>
      </c>
      <c r="S22" s="20">
        <v>24.02083333</v>
      </c>
      <c r="T22" s="20">
        <v>0.292035398</v>
      </c>
      <c r="U22" s="20">
        <v>0.857487923</v>
      </c>
      <c r="V22" s="20">
        <v>0.25</v>
      </c>
      <c r="W22" s="20">
        <v>0.99122807</v>
      </c>
      <c r="X22" s="20">
        <v>0.056213018</v>
      </c>
      <c r="Y22" s="20">
        <v>1</v>
      </c>
      <c r="Z22" s="20">
        <v>56.5</v>
      </c>
      <c r="AA22" s="2">
        <v>9.5</v>
      </c>
      <c r="AB22" s="2" t="s">
        <v>32</v>
      </c>
      <c r="AC22" s="2" t="s">
        <v>32</v>
      </c>
      <c r="AD22" s="2" t="s">
        <v>32</v>
      </c>
    </row>
    <row r="23" spans="1:30">
      <c r="A23" s="26" t="s">
        <v>53</v>
      </c>
      <c r="B23" s="21" t="s">
        <v>33</v>
      </c>
      <c r="C23" s="21">
        <v>1</v>
      </c>
      <c r="D23" s="21">
        <v>286</v>
      </c>
      <c r="E23" s="21">
        <v>201</v>
      </c>
      <c r="F23" s="21">
        <v>85</v>
      </c>
      <c r="G23" s="21">
        <v>9</v>
      </c>
      <c r="H23" s="21">
        <v>41</v>
      </c>
      <c r="I23" s="21">
        <v>-1</v>
      </c>
      <c r="J23" s="21">
        <v>-1</v>
      </c>
      <c r="K23" s="21">
        <v>-1</v>
      </c>
      <c r="L23" s="21">
        <v>0.060753582</v>
      </c>
      <c r="M23" s="21">
        <v>3.705622503</v>
      </c>
      <c r="N23" s="21">
        <v>24.9268384</v>
      </c>
      <c r="O23" s="29">
        <v>9.2e-7</v>
      </c>
      <c r="P23" s="21">
        <v>1.124593318</v>
      </c>
      <c r="Q23" s="21">
        <v>0.29086333</v>
      </c>
      <c r="R23" s="21">
        <v>5</v>
      </c>
      <c r="S23" s="21">
        <v>1.8</v>
      </c>
      <c r="T23" s="21">
        <v>0.705594406</v>
      </c>
      <c r="U23" s="21">
        <v>0.790361038</v>
      </c>
      <c r="V23" s="21">
        <v>0.556643357</v>
      </c>
      <c r="W23" s="21">
        <v>0.792039801</v>
      </c>
      <c r="X23" s="21">
        <v>0.501176471</v>
      </c>
      <c r="Y23" s="21">
        <v>0.905472637</v>
      </c>
      <c r="Z23" s="21">
        <v>159.2</v>
      </c>
      <c r="AA23" s="4">
        <v>42.6</v>
      </c>
      <c r="AB23" s="4">
        <v>0.522285445</v>
      </c>
      <c r="AC23" s="4">
        <v>1.151538073</v>
      </c>
      <c r="AD23" s="4">
        <v>1.73143562337884</v>
      </c>
    </row>
    <row r="24" spans="1:30">
      <c r="A24" s="25" t="s">
        <v>53</v>
      </c>
      <c r="B24" s="20" t="s">
        <v>34</v>
      </c>
      <c r="C24" s="20">
        <v>1</v>
      </c>
      <c r="D24" s="20">
        <v>105</v>
      </c>
      <c r="E24" s="20">
        <v>44</v>
      </c>
      <c r="F24" s="20">
        <v>61</v>
      </c>
      <c r="G24" s="20">
        <v>12</v>
      </c>
      <c r="H24" s="20">
        <v>191</v>
      </c>
      <c r="I24" s="20">
        <v>-1</v>
      </c>
      <c r="J24" s="20">
        <v>-1</v>
      </c>
      <c r="K24" s="20">
        <v>-1</v>
      </c>
      <c r="L24" s="20">
        <v>0.157460317</v>
      </c>
      <c r="M24" s="20">
        <v>2.352941176</v>
      </c>
      <c r="N24" s="20">
        <v>42.9657228</v>
      </c>
      <c r="O24" s="30">
        <v>5.57e-11</v>
      </c>
      <c r="P24" s="20">
        <v>1.704545455</v>
      </c>
      <c r="Q24" s="20">
        <v>0.646795827</v>
      </c>
      <c r="R24" s="20">
        <v>1</v>
      </c>
      <c r="S24" s="20">
        <v>2</v>
      </c>
      <c r="T24" s="20">
        <v>0.533333333</v>
      </c>
      <c r="U24" s="20">
        <v>0.714285714</v>
      </c>
      <c r="V24" s="20">
        <v>0.380952381</v>
      </c>
      <c r="W24" s="20">
        <v>0.909090909</v>
      </c>
      <c r="X24" s="20">
        <v>0.262295082</v>
      </c>
      <c r="Y24" s="20">
        <v>0.909090909</v>
      </c>
      <c r="Z24" s="20">
        <v>40</v>
      </c>
      <c r="AA24" s="2">
        <v>16</v>
      </c>
      <c r="AB24" s="2">
        <v>0.933333333</v>
      </c>
      <c r="AC24" s="2">
        <v>0.690923309</v>
      </c>
      <c r="AD24" s="2">
        <v>0</v>
      </c>
    </row>
    <row r="25" spans="1:30">
      <c r="A25" s="26" t="s">
        <v>53</v>
      </c>
      <c r="B25" s="21" t="s">
        <v>36</v>
      </c>
      <c r="C25" s="21">
        <v>1</v>
      </c>
      <c r="D25" s="21">
        <v>1728</v>
      </c>
      <c r="E25" s="21">
        <v>1210</v>
      </c>
      <c r="F25" s="21">
        <v>518</v>
      </c>
      <c r="G25" s="21">
        <v>6</v>
      </c>
      <c r="H25" s="21">
        <v>21</v>
      </c>
      <c r="I25" s="21">
        <v>-1</v>
      </c>
      <c r="J25" s="21">
        <v>-1</v>
      </c>
      <c r="K25" s="21">
        <v>-1</v>
      </c>
      <c r="L25" s="21">
        <v>0.09992284</v>
      </c>
      <c r="M25" s="21">
        <v>576</v>
      </c>
      <c r="N25" s="21">
        <v>369.877686</v>
      </c>
      <c r="O25" s="21">
        <v>0</v>
      </c>
      <c r="P25" s="21">
        <v>1.428099174</v>
      </c>
      <c r="Q25" s="21">
        <v>0.476033058</v>
      </c>
      <c r="R25" s="21">
        <v>2</v>
      </c>
      <c r="S25" s="21">
        <v>1</v>
      </c>
      <c r="T25" s="21">
        <v>0.333333333</v>
      </c>
      <c r="U25" s="21">
        <v>1</v>
      </c>
      <c r="V25" s="21">
        <v>0.333333333</v>
      </c>
      <c r="W25" s="21">
        <v>0.476033058</v>
      </c>
      <c r="X25" s="21">
        <v>0</v>
      </c>
      <c r="Y25" s="21">
        <v>0.79338843</v>
      </c>
      <c r="Z25" s="21">
        <v>576</v>
      </c>
      <c r="AA25" s="4">
        <v>0</v>
      </c>
      <c r="AB25" s="4">
        <v>0.888888889</v>
      </c>
      <c r="AC25" s="4">
        <v>1.273028337</v>
      </c>
      <c r="AD25" s="4">
        <v>0.1</v>
      </c>
    </row>
    <row r="26" spans="1:30">
      <c r="A26" s="25" t="s">
        <v>53</v>
      </c>
      <c r="B26" s="20" t="s">
        <v>37</v>
      </c>
      <c r="C26" s="20">
        <v>1</v>
      </c>
      <c r="D26" s="20">
        <v>3196</v>
      </c>
      <c r="E26" s="20">
        <v>1669</v>
      </c>
      <c r="F26" s="20">
        <v>1527</v>
      </c>
      <c r="G26" s="20">
        <v>36</v>
      </c>
      <c r="H26" s="20">
        <v>73</v>
      </c>
      <c r="I26" s="20">
        <v>-1</v>
      </c>
      <c r="J26" s="20">
        <v>-1</v>
      </c>
      <c r="K26" s="20">
        <v>-1</v>
      </c>
      <c r="L26" s="20">
        <v>0.109436482</v>
      </c>
      <c r="M26" s="20">
        <v>2.76820059</v>
      </c>
      <c r="N26" s="20">
        <v>694.3656721</v>
      </c>
      <c r="O26" s="20">
        <v>0</v>
      </c>
      <c r="P26" s="20">
        <v>1.351750968</v>
      </c>
      <c r="Q26" s="20">
        <v>0.438611778</v>
      </c>
      <c r="R26" s="20">
        <v>20</v>
      </c>
      <c r="S26" s="20">
        <v>6.25</v>
      </c>
      <c r="T26" s="20">
        <v>0.629802879</v>
      </c>
      <c r="U26" s="20">
        <v>0.705904995</v>
      </c>
      <c r="V26" s="20">
        <v>0.438329161</v>
      </c>
      <c r="W26" s="20">
        <v>0.839364889</v>
      </c>
      <c r="X26" s="20">
        <v>0.400753111</v>
      </c>
      <c r="Y26" s="20">
        <v>0.980227681</v>
      </c>
      <c r="Z26" s="20">
        <v>1400.9</v>
      </c>
      <c r="AA26" s="2">
        <v>611.95</v>
      </c>
      <c r="AB26" s="2">
        <v>0.607255424</v>
      </c>
      <c r="AC26" s="2">
        <v>1.799931254</v>
      </c>
      <c r="AD26" s="2">
        <v>7.58181332945806</v>
      </c>
    </row>
    <row r="27" spans="1:30">
      <c r="A27" s="26" t="s">
        <v>53</v>
      </c>
      <c r="B27" s="21" t="s">
        <v>38</v>
      </c>
      <c r="C27" s="21">
        <v>1</v>
      </c>
      <c r="D27" s="21">
        <v>32</v>
      </c>
      <c r="E27" s="21">
        <v>13</v>
      </c>
      <c r="F27" s="21">
        <v>19</v>
      </c>
      <c r="G27" s="21">
        <v>56</v>
      </c>
      <c r="H27" s="21">
        <v>157</v>
      </c>
      <c r="I27" s="21">
        <v>-1</v>
      </c>
      <c r="J27" s="21">
        <v>-1</v>
      </c>
      <c r="K27" s="21">
        <v>-1</v>
      </c>
      <c r="L27" s="21">
        <v>0.120675223</v>
      </c>
      <c r="M27" s="21">
        <v>2.154761905</v>
      </c>
      <c r="N27" s="21">
        <v>8.521679431</v>
      </c>
      <c r="O27" s="21">
        <v>0.004097995</v>
      </c>
      <c r="P27" s="21">
        <v>1.789499389</v>
      </c>
      <c r="Q27" s="21">
        <v>0.500289184</v>
      </c>
      <c r="R27" s="21">
        <v>7</v>
      </c>
      <c r="S27" s="21">
        <v>4.857142857</v>
      </c>
      <c r="T27" s="21">
        <v>0.40625</v>
      </c>
      <c r="U27" s="21">
        <v>0.726984127</v>
      </c>
      <c r="V27" s="21">
        <v>0.285714286</v>
      </c>
      <c r="W27" s="21">
        <v>0.703296703</v>
      </c>
      <c r="X27" s="21">
        <v>0.203007519</v>
      </c>
      <c r="Y27" s="21">
        <v>1</v>
      </c>
      <c r="Z27" s="21">
        <v>9.142857143</v>
      </c>
      <c r="AA27" s="4">
        <v>3.857142857</v>
      </c>
      <c r="AB27" s="4">
        <v>0.805631868</v>
      </c>
      <c r="AC27" s="4">
        <v>1.442051078</v>
      </c>
      <c r="AD27" s="4">
        <v>1.9641456582633</v>
      </c>
    </row>
    <row r="28" spans="1:30">
      <c r="A28" s="25" t="s">
        <v>53</v>
      </c>
      <c r="B28" s="20" t="s">
        <v>39</v>
      </c>
      <c r="C28" s="20">
        <v>1</v>
      </c>
      <c r="D28" s="20">
        <v>106</v>
      </c>
      <c r="E28" s="20">
        <v>53</v>
      </c>
      <c r="F28" s="20">
        <v>53</v>
      </c>
      <c r="G28" s="20">
        <v>58</v>
      </c>
      <c r="H28" s="20">
        <v>334</v>
      </c>
      <c r="I28" s="20">
        <v>-1</v>
      </c>
      <c r="J28" s="20">
        <v>-1</v>
      </c>
      <c r="K28" s="20">
        <v>-1</v>
      </c>
      <c r="L28" s="20">
        <v>0.068396226</v>
      </c>
      <c r="M28" s="20">
        <v>5.583333333</v>
      </c>
      <c r="N28" s="20">
        <v>13.16014729</v>
      </c>
      <c r="O28" s="30">
        <v>0.000615</v>
      </c>
      <c r="P28" s="20">
        <v>1.732843137</v>
      </c>
      <c r="Q28" s="20">
        <v>0.273584906</v>
      </c>
      <c r="R28" s="20">
        <v>2</v>
      </c>
      <c r="S28" s="20">
        <v>1</v>
      </c>
      <c r="T28" s="20">
        <v>0.193396226</v>
      </c>
      <c r="U28" s="20">
        <v>0.866421569</v>
      </c>
      <c r="V28" s="20">
        <v>0.16509434</v>
      </c>
      <c r="W28" s="20">
        <v>0.330188679</v>
      </c>
      <c r="X28" s="20">
        <v>0.056603774</v>
      </c>
      <c r="Y28" s="20">
        <v>0.547169811</v>
      </c>
      <c r="Z28" s="20">
        <v>17.5</v>
      </c>
      <c r="AA28" s="2">
        <v>3</v>
      </c>
      <c r="AB28" s="2">
        <v>1.339622642</v>
      </c>
      <c r="AC28" s="2">
        <v>0.967171474</v>
      </c>
      <c r="AD28" s="2">
        <v>0.0857142857142857</v>
      </c>
    </row>
    <row r="29" spans="1:30">
      <c r="A29" s="26" t="s">
        <v>53</v>
      </c>
      <c r="B29" s="21" t="s">
        <v>40</v>
      </c>
      <c r="C29" s="21">
        <v>1</v>
      </c>
      <c r="D29" s="21">
        <v>124</v>
      </c>
      <c r="E29" s="21">
        <v>62</v>
      </c>
      <c r="F29" s="21">
        <v>62</v>
      </c>
      <c r="G29" s="21">
        <v>6</v>
      </c>
      <c r="H29" s="21">
        <v>17</v>
      </c>
      <c r="I29" s="21">
        <v>-1</v>
      </c>
      <c r="J29" s="21">
        <v>-1</v>
      </c>
      <c r="K29" s="21">
        <v>-1</v>
      </c>
      <c r="L29" s="21">
        <v>0.068548387</v>
      </c>
      <c r="M29" s="21">
        <v>2.066666667</v>
      </c>
      <c r="N29" s="21">
        <v>10.08045007</v>
      </c>
      <c r="O29" s="21">
        <v>0.001498507</v>
      </c>
      <c r="P29" s="21">
        <v>1.377777778</v>
      </c>
      <c r="Q29" s="21">
        <v>0.274193548</v>
      </c>
      <c r="R29" s="21">
        <v>1</v>
      </c>
      <c r="S29" s="21">
        <v>1</v>
      </c>
      <c r="T29" s="21">
        <v>0.362903226</v>
      </c>
      <c r="U29" s="21">
        <v>0.688888889</v>
      </c>
      <c r="V29" s="21">
        <v>0.25</v>
      </c>
      <c r="W29" s="21">
        <v>0.5</v>
      </c>
      <c r="X29" s="21">
        <v>0.225806452</v>
      </c>
      <c r="Y29" s="21">
        <v>0.5</v>
      </c>
      <c r="Z29" s="21">
        <v>31</v>
      </c>
      <c r="AA29" s="4">
        <v>14</v>
      </c>
      <c r="AB29" s="4">
        <v>1.274193548</v>
      </c>
      <c r="AC29" s="4">
        <v>0.655070337</v>
      </c>
      <c r="AD29" s="4">
        <v>0</v>
      </c>
    </row>
    <row r="30" spans="1:30">
      <c r="A30" s="25" t="s">
        <v>53</v>
      </c>
      <c r="B30" s="20" t="s">
        <v>41</v>
      </c>
      <c r="C30" s="20">
        <v>1</v>
      </c>
      <c r="D30" s="20">
        <v>8124</v>
      </c>
      <c r="E30" s="20">
        <v>4208</v>
      </c>
      <c r="F30" s="20">
        <v>3916</v>
      </c>
      <c r="G30" s="20">
        <v>22</v>
      </c>
      <c r="H30" s="20">
        <v>116</v>
      </c>
      <c r="I30" s="20">
        <v>-1</v>
      </c>
      <c r="J30" s="20">
        <v>-1</v>
      </c>
      <c r="K30" s="20">
        <v>-1</v>
      </c>
      <c r="L30" s="20">
        <v>0.159634479</v>
      </c>
      <c r="M30" s="20">
        <v>15.24035284</v>
      </c>
      <c r="N30" s="20">
        <v>3691.243035</v>
      </c>
      <c r="O30" s="20">
        <v>0</v>
      </c>
      <c r="P30" s="20">
        <v>1.606738775</v>
      </c>
      <c r="Q30" s="20">
        <v>0.639363904</v>
      </c>
      <c r="R30" s="20">
        <v>4</v>
      </c>
      <c r="S30" s="20">
        <v>1.5</v>
      </c>
      <c r="T30" s="20">
        <v>0.562530773</v>
      </c>
      <c r="U30" s="20">
        <v>0.832244801</v>
      </c>
      <c r="V30" s="20">
        <v>0.451009355</v>
      </c>
      <c r="W30" s="20">
        <v>0.870722433</v>
      </c>
      <c r="X30" s="20">
        <v>0.231358529</v>
      </c>
      <c r="Y30" s="20">
        <v>0.977186312</v>
      </c>
      <c r="Z30" s="20">
        <v>3664</v>
      </c>
      <c r="AA30" s="2">
        <v>906</v>
      </c>
      <c r="AB30" s="2">
        <v>0.629496201</v>
      </c>
      <c r="AC30" s="2">
        <v>1.18449802</v>
      </c>
      <c r="AD30" s="2">
        <v>1.06185919343814</v>
      </c>
    </row>
    <row r="31" spans="1:30">
      <c r="A31" s="26" t="s">
        <v>53</v>
      </c>
      <c r="B31" s="21" t="s">
        <v>42</v>
      </c>
      <c r="C31" s="21">
        <v>1</v>
      </c>
      <c r="D31" s="21">
        <v>12960</v>
      </c>
      <c r="E31" s="21">
        <v>4320</v>
      </c>
      <c r="F31" s="21">
        <v>8640</v>
      </c>
      <c r="G31" s="21">
        <v>8</v>
      </c>
      <c r="H31" s="21">
        <v>27</v>
      </c>
      <c r="I31" s="21">
        <v>-1</v>
      </c>
      <c r="J31" s="21">
        <v>-1</v>
      </c>
      <c r="K31" s="21">
        <v>-1</v>
      </c>
      <c r="L31" s="21">
        <v>0.222222222</v>
      </c>
      <c r="M31" s="21">
        <v>4320</v>
      </c>
      <c r="N31" s="21">
        <v>12960</v>
      </c>
      <c r="O31" s="21">
        <v>0</v>
      </c>
      <c r="P31" s="21">
        <v>3</v>
      </c>
      <c r="Q31" s="21">
        <v>1</v>
      </c>
      <c r="R31" s="21">
        <v>1</v>
      </c>
      <c r="S31" s="21">
        <v>1</v>
      </c>
      <c r="T31" s="21">
        <v>0.333333333</v>
      </c>
      <c r="U31" s="21">
        <v>1</v>
      </c>
      <c r="V31" s="21">
        <v>0.333333333</v>
      </c>
      <c r="W31" s="21">
        <v>1</v>
      </c>
      <c r="X31" s="21">
        <v>0</v>
      </c>
      <c r="Y31" s="21">
        <v>1</v>
      </c>
      <c r="Z31" s="21">
        <v>4320</v>
      </c>
      <c r="AA31" s="4">
        <v>0</v>
      </c>
      <c r="AB31" s="4">
        <v>1.333333333</v>
      </c>
      <c r="AC31" s="4">
        <v>0.636514168</v>
      </c>
      <c r="AD31" s="4">
        <v>0</v>
      </c>
    </row>
    <row r="32" spans="1:30">
      <c r="A32" s="25" t="s">
        <v>53</v>
      </c>
      <c r="B32" s="20" t="s">
        <v>43</v>
      </c>
      <c r="C32" s="20">
        <v>1</v>
      </c>
      <c r="D32" s="20">
        <v>90</v>
      </c>
      <c r="E32" s="20">
        <v>64</v>
      </c>
      <c r="F32" s="20">
        <v>26</v>
      </c>
      <c r="G32" s="20">
        <v>8</v>
      </c>
      <c r="H32" s="20">
        <v>23</v>
      </c>
      <c r="I32" s="20">
        <v>-1</v>
      </c>
      <c r="J32" s="20">
        <v>-1</v>
      </c>
      <c r="K32" s="20">
        <v>-1</v>
      </c>
      <c r="L32" s="20">
        <v>0.022921811</v>
      </c>
      <c r="M32" s="20">
        <v>3.082714138</v>
      </c>
      <c r="N32" s="20">
        <v>1.311211384</v>
      </c>
      <c r="O32" s="20">
        <v>0.273012697</v>
      </c>
      <c r="P32" s="20">
        <v>1.084130183</v>
      </c>
      <c r="Q32" s="20">
        <v>0.111578526</v>
      </c>
      <c r="R32" s="20">
        <v>6</v>
      </c>
      <c r="S32" s="20">
        <v>1.833333333</v>
      </c>
      <c r="T32" s="20">
        <v>0.553703704</v>
      </c>
      <c r="U32" s="20">
        <v>0.770937019</v>
      </c>
      <c r="V32" s="20">
        <v>0.416666667</v>
      </c>
      <c r="W32" s="20">
        <v>0.5859375</v>
      </c>
      <c r="X32" s="20">
        <v>0.474358974</v>
      </c>
      <c r="Y32" s="20">
        <v>0.984375</v>
      </c>
      <c r="Z32" s="20">
        <v>37.5</v>
      </c>
      <c r="AA32" s="2">
        <v>12.33333333</v>
      </c>
      <c r="AB32" s="2">
        <v>0.433370494</v>
      </c>
      <c r="AC32" s="2">
        <v>1.909246937</v>
      </c>
      <c r="AD32" s="2">
        <v>1.21654739746695</v>
      </c>
    </row>
    <row r="33" spans="1:30">
      <c r="A33" s="26" t="s">
        <v>53</v>
      </c>
      <c r="B33" s="21" t="s">
        <v>44</v>
      </c>
      <c r="C33" s="21">
        <v>1</v>
      </c>
      <c r="D33" s="21">
        <v>339</v>
      </c>
      <c r="E33" s="21">
        <v>84</v>
      </c>
      <c r="F33" s="21">
        <v>255</v>
      </c>
      <c r="G33" s="21">
        <v>17</v>
      </c>
      <c r="H33" s="21">
        <v>37</v>
      </c>
      <c r="I33" s="21">
        <v>-1</v>
      </c>
      <c r="J33" s="21">
        <v>-1</v>
      </c>
      <c r="K33" s="21">
        <v>-1</v>
      </c>
      <c r="L33" s="21">
        <v>0</v>
      </c>
      <c r="M33" s="21">
        <v>0.328125</v>
      </c>
      <c r="N33" s="21" t="s">
        <v>32</v>
      </c>
      <c r="O33" s="21" t="s">
        <v>32</v>
      </c>
      <c r="P33" s="21">
        <v>1</v>
      </c>
      <c r="Q33" s="21">
        <v>0</v>
      </c>
      <c r="R33" s="21">
        <v>0</v>
      </c>
      <c r="S33" s="21">
        <v>0</v>
      </c>
      <c r="T33" s="21">
        <v>1</v>
      </c>
      <c r="U33" s="21">
        <v>0.247787611</v>
      </c>
      <c r="V33" s="21">
        <v>0.247787611</v>
      </c>
      <c r="W33" s="21">
        <v>1</v>
      </c>
      <c r="X33" s="21">
        <v>1</v>
      </c>
      <c r="Y33" s="21">
        <v>1</v>
      </c>
      <c r="Z33" s="21">
        <v>84</v>
      </c>
      <c r="AA33" s="4">
        <v>255</v>
      </c>
      <c r="AB33" s="4" t="s">
        <v>32</v>
      </c>
      <c r="AC33" s="4">
        <v>0</v>
      </c>
      <c r="AD33" s="4">
        <v>0</v>
      </c>
    </row>
    <row r="34" spans="1:30">
      <c r="A34" s="25" t="s">
        <v>53</v>
      </c>
      <c r="B34" s="20" t="s">
        <v>45</v>
      </c>
      <c r="C34" s="20">
        <v>1</v>
      </c>
      <c r="D34" s="20">
        <v>15</v>
      </c>
      <c r="E34" s="20">
        <v>9</v>
      </c>
      <c r="F34" s="20">
        <v>6</v>
      </c>
      <c r="G34" s="20">
        <v>6</v>
      </c>
      <c r="H34" s="20">
        <v>16</v>
      </c>
      <c r="I34" s="20">
        <v>-1</v>
      </c>
      <c r="J34" s="20">
        <v>-1</v>
      </c>
      <c r="K34" s="20">
        <v>-1</v>
      </c>
      <c r="L34" s="20">
        <v>0.08</v>
      </c>
      <c r="M34" s="20">
        <v>1.8</v>
      </c>
      <c r="N34" s="20">
        <v>3.461538462</v>
      </c>
      <c r="O34" s="20">
        <v>0.062811848</v>
      </c>
      <c r="P34" s="20">
        <v>1.153846154</v>
      </c>
      <c r="Q34" s="20">
        <v>0.333333333</v>
      </c>
      <c r="R34" s="20">
        <v>1</v>
      </c>
      <c r="S34" s="20">
        <v>2</v>
      </c>
      <c r="T34" s="20">
        <v>0.866666667</v>
      </c>
      <c r="U34" s="20">
        <v>0.692307692</v>
      </c>
      <c r="V34" s="20">
        <v>0.6</v>
      </c>
      <c r="W34" s="20">
        <v>1</v>
      </c>
      <c r="X34" s="20">
        <v>0.666666667</v>
      </c>
      <c r="Y34" s="20">
        <v>1</v>
      </c>
      <c r="Z34" s="20">
        <v>9</v>
      </c>
      <c r="AA34" s="2">
        <v>4</v>
      </c>
      <c r="AB34" s="2">
        <v>0.266666667</v>
      </c>
      <c r="AC34" s="2">
        <v>0.392674467</v>
      </c>
      <c r="AD34" s="2">
        <v>0</v>
      </c>
    </row>
    <row r="35" spans="1:30">
      <c r="A35" s="26" t="s">
        <v>53</v>
      </c>
      <c r="B35" s="21" t="s">
        <v>46</v>
      </c>
      <c r="C35" s="21">
        <v>1</v>
      </c>
      <c r="D35" s="21">
        <v>1066</v>
      </c>
      <c r="E35" s="21">
        <v>331</v>
      </c>
      <c r="F35" s="21">
        <v>735</v>
      </c>
      <c r="G35" s="21">
        <v>12</v>
      </c>
      <c r="H35" s="21">
        <v>42</v>
      </c>
      <c r="I35" s="21">
        <v>-1</v>
      </c>
      <c r="J35" s="21">
        <v>-1</v>
      </c>
      <c r="K35" s="21">
        <v>-1</v>
      </c>
      <c r="L35" s="21">
        <v>0.214092239</v>
      </c>
      <c r="M35" s="21">
        <v>331</v>
      </c>
      <c r="N35" s="21">
        <v>1066</v>
      </c>
      <c r="O35" s="21">
        <v>0</v>
      </c>
      <c r="P35" s="21">
        <v>3.220543807</v>
      </c>
      <c r="Q35" s="21">
        <v>1</v>
      </c>
      <c r="R35" s="21">
        <v>8</v>
      </c>
      <c r="S35" s="21">
        <v>2.5</v>
      </c>
      <c r="T35" s="21">
        <v>0.310506567</v>
      </c>
      <c r="U35" s="21">
        <v>1</v>
      </c>
      <c r="V35" s="21">
        <v>0.310506567</v>
      </c>
      <c r="W35" s="21">
        <v>1</v>
      </c>
      <c r="X35" s="21">
        <v>0</v>
      </c>
      <c r="Y35" s="21">
        <v>1</v>
      </c>
      <c r="Z35" s="21">
        <v>331</v>
      </c>
      <c r="AA35" s="4">
        <v>0</v>
      </c>
      <c r="AB35" s="4">
        <v>1.378986867</v>
      </c>
      <c r="AC35" s="4">
        <v>0.619505378</v>
      </c>
      <c r="AD35" s="4">
        <v>3.5</v>
      </c>
    </row>
    <row r="36" spans="1:30">
      <c r="A36" s="25" t="s">
        <v>53</v>
      </c>
      <c r="B36" s="20" t="s">
        <v>47</v>
      </c>
      <c r="C36" s="20">
        <v>1</v>
      </c>
      <c r="D36" s="20">
        <v>683</v>
      </c>
      <c r="E36" s="20">
        <v>92</v>
      </c>
      <c r="F36" s="20">
        <v>591</v>
      </c>
      <c r="G36" s="20">
        <v>35</v>
      </c>
      <c r="H36" s="20">
        <v>99</v>
      </c>
      <c r="I36" s="20">
        <v>-1</v>
      </c>
      <c r="J36" s="20">
        <v>-1</v>
      </c>
      <c r="K36" s="20">
        <v>-1</v>
      </c>
      <c r="L36" s="20">
        <v>0</v>
      </c>
      <c r="M36" s="20">
        <v>0.155405405</v>
      </c>
      <c r="N36" s="20" t="s">
        <v>32</v>
      </c>
      <c r="O36" s="20" t="s">
        <v>32</v>
      </c>
      <c r="P36" s="20">
        <v>1</v>
      </c>
      <c r="Q36" s="20">
        <v>0</v>
      </c>
      <c r="R36" s="20">
        <v>0</v>
      </c>
      <c r="S36" s="20">
        <v>0</v>
      </c>
      <c r="T36" s="20">
        <v>1</v>
      </c>
      <c r="U36" s="20">
        <v>0.134699854</v>
      </c>
      <c r="V36" s="20">
        <v>0.134699854</v>
      </c>
      <c r="W36" s="20">
        <v>1</v>
      </c>
      <c r="X36" s="20">
        <v>1</v>
      </c>
      <c r="Y36" s="20">
        <v>1</v>
      </c>
      <c r="Z36" s="20">
        <v>92</v>
      </c>
      <c r="AA36" s="2">
        <v>591</v>
      </c>
      <c r="AB36" s="2" t="s">
        <v>32</v>
      </c>
      <c r="AC36" s="2">
        <v>0</v>
      </c>
      <c r="AD36" s="2">
        <v>0</v>
      </c>
    </row>
    <row r="37" spans="1:30">
      <c r="A37" s="26" t="s">
        <v>53</v>
      </c>
      <c r="B37" s="21" t="s">
        <v>48</v>
      </c>
      <c r="C37" s="21">
        <v>1</v>
      </c>
      <c r="D37" s="21">
        <v>187</v>
      </c>
      <c r="E37" s="21">
        <v>172</v>
      </c>
      <c r="F37" s="21">
        <v>15</v>
      </c>
      <c r="G37" s="21">
        <v>22</v>
      </c>
      <c r="H37" s="21">
        <v>44</v>
      </c>
      <c r="I37" s="21">
        <v>-1</v>
      </c>
      <c r="J37" s="21">
        <v>-1</v>
      </c>
      <c r="K37" s="21">
        <v>-1</v>
      </c>
      <c r="L37" s="21">
        <v>-0.001564651</v>
      </c>
      <c r="M37" s="21">
        <v>12.85461503</v>
      </c>
      <c r="N37" s="21">
        <v>2.736500236</v>
      </c>
      <c r="O37" s="21">
        <v>0.387364195</v>
      </c>
      <c r="P37" s="21">
        <v>1.000201368</v>
      </c>
      <c r="Q37" s="21">
        <v>0.152547065</v>
      </c>
      <c r="R37" s="21">
        <v>7</v>
      </c>
      <c r="S37" s="21">
        <v>1.142857143</v>
      </c>
      <c r="T37" s="21">
        <v>0.685255921</v>
      </c>
      <c r="U37" s="21">
        <v>0.919971312</v>
      </c>
      <c r="V37" s="21">
        <v>0.628724217</v>
      </c>
      <c r="W37" s="21">
        <v>0.683554817</v>
      </c>
      <c r="X37" s="21">
        <v>0.704761905</v>
      </c>
      <c r="Y37" s="21">
        <v>1</v>
      </c>
      <c r="Z37" s="21">
        <v>117.5714286</v>
      </c>
      <c r="AA37" s="4">
        <v>10.57142857</v>
      </c>
      <c r="AB37" s="4">
        <v>0.331681958</v>
      </c>
      <c r="AC37" s="4">
        <v>2.945537456</v>
      </c>
      <c r="AD37" s="4">
        <v>1.81181340971724</v>
      </c>
    </row>
    <row r="38" spans="1:30">
      <c r="A38" s="25" t="s">
        <v>53</v>
      </c>
      <c r="B38" s="20" t="s">
        <v>49</v>
      </c>
      <c r="C38" s="20">
        <v>1</v>
      </c>
      <c r="D38" s="20">
        <v>3190</v>
      </c>
      <c r="E38" s="20">
        <v>1655</v>
      </c>
      <c r="F38" s="20">
        <v>1535</v>
      </c>
      <c r="G38" s="20">
        <v>61</v>
      </c>
      <c r="H38" s="20">
        <v>3465</v>
      </c>
      <c r="I38" s="20">
        <v>-1</v>
      </c>
      <c r="J38" s="20">
        <v>-1</v>
      </c>
      <c r="K38" s="20">
        <v>-1</v>
      </c>
      <c r="L38" s="20">
        <v>0.041480282</v>
      </c>
      <c r="M38" s="20">
        <v>3.840222932</v>
      </c>
      <c r="N38" s="20">
        <v>171.5156082</v>
      </c>
      <c r="O38" s="30">
        <v>1.58e-9</v>
      </c>
      <c r="P38" s="20">
        <v>1.469423232</v>
      </c>
      <c r="Q38" s="20">
        <v>0.166156253</v>
      </c>
      <c r="R38" s="20">
        <v>4</v>
      </c>
      <c r="S38" s="20">
        <v>1</v>
      </c>
      <c r="T38" s="20">
        <v>0.182131661</v>
      </c>
      <c r="U38" s="20">
        <v>0.762349671</v>
      </c>
      <c r="V38" s="20">
        <v>0.135971787</v>
      </c>
      <c r="W38" s="20">
        <v>0.262084592</v>
      </c>
      <c r="X38" s="20">
        <v>0.095928339</v>
      </c>
      <c r="Y38" s="20">
        <v>0.693655589</v>
      </c>
      <c r="Z38" s="20">
        <v>433.75</v>
      </c>
      <c r="AA38" s="2">
        <v>147.25</v>
      </c>
      <c r="AB38" s="2">
        <v>0.977429467</v>
      </c>
      <c r="AC38" s="2">
        <v>1.862370392</v>
      </c>
      <c r="AD38" s="2">
        <v>0.203717399218798</v>
      </c>
    </row>
    <row r="39" spans="1:30">
      <c r="A39" s="26" t="s">
        <v>53</v>
      </c>
      <c r="B39" s="21" t="s">
        <v>50</v>
      </c>
      <c r="C39" s="21">
        <v>1</v>
      </c>
      <c r="D39" s="21">
        <v>958</v>
      </c>
      <c r="E39" s="21">
        <v>626</v>
      </c>
      <c r="F39" s="21">
        <v>332</v>
      </c>
      <c r="G39" s="21">
        <v>9</v>
      </c>
      <c r="H39" s="21">
        <v>27</v>
      </c>
      <c r="I39" s="21">
        <v>-1</v>
      </c>
      <c r="J39" s="21">
        <v>-1</v>
      </c>
      <c r="K39" s="21">
        <v>-1</v>
      </c>
      <c r="L39" s="21">
        <v>0.069647535</v>
      </c>
      <c r="M39" s="21">
        <v>3.935483871</v>
      </c>
      <c r="N39" s="21">
        <v>82.24152265</v>
      </c>
      <c r="O39" s="21">
        <v>0</v>
      </c>
      <c r="P39" s="21">
        <v>1.222944599</v>
      </c>
      <c r="Q39" s="21">
        <v>0.307556103</v>
      </c>
      <c r="R39" s="21">
        <v>1</v>
      </c>
      <c r="S39" s="21">
        <v>1</v>
      </c>
      <c r="T39" s="21">
        <v>0.478079332</v>
      </c>
      <c r="U39" s="21">
        <v>0.799126638</v>
      </c>
      <c r="V39" s="21">
        <v>0.382045929</v>
      </c>
      <c r="W39" s="21">
        <v>0.584664537</v>
      </c>
      <c r="X39" s="21">
        <v>0.277108434</v>
      </c>
      <c r="Y39" s="21">
        <v>0.584664537</v>
      </c>
      <c r="Z39" s="21">
        <v>366</v>
      </c>
      <c r="AA39" s="4">
        <v>92</v>
      </c>
      <c r="AB39" s="4">
        <v>1.043841336</v>
      </c>
      <c r="AC39" s="4">
        <v>0.692185841</v>
      </c>
      <c r="AD39" s="4">
        <v>0</v>
      </c>
    </row>
    <row r="40" spans="1:30">
      <c r="A40" s="25" t="s">
        <v>53</v>
      </c>
      <c r="B40" s="20" t="s">
        <v>51</v>
      </c>
      <c r="C40" s="20">
        <v>1</v>
      </c>
      <c r="D40" s="20">
        <v>10</v>
      </c>
      <c r="E40" s="20">
        <v>5</v>
      </c>
      <c r="F40" s="20">
        <v>5</v>
      </c>
      <c r="G40" s="20">
        <v>32</v>
      </c>
      <c r="H40" s="20">
        <v>77</v>
      </c>
      <c r="I40" s="20">
        <v>-1</v>
      </c>
      <c r="J40" s="20">
        <v>-1</v>
      </c>
      <c r="K40" s="20">
        <v>-1</v>
      </c>
      <c r="L40" s="20">
        <v>0.188372093</v>
      </c>
      <c r="M40" s="20">
        <v>3.457364341</v>
      </c>
      <c r="N40" s="20">
        <v>6.112956811</v>
      </c>
      <c r="O40" s="20">
        <v>0.016476915</v>
      </c>
      <c r="P40" s="20">
        <v>1.867109635</v>
      </c>
      <c r="Q40" s="20">
        <v>0.753488372</v>
      </c>
      <c r="R40" s="20">
        <v>43</v>
      </c>
      <c r="S40" s="20">
        <v>5.651162791</v>
      </c>
      <c r="T40" s="20">
        <v>0.469767442</v>
      </c>
      <c r="U40" s="20">
        <v>0.933554817</v>
      </c>
      <c r="V40" s="20">
        <v>0.423255814</v>
      </c>
      <c r="W40" s="20">
        <v>0.846511628</v>
      </c>
      <c r="X40" s="20">
        <v>0.093023256</v>
      </c>
      <c r="Y40" s="20">
        <v>1</v>
      </c>
      <c r="Z40" s="20">
        <v>4.23255814</v>
      </c>
      <c r="AA40" s="2">
        <v>0.465116279</v>
      </c>
      <c r="AB40" s="2" t="s">
        <v>32</v>
      </c>
      <c r="AC40" s="2" t="s">
        <v>32</v>
      </c>
      <c r="AD40" s="2" t="s">
        <v>32</v>
      </c>
    </row>
    <row r="41" spans="1:30">
      <c r="A41" s="26" t="s">
        <v>53</v>
      </c>
      <c r="B41" s="21" t="s">
        <v>52</v>
      </c>
      <c r="C41" s="21">
        <v>1</v>
      </c>
      <c r="D41" s="21">
        <v>435</v>
      </c>
      <c r="E41" s="21">
        <v>267</v>
      </c>
      <c r="F41" s="21">
        <v>168</v>
      </c>
      <c r="G41" s="21">
        <v>16</v>
      </c>
      <c r="H41" s="21">
        <v>32</v>
      </c>
      <c r="I41" s="21">
        <v>-1</v>
      </c>
      <c r="J41" s="21">
        <v>-1</v>
      </c>
      <c r="K41" s="21">
        <v>-1</v>
      </c>
      <c r="L41" s="21">
        <v>0.217566389</v>
      </c>
      <c r="M41" s="21">
        <v>42.16666667</v>
      </c>
      <c r="N41" s="21">
        <v>359.928617</v>
      </c>
      <c r="O41" s="21">
        <v>0</v>
      </c>
      <c r="P41" s="21">
        <v>1.597639578</v>
      </c>
      <c r="Q41" s="21">
        <v>0.917803638</v>
      </c>
      <c r="R41" s="21">
        <v>1</v>
      </c>
      <c r="S41" s="21">
        <v>1</v>
      </c>
      <c r="T41" s="21">
        <v>0.593103448</v>
      </c>
      <c r="U41" s="21">
        <v>0.980620155</v>
      </c>
      <c r="V41" s="21">
        <v>0.581609195</v>
      </c>
      <c r="W41" s="21">
        <v>0.947565543</v>
      </c>
      <c r="X41" s="21">
        <v>0.029761905</v>
      </c>
      <c r="Y41" s="21">
        <v>0.947565543</v>
      </c>
      <c r="Z41" s="21">
        <v>253</v>
      </c>
      <c r="AA41" s="4">
        <v>5</v>
      </c>
      <c r="AB41" s="4">
        <v>0.813793103</v>
      </c>
      <c r="AC41" s="4">
        <v>0.675709076</v>
      </c>
      <c r="AD41" s="4">
        <v>0</v>
      </c>
    </row>
    <row r="42" spans="1:30">
      <c r="A42" s="25" t="s">
        <v>54</v>
      </c>
      <c r="B42" s="20" t="s">
        <v>31</v>
      </c>
      <c r="C42" s="20">
        <v>1</v>
      </c>
      <c r="D42" s="20">
        <v>226</v>
      </c>
      <c r="E42" s="20">
        <v>57</v>
      </c>
      <c r="F42" s="20">
        <v>169</v>
      </c>
      <c r="G42" s="20">
        <v>69</v>
      </c>
      <c r="H42" s="20">
        <v>154</v>
      </c>
      <c r="I42" s="20">
        <v>-1</v>
      </c>
      <c r="J42" s="20">
        <v>-1</v>
      </c>
      <c r="K42" s="20">
        <v>-1</v>
      </c>
      <c r="L42" s="20">
        <v>0.002231968</v>
      </c>
      <c r="M42" s="20">
        <v>0.339285714</v>
      </c>
      <c r="N42" s="20">
        <v>0.680579036</v>
      </c>
      <c r="O42" s="20">
        <v>0.409387406</v>
      </c>
      <c r="P42" s="20">
        <v>1.008928571</v>
      </c>
      <c r="Q42" s="20">
        <v>0.01183432</v>
      </c>
      <c r="R42" s="20">
        <v>1</v>
      </c>
      <c r="S42" s="20">
        <v>1</v>
      </c>
      <c r="T42" s="20">
        <v>0.991150442</v>
      </c>
      <c r="U42" s="20">
        <v>0.254464286</v>
      </c>
      <c r="V42" s="20">
        <v>0.252212389</v>
      </c>
      <c r="W42" s="20">
        <v>1</v>
      </c>
      <c r="X42" s="20">
        <v>0.98816568</v>
      </c>
      <c r="Y42" s="20">
        <v>1</v>
      </c>
      <c r="Z42" s="20">
        <v>57</v>
      </c>
      <c r="AA42" s="2">
        <v>167</v>
      </c>
      <c r="AB42" s="2">
        <v>0.0176991150442478</v>
      </c>
      <c r="AC42" s="2">
        <v>0.0506455745968486</v>
      </c>
      <c r="AD42" s="2">
        <v>0</v>
      </c>
    </row>
    <row r="43" spans="1:30">
      <c r="A43" s="26" t="s">
        <v>54</v>
      </c>
      <c r="B43" s="21" t="s">
        <v>33</v>
      </c>
      <c r="C43" s="21">
        <v>1</v>
      </c>
      <c r="D43" s="21">
        <v>286</v>
      </c>
      <c r="E43" s="21">
        <v>201</v>
      </c>
      <c r="F43" s="21">
        <v>85</v>
      </c>
      <c r="G43" s="21">
        <v>9</v>
      </c>
      <c r="H43" s="21">
        <v>41</v>
      </c>
      <c r="I43" s="21">
        <v>-1</v>
      </c>
      <c r="J43" s="21">
        <v>-1</v>
      </c>
      <c r="K43" s="21">
        <v>-1</v>
      </c>
      <c r="L43" s="21">
        <v>0.025221282</v>
      </c>
      <c r="M43" s="21">
        <v>3.408477011</v>
      </c>
      <c r="N43" s="21">
        <v>8.037630246</v>
      </c>
      <c r="O43" s="21">
        <v>0.135701804</v>
      </c>
      <c r="P43" s="21">
        <v>1.177687649</v>
      </c>
      <c r="Q43" s="21">
        <v>0.120749195</v>
      </c>
      <c r="R43" s="21">
        <v>4</v>
      </c>
      <c r="S43" s="21">
        <v>2.25</v>
      </c>
      <c r="T43" s="21">
        <v>0.358391608</v>
      </c>
      <c r="U43" s="21">
        <v>0.827675585</v>
      </c>
      <c r="V43" s="21">
        <v>0.277097902</v>
      </c>
      <c r="W43" s="21">
        <v>0.394278607</v>
      </c>
      <c r="X43" s="21">
        <v>0.273529412</v>
      </c>
      <c r="Y43" s="21">
        <v>0.990049751</v>
      </c>
      <c r="Z43" s="21">
        <v>79.25</v>
      </c>
      <c r="AA43" s="4">
        <v>23.25</v>
      </c>
      <c r="AB43" s="4">
        <v>0.442947296605832</v>
      </c>
      <c r="AC43" s="4">
        <v>1.67711778589114</v>
      </c>
      <c r="AD43" s="4">
        <v>0.179498410566228</v>
      </c>
    </row>
    <row r="44" spans="1:30">
      <c r="A44" s="25" t="s">
        <v>54</v>
      </c>
      <c r="B44" s="20" t="s">
        <v>34</v>
      </c>
      <c r="C44" s="20">
        <v>1</v>
      </c>
      <c r="D44" s="20">
        <v>105</v>
      </c>
      <c r="E44" s="20">
        <v>44</v>
      </c>
      <c r="F44" s="20">
        <v>61</v>
      </c>
      <c r="G44" s="20">
        <v>12</v>
      </c>
      <c r="H44" s="20">
        <v>191</v>
      </c>
      <c r="I44" s="20">
        <v>-1</v>
      </c>
      <c r="J44" s="20">
        <v>-1</v>
      </c>
      <c r="K44" s="20">
        <v>-1</v>
      </c>
      <c r="L44" s="20">
        <v>0.032290249</v>
      </c>
      <c r="M44" s="20">
        <v>2</v>
      </c>
      <c r="N44" s="20">
        <v>4.794973869</v>
      </c>
      <c r="O44" s="20">
        <v>0.02854289</v>
      </c>
      <c r="P44" s="20">
        <v>1.73553719</v>
      </c>
      <c r="Q44" s="20">
        <v>0.132637854</v>
      </c>
      <c r="R44" s="20">
        <v>1</v>
      </c>
      <c r="S44" s="20">
        <v>1</v>
      </c>
      <c r="T44" s="20">
        <v>0.104761905</v>
      </c>
      <c r="U44" s="20">
        <v>0.727272727</v>
      </c>
      <c r="V44" s="20">
        <v>0.076190476</v>
      </c>
      <c r="W44" s="20">
        <v>0.181818182</v>
      </c>
      <c r="X44" s="20">
        <v>0.049180328</v>
      </c>
      <c r="Y44" s="20">
        <v>0.181818182</v>
      </c>
      <c r="Z44" s="20">
        <v>8</v>
      </c>
      <c r="AA44" s="2">
        <v>3</v>
      </c>
      <c r="AB44" s="2">
        <v>1.79047619047619</v>
      </c>
      <c r="AC44" s="2">
        <v>0.335421706975023</v>
      </c>
      <c r="AD44" s="2">
        <v>0</v>
      </c>
    </row>
    <row r="45" spans="1:30">
      <c r="A45" s="26" t="s">
        <v>54</v>
      </c>
      <c r="B45" s="21" t="s">
        <v>36</v>
      </c>
      <c r="C45" s="21">
        <v>1</v>
      </c>
      <c r="D45" s="21">
        <v>1728</v>
      </c>
      <c r="E45" s="21">
        <v>1210</v>
      </c>
      <c r="F45" s="21">
        <v>518</v>
      </c>
      <c r="G45" s="21">
        <v>6</v>
      </c>
      <c r="H45" s="21">
        <v>21</v>
      </c>
      <c r="I45" s="21">
        <v>-1</v>
      </c>
      <c r="J45" s="21">
        <v>-1</v>
      </c>
      <c r="K45" s="21">
        <v>-1</v>
      </c>
      <c r="L45" s="21">
        <v>0.047807356</v>
      </c>
      <c r="M45" s="21">
        <v>194.58754</v>
      </c>
      <c r="N45" s="21">
        <v>144.2658923</v>
      </c>
      <c r="O45" s="21">
        <v>0.034470784</v>
      </c>
      <c r="P45" s="21">
        <v>1.220661157</v>
      </c>
      <c r="Q45" s="21">
        <v>0.238169693</v>
      </c>
      <c r="R45" s="21">
        <v>6</v>
      </c>
      <c r="S45" s="21">
        <v>1</v>
      </c>
      <c r="T45" s="21">
        <v>0.305555556</v>
      </c>
      <c r="U45" s="21">
        <v>0.85474537</v>
      </c>
      <c r="V45" s="21">
        <v>0.261766975</v>
      </c>
      <c r="W45" s="21">
        <v>0.373829201</v>
      </c>
      <c r="X45" s="21">
        <v>0.146074646</v>
      </c>
      <c r="Y45" s="21">
        <v>1</v>
      </c>
      <c r="Z45" s="21">
        <v>452.3333333</v>
      </c>
      <c r="AA45" s="4">
        <v>75.66666667</v>
      </c>
      <c r="AB45" s="4">
        <v>0.444444444444442</v>
      </c>
      <c r="AC45" s="4">
        <v>3.49631091449535</v>
      </c>
      <c r="AD45" s="4">
        <v>0.412698412698412</v>
      </c>
    </row>
    <row r="46" spans="1:30">
      <c r="A46" s="25" t="s">
        <v>54</v>
      </c>
      <c r="B46" s="20" t="s">
        <v>37</v>
      </c>
      <c r="C46" s="20">
        <v>1</v>
      </c>
      <c r="D46" s="20">
        <v>3196</v>
      </c>
      <c r="E46" s="20">
        <v>1669</v>
      </c>
      <c r="F46" s="20">
        <v>1527</v>
      </c>
      <c r="G46" s="20">
        <v>36</v>
      </c>
      <c r="H46" s="20">
        <v>73</v>
      </c>
      <c r="I46" s="20">
        <v>-1</v>
      </c>
      <c r="J46" s="20">
        <v>-1</v>
      </c>
      <c r="K46" s="20">
        <v>-1</v>
      </c>
      <c r="L46" s="20">
        <v>0.007679636</v>
      </c>
      <c r="M46" s="20">
        <v>1.126941256</v>
      </c>
      <c r="N46" s="20">
        <v>52.13738772</v>
      </c>
      <c r="O46" s="30">
        <v>5.17e-13</v>
      </c>
      <c r="P46" s="20">
        <v>1.014925373</v>
      </c>
      <c r="Q46" s="20">
        <v>0.030779306</v>
      </c>
      <c r="R46" s="20">
        <v>1</v>
      </c>
      <c r="S46" s="20">
        <v>1</v>
      </c>
      <c r="T46" s="20">
        <v>0.985294118</v>
      </c>
      <c r="U46" s="20">
        <v>0.530009527</v>
      </c>
      <c r="V46" s="20">
        <v>0.522215269</v>
      </c>
      <c r="W46" s="20">
        <v>1</v>
      </c>
      <c r="X46" s="20">
        <v>0.969220694</v>
      </c>
      <c r="Y46" s="20">
        <v>1</v>
      </c>
      <c r="Z46" s="20">
        <v>1669</v>
      </c>
      <c r="AA46" s="2">
        <v>1480</v>
      </c>
      <c r="AB46" s="2">
        <v>0.0294117647058814</v>
      </c>
      <c r="AC46" s="2">
        <v>0.0766488007761842</v>
      </c>
      <c r="AD46" s="2">
        <v>0</v>
      </c>
    </row>
    <row r="47" spans="1:30">
      <c r="A47" s="26" t="s">
        <v>54</v>
      </c>
      <c r="B47" s="21" t="s">
        <v>38</v>
      </c>
      <c r="C47" s="21">
        <v>1</v>
      </c>
      <c r="D47" s="21">
        <v>32</v>
      </c>
      <c r="E47" s="21">
        <v>13</v>
      </c>
      <c r="F47" s="21">
        <v>19</v>
      </c>
      <c r="G47" s="21">
        <v>56</v>
      </c>
      <c r="H47" s="21">
        <v>157</v>
      </c>
      <c r="I47" s="21">
        <v>-1</v>
      </c>
      <c r="J47" s="21">
        <v>-1</v>
      </c>
      <c r="K47" s="21">
        <v>-1</v>
      </c>
      <c r="L47" s="21">
        <v>0.020507812</v>
      </c>
      <c r="M47" s="21">
        <v>0.714285714</v>
      </c>
      <c r="N47" s="21">
        <v>0.276007745</v>
      </c>
      <c r="O47" s="21">
        <v>0.599329902</v>
      </c>
      <c r="P47" s="21">
        <v>1.070234114</v>
      </c>
      <c r="Q47" s="21">
        <v>0.085020243</v>
      </c>
      <c r="R47" s="21">
        <v>1</v>
      </c>
      <c r="S47" s="21">
        <v>1</v>
      </c>
      <c r="T47" s="21">
        <v>0.71875</v>
      </c>
      <c r="U47" s="21">
        <v>0.434782609</v>
      </c>
      <c r="V47" s="21">
        <v>0.3125</v>
      </c>
      <c r="W47" s="21">
        <v>0.769230769</v>
      </c>
      <c r="X47" s="21">
        <v>0.684210526</v>
      </c>
      <c r="Y47" s="21">
        <v>0.769230769</v>
      </c>
      <c r="Z47" s="21">
        <v>10</v>
      </c>
      <c r="AA47" s="4">
        <v>13</v>
      </c>
      <c r="AB47" s="4">
        <v>0.5625</v>
      </c>
      <c r="AC47" s="4">
        <v>0.594130022724838</v>
      </c>
      <c r="AD47" s="4">
        <v>0</v>
      </c>
    </row>
    <row r="48" spans="1:30">
      <c r="A48" s="25" t="s">
        <v>54</v>
      </c>
      <c r="B48" s="20" t="s">
        <v>39</v>
      </c>
      <c r="C48" s="20">
        <v>1</v>
      </c>
      <c r="D48" s="20">
        <v>106</v>
      </c>
      <c r="E48" s="20">
        <v>53</v>
      </c>
      <c r="F48" s="20">
        <v>53</v>
      </c>
      <c r="G48" s="20">
        <v>58</v>
      </c>
      <c r="H48" s="20">
        <v>334</v>
      </c>
      <c r="I48" s="20">
        <v>-1</v>
      </c>
      <c r="J48" s="20">
        <v>-1</v>
      </c>
      <c r="K48" s="20">
        <v>-1</v>
      </c>
      <c r="L48" s="20">
        <v>-0.004716981</v>
      </c>
      <c r="M48" s="20">
        <v>0.888888889</v>
      </c>
      <c r="N48" s="20">
        <v>0.04400166</v>
      </c>
      <c r="O48" s="20">
        <v>0.833850523</v>
      </c>
      <c r="P48" s="20">
        <v>0.96969697</v>
      </c>
      <c r="Q48" s="20">
        <v>0.018867925</v>
      </c>
      <c r="R48" s="20">
        <v>1</v>
      </c>
      <c r="S48" s="20">
        <v>1</v>
      </c>
      <c r="T48" s="20">
        <v>0.311320755</v>
      </c>
      <c r="U48" s="20">
        <v>0.484848485</v>
      </c>
      <c r="V48" s="20">
        <v>0.150943396</v>
      </c>
      <c r="W48" s="20">
        <v>0.301886792</v>
      </c>
      <c r="X48" s="20">
        <v>0.320754717</v>
      </c>
      <c r="Y48" s="20">
        <v>0.301886792</v>
      </c>
      <c r="Z48" s="20">
        <v>16</v>
      </c>
      <c r="AA48" s="2">
        <v>17</v>
      </c>
      <c r="AB48" s="2">
        <v>1.37735849056603</v>
      </c>
      <c r="AC48" s="2">
        <v>0.620153351355214</v>
      </c>
      <c r="AD48" s="2">
        <v>0</v>
      </c>
    </row>
    <row r="49" spans="1:30">
      <c r="A49" s="26" t="s">
        <v>54</v>
      </c>
      <c r="B49" s="21" t="s">
        <v>40</v>
      </c>
      <c r="C49" s="21">
        <v>1</v>
      </c>
      <c r="D49" s="21">
        <v>124</v>
      </c>
      <c r="E49" s="21">
        <v>62</v>
      </c>
      <c r="F49" s="21">
        <v>62</v>
      </c>
      <c r="G49" s="21">
        <v>6</v>
      </c>
      <c r="H49" s="21">
        <v>17</v>
      </c>
      <c r="I49" s="21">
        <v>-1</v>
      </c>
      <c r="J49" s="21">
        <v>-1</v>
      </c>
      <c r="K49" s="21">
        <v>-1</v>
      </c>
      <c r="L49" s="21">
        <v>0.02374552</v>
      </c>
      <c r="M49" s="21">
        <v>3.414814815</v>
      </c>
      <c r="N49" s="21">
        <v>5.016273498</v>
      </c>
      <c r="O49" s="21">
        <v>0.055766331</v>
      </c>
      <c r="P49" s="21">
        <v>1.90308642</v>
      </c>
      <c r="Q49" s="21">
        <v>0.094982079</v>
      </c>
      <c r="R49" s="21">
        <v>9</v>
      </c>
      <c r="S49" s="21">
        <v>2.888888889</v>
      </c>
      <c r="T49" s="21">
        <v>0.076164875</v>
      </c>
      <c r="U49" s="21">
        <v>0.95154321</v>
      </c>
      <c r="V49" s="21">
        <v>0.061827957</v>
      </c>
      <c r="W49" s="21">
        <v>0.123655914</v>
      </c>
      <c r="X49" s="21">
        <v>0.028673835</v>
      </c>
      <c r="Y49" s="21">
        <v>0.935483871</v>
      </c>
      <c r="Z49" s="21">
        <v>7.666666667</v>
      </c>
      <c r="AA49" s="4">
        <v>1.777777778</v>
      </c>
      <c r="AB49" s="4">
        <v>0.806451612903225</v>
      </c>
      <c r="AC49" s="4">
        <v>1.69568418857772</v>
      </c>
      <c r="AD49" s="4">
        <v>0.0833471196406749</v>
      </c>
    </row>
    <row r="50" spans="1:30">
      <c r="A50" s="25" t="s">
        <v>54</v>
      </c>
      <c r="B50" s="20" t="s">
        <v>41</v>
      </c>
      <c r="C50" s="20">
        <v>1</v>
      </c>
      <c r="D50" s="20">
        <v>8124</v>
      </c>
      <c r="E50" s="20">
        <v>4208</v>
      </c>
      <c r="F50" s="20">
        <v>3916</v>
      </c>
      <c r="G50" s="20">
        <v>22</v>
      </c>
      <c r="H50" s="20">
        <v>116</v>
      </c>
      <c r="I50" s="20">
        <v>-1</v>
      </c>
      <c r="J50" s="20">
        <v>-1</v>
      </c>
      <c r="K50" s="20">
        <v>-1</v>
      </c>
      <c r="L50" s="20">
        <v>0.113614973</v>
      </c>
      <c r="M50" s="20">
        <v>138.8561631</v>
      </c>
      <c r="N50" s="20">
        <v>2477.282851</v>
      </c>
      <c r="O50" s="20">
        <v>0</v>
      </c>
      <c r="P50" s="20">
        <v>1.789771946</v>
      </c>
      <c r="Q50" s="20">
        <v>0.455047765</v>
      </c>
      <c r="R50" s="20">
        <v>3</v>
      </c>
      <c r="S50" s="20">
        <v>1</v>
      </c>
      <c r="T50" s="20">
        <v>0.299031676</v>
      </c>
      <c r="U50" s="20">
        <v>0.927050757</v>
      </c>
      <c r="V50" s="20">
        <v>0.268504842</v>
      </c>
      <c r="W50" s="20">
        <v>0.518377693</v>
      </c>
      <c r="X50" s="20">
        <v>0.063329928</v>
      </c>
      <c r="Y50" s="20">
        <v>1</v>
      </c>
      <c r="Z50" s="20">
        <v>2181.333333</v>
      </c>
      <c r="AA50" s="2">
        <v>248</v>
      </c>
      <c r="AB50" s="2">
        <v>0.800590841949767</v>
      </c>
      <c r="AC50" s="2">
        <v>1.42722181211372</v>
      </c>
      <c r="AD50" s="2">
        <v>0.175306904370943</v>
      </c>
    </row>
    <row r="51" spans="1:30">
      <c r="A51" s="26" t="s">
        <v>54</v>
      </c>
      <c r="B51" s="21" t="s">
        <v>42</v>
      </c>
      <c r="C51" s="21">
        <v>1</v>
      </c>
      <c r="D51" s="21">
        <v>12960</v>
      </c>
      <c r="E51" s="21">
        <v>4320</v>
      </c>
      <c r="F51" s="21">
        <v>8640</v>
      </c>
      <c r="G51" s="21">
        <v>8</v>
      </c>
      <c r="H51" s="21">
        <v>27</v>
      </c>
      <c r="I51" s="21">
        <v>-1</v>
      </c>
      <c r="J51" s="21">
        <v>-1</v>
      </c>
      <c r="K51" s="21">
        <v>-1</v>
      </c>
      <c r="L51" s="21">
        <v>0.222222222</v>
      </c>
      <c r="M51" s="21">
        <v>4320</v>
      </c>
      <c r="N51" s="21">
        <v>12960</v>
      </c>
      <c r="O51" s="21">
        <v>0</v>
      </c>
      <c r="P51" s="21">
        <v>3</v>
      </c>
      <c r="Q51" s="21">
        <v>1</v>
      </c>
      <c r="R51" s="21">
        <v>1</v>
      </c>
      <c r="S51" s="21">
        <v>1</v>
      </c>
      <c r="T51" s="21">
        <v>0.333333333</v>
      </c>
      <c r="U51" s="21">
        <v>1</v>
      </c>
      <c r="V51" s="21">
        <v>0.333333333</v>
      </c>
      <c r="W51" s="21">
        <v>1</v>
      </c>
      <c r="X51" s="21">
        <v>0</v>
      </c>
      <c r="Y51" s="21">
        <v>1</v>
      </c>
      <c r="Z51" s="21">
        <v>4320</v>
      </c>
      <c r="AA51" s="4">
        <v>0</v>
      </c>
      <c r="AB51" s="4">
        <v>1.33333333333333</v>
      </c>
      <c r="AC51" s="4">
        <v>0.636514168294812</v>
      </c>
      <c r="AD51" s="4">
        <v>0</v>
      </c>
    </row>
    <row r="52" spans="1:30">
      <c r="A52" s="25" t="s">
        <v>54</v>
      </c>
      <c r="B52" s="20" t="s">
        <v>43</v>
      </c>
      <c r="C52" s="20">
        <v>1</v>
      </c>
      <c r="D52" s="20">
        <v>90</v>
      </c>
      <c r="E52" s="20">
        <v>64</v>
      </c>
      <c r="F52" s="20">
        <v>26</v>
      </c>
      <c r="G52" s="20">
        <v>8</v>
      </c>
      <c r="H52" s="20">
        <v>23</v>
      </c>
      <c r="I52" s="20">
        <v>-1</v>
      </c>
      <c r="J52" s="20">
        <v>-1</v>
      </c>
      <c r="K52" s="20">
        <v>-1</v>
      </c>
      <c r="L52" s="20">
        <v>0.014567901</v>
      </c>
      <c r="M52" s="20">
        <v>2.565789474</v>
      </c>
      <c r="N52" s="20">
        <v>0.756412539</v>
      </c>
      <c r="O52" s="20">
        <v>0.384683682</v>
      </c>
      <c r="P52" s="20">
        <v>1.025286809</v>
      </c>
      <c r="Q52" s="20">
        <v>0.070913462</v>
      </c>
      <c r="R52" s="20">
        <v>2</v>
      </c>
      <c r="S52" s="20">
        <v>1</v>
      </c>
      <c r="T52" s="20">
        <v>0.838888889</v>
      </c>
      <c r="U52" s="20">
        <v>0.729092842</v>
      </c>
      <c r="V52" s="20">
        <v>0.611111111</v>
      </c>
      <c r="W52" s="20">
        <v>0.859375</v>
      </c>
      <c r="X52" s="20">
        <v>0.788461538</v>
      </c>
      <c r="Y52" s="20">
        <v>0.984375</v>
      </c>
      <c r="Z52" s="20">
        <v>55</v>
      </c>
      <c r="AA52" s="2">
        <v>20.5</v>
      </c>
      <c r="AB52" s="2">
        <v>0.26887417218543</v>
      </c>
      <c r="AC52" s="2">
        <v>0.829080590807634</v>
      </c>
      <c r="AD52" s="2">
        <v>0.357954545454545</v>
      </c>
    </row>
    <row r="53" spans="1:30">
      <c r="A53" s="26" t="s">
        <v>54</v>
      </c>
      <c r="B53" s="21" t="s">
        <v>44</v>
      </c>
      <c r="C53" s="21">
        <v>1</v>
      </c>
      <c r="D53" s="21">
        <v>339</v>
      </c>
      <c r="E53" s="21">
        <v>84</v>
      </c>
      <c r="F53" s="21">
        <v>255</v>
      </c>
      <c r="G53" s="21">
        <v>17</v>
      </c>
      <c r="H53" s="21">
        <v>37</v>
      </c>
      <c r="I53" s="21">
        <v>-1</v>
      </c>
      <c r="J53" s="21">
        <v>-1</v>
      </c>
      <c r="K53" s="21">
        <v>-1</v>
      </c>
      <c r="L53" s="21">
        <v>0.009371655</v>
      </c>
      <c r="M53" s="21">
        <v>0.346491228</v>
      </c>
      <c r="N53" s="21">
        <v>1.817926297</v>
      </c>
      <c r="O53" s="21">
        <v>0.177560314</v>
      </c>
      <c r="P53" s="21">
        <v>1.041900093</v>
      </c>
      <c r="Q53" s="21">
        <v>0.050280112</v>
      </c>
      <c r="R53" s="21">
        <v>1</v>
      </c>
      <c r="S53" s="21">
        <v>1</v>
      </c>
      <c r="T53" s="21">
        <v>0.902654867</v>
      </c>
      <c r="U53" s="21">
        <v>0.258169935</v>
      </c>
      <c r="V53" s="21">
        <v>0.233038348</v>
      </c>
      <c r="W53" s="21">
        <v>0.94047619</v>
      </c>
      <c r="X53" s="21">
        <v>0.890196078</v>
      </c>
      <c r="Y53" s="21">
        <v>0.94047619</v>
      </c>
      <c r="Z53" s="21">
        <v>79</v>
      </c>
      <c r="AA53" s="4">
        <v>227</v>
      </c>
      <c r="AB53" s="4">
        <v>0.194690265486726</v>
      </c>
      <c r="AC53" s="4">
        <v>0.319210164236431</v>
      </c>
      <c r="AD53" s="4">
        <v>0</v>
      </c>
    </row>
    <row r="54" spans="1:30">
      <c r="A54" s="25" t="s">
        <v>54</v>
      </c>
      <c r="B54" s="20" t="s">
        <v>45</v>
      </c>
      <c r="C54" s="20">
        <v>1</v>
      </c>
      <c r="D54" s="20">
        <v>15</v>
      </c>
      <c r="E54" s="20">
        <v>9</v>
      </c>
      <c r="F54" s="20">
        <v>6</v>
      </c>
      <c r="G54" s="20">
        <v>6</v>
      </c>
      <c r="H54" s="20">
        <v>16</v>
      </c>
      <c r="I54" s="20">
        <v>-1</v>
      </c>
      <c r="J54" s="20">
        <v>-1</v>
      </c>
      <c r="K54" s="20">
        <v>-1</v>
      </c>
      <c r="L54" s="20">
        <v>0.08</v>
      </c>
      <c r="M54" s="20">
        <v>1.8</v>
      </c>
      <c r="N54" s="20">
        <v>3.461538462</v>
      </c>
      <c r="O54" s="20">
        <v>0.062811848</v>
      </c>
      <c r="P54" s="20">
        <v>1.153846154</v>
      </c>
      <c r="Q54" s="20">
        <v>0.333333333</v>
      </c>
      <c r="R54" s="20">
        <v>1</v>
      </c>
      <c r="S54" s="20">
        <v>2</v>
      </c>
      <c r="T54" s="20">
        <v>0.866666667</v>
      </c>
      <c r="U54" s="20">
        <v>0.692307692</v>
      </c>
      <c r="V54" s="20">
        <v>0.6</v>
      </c>
      <c r="W54" s="20">
        <v>1</v>
      </c>
      <c r="X54" s="20">
        <v>0.666666667</v>
      </c>
      <c r="Y54" s="20">
        <v>1</v>
      </c>
      <c r="Z54" s="20">
        <v>9</v>
      </c>
      <c r="AA54" s="2">
        <v>4</v>
      </c>
      <c r="AB54" s="2">
        <v>0.266666666666666</v>
      </c>
      <c r="AC54" s="2">
        <v>0.392674467227552</v>
      </c>
      <c r="AD54" s="2">
        <v>0</v>
      </c>
    </row>
    <row r="55" spans="1:30">
      <c r="A55" s="26" t="s">
        <v>54</v>
      </c>
      <c r="B55" s="21" t="s">
        <v>46</v>
      </c>
      <c r="C55" s="21">
        <v>1</v>
      </c>
      <c r="D55" s="21">
        <v>1066</v>
      </c>
      <c r="E55" s="21">
        <v>331</v>
      </c>
      <c r="F55" s="21">
        <v>735</v>
      </c>
      <c r="G55" s="21">
        <v>12</v>
      </c>
      <c r="H55" s="21">
        <v>42</v>
      </c>
      <c r="I55" s="21">
        <v>-1</v>
      </c>
      <c r="J55" s="21">
        <v>-1</v>
      </c>
      <c r="K55" s="21">
        <v>-1</v>
      </c>
      <c r="L55" s="21">
        <v>0.214092239</v>
      </c>
      <c r="M55" s="21">
        <v>331</v>
      </c>
      <c r="N55" s="21">
        <v>1066</v>
      </c>
      <c r="O55" s="21">
        <v>0</v>
      </c>
      <c r="P55" s="21">
        <v>3.220543807</v>
      </c>
      <c r="Q55" s="21">
        <v>1</v>
      </c>
      <c r="R55" s="21">
        <v>1</v>
      </c>
      <c r="S55" s="21">
        <v>1</v>
      </c>
      <c r="T55" s="21">
        <v>0.310506567</v>
      </c>
      <c r="U55" s="21">
        <v>1</v>
      </c>
      <c r="V55" s="21">
        <v>0.310506567</v>
      </c>
      <c r="W55" s="21">
        <v>1</v>
      </c>
      <c r="X55" s="21">
        <v>0</v>
      </c>
      <c r="Y55" s="21">
        <v>1</v>
      </c>
      <c r="Z55" s="21">
        <v>331</v>
      </c>
      <c r="AA55" s="4">
        <v>0</v>
      </c>
      <c r="AB55" s="4">
        <v>1.37898686679174</v>
      </c>
      <c r="AC55" s="4">
        <v>0.61950537848635</v>
      </c>
      <c r="AD55" s="4">
        <v>0</v>
      </c>
    </row>
    <row r="56" spans="1:30">
      <c r="A56" s="25" t="s">
        <v>54</v>
      </c>
      <c r="B56" s="20" t="s">
        <v>47</v>
      </c>
      <c r="C56" s="20">
        <v>1</v>
      </c>
      <c r="D56" s="20">
        <v>683</v>
      </c>
      <c r="E56" s="20">
        <v>92</v>
      </c>
      <c r="F56" s="20">
        <v>591</v>
      </c>
      <c r="G56" s="20">
        <v>35</v>
      </c>
      <c r="H56" s="20">
        <v>99</v>
      </c>
      <c r="I56" s="20">
        <v>-1</v>
      </c>
      <c r="J56" s="20">
        <v>-1</v>
      </c>
      <c r="K56" s="20">
        <v>-1</v>
      </c>
      <c r="L56" s="20">
        <v>0.007494282</v>
      </c>
      <c r="M56" s="20">
        <v>0.166064982</v>
      </c>
      <c r="N56" s="20">
        <v>6.263901678</v>
      </c>
      <c r="O56" s="20">
        <v>0.012322253</v>
      </c>
      <c r="P56" s="20">
        <v>1.058914729</v>
      </c>
      <c r="Q56" s="20">
        <v>0.0642978</v>
      </c>
      <c r="R56" s="20">
        <v>1</v>
      </c>
      <c r="S56" s="20">
        <v>1</v>
      </c>
      <c r="T56" s="20">
        <v>0.944363104</v>
      </c>
      <c r="U56" s="20">
        <v>0.142635659</v>
      </c>
      <c r="V56" s="20">
        <v>0.134699854</v>
      </c>
      <c r="W56" s="20">
        <v>1</v>
      </c>
      <c r="X56" s="20">
        <v>0.9357022</v>
      </c>
      <c r="Y56" s="20">
        <v>1</v>
      </c>
      <c r="Z56" s="20">
        <v>92</v>
      </c>
      <c r="AA56" s="2">
        <v>553</v>
      </c>
      <c r="AB56" s="2">
        <v>0.111273792093703</v>
      </c>
      <c r="AC56" s="2">
        <v>0.214789547121484</v>
      </c>
      <c r="AD56" s="2">
        <v>0</v>
      </c>
    </row>
    <row r="57" spans="1:30">
      <c r="A57" s="26" t="s">
        <v>54</v>
      </c>
      <c r="B57" s="21" t="s">
        <v>48</v>
      </c>
      <c r="C57" s="21">
        <v>1</v>
      </c>
      <c r="D57" s="21">
        <v>187</v>
      </c>
      <c r="E57" s="21">
        <v>172</v>
      </c>
      <c r="F57" s="21">
        <v>15</v>
      </c>
      <c r="G57" s="21">
        <v>22</v>
      </c>
      <c r="H57" s="21">
        <v>44</v>
      </c>
      <c r="I57" s="21">
        <v>-1</v>
      </c>
      <c r="J57" s="21">
        <v>-1</v>
      </c>
      <c r="K57" s="21">
        <v>-1</v>
      </c>
      <c r="L57" s="21">
        <v>-0.012339501</v>
      </c>
      <c r="M57" s="21">
        <v>8.86875</v>
      </c>
      <c r="N57" s="21">
        <v>2.605661619</v>
      </c>
      <c r="O57" s="21">
        <v>0.110007996</v>
      </c>
      <c r="P57" s="21">
        <v>0.983474792</v>
      </c>
      <c r="Q57" s="21">
        <v>0.167248062</v>
      </c>
      <c r="R57" s="21">
        <v>2</v>
      </c>
      <c r="S57" s="21">
        <v>1</v>
      </c>
      <c r="T57" s="21">
        <v>0.812834225</v>
      </c>
      <c r="U57" s="21">
        <v>0.90458644</v>
      </c>
      <c r="V57" s="21">
        <v>0.735294118</v>
      </c>
      <c r="W57" s="21">
        <v>0.799418605</v>
      </c>
      <c r="X57" s="21">
        <v>0.966666667</v>
      </c>
      <c r="Y57" s="21">
        <v>0.959302326</v>
      </c>
      <c r="Z57" s="21">
        <v>137.5</v>
      </c>
      <c r="AA57" s="4">
        <v>14.5</v>
      </c>
      <c r="AB57" s="4">
        <v>0.305375738812271</v>
      </c>
      <c r="AC57" s="4">
        <v>0.957122108890714</v>
      </c>
      <c r="AD57" s="4">
        <v>0.344444444444444</v>
      </c>
    </row>
    <row r="58" spans="1:30">
      <c r="A58" s="25" t="s">
        <v>54</v>
      </c>
      <c r="B58" s="20" t="s">
        <v>49</v>
      </c>
      <c r="C58" s="20">
        <v>1</v>
      </c>
      <c r="D58" s="20">
        <v>3190</v>
      </c>
      <c r="E58" s="20">
        <v>1655</v>
      </c>
      <c r="F58" s="20">
        <v>1535</v>
      </c>
      <c r="G58" s="20">
        <v>61</v>
      </c>
      <c r="H58" s="20">
        <v>3465</v>
      </c>
      <c r="I58" s="20">
        <v>-1</v>
      </c>
      <c r="J58" s="20">
        <v>-1</v>
      </c>
      <c r="K58" s="20">
        <v>-1</v>
      </c>
      <c r="L58" s="20">
        <v>-0.001367911</v>
      </c>
      <c r="M58" s="20">
        <v>1.054245283</v>
      </c>
      <c r="N58" s="20">
        <v>0.120546759</v>
      </c>
      <c r="O58" s="20">
        <v>0.72844224</v>
      </c>
      <c r="P58" s="20">
        <v>0.990332326</v>
      </c>
      <c r="Q58" s="20">
        <v>0.005479398</v>
      </c>
      <c r="R58" s="20">
        <v>1</v>
      </c>
      <c r="S58" s="20">
        <v>1</v>
      </c>
      <c r="T58" s="20">
        <v>0.272727273</v>
      </c>
      <c r="U58" s="20">
        <v>0.513793103</v>
      </c>
      <c r="V58" s="20">
        <v>0.140125392</v>
      </c>
      <c r="W58" s="20">
        <v>0.270090634</v>
      </c>
      <c r="X58" s="20">
        <v>0.275570033</v>
      </c>
      <c r="Y58" s="20">
        <v>0.270090634</v>
      </c>
      <c r="Z58" s="20">
        <v>447</v>
      </c>
      <c r="AA58" s="2">
        <v>423</v>
      </c>
      <c r="AB58" s="2">
        <v>1.45454545454544</v>
      </c>
      <c r="AC58" s="2">
        <v>0.58595261830355</v>
      </c>
      <c r="AD58" s="2">
        <v>0</v>
      </c>
    </row>
    <row r="59" spans="1:30">
      <c r="A59" s="26" t="s">
        <v>54</v>
      </c>
      <c r="B59" s="21" t="s">
        <v>50</v>
      </c>
      <c r="C59" s="21">
        <v>1</v>
      </c>
      <c r="D59" s="21">
        <v>958</v>
      </c>
      <c r="E59" s="21">
        <v>626</v>
      </c>
      <c r="F59" s="21">
        <v>332</v>
      </c>
      <c r="G59" s="21">
        <v>9</v>
      </c>
      <c r="H59" s="21">
        <v>27</v>
      </c>
      <c r="I59" s="21">
        <v>-1</v>
      </c>
      <c r="J59" s="21">
        <v>-1</v>
      </c>
      <c r="K59" s="21">
        <v>-1</v>
      </c>
      <c r="L59" s="21">
        <v>0.023289212</v>
      </c>
      <c r="M59" s="21">
        <v>33.36653058</v>
      </c>
      <c r="N59" s="21">
        <v>28.36677754</v>
      </c>
      <c r="O59" s="21">
        <v>0.009507019</v>
      </c>
      <c r="P59" s="21">
        <v>1.388454144</v>
      </c>
      <c r="Q59" s="21">
        <v>0.102842681</v>
      </c>
      <c r="R59" s="21">
        <v>11</v>
      </c>
      <c r="S59" s="21">
        <v>2.454545455</v>
      </c>
      <c r="T59" s="21">
        <v>0.163313722</v>
      </c>
      <c r="U59" s="21">
        <v>0.907277969</v>
      </c>
      <c r="V59" s="21">
        <v>0.130005694</v>
      </c>
      <c r="W59" s="21">
        <v>0.1989544</v>
      </c>
      <c r="X59" s="21">
        <v>0.09611172</v>
      </c>
      <c r="Y59" s="21">
        <v>1</v>
      </c>
      <c r="Z59" s="21">
        <v>124.5454545</v>
      </c>
      <c r="AA59" s="4">
        <v>31.90909091</v>
      </c>
      <c r="AB59" s="4">
        <v>0.435316409476937</v>
      </c>
      <c r="AC59" s="4">
        <v>3.27204498437922</v>
      </c>
      <c r="AD59" s="4">
        <v>0.23343023808146</v>
      </c>
    </row>
    <row r="60" spans="1:30">
      <c r="A60" s="25" t="s">
        <v>54</v>
      </c>
      <c r="B60" s="20" t="s">
        <v>51</v>
      </c>
      <c r="C60" s="20">
        <v>1</v>
      </c>
      <c r="D60" s="20">
        <v>10</v>
      </c>
      <c r="E60" s="20">
        <v>5</v>
      </c>
      <c r="F60" s="20">
        <v>5</v>
      </c>
      <c r="G60" s="20">
        <v>32</v>
      </c>
      <c r="H60" s="20">
        <v>77</v>
      </c>
      <c r="I60" s="20">
        <v>-1</v>
      </c>
      <c r="J60" s="20">
        <v>-1</v>
      </c>
      <c r="K60" s="20">
        <v>-1</v>
      </c>
      <c r="L60" s="20">
        <v>0</v>
      </c>
      <c r="M60" s="20">
        <v>0.833333333</v>
      </c>
      <c r="N60" s="20" t="s">
        <v>32</v>
      </c>
      <c r="O60" s="20" t="s">
        <v>32</v>
      </c>
      <c r="P60" s="20">
        <v>1</v>
      </c>
      <c r="Q60" s="20">
        <v>0</v>
      </c>
      <c r="R60" s="20">
        <v>1</v>
      </c>
      <c r="S60" s="20">
        <v>1</v>
      </c>
      <c r="T60" s="20">
        <v>1</v>
      </c>
      <c r="U60" s="20">
        <v>0.5</v>
      </c>
      <c r="V60" s="20">
        <v>0.5</v>
      </c>
      <c r="W60" s="20">
        <v>1</v>
      </c>
      <c r="X60" s="20">
        <v>1</v>
      </c>
      <c r="Y60" s="20">
        <v>1</v>
      </c>
      <c r="Z60" s="20">
        <v>5</v>
      </c>
      <c r="AA60" s="2">
        <v>5</v>
      </c>
      <c r="AB60" s="2">
        <v>0</v>
      </c>
      <c r="AC60" s="2">
        <v>0</v>
      </c>
      <c r="AD60" s="2">
        <v>0</v>
      </c>
    </row>
    <row r="61" spans="1:30">
      <c r="A61" s="26" t="s">
        <v>54</v>
      </c>
      <c r="B61" s="21" t="s">
        <v>52</v>
      </c>
      <c r="C61" s="21">
        <v>1</v>
      </c>
      <c r="D61" s="21">
        <v>435</v>
      </c>
      <c r="E61" s="21">
        <v>267</v>
      </c>
      <c r="F61" s="21">
        <v>168</v>
      </c>
      <c r="G61" s="21">
        <v>16</v>
      </c>
      <c r="H61" s="21">
        <v>32</v>
      </c>
      <c r="I61" s="21">
        <v>-1</v>
      </c>
      <c r="J61" s="21">
        <v>-1</v>
      </c>
      <c r="K61" s="21">
        <v>-1</v>
      </c>
      <c r="L61" s="21">
        <v>0.120787422</v>
      </c>
      <c r="M61" s="21">
        <v>16.72438672</v>
      </c>
      <c r="N61" s="21">
        <v>157.4475517</v>
      </c>
      <c r="O61" s="29">
        <v>7.81e-14</v>
      </c>
      <c r="P61" s="21">
        <v>1.370856213</v>
      </c>
      <c r="Q61" s="21">
        <v>0.509541644</v>
      </c>
      <c r="R61" s="21">
        <v>3</v>
      </c>
      <c r="S61" s="21">
        <v>1</v>
      </c>
      <c r="T61" s="21">
        <v>0.598467433</v>
      </c>
      <c r="U61" s="21">
        <v>0.841422089</v>
      </c>
      <c r="V61" s="21">
        <v>0.488122605</v>
      </c>
      <c r="W61" s="21">
        <v>0.79525593</v>
      </c>
      <c r="X61" s="21">
        <v>0.285714286</v>
      </c>
      <c r="Y61" s="21">
        <v>1</v>
      </c>
      <c r="Z61" s="21">
        <v>212.3333333</v>
      </c>
      <c r="AA61" s="4">
        <v>48</v>
      </c>
      <c r="AB61" s="4">
        <v>0.43450336291521</v>
      </c>
      <c r="AC61" s="4">
        <v>1.60055832700633</v>
      </c>
      <c r="AD61" s="4">
        <v>0.470631958408564</v>
      </c>
    </row>
    <row r="62" spans="1:30">
      <c r="A62" s="27" t="s">
        <v>55</v>
      </c>
      <c r="B62" s="18" t="s">
        <v>31</v>
      </c>
      <c r="C62" s="18">
        <v>1</v>
      </c>
      <c r="D62" s="18">
        <v>226</v>
      </c>
      <c r="E62" s="18">
        <v>57</v>
      </c>
      <c r="F62" s="18">
        <v>169</v>
      </c>
      <c r="G62" s="18">
        <v>69</v>
      </c>
      <c r="H62" s="18">
        <v>154</v>
      </c>
      <c r="I62" s="18">
        <v>0.063</v>
      </c>
      <c r="J62" s="18">
        <v>4312</v>
      </c>
      <c r="K62" s="18">
        <v>179424673</v>
      </c>
      <c r="L62" s="18">
        <v>0.173110659</v>
      </c>
      <c r="M62" s="18">
        <v>14.11</v>
      </c>
      <c r="N62" s="18">
        <v>189.8948671</v>
      </c>
      <c r="O62" s="18">
        <v>0</v>
      </c>
      <c r="P62" s="18">
        <v>3.70874121</v>
      </c>
      <c r="Q62" s="18">
        <v>0.91786567</v>
      </c>
      <c r="R62" s="18">
        <v>5</v>
      </c>
      <c r="S62" s="18">
        <v>4.8</v>
      </c>
      <c r="T62" s="18">
        <v>0.253982301</v>
      </c>
      <c r="U62" s="18">
        <v>0.935390482</v>
      </c>
      <c r="V62" s="18">
        <v>0.237168142</v>
      </c>
      <c r="W62" s="18">
        <v>0.940350877</v>
      </c>
      <c r="X62" s="18">
        <v>0.022485207</v>
      </c>
      <c r="Y62" s="18">
        <v>0.947368421</v>
      </c>
      <c r="Z62" s="18">
        <v>53.6</v>
      </c>
      <c r="AA62" s="18">
        <v>3.8</v>
      </c>
      <c r="AB62" s="18">
        <v>1.46017699115044</v>
      </c>
      <c r="AC62" s="18">
        <v>0.72635604925022</v>
      </c>
      <c r="AD62" s="3">
        <v>1.85922947260938</v>
      </c>
    </row>
    <row r="63" spans="1:30">
      <c r="A63" s="28" t="s">
        <v>55</v>
      </c>
      <c r="B63" s="19" t="s">
        <v>33</v>
      </c>
      <c r="C63" s="19">
        <v>1</v>
      </c>
      <c r="D63" s="19">
        <v>286</v>
      </c>
      <c r="E63" s="19">
        <v>201</v>
      </c>
      <c r="F63" s="19">
        <v>85</v>
      </c>
      <c r="G63" s="19">
        <v>9</v>
      </c>
      <c r="H63" s="19">
        <v>41</v>
      </c>
      <c r="I63" s="19">
        <v>0</v>
      </c>
      <c r="J63" s="19">
        <v>1066</v>
      </c>
      <c r="K63" s="19">
        <v>179424673</v>
      </c>
      <c r="L63" s="19">
        <v>0.062929728</v>
      </c>
      <c r="M63" s="19">
        <v>3.820622503</v>
      </c>
      <c r="N63" s="19">
        <v>25.1259588</v>
      </c>
      <c r="O63" s="31">
        <v>6.89e-7</v>
      </c>
      <c r="P63" s="19">
        <v>1.132993878</v>
      </c>
      <c r="Q63" s="19">
        <v>0.301281826</v>
      </c>
      <c r="R63" s="19">
        <v>5</v>
      </c>
      <c r="S63" s="19">
        <v>2</v>
      </c>
      <c r="T63" s="19">
        <v>0.677622378</v>
      </c>
      <c r="U63" s="19">
        <v>0.796264928</v>
      </c>
      <c r="V63" s="19">
        <v>0.539160839</v>
      </c>
      <c r="W63" s="19">
        <v>0.767164179</v>
      </c>
      <c r="X63" s="19">
        <v>0.465882353</v>
      </c>
      <c r="Y63" s="19">
        <v>0.860696517</v>
      </c>
      <c r="Z63" s="19">
        <v>154.2</v>
      </c>
      <c r="AA63" s="19">
        <v>39.6</v>
      </c>
      <c r="AB63" s="19">
        <v>0.595516970129972</v>
      </c>
      <c r="AC63" s="19">
        <v>1.09352502149318</v>
      </c>
      <c r="AD63" s="5">
        <v>1.7739795866396</v>
      </c>
    </row>
    <row r="64" spans="1:30">
      <c r="A64" s="27" t="s">
        <v>55</v>
      </c>
      <c r="B64" s="18" t="s">
        <v>34</v>
      </c>
      <c r="C64" s="18">
        <v>1</v>
      </c>
      <c r="D64" s="18">
        <v>105</v>
      </c>
      <c r="E64" s="18">
        <v>44</v>
      </c>
      <c r="F64" s="18">
        <v>61</v>
      </c>
      <c r="G64" s="18">
        <v>12</v>
      </c>
      <c r="H64" s="18">
        <v>191</v>
      </c>
      <c r="I64" s="18">
        <v>0.016</v>
      </c>
      <c r="J64" s="18">
        <v>5539</v>
      </c>
      <c r="K64" s="18">
        <v>179424673</v>
      </c>
      <c r="L64" s="18">
        <v>0.137687075</v>
      </c>
      <c r="M64" s="18">
        <v>4.674754902</v>
      </c>
      <c r="N64" s="18">
        <v>37.60663096</v>
      </c>
      <c r="O64" s="32">
        <v>4.39e-9</v>
      </c>
      <c r="P64" s="18">
        <v>1.95259512</v>
      </c>
      <c r="Q64" s="18">
        <v>0.56557377</v>
      </c>
      <c r="R64" s="18">
        <v>5</v>
      </c>
      <c r="S64" s="18">
        <v>2</v>
      </c>
      <c r="T64" s="18">
        <v>0.371428571</v>
      </c>
      <c r="U64" s="18">
        <v>0.818230336</v>
      </c>
      <c r="V64" s="18">
        <v>0.293333333</v>
      </c>
      <c r="W64" s="18">
        <v>0.7</v>
      </c>
      <c r="X64" s="18">
        <v>0.13442623</v>
      </c>
      <c r="Y64" s="18">
        <v>0.977272727</v>
      </c>
      <c r="Z64" s="18">
        <v>30.8</v>
      </c>
      <c r="AA64" s="18">
        <v>8.2</v>
      </c>
      <c r="AB64" s="18">
        <v>0.845421245421246</v>
      </c>
      <c r="AC64" s="18">
        <v>1.37088463987025</v>
      </c>
      <c r="AD64" s="3">
        <v>1.20918392326482</v>
      </c>
    </row>
    <row r="65" spans="1:30">
      <c r="A65" s="28" t="s">
        <v>55</v>
      </c>
      <c r="B65" s="19" t="s">
        <v>36</v>
      </c>
      <c r="C65" s="19">
        <v>1</v>
      </c>
      <c r="D65" s="19">
        <v>1728</v>
      </c>
      <c r="E65" s="19">
        <v>1210</v>
      </c>
      <c r="F65" s="19">
        <v>518</v>
      </c>
      <c r="G65" s="19">
        <v>6</v>
      </c>
      <c r="H65" s="19">
        <v>21</v>
      </c>
      <c r="I65" s="19">
        <v>0</v>
      </c>
      <c r="J65" s="19">
        <v>378</v>
      </c>
      <c r="K65" s="19">
        <v>179424673</v>
      </c>
      <c r="L65" s="19">
        <v>0.058680556</v>
      </c>
      <c r="M65" s="19">
        <v>233.0812642</v>
      </c>
      <c r="N65" s="19">
        <v>172.8003676</v>
      </c>
      <c r="O65" s="31">
        <v>4.03e-8</v>
      </c>
      <c r="P65" s="19">
        <v>1.270413223</v>
      </c>
      <c r="Q65" s="19">
        <v>0.279554549</v>
      </c>
      <c r="R65" s="19">
        <v>5</v>
      </c>
      <c r="S65" s="19">
        <v>1</v>
      </c>
      <c r="T65" s="19">
        <v>0.3</v>
      </c>
      <c r="U65" s="19">
        <v>0.889583333</v>
      </c>
      <c r="V65" s="19">
        <v>0.26875</v>
      </c>
      <c r="W65" s="19">
        <v>0.383801653</v>
      </c>
      <c r="X65" s="19">
        <v>0.104247104</v>
      </c>
      <c r="Y65" s="19">
        <v>0.990082645</v>
      </c>
      <c r="Z65" s="19">
        <v>464.4</v>
      </c>
      <c r="AA65" s="19">
        <v>54</v>
      </c>
      <c r="AB65" s="19">
        <v>0.57407407407408</v>
      </c>
      <c r="AC65" s="19">
        <v>3.03421279412205</v>
      </c>
      <c r="AD65" s="5">
        <v>0.348571428571428</v>
      </c>
    </row>
    <row r="66" spans="1:30">
      <c r="A66" s="27" t="s">
        <v>55</v>
      </c>
      <c r="B66" s="18" t="s">
        <v>37</v>
      </c>
      <c r="C66" s="18">
        <v>1</v>
      </c>
      <c r="D66" s="18">
        <v>3196</v>
      </c>
      <c r="E66" s="18">
        <v>1669</v>
      </c>
      <c r="F66" s="18">
        <v>1527</v>
      </c>
      <c r="G66" s="18">
        <v>36</v>
      </c>
      <c r="H66" s="18">
        <v>73</v>
      </c>
      <c r="I66" s="18">
        <v>0.281</v>
      </c>
      <c r="J66" s="18">
        <v>3942</v>
      </c>
      <c r="K66" s="18">
        <v>179424673</v>
      </c>
      <c r="L66" s="18">
        <v>0.156364319</v>
      </c>
      <c r="M66" s="18">
        <v>8.726323623</v>
      </c>
      <c r="N66" s="18">
        <v>1288.86388</v>
      </c>
      <c r="O66" s="18">
        <v>0</v>
      </c>
      <c r="P66" s="18">
        <v>1.719208974</v>
      </c>
      <c r="Q66" s="18">
        <v>0.626694416</v>
      </c>
      <c r="R66" s="18">
        <v>5</v>
      </c>
      <c r="S66" s="18">
        <v>4.2</v>
      </c>
      <c r="T66" s="18">
        <v>0.416332916</v>
      </c>
      <c r="U66" s="18">
        <v>0.897797177</v>
      </c>
      <c r="V66" s="18">
        <v>0.373779725</v>
      </c>
      <c r="W66" s="18">
        <v>0.715757939</v>
      </c>
      <c r="X66" s="18">
        <v>0.089063523</v>
      </c>
      <c r="Y66" s="18">
        <v>0.715997603</v>
      </c>
      <c r="Z66" s="18">
        <v>1194.6</v>
      </c>
      <c r="AA66" s="18">
        <v>136</v>
      </c>
      <c r="AB66" s="18">
        <v>1.16460527560849</v>
      </c>
      <c r="AC66" s="18">
        <v>0.704064729935364</v>
      </c>
      <c r="AD66" s="3">
        <v>1.99010898570934</v>
      </c>
    </row>
    <row r="67" spans="1:30">
      <c r="A67" s="28" t="s">
        <v>55</v>
      </c>
      <c r="B67" s="19" t="s">
        <v>38</v>
      </c>
      <c r="C67" s="19">
        <v>1</v>
      </c>
      <c r="D67" s="19">
        <v>32</v>
      </c>
      <c r="E67" s="19">
        <v>13</v>
      </c>
      <c r="F67" s="19">
        <v>19</v>
      </c>
      <c r="G67" s="19">
        <v>56</v>
      </c>
      <c r="H67" s="19">
        <v>157</v>
      </c>
      <c r="I67" s="19">
        <v>0</v>
      </c>
      <c r="J67" s="19">
        <v>4239</v>
      </c>
      <c r="K67" s="19">
        <v>179424673</v>
      </c>
      <c r="L67" s="19">
        <v>0.128125</v>
      </c>
      <c r="M67" s="19">
        <v>3.716666667</v>
      </c>
      <c r="N67" s="19">
        <v>10.65834331</v>
      </c>
      <c r="O67" s="19">
        <v>0.001485455</v>
      </c>
      <c r="P67" s="19">
        <v>2.086837607</v>
      </c>
      <c r="Q67" s="19">
        <v>0.531174089</v>
      </c>
      <c r="R67" s="19">
        <v>5</v>
      </c>
      <c r="S67" s="19">
        <v>3.8</v>
      </c>
      <c r="T67" s="19">
        <v>0.3</v>
      </c>
      <c r="U67" s="19">
        <v>0.847777778</v>
      </c>
      <c r="V67" s="19">
        <v>0.25</v>
      </c>
      <c r="W67" s="19">
        <v>0.615384615</v>
      </c>
      <c r="X67" s="19">
        <v>0.084210526</v>
      </c>
      <c r="Y67" s="19">
        <v>0.846153846</v>
      </c>
      <c r="Z67" s="19">
        <v>8</v>
      </c>
      <c r="AA67" s="19">
        <v>1.6</v>
      </c>
      <c r="AB67" s="19">
        <v>1.14583333333333</v>
      </c>
      <c r="AC67" s="19">
        <v>1.49201196738174</v>
      </c>
      <c r="AD67" s="5">
        <v>1.33816627816627</v>
      </c>
    </row>
    <row r="68" spans="1:30">
      <c r="A68" s="27" t="s">
        <v>55</v>
      </c>
      <c r="B68" s="18" t="s">
        <v>39</v>
      </c>
      <c r="C68" s="18">
        <v>1</v>
      </c>
      <c r="D68" s="18">
        <v>106</v>
      </c>
      <c r="E68" s="18">
        <v>53</v>
      </c>
      <c r="F68" s="18">
        <v>53</v>
      </c>
      <c r="G68" s="18">
        <v>58</v>
      </c>
      <c r="H68" s="18">
        <v>334</v>
      </c>
      <c r="I68" s="18">
        <v>0.015</v>
      </c>
      <c r="J68" s="18">
        <v>6012</v>
      </c>
      <c r="K68" s="18">
        <v>179424673</v>
      </c>
      <c r="L68" s="18">
        <v>0.077358491</v>
      </c>
      <c r="M68" s="18">
        <v>9.233333333</v>
      </c>
      <c r="N68" s="18">
        <v>17.3624707</v>
      </c>
      <c r="O68" s="32">
        <v>0.000255</v>
      </c>
      <c r="P68" s="18">
        <v>1.854693319</v>
      </c>
      <c r="Q68" s="18">
        <v>0.309433962</v>
      </c>
      <c r="R68" s="18">
        <v>5</v>
      </c>
      <c r="S68" s="18">
        <v>1</v>
      </c>
      <c r="T68" s="18">
        <v>0.18490566</v>
      </c>
      <c r="U68" s="18">
        <v>0.927346659</v>
      </c>
      <c r="V68" s="18">
        <v>0.169811321</v>
      </c>
      <c r="W68" s="18">
        <v>0.339622642</v>
      </c>
      <c r="X68" s="18">
        <v>0.030188679</v>
      </c>
      <c r="Y68" s="18">
        <v>0.924528302</v>
      </c>
      <c r="Z68" s="18">
        <v>18</v>
      </c>
      <c r="AA68" s="18">
        <v>1.6</v>
      </c>
      <c r="AB68" s="18">
        <v>0.924528301886792</v>
      </c>
      <c r="AC68" s="18">
        <v>2.21680217413416</v>
      </c>
      <c r="AD68" s="3">
        <v>0.310032702222441</v>
      </c>
    </row>
    <row r="69" spans="1:30">
      <c r="A69" s="28" t="s">
        <v>55</v>
      </c>
      <c r="B69" s="19" t="s">
        <v>40</v>
      </c>
      <c r="C69" s="19">
        <v>1</v>
      </c>
      <c r="D69" s="19">
        <v>124</v>
      </c>
      <c r="E69" s="19">
        <v>62</v>
      </c>
      <c r="F69" s="19">
        <v>62</v>
      </c>
      <c r="G69" s="19">
        <v>6</v>
      </c>
      <c r="H69" s="19">
        <v>17</v>
      </c>
      <c r="I69" s="19">
        <v>0</v>
      </c>
      <c r="J69" s="19">
        <v>374</v>
      </c>
      <c r="K69" s="19">
        <v>179424673</v>
      </c>
      <c r="L69" s="19">
        <v>0.054032258</v>
      </c>
      <c r="M69" s="19">
        <v>3.896666667</v>
      </c>
      <c r="N69" s="19">
        <v>9.907085151</v>
      </c>
      <c r="O69" s="19">
        <v>0.003949387</v>
      </c>
      <c r="P69" s="19">
        <v>1.607355644</v>
      </c>
      <c r="Q69" s="19">
        <v>0.216129032</v>
      </c>
      <c r="R69" s="19">
        <v>5</v>
      </c>
      <c r="S69" s="19">
        <v>1.6</v>
      </c>
      <c r="T69" s="19">
        <v>0.208064516</v>
      </c>
      <c r="U69" s="19">
        <v>0.803677822</v>
      </c>
      <c r="V69" s="19">
        <v>0.158064516</v>
      </c>
      <c r="W69" s="19">
        <v>0.316129032</v>
      </c>
      <c r="X69" s="19">
        <v>0.1</v>
      </c>
      <c r="Y69" s="19">
        <v>0.661290323</v>
      </c>
      <c r="Z69" s="19">
        <v>19.6</v>
      </c>
      <c r="AA69" s="19">
        <v>6.2</v>
      </c>
      <c r="AB69" s="19">
        <v>0.96911727931983</v>
      </c>
      <c r="AC69" s="19">
        <v>1.61057723746952</v>
      </c>
      <c r="AD69" s="5">
        <v>0.507408310927492</v>
      </c>
    </row>
    <row r="70" spans="1:30">
      <c r="A70" s="27" t="s">
        <v>55</v>
      </c>
      <c r="B70" s="18" t="s">
        <v>41</v>
      </c>
      <c r="C70" s="18">
        <v>1</v>
      </c>
      <c r="D70" s="18">
        <v>8124</v>
      </c>
      <c r="E70" s="18">
        <v>4208</v>
      </c>
      <c r="F70" s="18">
        <v>3916</v>
      </c>
      <c r="G70" s="18">
        <v>22</v>
      </c>
      <c r="H70" s="18">
        <v>116</v>
      </c>
      <c r="I70" s="18">
        <v>0.421</v>
      </c>
      <c r="J70" s="18">
        <v>3248</v>
      </c>
      <c r="K70" s="18">
        <v>179424673</v>
      </c>
      <c r="L70" s="18">
        <v>0.185229969</v>
      </c>
      <c r="M70" s="18">
        <v>26.1821351</v>
      </c>
      <c r="N70" s="18">
        <v>4585.645603</v>
      </c>
      <c r="O70" s="18">
        <v>0</v>
      </c>
      <c r="P70" s="18">
        <v>1.848276296</v>
      </c>
      <c r="Q70" s="18">
        <v>0.741878304</v>
      </c>
      <c r="R70" s="18">
        <v>5</v>
      </c>
      <c r="S70" s="18">
        <v>2.2</v>
      </c>
      <c r="T70" s="18">
        <v>0.421861152</v>
      </c>
      <c r="U70" s="18">
        <v>0.957354339</v>
      </c>
      <c r="V70" s="18">
        <v>0.403741999</v>
      </c>
      <c r="W70" s="18">
        <v>0.779467681</v>
      </c>
      <c r="X70" s="18">
        <v>0.037589377</v>
      </c>
      <c r="Y70" s="18">
        <v>0.977186312</v>
      </c>
      <c r="Z70" s="18">
        <v>3280</v>
      </c>
      <c r="AA70" s="18">
        <v>147.2</v>
      </c>
      <c r="AB70" s="18">
        <v>0.959920945236775</v>
      </c>
      <c r="AC70" s="18">
        <v>1.59383321628902</v>
      </c>
      <c r="AD70" s="3">
        <v>1.47446030953754</v>
      </c>
    </row>
    <row r="71" spans="1:30">
      <c r="A71" s="28" t="s">
        <v>55</v>
      </c>
      <c r="B71" s="19" t="s">
        <v>42</v>
      </c>
      <c r="C71" s="19">
        <v>1</v>
      </c>
      <c r="D71" s="19">
        <v>12960</v>
      </c>
      <c r="E71" s="19">
        <v>4320</v>
      </c>
      <c r="F71" s="19">
        <v>8640</v>
      </c>
      <c r="G71" s="19">
        <v>8</v>
      </c>
      <c r="H71" s="19">
        <v>27</v>
      </c>
      <c r="I71" s="19">
        <v>0.078</v>
      </c>
      <c r="J71" s="19">
        <v>486</v>
      </c>
      <c r="K71" s="19">
        <v>179424673</v>
      </c>
      <c r="L71" s="19">
        <v>0.044444444</v>
      </c>
      <c r="M71" s="19">
        <v>864.399838</v>
      </c>
      <c r="N71" s="19">
        <v>2592</v>
      </c>
      <c r="O71" s="19">
        <v>0.8</v>
      </c>
      <c r="P71" s="19">
        <v>1.4</v>
      </c>
      <c r="Q71" s="19">
        <v>0.2</v>
      </c>
      <c r="R71" s="19">
        <v>5</v>
      </c>
      <c r="S71" s="19">
        <v>1</v>
      </c>
      <c r="T71" s="19">
        <v>0.306666667</v>
      </c>
      <c r="U71" s="19">
        <v>0.466666667</v>
      </c>
      <c r="V71" s="19">
        <v>0.146666667</v>
      </c>
      <c r="W71" s="19">
        <v>0.44</v>
      </c>
      <c r="X71" s="19">
        <v>0.24</v>
      </c>
      <c r="Y71" s="19">
        <v>1</v>
      </c>
      <c r="Z71" s="19">
        <v>1900.8</v>
      </c>
      <c r="AA71" s="19">
        <v>2073.6</v>
      </c>
      <c r="AB71" s="19">
        <v>0.371014492753681</v>
      </c>
      <c r="AC71" s="19">
        <v>2.23552888050111</v>
      </c>
      <c r="AD71" s="5">
        <v>0.234285714285714</v>
      </c>
    </row>
    <row r="72" spans="1:30">
      <c r="A72" s="27" t="s">
        <v>55</v>
      </c>
      <c r="B72" s="18" t="s">
        <v>43</v>
      </c>
      <c r="C72" s="18">
        <v>1</v>
      </c>
      <c r="D72" s="18">
        <v>90</v>
      </c>
      <c r="E72" s="18">
        <v>64</v>
      </c>
      <c r="F72" s="18">
        <v>26</v>
      </c>
      <c r="G72" s="18">
        <v>8</v>
      </c>
      <c r="H72" s="18">
        <v>23</v>
      </c>
      <c r="I72" s="18">
        <v>0</v>
      </c>
      <c r="J72" s="18">
        <v>644</v>
      </c>
      <c r="K72" s="18">
        <v>179424673</v>
      </c>
      <c r="L72" s="18">
        <v>0.02617284</v>
      </c>
      <c r="M72" s="18">
        <v>5.185</v>
      </c>
      <c r="N72" s="18">
        <v>2.288600255</v>
      </c>
      <c r="O72" s="18">
        <v>0.16786933</v>
      </c>
      <c r="P72" s="18">
        <v>1.230909673</v>
      </c>
      <c r="Q72" s="18">
        <v>0.127403846</v>
      </c>
      <c r="R72" s="18">
        <v>5</v>
      </c>
      <c r="S72" s="18">
        <v>2.6</v>
      </c>
      <c r="T72" s="18">
        <v>0.244444444</v>
      </c>
      <c r="U72" s="18">
        <v>0.875313545</v>
      </c>
      <c r="V72" s="18">
        <v>0.2</v>
      </c>
      <c r="W72" s="18">
        <v>0.28125</v>
      </c>
      <c r="X72" s="18">
        <v>0.153846154</v>
      </c>
      <c r="Y72" s="18">
        <v>0.609375</v>
      </c>
      <c r="Z72" s="18">
        <v>18</v>
      </c>
      <c r="AA72" s="18">
        <v>4</v>
      </c>
      <c r="AB72" s="18">
        <v>0.941414141414141</v>
      </c>
      <c r="AC72" s="18">
        <v>1.81770451456565</v>
      </c>
      <c r="AD72" s="3">
        <v>0.474930194948567</v>
      </c>
    </row>
    <row r="73" spans="1:30">
      <c r="A73" s="28" t="s">
        <v>55</v>
      </c>
      <c r="B73" s="19" t="s">
        <v>44</v>
      </c>
      <c r="C73" s="19">
        <v>1</v>
      </c>
      <c r="D73" s="19">
        <v>339</v>
      </c>
      <c r="E73" s="19">
        <v>84</v>
      </c>
      <c r="F73" s="19">
        <v>255</v>
      </c>
      <c r="G73" s="19">
        <v>17</v>
      </c>
      <c r="H73" s="19">
        <v>37</v>
      </c>
      <c r="I73" s="19">
        <v>0</v>
      </c>
      <c r="J73" s="19">
        <v>1184</v>
      </c>
      <c r="K73" s="19">
        <v>179424673</v>
      </c>
      <c r="L73" s="19">
        <v>0.083305923</v>
      </c>
      <c r="M73" s="19">
        <v>1.328863528</v>
      </c>
      <c r="N73" s="19">
        <v>66.77699521</v>
      </c>
      <c r="O73" s="31">
        <v>2.42e-15</v>
      </c>
      <c r="P73" s="19">
        <v>2.325663495</v>
      </c>
      <c r="Q73" s="19">
        <v>0.446946779</v>
      </c>
      <c r="R73" s="19">
        <v>5</v>
      </c>
      <c r="S73" s="19">
        <v>1.8</v>
      </c>
      <c r="T73" s="19">
        <v>0.254277286</v>
      </c>
      <c r="U73" s="19">
        <v>0.5762706</v>
      </c>
      <c r="V73" s="19">
        <v>0.146312684</v>
      </c>
      <c r="W73" s="19">
        <v>0.59047619</v>
      </c>
      <c r="X73" s="19">
        <v>0.143529412</v>
      </c>
      <c r="Y73" s="19">
        <v>0.619047619</v>
      </c>
      <c r="Z73" s="19">
        <v>49.6</v>
      </c>
      <c r="AA73" s="19">
        <v>36.6</v>
      </c>
      <c r="AB73" s="19">
        <v>1.45722713864306</v>
      </c>
      <c r="AC73" s="19">
        <v>0.864182216608768</v>
      </c>
      <c r="AD73" s="5">
        <v>1.76383155193609</v>
      </c>
    </row>
    <row r="74" spans="1:30">
      <c r="A74" s="27" t="s">
        <v>55</v>
      </c>
      <c r="B74" s="18" t="s">
        <v>45</v>
      </c>
      <c r="C74" s="18">
        <v>1</v>
      </c>
      <c r="D74" s="18">
        <v>15</v>
      </c>
      <c r="E74" s="18">
        <v>9</v>
      </c>
      <c r="F74" s="18">
        <v>6</v>
      </c>
      <c r="G74" s="18">
        <v>6</v>
      </c>
      <c r="H74" s="18">
        <v>16</v>
      </c>
      <c r="I74" s="18">
        <v>0</v>
      </c>
      <c r="J74" s="18">
        <v>352</v>
      </c>
      <c r="K74" s="18">
        <v>179424673</v>
      </c>
      <c r="L74" s="18">
        <v>0.072</v>
      </c>
      <c r="M74" s="18">
        <v>2.26</v>
      </c>
      <c r="N74" s="18">
        <v>2.335164835</v>
      </c>
      <c r="O74" s="18">
        <v>0.140058446</v>
      </c>
      <c r="P74" s="18">
        <v>1.361721612</v>
      </c>
      <c r="Q74" s="18">
        <v>0.3</v>
      </c>
      <c r="R74" s="18">
        <v>5</v>
      </c>
      <c r="S74" s="18">
        <v>1.6</v>
      </c>
      <c r="T74" s="18">
        <v>0.546666667</v>
      </c>
      <c r="U74" s="18">
        <v>0.817032967</v>
      </c>
      <c r="V74" s="18">
        <v>0.4</v>
      </c>
      <c r="W74" s="18">
        <v>0.666666667</v>
      </c>
      <c r="X74" s="18">
        <v>0.366666667</v>
      </c>
      <c r="Y74" s="18">
        <v>1</v>
      </c>
      <c r="Z74" s="18">
        <v>6</v>
      </c>
      <c r="AA74" s="18">
        <v>2.2</v>
      </c>
      <c r="AB74" s="18">
        <v>0.289430894308943</v>
      </c>
      <c r="AC74" s="18">
        <v>1.71408754118701</v>
      </c>
      <c r="AD74" s="3">
        <v>0.685543345543345</v>
      </c>
    </row>
    <row r="75" spans="1:30">
      <c r="A75" s="28" t="s">
        <v>55</v>
      </c>
      <c r="B75" s="19" t="s">
        <v>46</v>
      </c>
      <c r="C75" s="19">
        <v>1</v>
      </c>
      <c r="D75" s="19">
        <v>1066</v>
      </c>
      <c r="E75" s="19">
        <v>331</v>
      </c>
      <c r="F75" s="19">
        <v>735</v>
      </c>
      <c r="G75" s="19">
        <v>12</v>
      </c>
      <c r="H75" s="19">
        <v>42</v>
      </c>
      <c r="I75" s="19">
        <v>0.016</v>
      </c>
      <c r="J75" s="19">
        <v>756</v>
      </c>
      <c r="K75" s="19">
        <v>179424673</v>
      </c>
      <c r="L75" s="19">
        <v>0.093171154</v>
      </c>
      <c r="M75" s="19">
        <v>93.28099353</v>
      </c>
      <c r="N75" s="19">
        <v>331.6535568</v>
      </c>
      <c r="O75" s="31">
        <v>5.29e-8</v>
      </c>
      <c r="P75" s="19">
        <v>2.12252703</v>
      </c>
      <c r="Q75" s="19">
        <v>0.435191648</v>
      </c>
      <c r="R75" s="19">
        <v>5</v>
      </c>
      <c r="S75" s="19">
        <v>1</v>
      </c>
      <c r="T75" s="19">
        <v>0.421388368</v>
      </c>
      <c r="U75" s="19">
        <v>0.659058581</v>
      </c>
      <c r="V75" s="19">
        <v>0.224015009</v>
      </c>
      <c r="W75" s="19">
        <v>0.721450151</v>
      </c>
      <c r="X75" s="19">
        <v>0.286258503</v>
      </c>
      <c r="Y75" s="19">
        <v>1</v>
      </c>
      <c r="Z75" s="19">
        <v>238.8</v>
      </c>
      <c r="AA75" s="19">
        <v>210.4</v>
      </c>
      <c r="AB75" s="19">
        <v>0.499491278219855</v>
      </c>
      <c r="AC75" s="19">
        <v>2.51085865512316</v>
      </c>
      <c r="AD75" s="5">
        <v>0.626575396787005</v>
      </c>
    </row>
    <row r="76" spans="1:30">
      <c r="A76" s="27" t="s">
        <v>55</v>
      </c>
      <c r="B76" s="18" t="s">
        <v>47</v>
      </c>
      <c r="C76" s="18">
        <v>1</v>
      </c>
      <c r="D76" s="18">
        <v>683</v>
      </c>
      <c r="E76" s="18">
        <v>92</v>
      </c>
      <c r="F76" s="18">
        <v>591</v>
      </c>
      <c r="G76" s="18">
        <v>35</v>
      </c>
      <c r="H76" s="18">
        <v>99</v>
      </c>
      <c r="I76" s="18">
        <v>0.093</v>
      </c>
      <c r="J76" s="18">
        <v>5049</v>
      </c>
      <c r="K76" s="18">
        <v>179424673</v>
      </c>
      <c r="L76" s="18">
        <v>0.090962059</v>
      </c>
      <c r="M76" s="18">
        <v>0.994549061</v>
      </c>
      <c r="N76" s="18">
        <v>256.513151</v>
      </c>
      <c r="O76" s="18">
        <v>0</v>
      </c>
      <c r="P76" s="18">
        <v>3.651880466</v>
      </c>
      <c r="Q76" s="18">
        <v>0.780416391</v>
      </c>
      <c r="R76" s="18">
        <v>5</v>
      </c>
      <c r="S76" s="18">
        <v>7.4</v>
      </c>
      <c r="T76" s="18">
        <v>0.263836018</v>
      </c>
      <c r="U76" s="18">
        <v>0.491907764</v>
      </c>
      <c r="V76" s="18">
        <v>0.126500732</v>
      </c>
      <c r="W76" s="18">
        <v>0.939130435</v>
      </c>
      <c r="X76" s="18">
        <v>0.158714044</v>
      </c>
      <c r="Y76" s="18">
        <v>0.97826087</v>
      </c>
      <c r="Z76" s="18">
        <v>86.4</v>
      </c>
      <c r="AA76" s="18">
        <v>93.8</v>
      </c>
      <c r="AB76" s="18">
        <v>1.38941114720426</v>
      </c>
      <c r="AC76" s="18">
        <v>0.838407485408117</v>
      </c>
      <c r="AD76" s="3">
        <v>1.60377849681841</v>
      </c>
    </row>
    <row r="77" spans="1:30">
      <c r="A77" s="28" t="s">
        <v>55</v>
      </c>
      <c r="B77" s="19" t="s">
        <v>48</v>
      </c>
      <c r="C77" s="19">
        <v>1</v>
      </c>
      <c r="D77" s="19">
        <v>187</v>
      </c>
      <c r="E77" s="19">
        <v>172</v>
      </c>
      <c r="F77" s="19">
        <v>15</v>
      </c>
      <c r="G77" s="19">
        <v>22</v>
      </c>
      <c r="H77" s="19">
        <v>44</v>
      </c>
      <c r="I77" s="19">
        <v>0</v>
      </c>
      <c r="J77" s="19">
        <v>1012</v>
      </c>
      <c r="K77" s="19">
        <v>179424673</v>
      </c>
      <c r="L77" s="19">
        <v>0.029609082</v>
      </c>
      <c r="M77" s="19">
        <v>48.6</v>
      </c>
      <c r="N77" s="19">
        <v>9.37490869</v>
      </c>
      <c r="O77" s="19">
        <v>0.00268908</v>
      </c>
      <c r="P77" s="19">
        <v>1.077651418</v>
      </c>
      <c r="Q77" s="19">
        <v>0.401317829</v>
      </c>
      <c r="R77" s="19">
        <v>5</v>
      </c>
      <c r="S77" s="19">
        <v>1.4</v>
      </c>
      <c r="T77" s="19">
        <v>0.422459893</v>
      </c>
      <c r="U77" s="19">
        <v>0.991208791</v>
      </c>
      <c r="V77" s="19">
        <v>0.418181818</v>
      </c>
      <c r="W77" s="19">
        <v>0.454651163</v>
      </c>
      <c r="X77" s="19">
        <v>0.053333333</v>
      </c>
      <c r="Y77" s="19">
        <v>0.738372093</v>
      </c>
      <c r="Z77" s="19">
        <v>78.2</v>
      </c>
      <c r="AA77" s="19">
        <v>0.8</v>
      </c>
      <c r="AB77" s="19">
        <v>0.821525756447574</v>
      </c>
      <c r="AC77" s="19">
        <v>2.02312894602474</v>
      </c>
      <c r="AD77" s="5">
        <v>1.16218245854409</v>
      </c>
    </row>
    <row r="78" spans="1:30">
      <c r="A78" s="27" t="s">
        <v>55</v>
      </c>
      <c r="B78" s="18" t="s">
        <v>49</v>
      </c>
      <c r="C78" s="18">
        <v>1</v>
      </c>
      <c r="D78" s="18">
        <v>3190</v>
      </c>
      <c r="E78" s="18">
        <v>1655</v>
      </c>
      <c r="F78" s="18">
        <v>1535</v>
      </c>
      <c r="G78" s="18">
        <v>61</v>
      </c>
      <c r="H78" s="18">
        <v>3465</v>
      </c>
      <c r="I78" s="18">
        <v>2.543</v>
      </c>
      <c r="J78" s="18">
        <v>62370</v>
      </c>
      <c r="K78" s="18">
        <v>179424673</v>
      </c>
      <c r="L78" s="18">
        <v>0.051757255</v>
      </c>
      <c r="M78" s="18">
        <v>7.891843747</v>
      </c>
      <c r="N78" s="18">
        <v>273.0656506</v>
      </c>
      <c r="O78" s="18">
        <v>0</v>
      </c>
      <c r="P78" s="18">
        <v>1.671212462</v>
      </c>
      <c r="Q78" s="18">
        <v>0.207322397</v>
      </c>
      <c r="R78" s="18">
        <v>5</v>
      </c>
      <c r="S78" s="18">
        <v>1</v>
      </c>
      <c r="T78" s="18">
        <v>0.149905956</v>
      </c>
      <c r="U78" s="18">
        <v>0.867039694</v>
      </c>
      <c r="V78" s="18">
        <v>0.129529781</v>
      </c>
      <c r="W78" s="18">
        <v>0.249667674</v>
      </c>
      <c r="X78" s="18">
        <v>0.042345277</v>
      </c>
      <c r="Y78" s="18">
        <v>0.807854985</v>
      </c>
      <c r="Z78" s="18">
        <v>413.2</v>
      </c>
      <c r="AA78" s="18">
        <v>65</v>
      </c>
      <c r="AB78" s="18">
        <v>0.988087774294687</v>
      </c>
      <c r="AC78" s="18">
        <v>1.94689446430067</v>
      </c>
      <c r="AD78" s="3">
        <v>0.206258742222289</v>
      </c>
    </row>
    <row r="79" spans="1:30">
      <c r="A79" s="28" t="s">
        <v>55</v>
      </c>
      <c r="B79" s="19" t="s">
        <v>50</v>
      </c>
      <c r="C79" s="19">
        <v>1</v>
      </c>
      <c r="D79" s="19">
        <v>958</v>
      </c>
      <c r="E79" s="19">
        <v>626</v>
      </c>
      <c r="F79" s="19">
        <v>332</v>
      </c>
      <c r="G79" s="19">
        <v>9</v>
      </c>
      <c r="H79" s="19">
        <v>27</v>
      </c>
      <c r="I79" s="19">
        <v>0</v>
      </c>
      <c r="J79" s="19">
        <v>621</v>
      </c>
      <c r="K79" s="19">
        <v>179424673</v>
      </c>
      <c r="L79" s="19">
        <v>0.040324092</v>
      </c>
      <c r="M79" s="19">
        <v>4.759510567</v>
      </c>
      <c r="N79" s="19">
        <v>41.4577365</v>
      </c>
      <c r="O79" s="31">
        <v>1.8e-8</v>
      </c>
      <c r="P79" s="19">
        <v>1.269568487</v>
      </c>
      <c r="Q79" s="19">
        <v>0.1780669</v>
      </c>
      <c r="R79" s="19">
        <v>5</v>
      </c>
      <c r="S79" s="19">
        <v>1.8</v>
      </c>
      <c r="T79" s="19">
        <v>0.239248434</v>
      </c>
      <c r="U79" s="19">
        <v>0.829592769</v>
      </c>
      <c r="V79" s="19">
        <v>0.196659708</v>
      </c>
      <c r="W79" s="19">
        <v>0.300958466</v>
      </c>
      <c r="X79" s="19">
        <v>0.122891566</v>
      </c>
      <c r="Y79" s="19">
        <v>0.584664537</v>
      </c>
      <c r="Z79" s="19">
        <v>188.4</v>
      </c>
      <c r="AA79" s="19">
        <v>40.8</v>
      </c>
      <c r="AB79" s="19">
        <v>1.06952748417842</v>
      </c>
      <c r="AC79" s="19">
        <v>1.90381122436173</v>
      </c>
      <c r="AD79" s="5">
        <v>0.56565889757318</v>
      </c>
    </row>
    <row r="80" spans="1:30">
      <c r="A80" s="27" t="s">
        <v>55</v>
      </c>
      <c r="B80" s="18" t="s">
        <v>51</v>
      </c>
      <c r="C80" s="18">
        <v>1</v>
      </c>
      <c r="D80" s="18">
        <v>10</v>
      </c>
      <c r="E80" s="18">
        <v>5</v>
      </c>
      <c r="F80" s="18">
        <v>5</v>
      </c>
      <c r="G80" s="18">
        <v>32</v>
      </c>
      <c r="H80" s="18">
        <v>77</v>
      </c>
      <c r="I80" s="18">
        <v>0</v>
      </c>
      <c r="J80" s="18">
        <v>1386</v>
      </c>
      <c r="K80" s="18">
        <v>179424673</v>
      </c>
      <c r="L80" s="18">
        <v>0.13</v>
      </c>
      <c r="M80" s="18">
        <v>2.5</v>
      </c>
      <c r="N80" s="18">
        <v>3.523809524</v>
      </c>
      <c r="O80" s="18">
        <v>0.094531081</v>
      </c>
      <c r="P80" s="18">
        <v>1.9</v>
      </c>
      <c r="Q80" s="18">
        <v>0.52</v>
      </c>
      <c r="R80" s="18">
        <v>5</v>
      </c>
      <c r="S80" s="18">
        <v>1</v>
      </c>
      <c r="T80" s="18">
        <v>0.3</v>
      </c>
      <c r="U80" s="18">
        <v>0.95</v>
      </c>
      <c r="V80" s="18">
        <v>0.28</v>
      </c>
      <c r="W80" s="18">
        <v>0.56</v>
      </c>
      <c r="X80" s="18">
        <v>0.04</v>
      </c>
      <c r="Y80" s="18">
        <v>1</v>
      </c>
      <c r="Z80" s="18">
        <v>2.8</v>
      </c>
      <c r="AA80" s="18">
        <v>0.2</v>
      </c>
      <c r="AB80" s="18">
        <v>0.866666666666666</v>
      </c>
      <c r="AC80" s="18">
        <v>1.6094379124341</v>
      </c>
      <c r="AD80" s="3">
        <v>0.71</v>
      </c>
    </row>
    <row r="81" spans="1:30">
      <c r="A81" s="28" t="s">
        <v>55</v>
      </c>
      <c r="B81" s="19" t="s">
        <v>52</v>
      </c>
      <c r="C81" s="19">
        <v>1</v>
      </c>
      <c r="D81" s="19">
        <v>435</v>
      </c>
      <c r="E81" s="19">
        <v>267</v>
      </c>
      <c r="F81" s="19">
        <v>168</v>
      </c>
      <c r="G81" s="19">
        <v>16</v>
      </c>
      <c r="H81" s="19">
        <v>32</v>
      </c>
      <c r="I81" s="19">
        <v>0</v>
      </c>
      <c r="J81" s="19">
        <v>896</v>
      </c>
      <c r="K81" s="19">
        <v>179424673</v>
      </c>
      <c r="L81" s="19">
        <v>0.195361078</v>
      </c>
      <c r="M81" s="19">
        <v>45.89333333</v>
      </c>
      <c r="N81" s="19">
        <v>284.4639381</v>
      </c>
      <c r="O81" s="19">
        <v>0</v>
      </c>
      <c r="P81" s="19">
        <v>1.600935525</v>
      </c>
      <c r="Q81" s="19">
        <v>0.824130551</v>
      </c>
      <c r="R81" s="19">
        <v>5</v>
      </c>
      <c r="S81" s="19">
        <v>1.8</v>
      </c>
      <c r="T81" s="19">
        <v>0.529655172</v>
      </c>
      <c r="U81" s="19">
        <v>0.982643184</v>
      </c>
      <c r="V81" s="19">
        <v>0.52045977</v>
      </c>
      <c r="W81" s="19">
        <v>0.847940075</v>
      </c>
      <c r="X81" s="19">
        <v>0.023809524</v>
      </c>
      <c r="Y81" s="19">
        <v>0.947565543</v>
      </c>
      <c r="Z81" s="19">
        <v>226.4</v>
      </c>
      <c r="AA81" s="19">
        <v>4</v>
      </c>
      <c r="AB81" s="19">
        <v>0.839966475095785</v>
      </c>
      <c r="AC81" s="19">
        <v>1.48611096746525</v>
      </c>
      <c r="AD81" s="5">
        <v>1.68553938586639</v>
      </c>
    </row>
    <row r="82" spans="1:30">
      <c r="A82" s="25" t="s">
        <v>56</v>
      </c>
      <c r="B82" s="20" t="s">
        <v>31</v>
      </c>
      <c r="C82" s="20">
        <v>1</v>
      </c>
      <c r="D82" s="20">
        <v>226</v>
      </c>
      <c r="E82" s="20">
        <v>57</v>
      </c>
      <c r="F82" s="20">
        <v>169</v>
      </c>
      <c r="G82" s="20">
        <v>69</v>
      </c>
      <c r="H82" s="20">
        <v>154</v>
      </c>
      <c r="I82" s="20">
        <v>13.214</v>
      </c>
      <c r="J82" s="20" t="s">
        <v>57</v>
      </c>
      <c r="K82" s="20">
        <v>179424673</v>
      </c>
      <c r="L82" s="20">
        <v>0.173071501292192</v>
      </c>
      <c r="M82" s="20">
        <v>8.76312576312576</v>
      </c>
      <c r="N82" s="20">
        <v>182.113466352074</v>
      </c>
      <c r="O82" s="30">
        <v>0</v>
      </c>
      <c r="P82" s="20">
        <v>3.53759006189451</v>
      </c>
      <c r="Q82" s="20">
        <v>0.917658050451572</v>
      </c>
      <c r="R82" s="20">
        <v>5</v>
      </c>
      <c r="S82" s="20">
        <v>9</v>
      </c>
      <c r="T82" s="20">
        <v>0.271681415929203</v>
      </c>
      <c r="U82" s="20">
        <v>0.892224042159236</v>
      </c>
      <c r="V82" s="20">
        <v>0.241592920353982</v>
      </c>
      <c r="W82" s="20">
        <v>0.957894736842105</v>
      </c>
      <c r="X82" s="20">
        <v>0.0402366863905325</v>
      </c>
      <c r="Y82" s="20">
        <v>1</v>
      </c>
      <c r="Z82" s="20">
        <v>54.6</v>
      </c>
      <c r="AA82" s="20">
        <v>6.8</v>
      </c>
      <c r="AB82" s="20">
        <v>1.38102101409587</v>
      </c>
      <c r="AC82" s="20">
        <v>1.04158754400854</v>
      </c>
      <c r="AD82" s="2">
        <v>1.67613052642187</v>
      </c>
    </row>
    <row r="83" spans="1:30">
      <c r="A83" s="26" t="s">
        <v>56</v>
      </c>
      <c r="B83" s="21" t="s">
        <v>33</v>
      </c>
      <c r="C83" s="21">
        <v>1</v>
      </c>
      <c r="D83" s="21">
        <v>286</v>
      </c>
      <c r="E83" s="21">
        <v>201</v>
      </c>
      <c r="F83" s="21">
        <v>85</v>
      </c>
      <c r="G83" s="21">
        <v>9</v>
      </c>
      <c r="H83" s="21">
        <v>41</v>
      </c>
      <c r="I83" s="21">
        <v>5.223</v>
      </c>
      <c r="J83" s="21" t="s">
        <v>57</v>
      </c>
      <c r="K83" s="21">
        <v>179424673</v>
      </c>
      <c r="L83" s="21">
        <v>0.0544745464325883</v>
      </c>
      <c r="M83" s="21">
        <v>4.42705627705627</v>
      </c>
      <c r="N83" s="21">
        <v>20.403324192858</v>
      </c>
      <c r="O83" s="29">
        <v>7.83165608091884e-5</v>
      </c>
      <c r="P83" s="21">
        <v>1.16053753570482</v>
      </c>
      <c r="Q83" s="21">
        <v>0.260801872988001</v>
      </c>
      <c r="R83" s="21">
        <v>5</v>
      </c>
      <c r="S83" s="21">
        <v>2.4</v>
      </c>
      <c r="T83" s="21">
        <v>0.55034965034965</v>
      </c>
      <c r="U83" s="21">
        <v>0.815622533834512</v>
      </c>
      <c r="V83" s="21">
        <v>0.441258741258741</v>
      </c>
      <c r="W83" s="21">
        <v>0.627860696517412</v>
      </c>
      <c r="X83" s="21">
        <v>0.367058823529411</v>
      </c>
      <c r="Y83" s="21">
        <v>0.880597</v>
      </c>
      <c r="Z83" s="21">
        <v>126.2</v>
      </c>
      <c r="AA83" s="21">
        <v>31.2</v>
      </c>
      <c r="AB83" s="21">
        <v>0.53537821771621</v>
      </c>
      <c r="AC83" s="21">
        <v>1.54987915655865</v>
      </c>
      <c r="AD83" s="4">
        <v>1.18448148962161</v>
      </c>
    </row>
    <row r="84" spans="1:30">
      <c r="A84" s="25" t="s">
        <v>56</v>
      </c>
      <c r="B84" s="20" t="s">
        <v>34</v>
      </c>
      <c r="C84" s="20">
        <v>1</v>
      </c>
      <c r="D84" s="20">
        <v>105</v>
      </c>
      <c r="E84" s="20">
        <v>44</v>
      </c>
      <c r="F84" s="20">
        <v>61</v>
      </c>
      <c r="G84" s="20">
        <v>12</v>
      </c>
      <c r="H84" s="20">
        <v>191</v>
      </c>
      <c r="I84" s="20">
        <v>6.68</v>
      </c>
      <c r="J84" s="20" t="s">
        <v>57</v>
      </c>
      <c r="K84" s="20">
        <v>179424673</v>
      </c>
      <c r="L84" s="20">
        <v>0.137687074829931</v>
      </c>
      <c r="M84" s="20">
        <v>4.59201680672269</v>
      </c>
      <c r="N84" s="20">
        <v>37.049052017591</v>
      </c>
      <c r="O84" s="30">
        <v>9.96770967987004e-9</v>
      </c>
      <c r="P84" s="20">
        <v>1.94160459106111</v>
      </c>
      <c r="Q84" s="20">
        <v>0.565573770491803</v>
      </c>
      <c r="R84" s="20">
        <v>5</v>
      </c>
      <c r="S84" s="20">
        <v>2.4</v>
      </c>
      <c r="T84" s="20">
        <v>0.371428571428571</v>
      </c>
      <c r="U84" s="20">
        <v>0.813624781016085</v>
      </c>
      <c r="V84" s="20">
        <v>0.293333333333333</v>
      </c>
      <c r="W84" s="20">
        <v>0.7</v>
      </c>
      <c r="X84" s="20">
        <v>0.134426229508196</v>
      </c>
      <c r="Y84" s="20">
        <v>0.977273</v>
      </c>
      <c r="Z84" s="20">
        <v>30.8</v>
      </c>
      <c r="AA84" s="20">
        <v>8.2</v>
      </c>
      <c r="AB84" s="20">
        <v>0.8996336996337</v>
      </c>
      <c r="AC84" s="20">
        <v>1.78859628503834</v>
      </c>
      <c r="AD84" s="2">
        <v>1.05072508802876</v>
      </c>
    </row>
    <row r="85" spans="1:30">
      <c r="A85" s="26" t="s">
        <v>56</v>
      </c>
      <c r="B85" s="21" t="s">
        <v>36</v>
      </c>
      <c r="C85" s="21">
        <v>1</v>
      </c>
      <c r="D85" s="21">
        <v>1728</v>
      </c>
      <c r="E85" s="21">
        <v>1210</v>
      </c>
      <c r="F85" s="21">
        <v>518</v>
      </c>
      <c r="G85" s="21">
        <v>6</v>
      </c>
      <c r="H85" s="21">
        <v>21</v>
      </c>
      <c r="I85" s="21">
        <v>14.705</v>
      </c>
      <c r="J85" s="21" t="s">
        <v>57</v>
      </c>
      <c r="K85" s="21">
        <v>179424673</v>
      </c>
      <c r="L85" s="21">
        <v>0.0586805555555555</v>
      </c>
      <c r="M85" s="21">
        <v>233.081264157048</v>
      </c>
      <c r="N85" s="21">
        <v>172.800367593094</v>
      </c>
      <c r="O85" s="29">
        <v>4.03132462967192e-8</v>
      </c>
      <c r="P85" s="21">
        <v>1.27041322314049</v>
      </c>
      <c r="Q85" s="21">
        <v>0.279554548645457</v>
      </c>
      <c r="R85" s="21">
        <v>5</v>
      </c>
      <c r="S85" s="21">
        <v>1</v>
      </c>
      <c r="T85" s="21">
        <v>0.299999999999999</v>
      </c>
      <c r="U85" s="21">
        <v>0.889583333333333</v>
      </c>
      <c r="V85" s="21">
        <v>0.26875</v>
      </c>
      <c r="W85" s="21">
        <v>0.383801652892561</v>
      </c>
      <c r="X85" s="21">
        <v>0.104247104247104</v>
      </c>
      <c r="Y85" s="21">
        <v>0.990083</v>
      </c>
      <c r="Z85" s="21">
        <v>464.4</v>
      </c>
      <c r="AA85" s="21">
        <v>54</v>
      </c>
      <c r="AB85" s="21">
        <v>0.57407407407408</v>
      </c>
      <c r="AC85" s="21">
        <v>3.03421279412205</v>
      </c>
      <c r="AD85" s="4">
        <v>0.348571428571428</v>
      </c>
    </row>
    <row r="86" spans="1:30">
      <c r="A86" s="25" t="s">
        <v>56</v>
      </c>
      <c r="B86" s="20" t="s">
        <v>37</v>
      </c>
      <c r="C86" s="20">
        <v>1</v>
      </c>
      <c r="D86" s="20">
        <v>3196</v>
      </c>
      <c r="E86" s="20">
        <v>1669</v>
      </c>
      <c r="F86" s="20">
        <v>1527</v>
      </c>
      <c r="G86" s="20">
        <v>36</v>
      </c>
      <c r="H86" s="20">
        <v>73</v>
      </c>
      <c r="I86" s="20">
        <v>404.33</v>
      </c>
      <c r="J86" s="20" t="s">
        <v>57</v>
      </c>
      <c r="K86" s="20">
        <v>179424673</v>
      </c>
      <c r="L86" s="20">
        <v>0.139998077227322</v>
      </c>
      <c r="M86" s="20">
        <v>9.86954158177143</v>
      </c>
      <c r="N86" s="20">
        <v>1069.53222515533</v>
      </c>
      <c r="O86" s="30">
        <v>0</v>
      </c>
      <c r="P86" s="20">
        <v>1.66141848781518</v>
      </c>
      <c r="Q86" s="20">
        <v>0.561099961036866</v>
      </c>
      <c r="R86" s="20">
        <v>5</v>
      </c>
      <c r="S86" s="20">
        <v>4.6</v>
      </c>
      <c r="T86" s="20">
        <v>0.423466833541927</v>
      </c>
      <c r="U86" s="20">
        <v>0.867618102679454</v>
      </c>
      <c r="V86" s="20">
        <v>0.361138923654568</v>
      </c>
      <c r="W86" s="20">
        <v>0.691551827441581</v>
      </c>
      <c r="X86" s="20">
        <v>0.130451866404715</v>
      </c>
      <c r="Y86" s="20">
        <v>0.846016</v>
      </c>
      <c r="Z86" s="20">
        <v>1154.2</v>
      </c>
      <c r="AA86" s="20">
        <v>199.2</v>
      </c>
      <c r="AB86" s="20">
        <v>0.960316510607957</v>
      </c>
      <c r="AC86" s="20">
        <v>1.61762738466357</v>
      </c>
      <c r="AD86" s="2">
        <v>1.42624565552038</v>
      </c>
    </row>
    <row r="87" spans="1:30">
      <c r="A87" s="26" t="s">
        <v>56</v>
      </c>
      <c r="B87" s="21" t="s">
        <v>38</v>
      </c>
      <c r="C87" s="21">
        <v>1</v>
      </c>
      <c r="D87" s="21">
        <v>32</v>
      </c>
      <c r="E87" s="21">
        <v>13</v>
      </c>
      <c r="F87" s="21">
        <v>19</v>
      </c>
      <c r="G87" s="21">
        <v>56</v>
      </c>
      <c r="H87" s="21">
        <v>157</v>
      </c>
      <c r="I87" s="21">
        <v>5.598</v>
      </c>
      <c r="J87" s="21" t="s">
        <v>57</v>
      </c>
      <c r="K87" s="21">
        <v>179424673</v>
      </c>
      <c r="L87" s="21">
        <v>0.139453125</v>
      </c>
      <c r="M87" s="21">
        <v>4.6</v>
      </c>
      <c r="N87" s="21">
        <v>12.7317283784103</v>
      </c>
      <c r="O87" s="29">
        <v>0.000438493317562627</v>
      </c>
      <c r="P87" s="21">
        <v>2.2079254079254</v>
      </c>
      <c r="Q87" s="21">
        <v>0.578137651821862</v>
      </c>
      <c r="R87" s="21">
        <v>5</v>
      </c>
      <c r="S87" s="21">
        <v>4.6</v>
      </c>
      <c r="T87" s="21">
        <v>0.2875</v>
      </c>
      <c r="U87" s="21">
        <v>0.896969696969696</v>
      </c>
      <c r="V87" s="21">
        <v>0.25625</v>
      </c>
      <c r="W87" s="21">
        <v>0.63076923076923</v>
      </c>
      <c r="X87" s="21">
        <v>0.0526315789473684</v>
      </c>
      <c r="Y87" s="21">
        <v>0.846154</v>
      </c>
      <c r="Z87" s="21">
        <v>8.2</v>
      </c>
      <c r="AA87" s="21">
        <v>1</v>
      </c>
      <c r="AB87" s="21">
        <v>1.16304347826086</v>
      </c>
      <c r="AC87" s="21">
        <v>1.50178371759531</v>
      </c>
      <c r="AD87" s="4">
        <v>1.22663558663558</v>
      </c>
    </row>
    <row r="88" spans="1:30">
      <c r="A88" s="25" t="s">
        <v>56</v>
      </c>
      <c r="B88" s="20" t="s">
        <v>39</v>
      </c>
      <c r="C88" s="20">
        <v>1</v>
      </c>
      <c r="D88" s="20">
        <v>106</v>
      </c>
      <c r="E88" s="20">
        <v>53</v>
      </c>
      <c r="F88" s="20">
        <v>53</v>
      </c>
      <c r="G88" s="20">
        <v>58</v>
      </c>
      <c r="H88" s="20">
        <v>334</v>
      </c>
      <c r="I88" s="20">
        <v>17.172</v>
      </c>
      <c r="J88" s="20" t="s">
        <v>57</v>
      </c>
      <c r="K88" s="20">
        <v>179424673</v>
      </c>
      <c r="L88" s="20">
        <v>0.0773584905660377</v>
      </c>
      <c r="M88" s="20">
        <v>9.23333333333333</v>
      </c>
      <c r="N88" s="20">
        <v>17.3624706997392</v>
      </c>
      <c r="O88" s="30">
        <v>0.000255184946405062</v>
      </c>
      <c r="P88" s="20">
        <v>1.85469331897518</v>
      </c>
      <c r="Q88" s="20">
        <v>0.30943396226415</v>
      </c>
      <c r="R88" s="20">
        <v>5</v>
      </c>
      <c r="S88" s="20">
        <v>1</v>
      </c>
      <c r="T88" s="20">
        <v>0.184905660377358</v>
      </c>
      <c r="U88" s="20">
        <v>0.927346659487593</v>
      </c>
      <c r="V88" s="20">
        <v>0.169811320754716</v>
      </c>
      <c r="W88" s="20">
        <v>0.339622641509433</v>
      </c>
      <c r="X88" s="20">
        <v>0.030188679245283</v>
      </c>
      <c r="Y88" s="20">
        <v>0.924528</v>
      </c>
      <c r="Z88" s="20">
        <v>18</v>
      </c>
      <c r="AA88" s="20">
        <v>1.6</v>
      </c>
      <c r="AB88" s="20">
        <v>0.924528301886792</v>
      </c>
      <c r="AC88" s="20">
        <v>2.21680217413416</v>
      </c>
      <c r="AD88" s="2">
        <v>0.310032702222441</v>
      </c>
    </row>
    <row r="89" spans="1:30">
      <c r="A89" s="26" t="s">
        <v>56</v>
      </c>
      <c r="B89" s="21" t="s">
        <v>40</v>
      </c>
      <c r="C89" s="21">
        <v>1</v>
      </c>
      <c r="D89" s="21">
        <v>124</v>
      </c>
      <c r="E89" s="21">
        <v>62</v>
      </c>
      <c r="F89" s="21">
        <v>62</v>
      </c>
      <c r="G89" s="21">
        <v>6</v>
      </c>
      <c r="H89" s="21">
        <v>17</v>
      </c>
      <c r="I89" s="21">
        <v>1.026</v>
      </c>
      <c r="J89" s="21" t="s">
        <v>57</v>
      </c>
      <c r="K89" s="21">
        <v>179424673</v>
      </c>
      <c r="L89" s="21">
        <v>0.0508064516129032</v>
      </c>
      <c r="M89" s="21">
        <v>3.03</v>
      </c>
      <c r="N89" s="21">
        <v>8.15991149952444</v>
      </c>
      <c r="O89" s="21">
        <v>0.0201891844986288</v>
      </c>
      <c r="P89" s="21">
        <v>1.4952388134741</v>
      </c>
      <c r="Q89" s="21">
        <v>0.203225806451612</v>
      </c>
      <c r="R89" s="21">
        <v>5</v>
      </c>
      <c r="S89" s="21">
        <v>1.4</v>
      </c>
      <c r="T89" s="21">
        <v>0.243548387096774</v>
      </c>
      <c r="U89" s="21">
        <v>0.747619406737053</v>
      </c>
      <c r="V89" s="21">
        <v>0.17258064516129</v>
      </c>
      <c r="W89" s="21">
        <v>0.34516129032258</v>
      </c>
      <c r="X89" s="21">
        <v>0.141935483870967</v>
      </c>
      <c r="Y89" s="21">
        <v>0.870968</v>
      </c>
      <c r="Z89" s="21">
        <v>21.4</v>
      </c>
      <c r="AA89" s="21">
        <v>8.8</v>
      </c>
      <c r="AB89" s="21">
        <v>0.707541123691518</v>
      </c>
      <c r="AC89" s="21">
        <v>2.38728599596937</v>
      </c>
      <c r="AD89" s="4">
        <v>0.3166614039274</v>
      </c>
    </row>
    <row r="90" spans="1:30">
      <c r="A90" s="25" t="s">
        <v>56</v>
      </c>
      <c r="B90" s="20" t="s">
        <v>41</v>
      </c>
      <c r="C90" s="20">
        <v>1</v>
      </c>
      <c r="D90" s="20">
        <v>8124</v>
      </c>
      <c r="E90" s="20">
        <v>4208</v>
      </c>
      <c r="F90" s="20">
        <v>3916</v>
      </c>
      <c r="G90" s="20">
        <v>22</v>
      </c>
      <c r="H90" s="20">
        <v>116</v>
      </c>
      <c r="I90" s="20">
        <v>285.906</v>
      </c>
      <c r="J90" s="20" t="s">
        <v>57</v>
      </c>
      <c r="K90" s="20">
        <v>179424673</v>
      </c>
      <c r="L90" s="20">
        <v>0.178672428660537</v>
      </c>
      <c r="M90" s="20">
        <v>27.5832083586061</v>
      </c>
      <c r="N90" s="20">
        <v>4321.61004220349</v>
      </c>
      <c r="O90" s="20">
        <v>0</v>
      </c>
      <c r="P90" s="20">
        <v>1.84575605417055</v>
      </c>
      <c r="Q90" s="20">
        <v>0.715614210201299</v>
      </c>
      <c r="R90" s="20">
        <v>5</v>
      </c>
      <c r="S90" s="20">
        <v>2</v>
      </c>
      <c r="T90" s="20">
        <v>0.408665681930083</v>
      </c>
      <c r="U90" s="20">
        <v>0.956048926138563</v>
      </c>
      <c r="V90" s="20">
        <v>0.390349581486952</v>
      </c>
      <c r="W90" s="20">
        <v>0.75361216730038</v>
      </c>
      <c r="X90" s="20">
        <v>0.0379979570990806</v>
      </c>
      <c r="Y90" s="20">
        <v>0.977186</v>
      </c>
      <c r="Z90" s="20">
        <v>3171.2</v>
      </c>
      <c r="AA90" s="20">
        <v>148.8</v>
      </c>
      <c r="AB90" s="20">
        <v>0.929470318497049</v>
      </c>
      <c r="AC90" s="20">
        <v>1.65754422551425</v>
      </c>
      <c r="AD90" s="2">
        <v>1.34505374104577</v>
      </c>
    </row>
    <row r="91" spans="1:30">
      <c r="A91" s="26" t="s">
        <v>56</v>
      </c>
      <c r="B91" s="21" t="s">
        <v>42</v>
      </c>
      <c r="C91" s="21">
        <v>1</v>
      </c>
      <c r="D91" s="21">
        <v>12960</v>
      </c>
      <c r="E91" s="21">
        <v>4320</v>
      </c>
      <c r="F91" s="21">
        <v>8640</v>
      </c>
      <c r="G91" s="21">
        <v>8</v>
      </c>
      <c r="H91" s="21">
        <v>27</v>
      </c>
      <c r="I91" s="21">
        <v>83.091</v>
      </c>
      <c r="J91" s="21" t="s">
        <v>57</v>
      </c>
      <c r="K91" s="21">
        <v>179424673</v>
      </c>
      <c r="L91" s="21">
        <v>0.0444855967078189</v>
      </c>
      <c r="M91" s="21">
        <v>864.8</v>
      </c>
      <c r="N91" s="21">
        <v>2593.60012346631</v>
      </c>
      <c r="O91" s="21">
        <v>0.12582655343329</v>
      </c>
      <c r="P91" s="21">
        <v>3</v>
      </c>
      <c r="Q91" s="21">
        <v>0.200185185185185</v>
      </c>
      <c r="R91" s="21">
        <v>5</v>
      </c>
      <c r="S91" s="21">
        <v>6.6</v>
      </c>
      <c r="T91" s="21">
        <v>0.0667283950617284</v>
      </c>
      <c r="U91" s="21">
        <v>1</v>
      </c>
      <c r="V91" s="21">
        <v>0.0667283950617284</v>
      </c>
      <c r="W91" s="21">
        <v>0.200185185185185</v>
      </c>
      <c r="X91" s="21">
        <v>0</v>
      </c>
      <c r="Y91" s="21">
        <v>1</v>
      </c>
      <c r="Z91" s="21">
        <v>864.8</v>
      </c>
      <c r="AA91" s="21">
        <v>0</v>
      </c>
      <c r="AB91" s="21">
        <v>1.33333333333335</v>
      </c>
      <c r="AC91" s="21">
        <v>0.639406312608182</v>
      </c>
      <c r="AD91" s="14">
        <v>0.000185185185185185</v>
      </c>
    </row>
    <row r="92" spans="1:30">
      <c r="A92" s="25" t="s">
        <v>56</v>
      </c>
      <c r="B92" s="20" t="s">
        <v>43</v>
      </c>
      <c r="C92" s="20">
        <v>1</v>
      </c>
      <c r="D92" s="20">
        <v>90</v>
      </c>
      <c r="E92" s="20">
        <v>64</v>
      </c>
      <c r="F92" s="20">
        <v>26</v>
      </c>
      <c r="G92" s="20">
        <v>8</v>
      </c>
      <c r="H92" s="20">
        <v>23</v>
      </c>
      <c r="I92" s="20">
        <v>1.091</v>
      </c>
      <c r="J92" s="20" t="s">
        <v>57</v>
      </c>
      <c r="K92" s="20">
        <v>179424673</v>
      </c>
      <c r="L92" s="20">
        <v>0.0266666666666666</v>
      </c>
      <c r="M92" s="20">
        <v>5.66</v>
      </c>
      <c r="N92" s="20">
        <v>2.62035553288879</v>
      </c>
      <c r="O92" s="20">
        <v>0.131065688252726</v>
      </c>
      <c r="P92" s="20">
        <v>1.26899561036789</v>
      </c>
      <c r="Q92" s="20">
        <v>0.129807692307692</v>
      </c>
      <c r="R92" s="20">
        <v>5</v>
      </c>
      <c r="S92" s="20">
        <v>2.4</v>
      </c>
      <c r="T92" s="20">
        <v>0.2</v>
      </c>
      <c r="U92" s="20">
        <v>0.902396878483835</v>
      </c>
      <c r="V92" s="20">
        <v>0.168888888888888</v>
      </c>
      <c r="W92" s="20">
        <v>0.2375</v>
      </c>
      <c r="X92" s="20">
        <v>0.107692307692307</v>
      </c>
      <c r="Y92" s="20">
        <v>0.71875</v>
      </c>
      <c r="Z92" s="20">
        <v>15.2</v>
      </c>
      <c r="AA92" s="20">
        <v>2.8</v>
      </c>
      <c r="AB92" s="20">
        <v>0.711111111111111</v>
      </c>
      <c r="AC92" s="20">
        <v>2.01806234591379</v>
      </c>
      <c r="AD92" s="2">
        <v>0.214644926662444</v>
      </c>
    </row>
    <row r="93" spans="1:30">
      <c r="A93" s="26" t="s">
        <v>56</v>
      </c>
      <c r="B93" s="21" t="s">
        <v>44</v>
      </c>
      <c r="C93" s="21">
        <v>1</v>
      </c>
      <c r="D93" s="21">
        <v>339</v>
      </c>
      <c r="E93" s="21">
        <v>84</v>
      </c>
      <c r="F93" s="21">
        <v>255</v>
      </c>
      <c r="G93" s="21">
        <v>17</v>
      </c>
      <c r="H93" s="21">
        <v>37</v>
      </c>
      <c r="I93" s="21">
        <v>13.545</v>
      </c>
      <c r="J93" s="21" t="s">
        <v>57</v>
      </c>
      <c r="K93" s="21">
        <v>179424673</v>
      </c>
      <c r="L93" s="21">
        <v>0.0848983214556086</v>
      </c>
      <c r="M93" s="21">
        <v>1.47657396538314</v>
      </c>
      <c r="N93" s="21">
        <v>71.9897816361317</v>
      </c>
      <c r="O93" s="29">
        <v>2.22044604925031e-17</v>
      </c>
      <c r="P93" s="21">
        <v>2.4307460663461</v>
      </c>
      <c r="Q93" s="21">
        <v>0.455490196078431</v>
      </c>
      <c r="R93" s="21">
        <v>5</v>
      </c>
      <c r="S93" s="21">
        <v>2</v>
      </c>
      <c r="T93" s="21">
        <v>0.240707964601769</v>
      </c>
      <c r="U93" s="21">
        <v>0.602308759802573</v>
      </c>
      <c r="V93" s="21">
        <v>0.144542772861356</v>
      </c>
      <c r="W93" s="21">
        <v>0.583333333333333</v>
      </c>
      <c r="X93" s="21">
        <v>0.127843137254901</v>
      </c>
      <c r="Y93" s="21">
        <v>0.619048</v>
      </c>
      <c r="Z93" s="21">
        <v>49</v>
      </c>
      <c r="AA93" s="21">
        <v>32.6</v>
      </c>
      <c r="AB93" s="21">
        <v>1.4582248828735</v>
      </c>
      <c r="AC93" s="21">
        <v>0.855887608143038</v>
      </c>
      <c r="AD93" s="4">
        <v>1.70586979698077</v>
      </c>
    </row>
    <row r="94" spans="1:30">
      <c r="A94" s="25" t="s">
        <v>56</v>
      </c>
      <c r="B94" s="20" t="s">
        <v>45</v>
      </c>
      <c r="C94" s="20">
        <v>1</v>
      </c>
      <c r="D94" s="20">
        <v>15</v>
      </c>
      <c r="E94" s="20">
        <v>9</v>
      </c>
      <c r="F94" s="20">
        <v>6</v>
      </c>
      <c r="G94" s="20">
        <v>6</v>
      </c>
      <c r="H94" s="20">
        <v>16</v>
      </c>
      <c r="I94" s="20">
        <v>0.171</v>
      </c>
      <c r="J94" s="20" t="s">
        <v>57</v>
      </c>
      <c r="K94" s="20">
        <v>179424673</v>
      </c>
      <c r="L94" s="20">
        <v>0.08</v>
      </c>
      <c r="M94" s="20">
        <v>2.56</v>
      </c>
      <c r="N94" s="20">
        <v>2.51373626373626</v>
      </c>
      <c r="O94" s="20">
        <v>0.121848927070489</v>
      </c>
      <c r="P94" s="20">
        <v>1.48076923076923</v>
      </c>
      <c r="Q94" s="20">
        <v>0.333333333333333</v>
      </c>
      <c r="R94" s="20">
        <v>5</v>
      </c>
      <c r="S94" s="20">
        <v>3.6</v>
      </c>
      <c r="T94" s="20">
        <v>0.4</v>
      </c>
      <c r="U94" s="20">
        <v>0.888461538461538</v>
      </c>
      <c r="V94" s="20">
        <v>0.32</v>
      </c>
      <c r="W94" s="20">
        <v>0.533333333333333</v>
      </c>
      <c r="X94" s="20">
        <v>0.2</v>
      </c>
      <c r="Y94" s="20">
        <v>1</v>
      </c>
      <c r="Z94" s="20">
        <v>4.8</v>
      </c>
      <c r="AA94" s="20">
        <v>1.2</v>
      </c>
      <c r="AB94" s="20">
        <v>0.4</v>
      </c>
      <c r="AC94" s="20">
        <v>1.89892678933632</v>
      </c>
      <c r="AD94" s="2">
        <v>0.420982905982906</v>
      </c>
    </row>
    <row r="95" spans="1:30">
      <c r="A95" s="26" t="s">
        <v>56</v>
      </c>
      <c r="B95" s="21" t="s">
        <v>46</v>
      </c>
      <c r="C95" s="21">
        <v>1</v>
      </c>
      <c r="D95" s="21">
        <v>1066</v>
      </c>
      <c r="E95" s="21">
        <v>331</v>
      </c>
      <c r="F95" s="21">
        <v>735</v>
      </c>
      <c r="G95" s="21">
        <v>12</v>
      </c>
      <c r="H95" s="21">
        <v>42</v>
      </c>
      <c r="I95" s="21">
        <v>35.953</v>
      </c>
      <c r="J95" s="21" t="s">
        <v>57</v>
      </c>
      <c r="K95" s="21">
        <v>179424673</v>
      </c>
      <c r="L95" s="21">
        <v>0.043465252086494</v>
      </c>
      <c r="M95" s="21">
        <v>67.2899456521739</v>
      </c>
      <c r="N95" s="21" t="s">
        <v>35</v>
      </c>
      <c r="O95" s="29" t="s">
        <v>35</v>
      </c>
      <c r="P95" s="21">
        <v>2.77643504531722</v>
      </c>
      <c r="Q95" s="21">
        <v>0.203021148036253</v>
      </c>
      <c r="R95" s="21">
        <v>5</v>
      </c>
      <c r="S95" s="21">
        <v>7.4</v>
      </c>
      <c r="T95" s="21">
        <v>0.263039399624765</v>
      </c>
      <c r="U95" s="21">
        <v>0.862101313320825</v>
      </c>
      <c r="V95" s="21">
        <v>0.12514071294559</v>
      </c>
      <c r="W95" s="21">
        <v>0.403021148036253</v>
      </c>
      <c r="X95" s="21">
        <v>0.2</v>
      </c>
      <c r="Y95" s="21">
        <v>1</v>
      </c>
      <c r="Z95" s="21">
        <v>133.4</v>
      </c>
      <c r="AA95" s="21">
        <v>147</v>
      </c>
      <c r="AB95" s="21">
        <v>0.330484726991456</v>
      </c>
      <c r="AC95" s="21">
        <v>0.648282863531619</v>
      </c>
      <c r="AD95" s="4">
        <v>0.0660605476610192</v>
      </c>
    </row>
    <row r="96" spans="1:30">
      <c r="A96" s="25" t="s">
        <v>56</v>
      </c>
      <c r="B96" s="20" t="s">
        <v>47</v>
      </c>
      <c r="C96" s="20">
        <v>1</v>
      </c>
      <c r="D96" s="20">
        <v>683</v>
      </c>
      <c r="E96" s="20">
        <v>92</v>
      </c>
      <c r="F96" s="20">
        <v>591</v>
      </c>
      <c r="G96" s="20">
        <v>35</v>
      </c>
      <c r="H96" s="20">
        <v>99</v>
      </c>
      <c r="I96" s="20">
        <v>20.244</v>
      </c>
      <c r="J96" s="20" t="s">
        <v>57</v>
      </c>
      <c r="K96" s="20">
        <v>179424673</v>
      </c>
      <c r="L96" s="20">
        <v>0.0864740647689441</v>
      </c>
      <c r="M96" s="20">
        <v>0.938646201619186</v>
      </c>
      <c r="N96" s="20">
        <v>233.994915545703</v>
      </c>
      <c r="O96" s="30">
        <v>0</v>
      </c>
      <c r="P96" s="20">
        <v>3.55246215252086</v>
      </c>
      <c r="Q96" s="20">
        <v>0.741911277863606</v>
      </c>
      <c r="R96" s="20">
        <v>5</v>
      </c>
      <c r="S96" s="20">
        <v>5.4</v>
      </c>
      <c r="T96" s="20">
        <v>0.262371888726207</v>
      </c>
      <c r="U96" s="20">
        <v>0.47851613181833</v>
      </c>
      <c r="V96" s="20">
        <v>0.121815519765739</v>
      </c>
      <c r="W96" s="20">
        <v>0.904347826086956</v>
      </c>
      <c r="X96" s="20">
        <v>0.16243654822335</v>
      </c>
      <c r="Y96" s="20">
        <v>0.978261</v>
      </c>
      <c r="Z96" s="20">
        <v>83.2</v>
      </c>
      <c r="AA96" s="20">
        <v>96</v>
      </c>
      <c r="AB96" s="20">
        <v>1.24472848253503</v>
      </c>
      <c r="AC96" s="20">
        <v>1.24445079601826</v>
      </c>
      <c r="AD96" s="2">
        <v>1.36003787904126</v>
      </c>
    </row>
    <row r="97" spans="1:30">
      <c r="A97" s="26" t="s">
        <v>56</v>
      </c>
      <c r="B97" s="21" t="s">
        <v>48</v>
      </c>
      <c r="C97" s="21">
        <v>1</v>
      </c>
      <c r="D97" s="21">
        <v>187</v>
      </c>
      <c r="E97" s="21">
        <v>172</v>
      </c>
      <c r="F97" s="21">
        <v>15</v>
      </c>
      <c r="G97" s="21">
        <v>22</v>
      </c>
      <c r="H97" s="21">
        <v>44</v>
      </c>
      <c r="I97" s="21">
        <v>3.838</v>
      </c>
      <c r="J97" s="21" t="s">
        <v>57</v>
      </c>
      <c r="K97" s="21">
        <v>179424673</v>
      </c>
      <c r="L97" s="21">
        <v>0.0291400955131688</v>
      </c>
      <c r="M97" s="21">
        <v>42.6</v>
      </c>
      <c r="N97" s="21">
        <v>9.03197595714656</v>
      </c>
      <c r="O97" s="21">
        <v>0.00359113550371685</v>
      </c>
      <c r="P97" s="21">
        <v>1.07467276272628</v>
      </c>
      <c r="Q97" s="21">
        <v>0.394961240310077</v>
      </c>
      <c r="R97" s="21">
        <v>5</v>
      </c>
      <c r="S97" s="21">
        <v>1.4</v>
      </c>
      <c r="T97" s="21">
        <v>0.429946524064171</v>
      </c>
      <c r="U97" s="21">
        <v>0.988469065181394</v>
      </c>
      <c r="V97" s="21">
        <v>0.424598930481283</v>
      </c>
      <c r="W97" s="21">
        <v>0.461627906976744</v>
      </c>
      <c r="X97" s="21">
        <v>0.0666666666666666</v>
      </c>
      <c r="Y97" s="21">
        <v>0.738372</v>
      </c>
      <c r="Z97" s="21">
        <v>79.4</v>
      </c>
      <c r="AA97" s="21">
        <v>1</v>
      </c>
      <c r="AB97" s="21">
        <v>0.742144890520658</v>
      </c>
      <c r="AC97" s="21">
        <v>2.29254120944309</v>
      </c>
      <c r="AD97" s="4">
        <v>1.03453625431009</v>
      </c>
    </row>
    <row r="98" spans="1:30">
      <c r="A98" s="25" t="s">
        <v>56</v>
      </c>
      <c r="B98" s="20" t="s">
        <v>49</v>
      </c>
      <c r="C98" s="20">
        <v>1</v>
      </c>
      <c r="D98" s="20">
        <v>3190</v>
      </c>
      <c r="E98" s="20">
        <v>1655</v>
      </c>
      <c r="F98" s="20">
        <v>1535</v>
      </c>
      <c r="G98" s="20">
        <v>61</v>
      </c>
      <c r="H98" s="20">
        <v>3465</v>
      </c>
      <c r="I98" s="20">
        <v>2460.137</v>
      </c>
      <c r="J98" s="20" t="s">
        <v>57</v>
      </c>
      <c r="K98" s="20">
        <v>179424673</v>
      </c>
      <c r="L98" s="20">
        <v>0.0512712139228191</v>
      </c>
      <c r="M98" s="20">
        <v>7.75221411766965</v>
      </c>
      <c r="N98" s="20">
        <v>266.937109746283</v>
      </c>
      <c r="O98" s="20">
        <v>0</v>
      </c>
      <c r="P98" s="20">
        <v>1.65848637651299</v>
      </c>
      <c r="Q98" s="20">
        <v>0.205375478512453</v>
      </c>
      <c r="R98" s="20">
        <v>5</v>
      </c>
      <c r="S98" s="20">
        <v>1</v>
      </c>
      <c r="T98" s="20">
        <v>0.152413793103448</v>
      </c>
      <c r="U98" s="20">
        <v>0.860437289382131</v>
      </c>
      <c r="V98" s="20">
        <v>0.130344827586206</v>
      </c>
      <c r="W98" s="20">
        <v>0.251238670694864</v>
      </c>
      <c r="X98" s="20">
        <v>0.0458631921824104</v>
      </c>
      <c r="Y98" s="20">
        <v>0.841692</v>
      </c>
      <c r="Z98" s="20">
        <v>415.8</v>
      </c>
      <c r="AA98" s="20">
        <v>70.4</v>
      </c>
      <c r="AB98" s="20">
        <v>0.920376175548598</v>
      </c>
      <c r="AC98" s="20">
        <v>2.00915591666379</v>
      </c>
      <c r="AD98" s="2">
        <v>0.175729418415737</v>
      </c>
    </row>
    <row r="99" spans="1:30">
      <c r="A99" s="26" t="s">
        <v>56</v>
      </c>
      <c r="B99" s="21" t="s">
        <v>50</v>
      </c>
      <c r="C99" s="21">
        <v>1</v>
      </c>
      <c r="D99" s="21">
        <v>958</v>
      </c>
      <c r="E99" s="21">
        <v>626</v>
      </c>
      <c r="F99" s="21">
        <v>332</v>
      </c>
      <c r="G99" s="21">
        <v>9</v>
      </c>
      <c r="H99" s="21">
        <v>27</v>
      </c>
      <c r="I99" s="21">
        <v>18.489</v>
      </c>
      <c r="J99" s="21" t="s">
        <v>57</v>
      </c>
      <c r="K99" s="21">
        <v>179424673</v>
      </c>
      <c r="L99" s="21">
        <v>0.0403240920323743</v>
      </c>
      <c r="M99" s="21">
        <v>4.75951056729699</v>
      </c>
      <c r="N99" s="21">
        <v>41.4577365004107</v>
      </c>
      <c r="O99" s="29">
        <v>1.80379196024205e-8</v>
      </c>
      <c r="P99" s="21">
        <v>1.26956848731275</v>
      </c>
      <c r="Q99" s="21">
        <v>0.178066900188613</v>
      </c>
      <c r="R99" s="21">
        <v>5</v>
      </c>
      <c r="S99" s="21">
        <v>1.8</v>
      </c>
      <c r="T99" s="21">
        <v>0.239248434237995</v>
      </c>
      <c r="U99" s="21">
        <v>0.829592769371382</v>
      </c>
      <c r="V99" s="21">
        <v>0.196659707724425</v>
      </c>
      <c r="W99" s="21">
        <v>0.300958466453674</v>
      </c>
      <c r="X99" s="21">
        <v>0.12289156626506</v>
      </c>
      <c r="Y99" s="21">
        <v>0.584665</v>
      </c>
      <c r="Z99" s="21">
        <v>188.4</v>
      </c>
      <c r="AA99" s="21">
        <v>40.8</v>
      </c>
      <c r="AB99" s="21">
        <v>1.06952748417842</v>
      </c>
      <c r="AC99" s="21">
        <v>1.90381122436173</v>
      </c>
      <c r="AD99" s="4">
        <v>0.56565889757318</v>
      </c>
    </row>
    <row r="100" spans="1:30">
      <c r="A100" s="25" t="s">
        <v>56</v>
      </c>
      <c r="B100" s="20" t="s">
        <v>51</v>
      </c>
      <c r="C100" s="20">
        <v>1</v>
      </c>
      <c r="D100" s="20">
        <v>10</v>
      </c>
      <c r="E100" s="20">
        <v>5</v>
      </c>
      <c r="F100" s="20">
        <v>5</v>
      </c>
      <c r="G100" s="20">
        <v>32</v>
      </c>
      <c r="H100" s="20">
        <v>77</v>
      </c>
      <c r="I100" s="20">
        <v>0.607</v>
      </c>
      <c r="J100" s="20" t="s">
        <v>57</v>
      </c>
      <c r="K100" s="20">
        <v>179424673</v>
      </c>
      <c r="L100" s="20">
        <v>0.16</v>
      </c>
      <c r="M100" s="20">
        <v>2.8</v>
      </c>
      <c r="N100" s="20">
        <v>4.48761904761904</v>
      </c>
      <c r="O100" s="20">
        <v>0.0404500554456549</v>
      </c>
      <c r="P100" s="20">
        <v>1.83999999999999</v>
      </c>
      <c r="Q100" s="20">
        <v>0.64</v>
      </c>
      <c r="R100" s="20">
        <v>5</v>
      </c>
      <c r="S100" s="20">
        <v>8.2</v>
      </c>
      <c r="T100" s="20">
        <v>0.4</v>
      </c>
      <c r="U100" s="20">
        <v>0.919999999999999</v>
      </c>
      <c r="V100" s="20">
        <v>0.36</v>
      </c>
      <c r="W100" s="20">
        <v>0.72</v>
      </c>
      <c r="X100" s="20">
        <v>0.08</v>
      </c>
      <c r="Y100" s="20">
        <v>1</v>
      </c>
      <c r="Z100" s="20">
        <v>3.6</v>
      </c>
      <c r="AA100" s="20">
        <v>0.4</v>
      </c>
      <c r="AB100" s="20">
        <v>0.8</v>
      </c>
      <c r="AC100" s="20">
        <v>1.97300140639361</v>
      </c>
      <c r="AD100" s="2">
        <v>0.972380952380952</v>
      </c>
    </row>
    <row r="101" spans="1:30">
      <c r="A101" s="26" t="s">
        <v>56</v>
      </c>
      <c r="B101" s="21" t="s">
        <v>52</v>
      </c>
      <c r="C101" s="21">
        <v>1</v>
      </c>
      <c r="D101" s="21">
        <v>435</v>
      </c>
      <c r="E101" s="21">
        <v>267</v>
      </c>
      <c r="F101" s="21">
        <v>168</v>
      </c>
      <c r="G101" s="21">
        <v>16</v>
      </c>
      <c r="H101" s="21">
        <v>32</v>
      </c>
      <c r="I101" s="21">
        <v>8.41</v>
      </c>
      <c r="J101" s="21" t="s">
        <v>57</v>
      </c>
      <c r="K101" s="21">
        <v>179424673</v>
      </c>
      <c r="L101" s="21">
        <v>0.190290923503765</v>
      </c>
      <c r="M101" s="21">
        <v>36.1562962962962</v>
      </c>
      <c r="N101" s="21">
        <v>272.367712614256</v>
      </c>
      <c r="O101" s="29">
        <v>0</v>
      </c>
      <c r="P101" s="21">
        <v>1.57304035545686</v>
      </c>
      <c r="Q101" s="21">
        <v>0.802742108079186</v>
      </c>
      <c r="R101" s="21">
        <v>5</v>
      </c>
      <c r="S101" s="21">
        <v>1.6</v>
      </c>
      <c r="T101" s="21">
        <v>0.543908045977011</v>
      </c>
      <c r="U101" s="21">
        <v>0.965521321625245</v>
      </c>
      <c r="V101" s="21">
        <v>0.524137931034482</v>
      </c>
      <c r="W101" s="21">
        <v>0.853932584269663</v>
      </c>
      <c r="X101" s="21">
        <v>0.0511904761904761</v>
      </c>
      <c r="Y101" s="21">
        <v>0.977528</v>
      </c>
      <c r="Z101" s="21">
        <v>228</v>
      </c>
      <c r="AA101" s="21">
        <v>8.6</v>
      </c>
      <c r="AB101" s="21">
        <v>0.788558214552908</v>
      </c>
      <c r="AC101" s="21">
        <v>1.67488874345861</v>
      </c>
      <c r="AD101" s="4">
        <v>1.61001709216171</v>
      </c>
    </row>
  </sheetData>
  <autoFilter ref="A1:AD1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5"/>
  <sheetViews>
    <sheetView workbookViewId="0">
      <selection activeCell="G39" sqref="G39"/>
    </sheetView>
  </sheetViews>
  <sheetFormatPr defaultColWidth="9" defaultRowHeight="12.75" outlineLevelCol="4"/>
  <cols>
    <col min="1" max="5" width="12.625"/>
  </cols>
  <sheetData>
    <row r="1" spans="1:5">
      <c r="A1" t="s">
        <v>30</v>
      </c>
      <c r="B1" t="s">
        <v>53</v>
      </c>
      <c r="C1" t="s">
        <v>54</v>
      </c>
      <c r="D1" t="s">
        <v>55</v>
      </c>
      <c r="E1" t="s">
        <v>58</v>
      </c>
    </row>
    <row r="2" spans="1:5">
      <c r="A2" s="2" t="s">
        <v>32</v>
      </c>
      <c r="B2" s="2" t="s">
        <v>32</v>
      </c>
      <c r="C2" s="2">
        <v>0.0176991150442478</v>
      </c>
      <c r="D2" s="18">
        <v>1.46017699115044</v>
      </c>
      <c r="E2" s="20">
        <v>1.38102101409587</v>
      </c>
    </row>
    <row r="3" spans="1:5">
      <c r="A3" s="4">
        <v>0.552873719078705</v>
      </c>
      <c r="B3" s="4">
        <v>0.522285445</v>
      </c>
      <c r="C3" s="4">
        <v>0.442947296605832</v>
      </c>
      <c r="D3" s="19">
        <v>0.595516970129972</v>
      </c>
      <c r="E3" s="21">
        <v>0.53537821771621</v>
      </c>
    </row>
    <row r="4" spans="1:5">
      <c r="A4" s="2" t="s">
        <v>35</v>
      </c>
      <c r="B4" s="2">
        <v>0.933333333</v>
      </c>
      <c r="C4" s="2">
        <v>1.79047619047619</v>
      </c>
      <c r="D4" s="18">
        <v>0.845421245421246</v>
      </c>
      <c r="E4" s="20">
        <v>0.8996336996337</v>
      </c>
    </row>
    <row r="5" spans="1:5">
      <c r="A5" s="4">
        <v>0.888888888888886</v>
      </c>
      <c r="B5" s="4">
        <v>0.888888889</v>
      </c>
      <c r="C5" s="4">
        <v>0.444444444444442</v>
      </c>
      <c r="D5" s="19">
        <v>0.57407407407408</v>
      </c>
      <c r="E5" s="21">
        <v>0.57407407407408</v>
      </c>
    </row>
    <row r="6" spans="1:5">
      <c r="A6" s="2" t="s">
        <v>35</v>
      </c>
      <c r="B6" s="2">
        <v>0.607255424</v>
      </c>
      <c r="C6" s="2">
        <v>0.0294117647058814</v>
      </c>
      <c r="D6" s="18">
        <v>1.16460527560849</v>
      </c>
      <c r="E6" s="20">
        <v>0.960316510607957</v>
      </c>
    </row>
    <row r="7" spans="1:5">
      <c r="A7" s="4" t="s">
        <v>35</v>
      </c>
      <c r="B7" s="4">
        <v>0.805631868</v>
      </c>
      <c r="C7" s="4">
        <v>0.5625</v>
      </c>
      <c r="D7" s="19">
        <v>1.14583333333333</v>
      </c>
      <c r="E7" s="21">
        <v>1.16304347826086</v>
      </c>
    </row>
    <row r="8" spans="1:5">
      <c r="A8" s="2" t="s">
        <v>35</v>
      </c>
      <c r="B8" s="2">
        <v>1.339622642</v>
      </c>
      <c r="C8" s="2">
        <v>1.37735849056603</v>
      </c>
      <c r="D8" s="18">
        <v>0.924528301886792</v>
      </c>
      <c r="E8" s="20">
        <v>0.924528301886792</v>
      </c>
    </row>
    <row r="9" spans="1:5">
      <c r="A9" s="4">
        <v>0.903225806451612</v>
      </c>
      <c r="B9" s="4">
        <v>1.274193548</v>
      </c>
      <c r="C9" s="4">
        <v>0.806451612903225</v>
      </c>
      <c r="D9" s="19">
        <v>0.96911727931983</v>
      </c>
      <c r="E9" s="21">
        <v>0.707541123691518</v>
      </c>
    </row>
    <row r="10" spans="1:5">
      <c r="A10" s="2" t="s">
        <v>35</v>
      </c>
      <c r="B10" s="2">
        <v>0.629496201</v>
      </c>
      <c r="C10" s="2">
        <v>0.800590841949767</v>
      </c>
      <c r="D10" s="18">
        <v>0.959920945236775</v>
      </c>
      <c r="E10" s="20">
        <v>0.929470318497049</v>
      </c>
    </row>
    <row r="11" spans="1:5">
      <c r="A11" s="4">
        <v>0.666666666666666</v>
      </c>
      <c r="B11" s="4">
        <v>1.333333333</v>
      </c>
      <c r="C11" s="4">
        <v>1.33333333333333</v>
      </c>
      <c r="D11" s="19">
        <v>0.371014492753681</v>
      </c>
      <c r="E11" s="21">
        <v>1.33333333333335</v>
      </c>
    </row>
    <row r="12" spans="1:5">
      <c r="A12" s="2">
        <v>1</v>
      </c>
      <c r="B12" s="2">
        <v>0.433370494</v>
      </c>
      <c r="C12" s="2">
        <v>0.26887417218543</v>
      </c>
      <c r="D12" s="18">
        <v>0.941414141414141</v>
      </c>
      <c r="E12" s="20">
        <v>0.711111111111111</v>
      </c>
    </row>
    <row r="13" spans="1:5">
      <c r="A13" s="4">
        <v>0.43672367951109</v>
      </c>
      <c r="B13" s="4" t="s">
        <v>32</v>
      </c>
      <c r="C13" s="4">
        <v>0.194690265486726</v>
      </c>
      <c r="D13" s="19">
        <v>1.45722713864306</v>
      </c>
      <c r="E13" s="21">
        <v>1.4582248828735</v>
      </c>
    </row>
    <row r="14" spans="1:5">
      <c r="A14" s="2">
        <v>0.516666666666666</v>
      </c>
      <c r="B14" s="2">
        <v>0.266666667</v>
      </c>
      <c r="C14" s="2">
        <v>0.266666666666666</v>
      </c>
      <c r="D14" s="18">
        <v>0.289430894308943</v>
      </c>
      <c r="E14" s="20">
        <v>0.4</v>
      </c>
    </row>
    <row r="15" spans="1:5">
      <c r="A15" s="4">
        <v>0.389980439902605</v>
      </c>
      <c r="B15" s="4">
        <v>1.378986867</v>
      </c>
      <c r="C15" s="4">
        <v>1.37898686679174</v>
      </c>
      <c r="D15" s="19">
        <v>0.499491278219855</v>
      </c>
      <c r="E15" s="21">
        <v>0.330484726991456</v>
      </c>
    </row>
    <row r="16" spans="1:5">
      <c r="A16" s="2" t="s">
        <v>35</v>
      </c>
      <c r="B16" s="2" t="s">
        <v>32</v>
      </c>
      <c r="C16" s="2">
        <v>0.111273792093703</v>
      </c>
      <c r="D16" s="18">
        <v>1.38941114720426</v>
      </c>
      <c r="E16" s="20">
        <v>1.24472848253503</v>
      </c>
    </row>
    <row r="17" spans="1:5">
      <c r="A17" s="4">
        <v>1.20855614973262</v>
      </c>
      <c r="B17" s="4">
        <v>0.331681958</v>
      </c>
      <c r="C17" s="4">
        <v>0.305375738812271</v>
      </c>
      <c r="D17" s="19">
        <v>0.821525756447574</v>
      </c>
      <c r="E17" s="21">
        <v>0.742144890520658</v>
      </c>
    </row>
    <row r="18" spans="1:5">
      <c r="A18" s="2" t="s">
        <v>35</v>
      </c>
      <c r="B18" s="2">
        <v>0.977429467</v>
      </c>
      <c r="C18" s="2">
        <v>1.45454545454544</v>
      </c>
      <c r="D18" s="18">
        <v>0.988087774294687</v>
      </c>
      <c r="E18" s="20">
        <v>0.920376175548598</v>
      </c>
    </row>
    <row r="19" spans="1:5">
      <c r="A19" s="4">
        <v>1.0438413361169</v>
      </c>
      <c r="B19" s="4">
        <v>1.043841336</v>
      </c>
      <c r="C19" s="4">
        <v>0.435316409476937</v>
      </c>
      <c r="D19" s="19">
        <v>1.06952748417842</v>
      </c>
      <c r="E19" s="21">
        <v>1.06952748417842</v>
      </c>
    </row>
    <row r="20" spans="1:5">
      <c r="A20" s="2" t="s">
        <v>35</v>
      </c>
      <c r="B20" s="2" t="s">
        <v>32</v>
      </c>
      <c r="C20" s="2">
        <v>0</v>
      </c>
      <c r="D20" s="18">
        <v>0.866666666666666</v>
      </c>
      <c r="E20" s="20">
        <v>0.8</v>
      </c>
    </row>
    <row r="21" spans="1:5">
      <c r="A21" s="4" t="s">
        <v>35</v>
      </c>
      <c r="B21" s="4">
        <v>0.813793103</v>
      </c>
      <c r="C21" s="4">
        <v>0.43450336291521</v>
      </c>
      <c r="D21" s="19">
        <v>0.839966475095785</v>
      </c>
      <c r="E21" s="21">
        <v>0.788558214552908</v>
      </c>
    </row>
    <row r="23" spans="1:5">
      <c r="A23" s="6" t="s">
        <v>30</v>
      </c>
      <c r="B23" s="7" t="s">
        <v>53</v>
      </c>
      <c r="C23" s="7" t="s">
        <v>54</v>
      </c>
      <c r="D23" s="7" t="s">
        <v>55</v>
      </c>
      <c r="E23" s="15" t="s">
        <v>58</v>
      </c>
    </row>
    <row r="24" spans="1:5">
      <c r="A24" s="8">
        <f>MIN(A2:A21)</f>
        <v>0.389980439902605</v>
      </c>
      <c r="B24" s="9">
        <f>MIN(B2:B21)</f>
        <v>0.266666667</v>
      </c>
      <c r="C24" s="9">
        <f>MIN(C2:C21)</f>
        <v>0</v>
      </c>
      <c r="D24" s="10">
        <f>MIN(D2:D21)</f>
        <v>0.289430894308943</v>
      </c>
      <c r="E24" s="16">
        <f>MIN(E2:E21)</f>
        <v>0.330484726991456</v>
      </c>
    </row>
    <row r="25" spans="1:5">
      <c r="A25" s="11">
        <f>QUARTILE(A2:A21,1)</f>
        <v>0.525718429769676</v>
      </c>
      <c r="B25" s="12">
        <f>QUARTILE(B2:B21,1)</f>
        <v>0.58601292925</v>
      </c>
      <c r="C25" s="12">
        <f>QUARTILE(C2:C21,1)</f>
        <v>0.248672566371681</v>
      </c>
      <c r="D25" s="13">
        <f>QUARTILE(D2:D21,1)</f>
        <v>0.765023559868173</v>
      </c>
      <c r="E25" s="17">
        <f>QUARTILE(E2:E21,1)</f>
        <v>0.710218614256213</v>
      </c>
    </row>
    <row r="26" spans="1:5">
      <c r="A26" s="8">
        <f>QUARTILE(A2:A21,2)</f>
        <v>0.777777777777776</v>
      </c>
      <c r="B26" s="9">
        <f>QUARTILE(B2:B21,2)</f>
        <v>0.851340996</v>
      </c>
      <c r="C26" s="9">
        <f>QUARTILE(C2:C21,2)</f>
        <v>0.439131853041384</v>
      </c>
      <c r="D26" s="10">
        <f>QUARTILE(D2:D21,2)</f>
        <v>0.932971221650467</v>
      </c>
      <c r="E26" s="16">
        <f>QUARTILE(E2:E21,2)</f>
        <v>0.910004937591149</v>
      </c>
    </row>
    <row r="27" spans="1:5">
      <c r="A27" s="11">
        <f>QUARTILE(A2:A21,3)</f>
        <v>0.975806451612903</v>
      </c>
      <c r="B27" s="12">
        <f>QUARTILE(B2:B21,3)</f>
        <v>1.101429389</v>
      </c>
      <c r="C27" s="12">
        <f>QUARTILE(C2:C21,3)</f>
        <v>0.938172043010751</v>
      </c>
      <c r="D27" s="13">
        <f>QUARTILE(D2:D21,3)</f>
        <v>1.08860394646715</v>
      </c>
      <c r="E27" s="17">
        <f>QUARTILE(E2:E21,3)</f>
        <v>1.09290648269903</v>
      </c>
    </row>
    <row r="28" spans="1:5">
      <c r="A28" s="8">
        <f>MAX(A2:A21)</f>
        <v>1.20855614973262</v>
      </c>
      <c r="B28" s="9">
        <f>MAX(B2:B21)</f>
        <v>1.378986867</v>
      </c>
      <c r="C28" s="9">
        <f>MAX(C2:C21)</f>
        <v>1.79047619047619</v>
      </c>
      <c r="D28" s="10">
        <f>MAX(D2:D21)</f>
        <v>1.46017699115044</v>
      </c>
      <c r="E28" s="16">
        <f>MAX(E2:E21)</f>
        <v>1.4582248828735</v>
      </c>
    </row>
    <row r="30" spans="1:5">
      <c r="A30" s="6" t="s">
        <v>30</v>
      </c>
      <c r="B30" s="7" t="s">
        <v>53</v>
      </c>
      <c r="C30" s="7" t="s">
        <v>54</v>
      </c>
      <c r="D30" s="7" t="s">
        <v>55</v>
      </c>
      <c r="E30" s="15" t="s">
        <v>58</v>
      </c>
    </row>
    <row r="31" spans="1:5">
      <c r="A31" s="8">
        <f>MIN(A2:A21)</f>
        <v>0.389980439902605</v>
      </c>
      <c r="B31" s="9">
        <f>MIN(B2:B21)</f>
        <v>0.266666667</v>
      </c>
      <c r="C31" s="9">
        <f>MIN(C2:C21)</f>
        <v>0</v>
      </c>
      <c r="D31" s="10">
        <f>MIN(D2:D21)</f>
        <v>0.289430894308943</v>
      </c>
      <c r="E31" s="16">
        <f>MIN(E2:E21)</f>
        <v>0.330484726991456</v>
      </c>
    </row>
    <row r="32" spans="1:5">
      <c r="A32" s="11">
        <f>QUARTILE(A2:A21,1)-A31</f>
        <v>0.135737989867071</v>
      </c>
      <c r="B32" s="12">
        <f>QUARTILE(B2:B21,1)-B31</f>
        <v>0.31934626225</v>
      </c>
      <c r="C32" s="12">
        <f>QUARTILE(C2:C21,1)-C31</f>
        <v>0.248672566371681</v>
      </c>
      <c r="D32" s="13">
        <f>QUARTILE(D2:D21,1)-D31</f>
        <v>0.475592665559231</v>
      </c>
      <c r="E32" s="17">
        <f>QUARTILE(E2:E21,1)-E31</f>
        <v>0.379733887264757</v>
      </c>
    </row>
    <row r="33" spans="1:5">
      <c r="A33" s="8">
        <f>QUARTILE(A2:A21,2)-A32-A31</f>
        <v>0.2520593480081</v>
      </c>
      <c r="B33" s="9">
        <f>QUARTILE(B2:B21,2)-B32-B31</f>
        <v>0.26532806675</v>
      </c>
      <c r="C33" s="9">
        <f>QUARTILE(C2:C21,2)-C32-C31</f>
        <v>0.190459286669703</v>
      </c>
      <c r="D33" s="10">
        <f>QUARTILE(D2:D21,2)-D32-D31</f>
        <v>0.167947661782293</v>
      </c>
      <c r="E33" s="16">
        <f>QUARTILE(E2:E21,2)-E32-E31</f>
        <v>0.199786323334936</v>
      </c>
    </row>
    <row r="34" spans="1:5">
      <c r="A34" s="11">
        <f>QUARTILE(A2:A21,3)-A33-A32-A31</f>
        <v>0.198028673835127</v>
      </c>
      <c r="B34" s="12">
        <f>QUARTILE(B2:B21,3)-B33-B32-B31</f>
        <v>0.250088393</v>
      </c>
      <c r="C34" s="12">
        <f>QUARTILE(C2:C21,3)-C33-C32-C31</f>
        <v>0.499040189969367</v>
      </c>
      <c r="D34" s="13">
        <f>QUARTILE(D2:D21,3)-D33-D32-D31</f>
        <v>0.155632724816681</v>
      </c>
      <c r="E34" s="17">
        <f>QUARTILE(E2:E21,3)-E33-E32-E31</f>
        <v>0.182901545107881</v>
      </c>
    </row>
    <row r="35" spans="1:5">
      <c r="A35" s="8">
        <f>MAX(A2:A21)-A34-A33-A32-A31</f>
        <v>0.232749698119717</v>
      </c>
      <c r="B35" s="9">
        <f>MAX(B2:B21)-B34-B33-B32-B31</f>
        <v>0.277557478</v>
      </c>
      <c r="C35" s="9">
        <f>MAX(C2:C21)-C34-C33-C32-C31</f>
        <v>0.852304147465439</v>
      </c>
      <c r="D35" s="10">
        <f>MAX(D2:D21)-D34-D33-D32-D31</f>
        <v>0.371573044683293</v>
      </c>
      <c r="E35" s="16">
        <f>MAX(E2:E21)-E34-E33-E32-E31</f>
        <v>0.36531840017447</v>
      </c>
    </row>
  </sheetData>
  <pageMargins left="0.75" right="0.75" top="1" bottom="1" header="0.511805555555556" footer="0.511805555555556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5"/>
  <sheetViews>
    <sheetView tabSelected="1" workbookViewId="0">
      <selection activeCell="C39" sqref="C39"/>
    </sheetView>
  </sheetViews>
  <sheetFormatPr defaultColWidth="9" defaultRowHeight="12.75" outlineLevelCol="4"/>
  <cols>
    <col min="1" max="5" width="12.625"/>
  </cols>
  <sheetData>
    <row r="1" spans="1:5">
      <c r="A1" s="1" t="s">
        <v>30</v>
      </c>
      <c r="B1" s="1" t="s">
        <v>53</v>
      </c>
      <c r="C1" s="1" t="s">
        <v>54</v>
      </c>
      <c r="D1" s="1" t="s">
        <v>55</v>
      </c>
      <c r="E1" s="1" t="s">
        <v>58</v>
      </c>
    </row>
    <row r="2" spans="1:5">
      <c r="A2" s="2">
        <v>0</v>
      </c>
      <c r="B2" s="2" t="s">
        <v>32</v>
      </c>
      <c r="C2" s="2">
        <v>0.0506455745968486</v>
      </c>
      <c r="D2" s="18">
        <v>0.72635604925022</v>
      </c>
      <c r="E2" s="20">
        <v>1.04158754400854</v>
      </c>
    </row>
    <row r="3" spans="1:5">
      <c r="A3" s="4">
        <v>1.33913261875922</v>
      </c>
      <c r="B3" s="4">
        <v>1.151538073</v>
      </c>
      <c r="C3" s="4">
        <v>1.67711778589114</v>
      </c>
      <c r="D3" s="19">
        <v>1.09352502149318</v>
      </c>
      <c r="E3" s="21">
        <v>1.54987915655865</v>
      </c>
    </row>
    <row r="4" spans="1:5">
      <c r="A4" s="2">
        <v>0</v>
      </c>
      <c r="B4" s="2">
        <v>0.690923309</v>
      </c>
      <c r="C4" s="2">
        <v>0.335421706975023</v>
      </c>
      <c r="D4" s="18">
        <v>1.37088463987025</v>
      </c>
      <c r="E4" s="20">
        <v>1.78859628503834</v>
      </c>
    </row>
    <row r="5" spans="1:5">
      <c r="A5" s="4">
        <v>1.27302833658962</v>
      </c>
      <c r="B5" s="4">
        <v>1.273028337</v>
      </c>
      <c r="C5" s="4">
        <v>3.49631091449535</v>
      </c>
      <c r="D5" s="19">
        <v>3.03421279412205</v>
      </c>
      <c r="E5" s="21">
        <v>3.03421279412205</v>
      </c>
    </row>
    <row r="6" spans="1:5">
      <c r="A6" s="2">
        <v>0</v>
      </c>
      <c r="B6" s="2">
        <v>1.799931254</v>
      </c>
      <c r="C6" s="2">
        <v>0.0766488007761842</v>
      </c>
      <c r="D6" s="18">
        <v>0.704064729935364</v>
      </c>
      <c r="E6" s="20">
        <v>1.61762738466357</v>
      </c>
    </row>
    <row r="7" spans="1:5">
      <c r="A7" s="4">
        <v>0</v>
      </c>
      <c r="B7" s="4">
        <v>1.442051078</v>
      </c>
      <c r="C7" s="4">
        <v>0.594130022724838</v>
      </c>
      <c r="D7" s="19">
        <v>1.49201196738174</v>
      </c>
      <c r="E7" s="21">
        <v>1.50178371759531</v>
      </c>
    </row>
    <row r="8" spans="1:5">
      <c r="A8" s="2">
        <v>0</v>
      </c>
      <c r="B8" s="2">
        <v>0.967171474</v>
      </c>
      <c r="C8" s="2">
        <v>0.620153351355214</v>
      </c>
      <c r="D8" s="18">
        <v>2.21680217413416</v>
      </c>
      <c r="E8" s="20">
        <v>2.21680217413416</v>
      </c>
    </row>
    <row r="9" spans="1:5">
      <c r="A9" s="4">
        <v>1.22345099661239</v>
      </c>
      <c r="B9" s="4">
        <v>0.655070337</v>
      </c>
      <c r="C9" s="4">
        <v>1.69568418857772</v>
      </c>
      <c r="D9" s="19">
        <v>1.61057723746952</v>
      </c>
      <c r="E9" s="21">
        <v>2.38728599596937</v>
      </c>
    </row>
    <row r="10" spans="1:5">
      <c r="A10" s="2">
        <v>0</v>
      </c>
      <c r="B10" s="2">
        <v>1.18449802</v>
      </c>
      <c r="C10" s="2">
        <v>1.42722181211372</v>
      </c>
      <c r="D10" s="18">
        <v>1.59383321628902</v>
      </c>
      <c r="E10" s="20">
        <v>1.65754422551425</v>
      </c>
    </row>
    <row r="11" spans="1:5">
      <c r="A11" s="4">
        <v>1.32966134885475</v>
      </c>
      <c r="B11" s="4">
        <v>0.636514168</v>
      </c>
      <c r="C11" s="4">
        <v>0.636514168294812</v>
      </c>
      <c r="D11" s="19">
        <v>2.23552888050111</v>
      </c>
      <c r="E11" s="21">
        <v>0.639406312608182</v>
      </c>
    </row>
    <row r="12" spans="1:5">
      <c r="A12" s="2">
        <v>1.16667952493001</v>
      </c>
      <c r="B12" s="2">
        <v>1.909246937</v>
      </c>
      <c r="C12" s="2">
        <v>0.829080590807634</v>
      </c>
      <c r="D12" s="18">
        <v>1.81770451456565</v>
      </c>
      <c r="E12" s="20">
        <v>2.01806234591379</v>
      </c>
    </row>
    <row r="13" spans="1:5">
      <c r="A13" s="4">
        <v>1.0321872006095</v>
      </c>
      <c r="B13" s="4">
        <v>0</v>
      </c>
      <c r="C13" s="4">
        <v>0.319210164236431</v>
      </c>
      <c r="D13" s="19">
        <v>0.864182216608768</v>
      </c>
      <c r="E13" s="21">
        <v>0.855887608143038</v>
      </c>
    </row>
    <row r="14" spans="1:5">
      <c r="A14" s="2">
        <v>1.32294951100452</v>
      </c>
      <c r="B14" s="2">
        <v>0.392674467</v>
      </c>
      <c r="C14" s="2">
        <v>0.392674467227552</v>
      </c>
      <c r="D14" s="18">
        <v>1.71408754118701</v>
      </c>
      <c r="E14" s="20">
        <v>1.89892678933632</v>
      </c>
    </row>
    <row r="15" spans="1:5">
      <c r="A15" s="4">
        <v>1.15951433893352</v>
      </c>
      <c r="B15" s="4">
        <v>0.619505378</v>
      </c>
      <c r="C15" s="4">
        <v>0.61950537848635</v>
      </c>
      <c r="D15" s="19">
        <v>2.51085865512316</v>
      </c>
      <c r="E15" s="21">
        <v>0.648282863531619</v>
      </c>
    </row>
    <row r="16" spans="1:5">
      <c r="A16" s="2">
        <v>0</v>
      </c>
      <c r="B16" s="2">
        <v>0</v>
      </c>
      <c r="C16" s="2">
        <v>0.214789547121484</v>
      </c>
      <c r="D16" s="18">
        <v>0.838407485408117</v>
      </c>
      <c r="E16" s="20">
        <v>1.24445079601826</v>
      </c>
    </row>
    <row r="17" spans="1:5">
      <c r="A17" s="4">
        <v>1.03640722757589</v>
      </c>
      <c r="B17" s="4">
        <v>2.945537456</v>
      </c>
      <c r="C17" s="4">
        <v>0.957122108890714</v>
      </c>
      <c r="D17" s="19">
        <v>2.02312894602474</v>
      </c>
      <c r="E17" s="21">
        <v>2.29254120944309</v>
      </c>
    </row>
    <row r="18" spans="1:5">
      <c r="A18" s="2">
        <v>0</v>
      </c>
      <c r="B18" s="2">
        <v>1.862370392</v>
      </c>
      <c r="C18" s="2">
        <v>0.58595261830355</v>
      </c>
      <c r="D18" s="18">
        <v>1.94689446430067</v>
      </c>
      <c r="E18" s="20">
        <v>2.00915591666379</v>
      </c>
    </row>
    <row r="19" spans="1:5">
      <c r="A19" s="4">
        <v>1.13285241710346</v>
      </c>
      <c r="B19" s="4">
        <v>0.692185841</v>
      </c>
      <c r="C19" s="4">
        <v>3.27204498437922</v>
      </c>
      <c r="D19" s="19">
        <v>1.90381122436173</v>
      </c>
      <c r="E19" s="21">
        <v>1.90381122436173</v>
      </c>
    </row>
    <row r="20" spans="1:5">
      <c r="A20" s="2">
        <v>0</v>
      </c>
      <c r="B20" s="2" t="s">
        <v>32</v>
      </c>
      <c r="C20" s="2">
        <v>0</v>
      </c>
      <c r="D20" s="18">
        <v>1.6094379124341</v>
      </c>
      <c r="E20" s="20">
        <v>1.97300140639361</v>
      </c>
    </row>
    <row r="21" spans="1:5">
      <c r="A21" s="4">
        <v>0</v>
      </c>
      <c r="B21" s="4">
        <v>0.675709076</v>
      </c>
      <c r="C21" s="4">
        <v>1.60055832700633</v>
      </c>
      <c r="D21" s="19">
        <v>1.48611096746525</v>
      </c>
      <c r="E21" s="21">
        <v>1.67488874345861</v>
      </c>
    </row>
    <row r="23" spans="1:5">
      <c r="A23" s="6" t="s">
        <v>30</v>
      </c>
      <c r="B23" s="7" t="s">
        <v>53</v>
      </c>
      <c r="C23" s="7" t="s">
        <v>54</v>
      </c>
      <c r="D23" s="7" t="s">
        <v>55</v>
      </c>
      <c r="E23" s="15" t="s">
        <v>58</v>
      </c>
    </row>
    <row r="24" spans="1:5">
      <c r="A24" s="8">
        <f>MIN(A2:A21)</f>
        <v>0</v>
      </c>
      <c r="B24" s="9">
        <f>MIN(B2:B21)</f>
        <v>0</v>
      </c>
      <c r="C24" s="9">
        <f>MIN(C2:C21)</f>
        <v>0</v>
      </c>
      <c r="D24" s="10">
        <f>MIN(D2:D21)</f>
        <v>0.704064729935364</v>
      </c>
      <c r="E24" s="16">
        <f>MIN(E2:E21)</f>
        <v>0.639406312608182</v>
      </c>
    </row>
    <row r="25" spans="1:5">
      <c r="A25" s="11">
        <f>QUARTILE(A2:A21,1)</f>
        <v>0</v>
      </c>
      <c r="B25" s="12">
        <f>QUARTILE(B2:B21,1)</f>
        <v>0.64115321025</v>
      </c>
      <c r="C25" s="12">
        <f>QUARTILE(C2:C21,1)</f>
        <v>0.331368821290375</v>
      </c>
      <c r="D25" s="13">
        <f>QUARTILE(D2:D21,1)</f>
        <v>1.30154473527598</v>
      </c>
      <c r="E25" s="17">
        <f>QUARTILE(E2:E21,1)</f>
        <v>1.43745048720105</v>
      </c>
    </row>
    <row r="26" spans="1:5">
      <c r="A26" s="8">
        <f>QUARTILE(A2:A21,2)</f>
        <v>0.51609360030475</v>
      </c>
      <c r="B26" s="9">
        <f>QUARTILE(B2:B21,2)</f>
        <v>0.8296786575</v>
      </c>
      <c r="C26" s="9">
        <f>QUARTILE(C2:C21,2)</f>
        <v>0.619829364920782</v>
      </c>
      <c r="D26" s="10">
        <f>QUARTILE(D2:D21,2)</f>
        <v>1.61000757495181</v>
      </c>
      <c r="E26" s="16">
        <f>QUARTILE(E2:E21,2)</f>
        <v>1.73174251424848</v>
      </c>
    </row>
    <row r="27" spans="1:5">
      <c r="A27" s="11">
        <f>QUARTILE(A2:A21,3)</f>
        <v>1.1808723928506</v>
      </c>
      <c r="B27" s="12">
        <f>QUARTILE(B2:B21,3)</f>
        <v>1.39979539275</v>
      </c>
      <c r="C27" s="12">
        <f>QUARTILE(C2:C21,3)</f>
        <v>1.47055594083687</v>
      </c>
      <c r="D27" s="13">
        <f>QUARTILE(D2:D21,3)</f>
        <v>1.96595308473169</v>
      </c>
      <c r="E27" s="17">
        <f>QUARTILE(E2:E21,3)</f>
        <v>2.01138252397629</v>
      </c>
    </row>
    <row r="28" spans="1:5">
      <c r="A28" s="8">
        <f>MAX(A2:A21)</f>
        <v>1.33913261875922</v>
      </c>
      <c r="B28" s="9">
        <f>MAX(B2:B21)</f>
        <v>2.945537456</v>
      </c>
      <c r="C28" s="9">
        <f>MAX(C2:C21)</f>
        <v>3.49631091449535</v>
      </c>
      <c r="D28" s="10">
        <f>MAX(D2:D21)</f>
        <v>3.03421279412205</v>
      </c>
      <c r="E28" s="16">
        <f>MAX(E2:E21)</f>
        <v>3.03421279412205</v>
      </c>
    </row>
    <row r="29" spans="1:5">
      <c r="A29" s="1"/>
      <c r="B29" s="1"/>
      <c r="C29" s="1"/>
      <c r="D29" s="1"/>
      <c r="E29" s="1"/>
    </row>
    <row r="30" spans="1:5">
      <c r="A30" s="6" t="s">
        <v>30</v>
      </c>
      <c r="B30" s="7" t="s">
        <v>53</v>
      </c>
      <c r="C30" s="7" t="s">
        <v>54</v>
      </c>
      <c r="D30" s="7" t="s">
        <v>55</v>
      </c>
      <c r="E30" s="15" t="s">
        <v>58</v>
      </c>
    </row>
    <row r="31" spans="1:5">
      <c r="A31" s="8">
        <f>MIN(A2:A21)</f>
        <v>0</v>
      </c>
      <c r="B31" s="9">
        <f>MIN(B2:B21)</f>
        <v>0</v>
      </c>
      <c r="C31" s="9">
        <f>MIN(C2:C21)</f>
        <v>0</v>
      </c>
      <c r="D31" s="10">
        <f>MIN(D2:D21)</f>
        <v>0.704064729935364</v>
      </c>
      <c r="E31" s="16">
        <f>MIN(E2:E21)</f>
        <v>0.639406312608182</v>
      </c>
    </row>
    <row r="32" spans="1:5">
      <c r="A32" s="11">
        <f>QUARTILE(A2:A21,1)-A31</f>
        <v>0</v>
      </c>
      <c r="B32" s="12">
        <f>QUARTILE(B2:B21,1)-B31</f>
        <v>0.64115321025</v>
      </c>
      <c r="C32" s="12">
        <f>QUARTILE(C2:C21,1)-C31</f>
        <v>0.331368821290375</v>
      </c>
      <c r="D32" s="13">
        <f>QUARTILE(D2:D21,1)-D31</f>
        <v>0.597480005340619</v>
      </c>
      <c r="E32" s="17">
        <f>QUARTILE(E2:E21,1)-E31</f>
        <v>0.798044174592865</v>
      </c>
    </row>
    <row r="33" spans="1:5">
      <c r="A33" s="8">
        <f>QUARTILE(A2:A21,2)-A32-A31</f>
        <v>0.51609360030475</v>
      </c>
      <c r="B33" s="9">
        <f>QUARTILE(B2:B21,2)-B32-B31</f>
        <v>0.18852544725</v>
      </c>
      <c r="C33" s="9">
        <f>QUARTILE(C2:C21,2)-C32-C31</f>
        <v>0.288460543630407</v>
      </c>
      <c r="D33" s="10">
        <f>QUARTILE(D2:D21,2)-D32-D31</f>
        <v>0.308462839675828</v>
      </c>
      <c r="E33" s="16">
        <f>QUARTILE(E2:E21,2)-E32-E31</f>
        <v>0.294292027047428</v>
      </c>
    </row>
    <row r="34" spans="1:5">
      <c r="A34" s="11">
        <f>QUARTILE(A2:A21,3)-A33-A32-A31</f>
        <v>0.664778792545855</v>
      </c>
      <c r="B34" s="12">
        <f>QUARTILE(B2:B21,3)-B33-B32-B31</f>
        <v>0.57011673525</v>
      </c>
      <c r="C34" s="12">
        <f>QUARTILE(C2:C21,3)-C33-C32-C31</f>
        <v>0.85072657591609</v>
      </c>
      <c r="D34" s="13">
        <f>QUARTILE(D2:D21,3)-D33-D32-D31</f>
        <v>0.355945509779877</v>
      </c>
      <c r="E34" s="17">
        <f>QUARTILE(E2:E21,3)-E33-E32-E31</f>
        <v>0.279640009727815</v>
      </c>
    </row>
    <row r="35" spans="1:5">
      <c r="A35" s="8">
        <f>MAX(A2:A21)-A34-A33-A32-A31</f>
        <v>0.158260225908615</v>
      </c>
      <c r="B35" s="9">
        <f>MAX(B2:B21)-B34-B33-B32-B31</f>
        <v>1.54574206325</v>
      </c>
      <c r="C35" s="9">
        <f>MAX(C2:C21)-C34-C33-C32-C31</f>
        <v>2.02575497365848</v>
      </c>
      <c r="D35" s="10">
        <f>MAX(D2:D21)-D34-D33-D32-D31</f>
        <v>1.06825970939036</v>
      </c>
      <c r="E35" s="16">
        <f>MAX(E2:E21)-E34-E33-E32-E31</f>
        <v>1.02283027014576</v>
      </c>
    </row>
  </sheetData>
  <pageMargins left="0.75" right="0.75" top="1" bottom="1" header="0.511805555555556" footer="0.511805555555556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5"/>
  <sheetViews>
    <sheetView workbookViewId="0">
      <selection activeCell="E38" sqref="E38"/>
    </sheetView>
  </sheetViews>
  <sheetFormatPr defaultColWidth="9" defaultRowHeight="12.75" outlineLevelCol="4"/>
  <cols>
    <col min="1" max="5" width="12.625"/>
  </cols>
  <sheetData>
    <row r="1" spans="1:5">
      <c r="A1" s="1" t="s">
        <v>30</v>
      </c>
      <c r="B1" s="1" t="s">
        <v>53</v>
      </c>
      <c r="C1" s="1" t="s">
        <v>54</v>
      </c>
      <c r="D1" s="1" t="s">
        <v>55</v>
      </c>
      <c r="E1" s="1" t="s">
        <v>58</v>
      </c>
    </row>
    <row r="2" spans="1:5">
      <c r="A2" s="2" t="s">
        <v>32</v>
      </c>
      <c r="B2" s="2" t="s">
        <v>32</v>
      </c>
      <c r="C2" s="2">
        <v>0</v>
      </c>
      <c r="D2" s="3">
        <v>1.85922947260938</v>
      </c>
      <c r="E2" s="2">
        <v>1.67613052642187</v>
      </c>
    </row>
    <row r="3" spans="1:5">
      <c r="A3" s="4">
        <v>0.223468517841919</v>
      </c>
      <c r="B3" s="4">
        <v>1.73143562337884</v>
      </c>
      <c r="C3" s="4">
        <v>0.179498410566228</v>
      </c>
      <c r="D3" s="5">
        <v>1.7739795866396</v>
      </c>
      <c r="E3" s="4">
        <v>1.18448148962161</v>
      </c>
    </row>
    <row r="4" spans="1:5">
      <c r="A4" s="2" t="s">
        <v>35</v>
      </c>
      <c r="B4" s="2">
        <v>0</v>
      </c>
      <c r="C4" s="2">
        <v>0</v>
      </c>
      <c r="D4" s="3">
        <v>1.20918392326482</v>
      </c>
      <c r="E4" s="2">
        <v>1.05072508802876</v>
      </c>
    </row>
    <row r="5" spans="1:5">
      <c r="A5" s="4">
        <v>0.288888888888888</v>
      </c>
      <c r="B5" s="4">
        <v>0.1</v>
      </c>
      <c r="C5" s="4">
        <v>0.412698412698412</v>
      </c>
      <c r="D5" s="5">
        <v>0.348571428571428</v>
      </c>
      <c r="E5" s="4">
        <v>0.348571428571428</v>
      </c>
    </row>
    <row r="6" spans="1:5">
      <c r="A6" s="2" t="s">
        <v>35</v>
      </c>
      <c r="B6" s="2">
        <v>7.58181332945806</v>
      </c>
      <c r="C6" s="2">
        <v>0</v>
      </c>
      <c r="D6" s="3">
        <v>1.99010898570934</v>
      </c>
      <c r="E6" s="2">
        <v>1.42624565552038</v>
      </c>
    </row>
    <row r="7" spans="1:5">
      <c r="A7" s="4" t="s">
        <v>35</v>
      </c>
      <c r="B7" s="4">
        <v>1.9641456582633</v>
      </c>
      <c r="C7" s="4">
        <v>0</v>
      </c>
      <c r="D7" s="5">
        <v>1.33816627816627</v>
      </c>
      <c r="E7" s="4">
        <v>1.22663558663558</v>
      </c>
    </row>
    <row r="8" spans="1:5">
      <c r="A8" s="2" t="s">
        <v>35</v>
      </c>
      <c r="B8" s="2">
        <v>0.0857142857142857</v>
      </c>
      <c r="C8" s="2">
        <v>0</v>
      </c>
      <c r="D8" s="3">
        <v>0.310032702222441</v>
      </c>
      <c r="E8" s="2">
        <v>0.310032702222441</v>
      </c>
    </row>
    <row r="9" spans="1:5">
      <c r="A9" s="4">
        <v>0.21053450620014</v>
      </c>
      <c r="B9" s="4">
        <v>0</v>
      </c>
      <c r="C9" s="4">
        <v>0.0833471196406749</v>
      </c>
      <c r="D9" s="5">
        <v>0.507408310927492</v>
      </c>
      <c r="E9" s="4">
        <v>0.3166614039274</v>
      </c>
    </row>
    <row r="10" spans="1:5">
      <c r="A10" s="2" t="s">
        <v>35</v>
      </c>
      <c r="B10" s="2">
        <v>1.06185919343814</v>
      </c>
      <c r="C10" s="2">
        <v>0.175306904370943</v>
      </c>
      <c r="D10" s="3">
        <v>1.47446030953754</v>
      </c>
      <c r="E10" s="2">
        <v>1.34505374104577</v>
      </c>
    </row>
    <row r="11" spans="1:5">
      <c r="A11" s="4">
        <v>0.361111111111111</v>
      </c>
      <c r="B11" s="4">
        <v>0</v>
      </c>
      <c r="C11" s="4">
        <v>0</v>
      </c>
      <c r="D11" s="5">
        <v>0.234285714285714</v>
      </c>
      <c r="E11" s="14">
        <v>0.000185185185185185</v>
      </c>
    </row>
    <row r="12" spans="1:5">
      <c r="A12" s="2">
        <v>0.214814814814814</v>
      </c>
      <c r="B12" s="2">
        <v>1.21654739746695</v>
      </c>
      <c r="C12" s="2">
        <v>0.357954545454545</v>
      </c>
      <c r="D12" s="3">
        <v>0.474930194948567</v>
      </c>
      <c r="E12" s="2">
        <v>0.214644926662444</v>
      </c>
    </row>
    <row r="13" spans="1:5">
      <c r="A13" s="4">
        <v>0.164851125635439</v>
      </c>
      <c r="B13" s="4">
        <v>0</v>
      </c>
      <c r="C13" s="4">
        <v>0</v>
      </c>
      <c r="D13" s="5">
        <v>1.76383155193609</v>
      </c>
      <c r="E13" s="4">
        <v>1.70586979698077</v>
      </c>
    </row>
    <row r="14" spans="1:5">
      <c r="A14" s="2">
        <v>0.407051282051282</v>
      </c>
      <c r="B14" s="2">
        <v>0</v>
      </c>
      <c r="C14" s="2">
        <v>0</v>
      </c>
      <c r="D14" s="3">
        <v>0.685543345543345</v>
      </c>
      <c r="E14" s="2">
        <v>0.420982905982906</v>
      </c>
    </row>
    <row r="15" spans="1:5">
      <c r="A15" s="4">
        <v>0.245527025528341</v>
      </c>
      <c r="B15" s="4">
        <v>3.5</v>
      </c>
      <c r="C15" s="4">
        <v>0</v>
      </c>
      <c r="D15" s="5">
        <v>0.626575396787005</v>
      </c>
      <c r="E15" s="4">
        <v>0.0660605476610192</v>
      </c>
    </row>
    <row r="16" spans="1:5">
      <c r="A16" s="2" t="s">
        <v>35</v>
      </c>
      <c r="B16" s="2">
        <v>0</v>
      </c>
      <c r="C16" s="2">
        <v>0</v>
      </c>
      <c r="D16" s="3">
        <v>1.60377849681841</v>
      </c>
      <c r="E16" s="2">
        <v>1.36003787904126</v>
      </c>
    </row>
    <row r="17" spans="1:5">
      <c r="A17" s="4">
        <v>0.335883052864184</v>
      </c>
      <c r="B17" s="4">
        <v>1.81181340971724</v>
      </c>
      <c r="C17" s="4">
        <v>0.344444444444444</v>
      </c>
      <c r="D17" s="5">
        <v>1.16218245854409</v>
      </c>
      <c r="E17" s="4">
        <v>1.03453625431009</v>
      </c>
    </row>
    <row r="18" spans="1:5">
      <c r="A18" s="2" t="s">
        <v>35</v>
      </c>
      <c r="B18" s="2">
        <v>0.203717399218798</v>
      </c>
      <c r="C18" s="2">
        <v>0</v>
      </c>
      <c r="D18" s="3">
        <v>0.206258742222289</v>
      </c>
      <c r="E18" s="2">
        <v>0.175729418415737</v>
      </c>
    </row>
    <row r="19" spans="1:5">
      <c r="A19" s="4">
        <v>0.365102738566737</v>
      </c>
      <c r="B19" s="4">
        <v>0</v>
      </c>
      <c r="C19" s="4">
        <v>0.23343023808146</v>
      </c>
      <c r="D19" s="5">
        <v>0.56565889757318</v>
      </c>
      <c r="E19" s="4">
        <v>0.56565889757318</v>
      </c>
    </row>
    <row r="20" spans="1:5">
      <c r="A20" s="2" t="s">
        <v>35</v>
      </c>
      <c r="B20" s="2" t="s">
        <v>32</v>
      </c>
      <c r="C20" s="2">
        <v>0</v>
      </c>
      <c r="D20" s="3">
        <v>0.71</v>
      </c>
      <c r="E20" s="2">
        <v>0.972380952380952</v>
      </c>
    </row>
    <row r="21" spans="1:5">
      <c r="A21" s="4" t="s">
        <v>35</v>
      </c>
      <c r="B21" s="4">
        <v>0</v>
      </c>
      <c r="C21" s="4">
        <v>0.470631958408564</v>
      </c>
      <c r="D21" s="5">
        <v>1.68553938586639</v>
      </c>
      <c r="E21" s="4">
        <v>1.61001709216171</v>
      </c>
    </row>
    <row r="23" spans="1:5">
      <c r="A23" s="6" t="s">
        <v>30</v>
      </c>
      <c r="B23" s="7" t="s">
        <v>53</v>
      </c>
      <c r="C23" s="7" t="s">
        <v>54</v>
      </c>
      <c r="D23" s="7" t="s">
        <v>55</v>
      </c>
      <c r="E23" s="15" t="s">
        <v>58</v>
      </c>
    </row>
    <row r="24" spans="1:5">
      <c r="A24" s="8">
        <f>MIN(A2:A21)</f>
        <v>0.164851125635439</v>
      </c>
      <c r="B24" s="9">
        <f>MIN(B2:B21)</f>
        <v>0</v>
      </c>
      <c r="C24" s="9">
        <f>MIN(C2:C21)</f>
        <v>0</v>
      </c>
      <c r="D24" s="10">
        <f>MIN(D2:D21)</f>
        <v>0.206258742222289</v>
      </c>
      <c r="E24" s="16">
        <f>MIN(E2:E21)</f>
        <v>0.000185185185185185</v>
      </c>
    </row>
    <row r="25" spans="1:5">
      <c r="A25" s="11">
        <f>QUARTILE(A2:A21,1)</f>
        <v>0.21697824057159</v>
      </c>
      <c r="B25" s="12">
        <f>QUARTILE(B2:B21,1)</f>
        <v>0</v>
      </c>
      <c r="C25" s="12">
        <f>QUARTILE(C2:C21,1)</f>
        <v>0</v>
      </c>
      <c r="D25" s="13">
        <f>QUARTILE(D2:D21,1)</f>
        <v>0.499288781932761</v>
      </c>
      <c r="E25" s="17">
        <f>QUARTILE(E2:E21,1)</f>
        <v>0.31500422850116</v>
      </c>
    </row>
    <row r="26" spans="1:5">
      <c r="A26" s="8">
        <f>QUARTILE(A2:A21,2)</f>
        <v>0.267207957208614</v>
      </c>
      <c r="B26" s="9">
        <f>QUARTILE(B2:B21,2)</f>
        <v>0.0928571428571429</v>
      </c>
      <c r="C26" s="9">
        <f>QUARTILE(C2:C21,2)</f>
        <v>0</v>
      </c>
      <c r="D26" s="10">
        <f>QUARTILE(D2:D21,2)</f>
        <v>0.936091229272045</v>
      </c>
      <c r="E26" s="16">
        <f>QUARTILE(E2:E21,2)</f>
        <v>1.00345860334552</v>
      </c>
    </row>
    <row r="27" spans="1:5">
      <c r="A27" s="11">
        <f>QUARTILE(A2:A21,3)</f>
        <v>0.354804096549379</v>
      </c>
      <c r="B27" s="12">
        <f>QUARTILE(B2:B21,3)</f>
        <v>1.60271356690087</v>
      </c>
      <c r="C27" s="12">
        <f>QUARTILE(C2:C21,3)</f>
        <v>0.192981367445036</v>
      </c>
      <c r="D27" s="13">
        <f>QUARTILE(D2:D21,3)</f>
        <v>1.6242187190804</v>
      </c>
      <c r="E27" s="17">
        <f>QUARTILE(E2:E21,3)</f>
        <v>1.34879977554464</v>
      </c>
    </row>
    <row r="28" spans="1:5">
      <c r="A28" s="8">
        <f>MAX(A2:A21)</f>
        <v>0.407051282051282</v>
      </c>
      <c r="B28" s="9">
        <f>MAX(B2:B21)</f>
        <v>7.58181332945806</v>
      </c>
      <c r="C28" s="9">
        <f>MAX(C2:C21)</f>
        <v>0.470631958408564</v>
      </c>
      <c r="D28" s="10">
        <f>MAX(D2:D21)</f>
        <v>1.99010898570934</v>
      </c>
      <c r="E28" s="16">
        <f>MAX(E2:E21)</f>
        <v>1.70586979698077</v>
      </c>
    </row>
    <row r="29" spans="1:5">
      <c r="A29" s="1"/>
      <c r="B29" s="1"/>
      <c r="C29" s="1"/>
      <c r="D29" s="1"/>
      <c r="E29" s="1"/>
    </row>
    <row r="30" spans="1:5">
      <c r="A30" s="6" t="s">
        <v>30</v>
      </c>
      <c r="B30" s="7" t="s">
        <v>53</v>
      </c>
      <c r="C30" s="7" t="s">
        <v>54</v>
      </c>
      <c r="D30" s="7" t="s">
        <v>55</v>
      </c>
      <c r="E30" s="15" t="s">
        <v>58</v>
      </c>
    </row>
    <row r="31" spans="1:5">
      <c r="A31" s="8">
        <f>MIN(A2:A21)</f>
        <v>0.164851125635439</v>
      </c>
      <c r="B31" s="9">
        <f>MIN(B2:B21)</f>
        <v>0</v>
      </c>
      <c r="C31" s="9">
        <f>MIN(C2:C21)</f>
        <v>0</v>
      </c>
      <c r="D31" s="10">
        <f>MIN(D2:D21)</f>
        <v>0.206258742222289</v>
      </c>
      <c r="E31" s="16">
        <f>MIN(E2:E21)</f>
        <v>0.000185185185185185</v>
      </c>
    </row>
    <row r="32" spans="1:5">
      <c r="A32" s="11">
        <f>QUARTILE(A2:A21,1)-A31</f>
        <v>0.0521271149361512</v>
      </c>
      <c r="B32" s="12">
        <f>QUARTILE(B2:B21,1)-B31</f>
        <v>0</v>
      </c>
      <c r="C32" s="12">
        <f>QUARTILE(C2:C21,1)-C31</f>
        <v>0</v>
      </c>
      <c r="D32" s="13">
        <f>QUARTILE(D2:D21,1)-D31</f>
        <v>0.293030039710472</v>
      </c>
      <c r="E32" s="17">
        <f>QUARTILE(E2:E21,1)-E31</f>
        <v>0.314819043315975</v>
      </c>
    </row>
    <row r="33" spans="1:5">
      <c r="A33" s="8">
        <f>QUARTILE(A2:A21,2)-A32-A31</f>
        <v>0.0502297166370242</v>
      </c>
      <c r="B33" s="9">
        <f>QUARTILE(B2:B21,2)-B32-B31</f>
        <v>0.0928571428571429</v>
      </c>
      <c r="C33" s="9">
        <f>QUARTILE(C2:C21,2)-C32-C31</f>
        <v>0</v>
      </c>
      <c r="D33" s="10">
        <f>QUARTILE(D2:D21,2)-D32-D31</f>
        <v>0.436802447339284</v>
      </c>
      <c r="E33" s="16">
        <f>QUARTILE(E2:E21,2)-E32-E31</f>
        <v>0.688454374844361</v>
      </c>
    </row>
    <row r="34" spans="1:5">
      <c r="A34" s="11">
        <f>QUARTILE(A2:A21,3)-A33-A32-A31</f>
        <v>0.0875961393407648</v>
      </c>
      <c r="B34" s="12">
        <f>QUARTILE(B2:B21,3)-B33-B32-B31</f>
        <v>1.50985642404372</v>
      </c>
      <c r="C34" s="12">
        <f>QUARTILE(C2:C21,3)-C33-C32-C31</f>
        <v>0.192981367445036</v>
      </c>
      <c r="D34" s="13">
        <f>QUARTILE(D2:D21,3)-D33-D32-D31</f>
        <v>0.68812748980836</v>
      </c>
      <c r="E34" s="17">
        <f>QUARTILE(E2:E21,3)-E33-E32-E31</f>
        <v>0.345341172199121</v>
      </c>
    </row>
    <row r="35" spans="1:5">
      <c r="A35" s="8">
        <f>MAX(A2:A21)-A34-A33-A32-A31</f>
        <v>0.0522471855019027</v>
      </c>
      <c r="B35" s="9">
        <f>MAX(B2:B21)-B34-B33-B32-B31</f>
        <v>5.97909976255719</v>
      </c>
      <c r="C35" s="9">
        <f>MAX(C2:C21)-C34-C33-C32-C31</f>
        <v>0.277650590963528</v>
      </c>
      <c r="D35" s="10">
        <f>MAX(D2:D21)-D34-D33-D32-D31</f>
        <v>0.365890266628935</v>
      </c>
      <c r="E35" s="16">
        <f>MAX(E2:E21)-E34-E33-E32-E31</f>
        <v>0.357070021436128</v>
      </c>
    </row>
  </sheetData>
  <pageMargins left="0.75" right="0.75" top="1" bottom="1" header="0.511805555555556" footer="0.511805555555556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Geral</vt:lpstr>
      <vt:lpstr>CR</vt:lpstr>
      <vt:lpstr>H</vt:lpstr>
      <vt:lpstr>Similarity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dcterms:created xsi:type="dcterms:W3CDTF">2018-12-05T19:06:00Z</dcterms:created>
  <dcterms:modified xsi:type="dcterms:W3CDTF">2018-12-07T20:59:31Z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