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k02/Downloads/Behavioural_data/"/>
    </mc:Choice>
  </mc:AlternateContent>
  <bookViews>
    <workbookView xWindow="400" yWindow="1060" windowWidth="19540" windowHeight="13480"/>
  </bookViews>
  <sheets>
    <sheet name="S&amp;M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AB78" i="1"/>
  <c r="L102" i="1"/>
  <c r="L101" i="1"/>
  <c r="I101" i="1"/>
  <c r="I102" i="1"/>
  <c r="U71" i="1"/>
  <c r="H102" i="1"/>
  <c r="H101" i="1"/>
  <c r="T41" i="1"/>
  <c r="O101" i="1"/>
  <c r="O102" i="1"/>
  <c r="AA100" i="1"/>
  <c r="AD69" i="1"/>
  <c r="AD61" i="1"/>
  <c r="AD53" i="1"/>
  <c r="AD45" i="1"/>
  <c r="AD37" i="1"/>
  <c r="AD29" i="1"/>
  <c r="AD21" i="1"/>
  <c r="AD17" i="1"/>
  <c r="AD13" i="1"/>
  <c r="AD9" i="1"/>
  <c r="AD7" i="1"/>
  <c r="AB74" i="1"/>
  <c r="AB82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Y76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B86" i="1"/>
  <c r="AD11" i="1"/>
  <c r="AD15" i="1"/>
  <c r="AD19" i="1"/>
  <c r="AD25" i="1"/>
  <c r="AD33" i="1"/>
  <c r="AD41" i="1"/>
  <c r="AD49" i="1"/>
  <c r="AD57" i="1"/>
  <c r="AD6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U101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<sst xmlns="http://schemas.openxmlformats.org/spreadsheetml/2006/main" count="316" uniqueCount="115">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</sst>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topLeftCell="A2" workbookViewId="0">
      <selection activeCell="D4" sqref="D4:E4"/>
    </sheetView>
  </sheetViews>
  <sheetFormatPr baseColWidth="10" defaultColWidth="8.83203125" defaultRowHeight="15" x14ac:dyDescent="0.2"/>
  <cols>
    <col min="2" max="2" width="15.6640625" customWidth="1"/>
    <col min="7" max="7" width="19.1640625" customWidth="1"/>
    <col min="8" max="31" width="6.5" customWidth="1"/>
  </cols>
  <sheetData>
    <row r="1" spans="1:31" x14ac:dyDescent="0.2">
      <c r="A1" t="s">
        <v>0</v>
      </c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7"/>
    </row>
    <row r="2" spans="1:31" x14ac:dyDescent="0.2">
      <c r="A2" t="s">
        <v>1</v>
      </c>
      <c r="H2" s="5" t="s">
        <v>7</v>
      </c>
      <c r="I2" s="6"/>
      <c r="J2" s="6"/>
      <c r="K2" s="6"/>
      <c r="L2" s="6"/>
      <c r="M2" s="6"/>
      <c r="N2" s="6"/>
      <c r="O2" s="6"/>
      <c r="P2" s="6"/>
      <c r="Q2" s="6"/>
      <c r="R2" s="6"/>
      <c r="S2" s="7"/>
      <c r="T2" s="5" t="s">
        <v>8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7"/>
    </row>
    <row r="3" spans="1:31" x14ac:dyDescent="0.2">
      <c r="H3" s="4" t="s">
        <v>9</v>
      </c>
      <c r="I3" s="4"/>
      <c r="J3" s="4"/>
      <c r="K3" s="4"/>
      <c r="L3" s="4" t="s">
        <v>10</v>
      </c>
      <c r="M3" s="4"/>
      <c r="N3" s="4"/>
      <c r="O3" s="4"/>
      <c r="P3" s="4" t="s">
        <v>11</v>
      </c>
      <c r="Q3" s="4"/>
      <c r="R3" s="4"/>
      <c r="S3" s="4"/>
      <c r="T3" s="4" t="s">
        <v>9</v>
      </c>
      <c r="U3" s="4"/>
      <c r="V3" s="4"/>
      <c r="W3" s="4"/>
      <c r="X3" s="4" t="s">
        <v>10</v>
      </c>
      <c r="Y3" s="4"/>
      <c r="Z3" s="4"/>
      <c r="AA3" s="4"/>
      <c r="AB3" s="4" t="s">
        <v>11</v>
      </c>
      <c r="AC3" s="4"/>
      <c r="AD3" s="4"/>
      <c r="AE3" s="4"/>
    </row>
    <row r="4" spans="1:31" x14ac:dyDescent="0.2">
      <c r="A4" t="s">
        <v>2</v>
      </c>
      <c r="B4" t="s">
        <v>3</v>
      </c>
      <c r="C4" t="s">
        <v>4</v>
      </c>
      <c r="D4" t="s">
        <v>111</v>
      </c>
      <c r="E4" t="s">
        <v>110</v>
      </c>
      <c r="F4" t="s">
        <v>112</v>
      </c>
      <c r="G4" t="s">
        <v>113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 x14ac:dyDescent="0.2">
      <c r="A5">
        <v>1</v>
      </c>
      <c r="B5" t="s">
        <v>14</v>
      </c>
      <c r="C5">
        <v>1355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1355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1355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1355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>
        <f t="shared" ref="AB5:AB36" si="21">IF(AND(P5&lt;(P$101+2*P$102), P5&gt;(P$101-2*P$102)), P5, "")</f>
        <v>1355</v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 x14ac:dyDescent="0.2">
      <c r="A6">
        <v>2</v>
      </c>
      <c r="B6" t="s">
        <v>15</v>
      </c>
      <c r="C6">
        <v>2079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2079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2079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2079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2079</v>
      </c>
    </row>
    <row r="7" spans="1:31" x14ac:dyDescent="0.2">
      <c r="A7">
        <v>3</v>
      </c>
      <c r="B7" t="s">
        <v>16</v>
      </c>
      <c r="C7">
        <v>1834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1834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1834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1834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1834</v>
      </c>
    </row>
    <row r="8" spans="1:31" x14ac:dyDescent="0.2">
      <c r="A8">
        <v>4</v>
      </c>
      <c r="B8" t="s">
        <v>17</v>
      </c>
      <c r="C8">
        <v>4780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4780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4780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4780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 t="str">
        <f t="shared" si="23"/>
        <v/>
      </c>
      <c r="AE8" t="str">
        <f t="shared" si="24"/>
        <v/>
      </c>
    </row>
    <row r="9" spans="1:31" x14ac:dyDescent="0.2">
      <c r="A9">
        <v>5</v>
      </c>
      <c r="B9" t="s">
        <v>18</v>
      </c>
      <c r="C9">
        <v>1685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1685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1685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1685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1685</v>
      </c>
      <c r="AD9" t="str">
        <f t="shared" si="23"/>
        <v/>
      </c>
      <c r="AE9" t="str">
        <f t="shared" si="24"/>
        <v/>
      </c>
    </row>
    <row r="10" spans="1:31" x14ac:dyDescent="0.2">
      <c r="A10">
        <v>6</v>
      </c>
      <c r="B10" t="s">
        <v>19</v>
      </c>
      <c r="C10">
        <v>1237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1237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1237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1237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1237</v>
      </c>
      <c r="AD10" t="str">
        <f t="shared" si="23"/>
        <v/>
      </c>
      <c r="AE10" t="str">
        <f t="shared" si="24"/>
        <v/>
      </c>
    </row>
    <row r="11" spans="1:31" x14ac:dyDescent="0.2">
      <c r="A11">
        <v>7</v>
      </c>
      <c r="B11" t="s">
        <v>20</v>
      </c>
      <c r="C11">
        <v>2961</v>
      </c>
      <c r="D11" t="s">
        <v>6</v>
      </c>
      <c r="E11" t="s">
        <v>6</v>
      </c>
      <c r="F11">
        <v>100</v>
      </c>
      <c r="G11">
        <f t="shared" si="0"/>
        <v>1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>
        <f t="shared" si="7"/>
        <v>2961</v>
      </c>
      <c r="O11" t="str">
        <f t="shared" si="8"/>
        <v/>
      </c>
      <c r="P11" t="str">
        <f t="shared" si="9"/>
        <v/>
      </c>
      <c r="Q11" t="str">
        <f t="shared" si="10"/>
        <v/>
      </c>
      <c r="R11">
        <f t="shared" si="11"/>
        <v>2961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>
        <f t="shared" si="19"/>
        <v>2961</v>
      </c>
      <c r="AA11" t="str">
        <f t="shared" si="20"/>
        <v/>
      </c>
      <c r="AB11" t="str">
        <f t="shared" si="21"/>
        <v/>
      </c>
      <c r="AC11" t="str">
        <f t="shared" si="22"/>
        <v/>
      </c>
      <c r="AD11">
        <f t="shared" si="23"/>
        <v>2961</v>
      </c>
      <c r="AE11" t="str">
        <f t="shared" si="24"/>
        <v/>
      </c>
    </row>
    <row r="12" spans="1:31" x14ac:dyDescent="0.2">
      <c r="A12">
        <v>8</v>
      </c>
      <c r="B12" t="s">
        <v>21</v>
      </c>
      <c r="C12">
        <v>1275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1275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1275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1275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1275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 x14ac:dyDescent="0.2">
      <c r="A13">
        <v>9</v>
      </c>
      <c r="B13" t="s">
        <v>22</v>
      </c>
      <c r="C13">
        <v>4716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4716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4716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4716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4716</v>
      </c>
    </row>
    <row r="14" spans="1:31" x14ac:dyDescent="0.2">
      <c r="A14">
        <v>10</v>
      </c>
      <c r="B14" t="s">
        <v>23</v>
      </c>
      <c r="C14">
        <v>3794</v>
      </c>
      <c r="D14" t="s">
        <v>6</v>
      </c>
      <c r="E14" t="s">
        <v>5</v>
      </c>
      <c r="F14">
        <v>150</v>
      </c>
      <c r="G14">
        <f t="shared" si="0"/>
        <v>0</v>
      </c>
      <c r="H14" t="str">
        <f t="shared" si="1"/>
        <v/>
      </c>
      <c r="I14" t="str">
        <f t="shared" si="2"/>
        <v/>
      </c>
      <c r="J14" t="str">
        <f t="shared" si="3"/>
        <v/>
      </c>
      <c r="K14" t="str">
        <f t="shared" si="4"/>
        <v/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 t="str">
        <f t="shared" si="12"/>
        <v/>
      </c>
      <c r="T14" t="str">
        <f t="shared" si="13"/>
        <v/>
      </c>
      <c r="U14" t="str">
        <f t="shared" si="14"/>
        <v/>
      </c>
      <c r="V14" t="str">
        <f t="shared" si="15"/>
        <v/>
      </c>
      <c r="W14" t="str">
        <f t="shared" si="16"/>
        <v/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 t="str">
        <f t="shared" si="24"/>
        <v/>
      </c>
    </row>
    <row r="15" spans="1:31" x14ac:dyDescent="0.2">
      <c r="A15">
        <v>11</v>
      </c>
      <c r="B15" t="s">
        <v>24</v>
      </c>
      <c r="C15">
        <v>2238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2238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2238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2238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2238</v>
      </c>
      <c r="AD15" t="str">
        <f t="shared" si="23"/>
        <v/>
      </c>
      <c r="AE15" t="str">
        <f t="shared" si="24"/>
        <v/>
      </c>
    </row>
    <row r="16" spans="1:31" x14ac:dyDescent="0.2">
      <c r="A16">
        <v>12</v>
      </c>
      <c r="B16" t="s">
        <v>25</v>
      </c>
      <c r="C16">
        <v>1524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1524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1524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1524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1524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 x14ac:dyDescent="0.2">
      <c r="A17">
        <v>13</v>
      </c>
      <c r="B17" t="s">
        <v>26</v>
      </c>
      <c r="C17">
        <v>964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964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964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964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964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 x14ac:dyDescent="0.2">
      <c r="A18">
        <v>14</v>
      </c>
      <c r="B18" t="s">
        <v>27</v>
      </c>
      <c r="C18">
        <v>3770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3770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3770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3770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3770</v>
      </c>
      <c r="AE18" t="str">
        <f t="shared" si="24"/>
        <v/>
      </c>
    </row>
    <row r="19" spans="1:31" x14ac:dyDescent="0.2">
      <c r="A19">
        <v>15</v>
      </c>
      <c r="B19" t="s">
        <v>28</v>
      </c>
      <c r="C19">
        <v>2750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2750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2750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2750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2750</v>
      </c>
      <c r="AE19" t="str">
        <f t="shared" si="24"/>
        <v/>
      </c>
    </row>
    <row r="20" spans="1:31" x14ac:dyDescent="0.2">
      <c r="A20">
        <v>16</v>
      </c>
      <c r="B20" t="s">
        <v>29</v>
      </c>
      <c r="C20">
        <v>1226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1226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1226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1226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1226</v>
      </c>
      <c r="AD20" t="str">
        <f t="shared" si="23"/>
        <v/>
      </c>
      <c r="AE20" t="str">
        <f t="shared" si="24"/>
        <v/>
      </c>
    </row>
    <row r="21" spans="1:31" x14ac:dyDescent="0.2">
      <c r="A21">
        <v>17</v>
      </c>
      <c r="B21" t="s">
        <v>30</v>
      </c>
      <c r="C21">
        <v>1789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1789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1789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1789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1789</v>
      </c>
      <c r="AE21" t="str">
        <f t="shared" si="24"/>
        <v/>
      </c>
    </row>
    <row r="22" spans="1:31" x14ac:dyDescent="0.2">
      <c r="A22">
        <v>18</v>
      </c>
      <c r="B22" t="s">
        <v>31</v>
      </c>
      <c r="C22">
        <v>1384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1384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1384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1384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1384</v>
      </c>
    </row>
    <row r="23" spans="1:31" x14ac:dyDescent="0.2">
      <c r="A23">
        <v>19</v>
      </c>
      <c r="B23" t="s">
        <v>32</v>
      </c>
      <c r="C23">
        <v>2548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2548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2548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2548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2548</v>
      </c>
      <c r="AD23" t="str">
        <f t="shared" si="23"/>
        <v/>
      </c>
      <c r="AE23" t="str">
        <f t="shared" si="24"/>
        <v/>
      </c>
    </row>
    <row r="24" spans="1:31" x14ac:dyDescent="0.2">
      <c r="A24">
        <v>20</v>
      </c>
      <c r="B24" t="s">
        <v>33</v>
      </c>
      <c r="C24">
        <v>1588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1588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1588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1588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1588</v>
      </c>
      <c r="AD24" t="str">
        <f t="shared" si="23"/>
        <v/>
      </c>
      <c r="AE24" t="str">
        <f t="shared" si="24"/>
        <v/>
      </c>
    </row>
    <row r="25" spans="1:31" x14ac:dyDescent="0.2">
      <c r="A25">
        <v>21</v>
      </c>
      <c r="B25" t="s">
        <v>34</v>
      </c>
      <c r="C25">
        <v>2114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2114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2114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2114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2114</v>
      </c>
      <c r="AE25" t="str">
        <f t="shared" si="24"/>
        <v/>
      </c>
    </row>
    <row r="26" spans="1:31" x14ac:dyDescent="0.2">
      <c r="A26">
        <v>22</v>
      </c>
      <c r="B26" t="s">
        <v>35</v>
      </c>
      <c r="C26">
        <v>2158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2158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2158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2158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2158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 x14ac:dyDescent="0.2">
      <c r="A27">
        <v>23</v>
      </c>
      <c r="B27" t="s">
        <v>36</v>
      </c>
      <c r="C27">
        <v>1096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1096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1096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1096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1096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 x14ac:dyDescent="0.2">
      <c r="A28">
        <v>24</v>
      </c>
      <c r="B28" t="s">
        <v>37</v>
      </c>
      <c r="C28">
        <v>3829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3829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3829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3829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3829</v>
      </c>
    </row>
    <row r="29" spans="1:31" x14ac:dyDescent="0.2">
      <c r="A29">
        <v>25</v>
      </c>
      <c r="B29" t="s">
        <v>38</v>
      </c>
      <c r="C29">
        <v>4725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4725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4725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4725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4725</v>
      </c>
    </row>
    <row r="30" spans="1:31" x14ac:dyDescent="0.2">
      <c r="A30">
        <v>26</v>
      </c>
      <c r="B30" t="s">
        <v>39</v>
      </c>
      <c r="C30">
        <v>3211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3211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3211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3211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3211</v>
      </c>
      <c r="AD30" t="str">
        <f t="shared" si="23"/>
        <v/>
      </c>
      <c r="AE30" t="str">
        <f t="shared" si="24"/>
        <v/>
      </c>
    </row>
    <row r="31" spans="1:31" x14ac:dyDescent="0.2">
      <c r="A31">
        <v>27</v>
      </c>
      <c r="B31" t="s">
        <v>40</v>
      </c>
      <c r="C31">
        <v>1541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1541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1541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1541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1541</v>
      </c>
      <c r="AD31" t="str">
        <f t="shared" si="23"/>
        <v/>
      </c>
      <c r="AE31" t="str">
        <f t="shared" si="24"/>
        <v/>
      </c>
    </row>
    <row r="32" spans="1:31" x14ac:dyDescent="0.2">
      <c r="A32">
        <v>28</v>
      </c>
      <c r="B32" t="s">
        <v>41</v>
      </c>
      <c r="C32">
        <v>3219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3219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3219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3219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3219</v>
      </c>
      <c r="AE32" t="str">
        <f t="shared" si="24"/>
        <v/>
      </c>
    </row>
    <row r="33" spans="1:31" x14ac:dyDescent="0.2">
      <c r="A33">
        <v>29</v>
      </c>
      <c r="B33" t="s">
        <v>42</v>
      </c>
      <c r="C33">
        <v>1421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1421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1421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1421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1421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 x14ac:dyDescent="0.2">
      <c r="A34">
        <v>30</v>
      </c>
      <c r="B34" t="s">
        <v>43</v>
      </c>
      <c r="C34">
        <v>1308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1308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1308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1308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1308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 x14ac:dyDescent="0.2">
      <c r="A35">
        <v>31</v>
      </c>
      <c r="B35" t="s">
        <v>44</v>
      </c>
      <c r="C35">
        <v>3781</v>
      </c>
      <c r="D35" t="s">
        <v>5</v>
      </c>
      <c r="E35" t="s">
        <v>5</v>
      </c>
      <c r="F35">
        <v>150</v>
      </c>
      <c r="G35">
        <f t="shared" si="0"/>
        <v>1</v>
      </c>
      <c r="H35" t="str">
        <f t="shared" si="1"/>
        <v/>
      </c>
      <c r="I35" t="str">
        <f t="shared" si="2"/>
        <v/>
      </c>
      <c r="J35" t="str">
        <f t="shared" si="3"/>
        <v/>
      </c>
      <c r="K35">
        <f t="shared" si="4"/>
        <v>3781</v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>
        <f t="shared" si="12"/>
        <v>3781</v>
      </c>
      <c r="T35" t="str">
        <f t="shared" si="13"/>
        <v/>
      </c>
      <c r="U35" t="str">
        <f t="shared" si="14"/>
        <v/>
      </c>
      <c r="V35" t="str">
        <f t="shared" si="15"/>
        <v/>
      </c>
      <c r="W35">
        <f t="shared" si="16"/>
        <v>3781</v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>
        <f t="shared" si="24"/>
        <v>3781</v>
      </c>
    </row>
    <row r="36" spans="1:31" x14ac:dyDescent="0.2">
      <c r="A36">
        <v>32</v>
      </c>
      <c r="B36" t="s">
        <v>45</v>
      </c>
      <c r="C36">
        <v>2665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2665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2665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2665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2665</v>
      </c>
      <c r="AE36" t="str">
        <f t="shared" si="24"/>
        <v/>
      </c>
    </row>
    <row r="37" spans="1:31" x14ac:dyDescent="0.2">
      <c r="A37">
        <v>33</v>
      </c>
      <c r="B37" t="s">
        <v>46</v>
      </c>
      <c r="C37">
        <v>1831</v>
      </c>
      <c r="D37" t="s">
        <v>6</v>
      </c>
      <c r="E37" t="s">
        <v>5</v>
      </c>
      <c r="F37">
        <v>50</v>
      </c>
      <c r="G37">
        <f t="shared" ref="G37:G68" si="25">IF($E37=$D37, 1, 0)</f>
        <v>0</v>
      </c>
      <c r="H37" t="str">
        <f t="shared" ref="H37:H68" si="26">IF(AND($F37=0, $G37=1, $E37="[b]"), $C37,"")</f>
        <v/>
      </c>
      <c r="I37" t="str">
        <f t="shared" ref="I37:I68" si="27">IF(AND($F37=50, $G37=1, $E37="[b]"), $C37,"")</f>
        <v/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 t="str">
        <f t="shared" ref="Q37:Q68" si="35">IF(AND($F37=50, $G37=1), $C37,"")</f>
        <v/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 t="str">
        <f t="shared" ref="U37:U68" si="39">IF(AND(I37&lt;(I$101+2*I$102), I37&gt;(I$101-2*I$102)), I37, "")</f>
        <v/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 t="str">
        <f t="shared" ref="AC37:AC68" si="47">IF(AND(Q37&lt;(Q$101+2*Q$102), Q37&gt;(Q$101-2*Q$102)), Q37, "")</f>
        <v/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 x14ac:dyDescent="0.2">
      <c r="A38">
        <v>34</v>
      </c>
      <c r="B38" t="s">
        <v>47</v>
      </c>
      <c r="C38">
        <v>4636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4636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4636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4636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4636</v>
      </c>
      <c r="AE38" t="str">
        <f t="shared" si="49"/>
        <v/>
      </c>
    </row>
    <row r="39" spans="1:31" x14ac:dyDescent="0.2">
      <c r="A39">
        <v>35</v>
      </c>
      <c r="B39" t="s">
        <v>48</v>
      </c>
      <c r="C39">
        <v>3149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3149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3149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3149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3149</v>
      </c>
    </row>
    <row r="40" spans="1:31" x14ac:dyDescent="0.2">
      <c r="A40">
        <v>36</v>
      </c>
      <c r="B40" t="s">
        <v>49</v>
      </c>
      <c r="C40">
        <v>1202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1202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1202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1202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1202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 x14ac:dyDescent="0.2">
      <c r="A41">
        <v>37</v>
      </c>
      <c r="B41" t="s">
        <v>50</v>
      </c>
      <c r="C41">
        <v>2735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2735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2735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2735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2735</v>
      </c>
      <c r="AE41" t="str">
        <f t="shared" si="49"/>
        <v/>
      </c>
    </row>
    <row r="42" spans="1:31" x14ac:dyDescent="0.2">
      <c r="A42">
        <v>38</v>
      </c>
      <c r="B42" t="s">
        <v>51</v>
      </c>
      <c r="C42">
        <v>3211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3211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3211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3211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3211</v>
      </c>
    </row>
    <row r="43" spans="1:31" x14ac:dyDescent="0.2">
      <c r="A43">
        <v>39</v>
      </c>
      <c r="B43" t="s">
        <v>52</v>
      </c>
      <c r="C43">
        <v>1406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1406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1406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1406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1406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 x14ac:dyDescent="0.2">
      <c r="A44">
        <v>40</v>
      </c>
      <c r="B44" t="s">
        <v>53</v>
      </c>
      <c r="C44">
        <v>1383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1383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1383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1383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1383</v>
      </c>
      <c r="AD44" t="str">
        <f t="shared" si="48"/>
        <v/>
      </c>
      <c r="AE44" t="str">
        <f t="shared" si="49"/>
        <v/>
      </c>
    </row>
    <row r="45" spans="1:31" x14ac:dyDescent="0.2">
      <c r="A45">
        <v>41</v>
      </c>
      <c r="B45" t="s">
        <v>54</v>
      </c>
      <c r="C45">
        <v>2668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2668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2668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2668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2668</v>
      </c>
    </row>
    <row r="46" spans="1:31" x14ac:dyDescent="0.2">
      <c r="A46">
        <v>42</v>
      </c>
      <c r="B46" t="s">
        <v>55</v>
      </c>
      <c r="C46">
        <v>2203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2203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2203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2203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2203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 x14ac:dyDescent="0.2">
      <c r="A47">
        <v>43</v>
      </c>
      <c r="B47" t="s">
        <v>56</v>
      </c>
      <c r="C47">
        <v>5983</v>
      </c>
      <c r="D47" t="s">
        <v>6</v>
      </c>
      <c r="E47" t="s">
        <v>5</v>
      </c>
      <c r="F47">
        <v>100</v>
      </c>
      <c r="G47">
        <f t="shared" si="25"/>
        <v>0</v>
      </c>
      <c r="H47" t="str">
        <f t="shared" si="26"/>
        <v/>
      </c>
      <c r="I47" t="str">
        <f t="shared" si="27"/>
        <v/>
      </c>
      <c r="J47" t="str">
        <f t="shared" si="28"/>
        <v/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 t="str">
        <f t="shared" si="36"/>
        <v/>
      </c>
      <c r="S47" t="str">
        <f t="shared" si="37"/>
        <v/>
      </c>
      <c r="T47" t="str">
        <f t="shared" si="38"/>
        <v/>
      </c>
      <c r="U47" t="str">
        <f t="shared" si="39"/>
        <v/>
      </c>
      <c r="V47" t="str">
        <f t="shared" si="40"/>
        <v/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 t="str">
        <f t="shared" si="48"/>
        <v/>
      </c>
      <c r="AE47" t="str">
        <f t="shared" si="49"/>
        <v/>
      </c>
    </row>
    <row r="48" spans="1:31" x14ac:dyDescent="0.2">
      <c r="A48">
        <v>44</v>
      </c>
      <c r="B48" t="s">
        <v>57</v>
      </c>
      <c r="C48">
        <v>2750</v>
      </c>
      <c r="D48" t="s">
        <v>5</v>
      </c>
      <c r="E48" t="s">
        <v>6</v>
      </c>
      <c r="F48">
        <v>150</v>
      </c>
      <c r="G48">
        <f t="shared" si="25"/>
        <v>0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 t="str">
        <f t="shared" si="33"/>
        <v/>
      </c>
      <c r="P48" t="str">
        <f t="shared" si="34"/>
        <v/>
      </c>
      <c r="Q48" t="str">
        <f t="shared" si="35"/>
        <v/>
      </c>
      <c r="R48" t="str">
        <f t="shared" si="36"/>
        <v/>
      </c>
      <c r="S48" t="str">
        <f t="shared" si="37"/>
        <v/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 t="str">
        <f t="shared" si="45"/>
        <v/>
      </c>
      <c r="AB48" t="str">
        <f t="shared" si="46"/>
        <v/>
      </c>
      <c r="AC48" t="str">
        <f t="shared" si="47"/>
        <v/>
      </c>
      <c r="AD48" t="str">
        <f t="shared" si="48"/>
        <v/>
      </c>
      <c r="AE48" t="str">
        <f t="shared" si="49"/>
        <v/>
      </c>
    </row>
    <row r="49" spans="1:31" x14ac:dyDescent="0.2">
      <c r="A49">
        <v>45</v>
      </c>
      <c r="B49" t="s">
        <v>58</v>
      </c>
      <c r="C49">
        <v>2672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2672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2672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2672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2672</v>
      </c>
      <c r="AD49" t="str">
        <f t="shared" si="48"/>
        <v/>
      </c>
      <c r="AE49" t="str">
        <f t="shared" si="49"/>
        <v/>
      </c>
    </row>
    <row r="50" spans="1:31" x14ac:dyDescent="0.2">
      <c r="A50">
        <v>46</v>
      </c>
      <c r="B50" t="s">
        <v>59</v>
      </c>
      <c r="C50">
        <v>1975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1975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1975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1975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1975</v>
      </c>
      <c r="AE50" t="str">
        <f t="shared" si="49"/>
        <v/>
      </c>
    </row>
    <row r="51" spans="1:31" x14ac:dyDescent="0.2">
      <c r="A51">
        <v>47</v>
      </c>
      <c r="B51" t="s">
        <v>60</v>
      </c>
      <c r="C51">
        <v>1081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1081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1081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1081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1081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 x14ac:dyDescent="0.2">
      <c r="A52">
        <v>48</v>
      </c>
      <c r="B52" t="s">
        <v>61</v>
      </c>
      <c r="C52">
        <v>2144</v>
      </c>
      <c r="D52" t="s">
        <v>6</v>
      </c>
      <c r="E52" t="s">
        <v>5</v>
      </c>
      <c r="F52">
        <v>50</v>
      </c>
      <c r="G52">
        <f t="shared" si="25"/>
        <v>0</v>
      </c>
      <c r="H52" t="str">
        <f t="shared" si="26"/>
        <v/>
      </c>
      <c r="I52" t="str">
        <f t="shared" si="27"/>
        <v/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 t="str">
        <f t="shared" si="35"/>
        <v/>
      </c>
      <c r="R52" t="str">
        <f t="shared" si="36"/>
        <v/>
      </c>
      <c r="S52" t="str">
        <f t="shared" si="37"/>
        <v/>
      </c>
      <c r="T52" t="str">
        <f t="shared" si="38"/>
        <v/>
      </c>
      <c r="U52" t="str">
        <f t="shared" si="39"/>
        <v/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 t="str">
        <f t="shared" si="47"/>
        <v/>
      </c>
      <c r="AD52" t="str">
        <f t="shared" si="48"/>
        <v/>
      </c>
      <c r="AE52" t="str">
        <f t="shared" si="49"/>
        <v/>
      </c>
    </row>
    <row r="53" spans="1:31" x14ac:dyDescent="0.2">
      <c r="A53">
        <v>49</v>
      </c>
      <c r="B53" t="s">
        <v>62</v>
      </c>
      <c r="C53">
        <v>2113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2113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2113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2113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2113</v>
      </c>
      <c r="AE53" t="str">
        <f t="shared" si="49"/>
        <v/>
      </c>
    </row>
    <row r="54" spans="1:31" x14ac:dyDescent="0.2">
      <c r="A54">
        <v>50</v>
      </c>
      <c r="B54" t="s">
        <v>63</v>
      </c>
      <c r="C54">
        <v>1967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1967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1967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1967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1967</v>
      </c>
    </row>
    <row r="55" spans="1:31" x14ac:dyDescent="0.2">
      <c r="A55">
        <v>51</v>
      </c>
      <c r="B55" t="s">
        <v>64</v>
      </c>
      <c r="C55">
        <v>917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917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917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917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917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 x14ac:dyDescent="0.2">
      <c r="A56">
        <v>52</v>
      </c>
      <c r="B56" t="s">
        <v>65</v>
      </c>
      <c r="C56">
        <v>1510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1510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1510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1510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1510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 x14ac:dyDescent="0.2">
      <c r="A57">
        <v>53</v>
      </c>
      <c r="B57" t="s">
        <v>66</v>
      </c>
      <c r="C57">
        <v>3031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3031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3031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3031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3031</v>
      </c>
      <c r="AE57" t="str">
        <f t="shared" si="49"/>
        <v/>
      </c>
    </row>
    <row r="58" spans="1:31" x14ac:dyDescent="0.2">
      <c r="A58">
        <v>54</v>
      </c>
      <c r="B58" t="s">
        <v>67</v>
      </c>
      <c r="C58">
        <v>1181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1181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1181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1181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1181</v>
      </c>
      <c r="AD58" t="str">
        <f t="shared" si="48"/>
        <v/>
      </c>
      <c r="AE58" t="str">
        <f t="shared" si="49"/>
        <v/>
      </c>
    </row>
    <row r="59" spans="1:31" x14ac:dyDescent="0.2">
      <c r="A59">
        <v>55</v>
      </c>
      <c r="B59" t="s">
        <v>68</v>
      </c>
      <c r="C59">
        <v>5975</v>
      </c>
      <c r="D59" t="s">
        <v>6</v>
      </c>
      <c r="E59" t="s">
        <v>5</v>
      </c>
      <c r="F59">
        <v>150</v>
      </c>
      <c r="G59">
        <f t="shared" si="25"/>
        <v>0</v>
      </c>
      <c r="H59" t="str">
        <f t="shared" si="26"/>
        <v/>
      </c>
      <c r="I59" t="str">
        <f t="shared" si="27"/>
        <v/>
      </c>
      <c r="J59" t="str">
        <f t="shared" si="28"/>
        <v/>
      </c>
      <c r="K59" t="str">
        <f t="shared" si="29"/>
        <v/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 t="str">
        <f t="shared" si="37"/>
        <v/>
      </c>
      <c r="T59" t="str">
        <f t="shared" si="38"/>
        <v/>
      </c>
      <c r="U59" t="str">
        <f t="shared" si="39"/>
        <v/>
      </c>
      <c r="V59" t="str">
        <f t="shared" si="40"/>
        <v/>
      </c>
      <c r="W59" t="str">
        <f t="shared" si="41"/>
        <v/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 t="str">
        <f t="shared" si="49"/>
        <v/>
      </c>
    </row>
    <row r="60" spans="1:31" x14ac:dyDescent="0.2">
      <c r="A60">
        <v>56</v>
      </c>
      <c r="B60" t="s">
        <v>69</v>
      </c>
      <c r="C60">
        <v>1216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1216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1216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1216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1216</v>
      </c>
      <c r="AD60" t="str">
        <f t="shared" si="48"/>
        <v/>
      </c>
      <c r="AE60" t="str">
        <f t="shared" si="49"/>
        <v/>
      </c>
    </row>
    <row r="61" spans="1:31" x14ac:dyDescent="0.2">
      <c r="A61">
        <v>57</v>
      </c>
      <c r="B61" t="s">
        <v>70</v>
      </c>
      <c r="C61">
        <v>1487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1487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1487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1487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1487</v>
      </c>
    </row>
    <row r="62" spans="1:31" x14ac:dyDescent="0.2">
      <c r="A62">
        <v>58</v>
      </c>
      <c r="B62" t="s">
        <v>71</v>
      </c>
      <c r="C62">
        <v>2208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2208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2208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2208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2208</v>
      </c>
      <c r="AE62" t="str">
        <f t="shared" si="49"/>
        <v/>
      </c>
    </row>
    <row r="63" spans="1:31" x14ac:dyDescent="0.2">
      <c r="A63">
        <v>59</v>
      </c>
      <c r="B63" t="s">
        <v>72</v>
      </c>
      <c r="C63">
        <v>2007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2007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2007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2007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2007</v>
      </c>
    </row>
    <row r="64" spans="1:31" x14ac:dyDescent="0.2">
      <c r="A64">
        <v>60</v>
      </c>
      <c r="B64" t="s">
        <v>73</v>
      </c>
      <c r="C64">
        <v>1594</v>
      </c>
      <c r="D64" t="s">
        <v>6</v>
      </c>
      <c r="E64" t="s">
        <v>5</v>
      </c>
      <c r="F64">
        <v>100</v>
      </c>
      <c r="G64">
        <f t="shared" si="25"/>
        <v>0</v>
      </c>
      <c r="H64" t="str">
        <f t="shared" si="26"/>
        <v/>
      </c>
      <c r="I64" t="str">
        <f t="shared" si="27"/>
        <v/>
      </c>
      <c r="J64" t="str">
        <f t="shared" si="28"/>
        <v/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 t="str">
        <f t="shared" si="36"/>
        <v/>
      </c>
      <c r="S64" t="str">
        <f t="shared" si="37"/>
        <v/>
      </c>
      <c r="T64" t="str">
        <f t="shared" si="38"/>
        <v/>
      </c>
      <c r="U64" t="str">
        <f t="shared" si="39"/>
        <v/>
      </c>
      <c r="V64" t="str">
        <f t="shared" si="40"/>
        <v/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 t="str">
        <f t="shared" si="48"/>
        <v/>
      </c>
      <c r="AE64" t="str">
        <f t="shared" si="49"/>
        <v/>
      </c>
    </row>
    <row r="65" spans="1:31" x14ac:dyDescent="0.2">
      <c r="A65">
        <v>61</v>
      </c>
      <c r="B65" t="s">
        <v>74</v>
      </c>
      <c r="C65">
        <v>854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854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854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854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854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 x14ac:dyDescent="0.2">
      <c r="A66">
        <v>62</v>
      </c>
      <c r="B66" t="s">
        <v>75</v>
      </c>
      <c r="C66">
        <v>1791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1791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1791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1791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1791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 x14ac:dyDescent="0.2">
      <c r="A67">
        <v>63</v>
      </c>
      <c r="B67" t="s">
        <v>76</v>
      </c>
      <c r="C67">
        <v>2273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2273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2273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2273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2273</v>
      </c>
      <c r="AD67" t="str">
        <f t="shared" si="48"/>
        <v/>
      </c>
      <c r="AE67" t="str">
        <f t="shared" si="49"/>
        <v/>
      </c>
    </row>
    <row r="68" spans="1:31" x14ac:dyDescent="0.2">
      <c r="A68">
        <v>64</v>
      </c>
      <c r="B68" t="s">
        <v>77</v>
      </c>
      <c r="C68">
        <v>1992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1992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1992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1992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1992</v>
      </c>
      <c r="AD68" t="str">
        <f t="shared" si="48"/>
        <v/>
      </c>
      <c r="AE68" t="str">
        <f t="shared" si="49"/>
        <v/>
      </c>
    </row>
    <row r="69" spans="1:31" x14ac:dyDescent="0.2">
      <c r="A69">
        <v>65</v>
      </c>
      <c r="B69" t="s">
        <v>78</v>
      </c>
      <c r="C69">
        <v>2413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2413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2413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2413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2413</v>
      </c>
    </row>
    <row r="70" spans="1:31" x14ac:dyDescent="0.2">
      <c r="A70">
        <v>66</v>
      </c>
      <c r="B70" t="s">
        <v>79</v>
      </c>
      <c r="C70">
        <v>1423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1423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1423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1423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1423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 x14ac:dyDescent="0.2">
      <c r="A71">
        <v>67</v>
      </c>
      <c r="B71" t="s">
        <v>80</v>
      </c>
      <c r="C71">
        <v>3209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3209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3209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3209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3209</v>
      </c>
    </row>
    <row r="72" spans="1:31" x14ac:dyDescent="0.2">
      <c r="A72">
        <v>68</v>
      </c>
      <c r="B72" t="s">
        <v>81</v>
      </c>
      <c r="C72">
        <v>1435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1435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1435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1435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1435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 x14ac:dyDescent="0.2">
      <c r="A73">
        <v>69</v>
      </c>
      <c r="B73" t="s">
        <v>82</v>
      </c>
      <c r="C73">
        <v>2213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2213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2213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2213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2213</v>
      </c>
      <c r="AD73" t="str">
        <f t="shared" si="73"/>
        <v/>
      </c>
      <c r="AE73" t="str">
        <f t="shared" si="74"/>
        <v/>
      </c>
    </row>
    <row r="74" spans="1:31" x14ac:dyDescent="0.2">
      <c r="A74">
        <v>70</v>
      </c>
      <c r="B74" t="s">
        <v>83</v>
      </c>
      <c r="C74">
        <v>2598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2598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2598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2598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2598</v>
      </c>
      <c r="AD74" t="str">
        <f t="shared" si="73"/>
        <v/>
      </c>
      <c r="AE74" t="str">
        <f t="shared" si="74"/>
        <v/>
      </c>
    </row>
    <row r="75" spans="1:31" x14ac:dyDescent="0.2">
      <c r="A75">
        <v>71</v>
      </c>
      <c r="B75" t="s">
        <v>84</v>
      </c>
      <c r="C75">
        <v>2018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2018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2018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2018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2018</v>
      </c>
      <c r="AE75" t="str">
        <f t="shared" si="74"/>
        <v/>
      </c>
    </row>
    <row r="76" spans="1:31" x14ac:dyDescent="0.2">
      <c r="A76">
        <v>72</v>
      </c>
      <c r="B76" t="s">
        <v>85</v>
      </c>
      <c r="C76">
        <v>6237</v>
      </c>
      <c r="D76" t="s">
        <v>5</v>
      </c>
      <c r="E76" t="s">
        <v>6</v>
      </c>
      <c r="F76">
        <v>100</v>
      </c>
      <c r="G76">
        <f t="shared" si="50"/>
        <v>0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 t="str">
        <f t="shared" si="57"/>
        <v/>
      </c>
      <c r="O76" t="str">
        <f t="shared" si="58"/>
        <v/>
      </c>
      <c r="P76" t="str">
        <f t="shared" si="59"/>
        <v/>
      </c>
      <c r="Q76" t="str">
        <f t="shared" si="60"/>
        <v/>
      </c>
      <c r="R76" t="str">
        <f t="shared" si="61"/>
        <v/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 t="str">
        <f t="shared" si="69"/>
        <v/>
      </c>
      <c r="AA76" t="str">
        <f t="shared" si="70"/>
        <v/>
      </c>
      <c r="AB76" t="str">
        <f t="shared" si="71"/>
        <v/>
      </c>
      <c r="AC76" t="str">
        <f t="shared" si="72"/>
        <v/>
      </c>
      <c r="AD76" t="str">
        <f t="shared" si="73"/>
        <v/>
      </c>
      <c r="AE76" t="str">
        <f t="shared" si="74"/>
        <v/>
      </c>
    </row>
    <row r="77" spans="1:31" x14ac:dyDescent="0.2">
      <c r="A77">
        <v>73</v>
      </c>
      <c r="B77" t="s">
        <v>86</v>
      </c>
      <c r="C77">
        <v>2944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2944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2944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2944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2944</v>
      </c>
      <c r="AE77" t="str">
        <f t="shared" si="74"/>
        <v/>
      </c>
    </row>
    <row r="78" spans="1:31" x14ac:dyDescent="0.2">
      <c r="A78">
        <v>74</v>
      </c>
      <c r="B78" t="s">
        <v>87</v>
      </c>
      <c r="C78">
        <v>1448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1448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1448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1448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1448</v>
      </c>
      <c r="AE78" t="str">
        <f t="shared" si="74"/>
        <v/>
      </c>
    </row>
    <row r="79" spans="1:31" x14ac:dyDescent="0.2">
      <c r="A79">
        <v>75</v>
      </c>
      <c r="B79" t="s">
        <v>88</v>
      </c>
      <c r="C79">
        <v>3868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3868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3868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3868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3868</v>
      </c>
    </row>
    <row r="80" spans="1:31" x14ac:dyDescent="0.2">
      <c r="A80">
        <v>76</v>
      </c>
      <c r="B80" t="s">
        <v>89</v>
      </c>
      <c r="C80">
        <v>4086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4086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4086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 t="str">
        <f t="shared" si="67"/>
        <v/>
      </c>
      <c r="Y80" t="str">
        <f t="shared" si="68"/>
        <v/>
      </c>
      <c r="Z80" t="str">
        <f t="shared" si="69"/>
        <v/>
      </c>
      <c r="AA80" t="str">
        <f t="shared" si="70"/>
        <v/>
      </c>
      <c r="AB80" t="str">
        <f t="shared" si="71"/>
        <v/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 x14ac:dyDescent="0.2">
      <c r="A81">
        <v>77</v>
      </c>
      <c r="B81" t="s">
        <v>90</v>
      </c>
      <c r="C81">
        <v>1364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1364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1364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1364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1364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 x14ac:dyDescent="0.2">
      <c r="A82">
        <v>78</v>
      </c>
      <c r="B82" t="s">
        <v>91</v>
      </c>
      <c r="C82">
        <v>2642</v>
      </c>
      <c r="D82" t="s">
        <v>6</v>
      </c>
      <c r="E82" t="s">
        <v>5</v>
      </c>
      <c r="F82">
        <v>50</v>
      </c>
      <c r="G82">
        <f t="shared" si="50"/>
        <v>0</v>
      </c>
      <c r="H82" t="str">
        <f t="shared" si="51"/>
        <v/>
      </c>
      <c r="I82" t="str">
        <f t="shared" si="52"/>
        <v/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 t="str">
        <f t="shared" si="60"/>
        <v/>
      </c>
      <c r="R82" t="str">
        <f t="shared" si="61"/>
        <v/>
      </c>
      <c r="S82" t="str">
        <f t="shared" si="62"/>
        <v/>
      </c>
      <c r="T82" t="str">
        <f t="shared" si="63"/>
        <v/>
      </c>
      <c r="U82" t="str">
        <f t="shared" si="64"/>
        <v/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 t="str">
        <f t="shared" si="72"/>
        <v/>
      </c>
      <c r="AD82" t="str">
        <f t="shared" si="73"/>
        <v/>
      </c>
      <c r="AE82" t="str">
        <f t="shared" si="74"/>
        <v/>
      </c>
    </row>
    <row r="83" spans="1:31" x14ac:dyDescent="0.2">
      <c r="A83">
        <v>79</v>
      </c>
      <c r="B83" t="s">
        <v>92</v>
      </c>
      <c r="C83">
        <v>2136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2136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2136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2136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2136</v>
      </c>
      <c r="AD83" t="str">
        <f t="shared" si="73"/>
        <v/>
      </c>
      <c r="AE83" t="str">
        <f t="shared" si="74"/>
        <v/>
      </c>
    </row>
    <row r="84" spans="1:31" x14ac:dyDescent="0.2">
      <c r="A84">
        <v>80</v>
      </c>
      <c r="B84" t="s">
        <v>93</v>
      </c>
      <c r="C84">
        <v>2775</v>
      </c>
      <c r="D84" t="s">
        <v>6</v>
      </c>
      <c r="E84" t="s">
        <v>6</v>
      </c>
      <c r="F84">
        <v>150</v>
      </c>
      <c r="G84">
        <f t="shared" si="50"/>
        <v>1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>
        <f t="shared" si="58"/>
        <v>2775</v>
      </c>
      <c r="P84" t="str">
        <f t="shared" si="59"/>
        <v/>
      </c>
      <c r="Q84" t="str">
        <f t="shared" si="60"/>
        <v/>
      </c>
      <c r="R84" t="str">
        <f t="shared" si="61"/>
        <v/>
      </c>
      <c r="S84">
        <f t="shared" si="62"/>
        <v>2775</v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>
        <f t="shared" si="70"/>
        <v>2775</v>
      </c>
      <c r="AB84" t="str">
        <f t="shared" si="71"/>
        <v/>
      </c>
      <c r="AC84" t="str">
        <f t="shared" si="72"/>
        <v/>
      </c>
      <c r="AD84" t="str">
        <f t="shared" si="73"/>
        <v/>
      </c>
      <c r="AE84">
        <f t="shared" si="74"/>
        <v>2775</v>
      </c>
    </row>
    <row r="85" spans="1:31" x14ac:dyDescent="0.2">
      <c r="A85">
        <v>81</v>
      </c>
      <c r="B85" t="s">
        <v>94</v>
      </c>
      <c r="C85">
        <v>2794</v>
      </c>
      <c r="D85" t="s">
        <v>5</v>
      </c>
      <c r="E85" t="s">
        <v>6</v>
      </c>
      <c r="F85">
        <v>50</v>
      </c>
      <c r="G85">
        <f t="shared" si="50"/>
        <v>0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 t="str">
        <f t="shared" si="56"/>
        <v/>
      </c>
      <c r="N85" t="str">
        <f t="shared" si="57"/>
        <v/>
      </c>
      <c r="O85" t="str">
        <f t="shared" si="58"/>
        <v/>
      </c>
      <c r="P85" t="str">
        <f t="shared" si="59"/>
        <v/>
      </c>
      <c r="Q85" t="str">
        <f t="shared" si="60"/>
        <v/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 t="str">
        <f t="shared" si="68"/>
        <v/>
      </c>
      <c r="Z85" t="str">
        <f t="shared" si="69"/>
        <v/>
      </c>
      <c r="AA85" t="str">
        <f t="shared" si="70"/>
        <v/>
      </c>
      <c r="AB85" t="str">
        <f t="shared" si="71"/>
        <v/>
      </c>
      <c r="AC85" t="str">
        <f t="shared" si="72"/>
        <v/>
      </c>
      <c r="AD85" t="str">
        <f t="shared" si="73"/>
        <v/>
      </c>
      <c r="AE85" t="str">
        <f t="shared" si="74"/>
        <v/>
      </c>
    </row>
    <row r="86" spans="1:31" x14ac:dyDescent="0.2">
      <c r="A86">
        <v>82</v>
      </c>
      <c r="B86" t="s">
        <v>95</v>
      </c>
      <c r="C86">
        <v>742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742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742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742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742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 x14ac:dyDescent="0.2">
      <c r="A87">
        <v>83</v>
      </c>
      <c r="B87" t="s">
        <v>96</v>
      </c>
      <c r="C87">
        <v>2645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2645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2645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2645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2645</v>
      </c>
    </row>
    <row r="88" spans="1:31" x14ac:dyDescent="0.2">
      <c r="A88">
        <v>84</v>
      </c>
      <c r="B88" t="s">
        <v>97</v>
      </c>
      <c r="C88">
        <v>3445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3445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3445</v>
      </c>
      <c r="R88" t="str">
        <f t="shared" si="61"/>
        <v/>
      </c>
      <c r="S88" t="str">
        <f t="shared" si="62"/>
        <v/>
      </c>
      <c r="T88" t="str">
        <f t="shared" si="63"/>
        <v/>
      </c>
      <c r="U88" t="str">
        <f t="shared" si="64"/>
        <v/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 t="str">
        <f t="shared" si="72"/>
        <v/>
      </c>
      <c r="AD88" t="str">
        <f t="shared" si="73"/>
        <v/>
      </c>
      <c r="AE88" t="str">
        <f t="shared" si="74"/>
        <v/>
      </c>
    </row>
    <row r="89" spans="1:31" x14ac:dyDescent="0.2">
      <c r="A89">
        <v>85</v>
      </c>
      <c r="B89" t="s">
        <v>98</v>
      </c>
      <c r="C89">
        <v>1756</v>
      </c>
      <c r="D89" t="s">
        <v>6</v>
      </c>
      <c r="E89" t="s">
        <v>5</v>
      </c>
      <c r="F89">
        <v>100</v>
      </c>
      <c r="G89">
        <f t="shared" si="50"/>
        <v>0</v>
      </c>
      <c r="H89" t="str">
        <f t="shared" si="51"/>
        <v/>
      </c>
      <c r="I89" t="str">
        <f t="shared" si="52"/>
        <v/>
      </c>
      <c r="J89" t="str">
        <f t="shared" si="53"/>
        <v/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 t="str">
        <f t="shared" si="61"/>
        <v/>
      </c>
      <c r="S89" t="str">
        <f t="shared" si="62"/>
        <v/>
      </c>
      <c r="T89" t="str">
        <f t="shared" si="63"/>
        <v/>
      </c>
      <c r="U89" t="str">
        <f t="shared" si="64"/>
        <v/>
      </c>
      <c r="V89" t="str">
        <f t="shared" si="65"/>
        <v/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 t="str">
        <f t="shared" si="73"/>
        <v/>
      </c>
      <c r="AE89" t="str">
        <f t="shared" si="74"/>
        <v/>
      </c>
    </row>
    <row r="90" spans="1:31" x14ac:dyDescent="0.2">
      <c r="A90">
        <v>86</v>
      </c>
      <c r="B90" t="s">
        <v>99</v>
      </c>
      <c r="C90">
        <v>1625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1625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1625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1625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1625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 x14ac:dyDescent="0.2">
      <c r="A91">
        <v>87</v>
      </c>
      <c r="B91" t="s">
        <v>100</v>
      </c>
      <c r="C91">
        <v>4461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4461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4461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4461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4461</v>
      </c>
    </row>
    <row r="92" spans="1:31" x14ac:dyDescent="0.2">
      <c r="A92">
        <v>88</v>
      </c>
      <c r="B92" t="s">
        <v>101</v>
      </c>
      <c r="C92">
        <v>4260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4260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4260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 t="str">
        <f t="shared" si="69"/>
        <v/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4260</v>
      </c>
      <c r="AE92" t="str">
        <f t="shared" si="74"/>
        <v/>
      </c>
    </row>
    <row r="93" spans="1:31" x14ac:dyDescent="0.2">
      <c r="A93">
        <v>89</v>
      </c>
      <c r="B93" t="s">
        <v>102</v>
      </c>
      <c r="C93">
        <v>2612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2612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2612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2612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2612</v>
      </c>
      <c r="AE93" t="str">
        <f t="shared" si="74"/>
        <v/>
      </c>
    </row>
    <row r="94" spans="1:31" x14ac:dyDescent="0.2">
      <c r="A94">
        <v>90</v>
      </c>
      <c r="B94" t="s">
        <v>103</v>
      </c>
      <c r="C94">
        <v>1207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1207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1207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1207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1207</v>
      </c>
      <c r="AD94" t="str">
        <f t="shared" si="73"/>
        <v/>
      </c>
      <c r="AE94" t="str">
        <f t="shared" si="74"/>
        <v/>
      </c>
    </row>
    <row r="95" spans="1:31" x14ac:dyDescent="0.2">
      <c r="A95">
        <v>91</v>
      </c>
      <c r="B95" t="s">
        <v>104</v>
      </c>
      <c r="C95">
        <v>831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831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831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831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831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 x14ac:dyDescent="0.2">
      <c r="A96">
        <v>92</v>
      </c>
      <c r="B96" t="s">
        <v>105</v>
      </c>
      <c r="C96">
        <v>2740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2740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2740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2740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2740</v>
      </c>
    </row>
    <row r="97" spans="1:31" x14ac:dyDescent="0.2">
      <c r="A97">
        <v>93</v>
      </c>
      <c r="B97" t="s">
        <v>106</v>
      </c>
      <c r="C97">
        <v>2606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2606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2606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2606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2606</v>
      </c>
    </row>
    <row r="98" spans="1:31" x14ac:dyDescent="0.2">
      <c r="A98">
        <v>94</v>
      </c>
      <c r="B98" t="s">
        <v>107</v>
      </c>
      <c r="C98">
        <v>1945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1945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1945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1945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1945</v>
      </c>
      <c r="AD98" t="str">
        <f t="shared" si="73"/>
        <v/>
      </c>
      <c r="AE98" t="str">
        <f t="shared" si="74"/>
        <v/>
      </c>
    </row>
    <row r="99" spans="1:31" x14ac:dyDescent="0.2">
      <c r="A99">
        <v>95</v>
      </c>
      <c r="B99" t="s">
        <v>108</v>
      </c>
      <c r="C99">
        <v>1398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1398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1398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1398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1398</v>
      </c>
      <c r="AE99" t="str">
        <f t="shared" si="74"/>
        <v/>
      </c>
    </row>
    <row r="100" spans="1:31" x14ac:dyDescent="0.2">
      <c r="A100">
        <v>96</v>
      </c>
      <c r="B100" t="s">
        <v>109</v>
      </c>
      <c r="C100">
        <v>2720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2720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2720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2720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2720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 x14ac:dyDescent="0.2">
      <c r="G101" t="s">
        <v>12</v>
      </c>
      <c r="H101">
        <f t="shared" ref="H101:AE101" si="75">AVERAGE(H5:H100)</f>
        <v>1114.5</v>
      </c>
      <c r="I101">
        <f t="shared" si="75"/>
        <v>1833.1111111111111</v>
      </c>
      <c r="J101">
        <f t="shared" si="75"/>
        <v>3056.7777777777778</v>
      </c>
      <c r="K101">
        <f t="shared" si="75"/>
        <v>2910.1</v>
      </c>
      <c r="L101">
        <f t="shared" si="75"/>
        <v>1909.75</v>
      </c>
      <c r="M101">
        <f t="shared" si="75"/>
        <v>2094.2727272727275</v>
      </c>
      <c r="N101">
        <f t="shared" si="75"/>
        <v>2537.7272727272725</v>
      </c>
      <c r="O101">
        <f t="shared" si="75"/>
        <v>2950.2727272727275</v>
      </c>
      <c r="P101">
        <f t="shared" si="75"/>
        <v>1512.125</v>
      </c>
      <c r="Q101">
        <f t="shared" si="75"/>
        <v>1976.75</v>
      </c>
      <c r="R101">
        <f t="shared" si="75"/>
        <v>2771.3</v>
      </c>
      <c r="S101">
        <f t="shared" si="75"/>
        <v>2931.1428571428573</v>
      </c>
      <c r="T101">
        <f t="shared" si="75"/>
        <v>1114.5</v>
      </c>
      <c r="U101">
        <f t="shared" si="75"/>
        <v>1631.625</v>
      </c>
      <c r="V101">
        <f t="shared" si="75"/>
        <v>3056.7777777777778</v>
      </c>
      <c r="W101">
        <f t="shared" si="75"/>
        <v>2910.1</v>
      </c>
      <c r="X101">
        <f t="shared" si="75"/>
        <v>1711.909090909091</v>
      </c>
      <c r="Y101">
        <f t="shared" si="75"/>
        <v>2094.2727272727275</v>
      </c>
      <c r="Z101">
        <f t="shared" si="75"/>
        <v>2365.5</v>
      </c>
      <c r="AA101">
        <f t="shared" si="75"/>
        <v>2950.2727272727275</v>
      </c>
      <c r="AB101">
        <f t="shared" si="75"/>
        <v>1400.2173913043478</v>
      </c>
      <c r="AC101">
        <f t="shared" si="75"/>
        <v>1899.4736842105262</v>
      </c>
      <c r="AD101">
        <f t="shared" si="75"/>
        <v>2665.5789473684213</v>
      </c>
      <c r="AE101">
        <f t="shared" si="75"/>
        <v>2931.1428571428573</v>
      </c>
    </row>
    <row r="102" spans="1:31" x14ac:dyDescent="0.2">
      <c r="G102" t="s">
        <v>13</v>
      </c>
      <c r="H102">
        <f t="shared" ref="H102:AE102" si="76">STDEV(H5:H100)</f>
        <v>254.45253174038356</v>
      </c>
      <c r="I102">
        <f t="shared" si="76"/>
        <v>751.43669800663247</v>
      </c>
      <c r="J102">
        <f t="shared" si="76"/>
        <v>1091.5237947220592</v>
      </c>
      <c r="K102">
        <f t="shared" si="76"/>
        <v>978.5393252757458</v>
      </c>
      <c r="L102">
        <f t="shared" si="76"/>
        <v>816.8747678583519</v>
      </c>
      <c r="M102">
        <f t="shared" si="76"/>
        <v>628.67560647906316</v>
      </c>
      <c r="N102">
        <f t="shared" si="76"/>
        <v>849.64770239306756</v>
      </c>
      <c r="O102">
        <f t="shared" si="76"/>
        <v>1072.6507438033213</v>
      </c>
      <c r="P102">
        <f t="shared" si="76"/>
        <v>717.69166883957848</v>
      </c>
      <c r="Q102">
        <f t="shared" si="76"/>
        <v>680.83554510152021</v>
      </c>
      <c r="R102">
        <f t="shared" si="76"/>
        <v>975.59704257120609</v>
      </c>
      <c r="S102">
        <f t="shared" si="76"/>
        <v>1003.2971287566951</v>
      </c>
      <c r="T102">
        <f t="shared" si="76"/>
        <v>254.45253174038356</v>
      </c>
      <c r="U102">
        <f t="shared" si="76"/>
        <v>477.23876548926148</v>
      </c>
      <c r="V102">
        <f t="shared" si="76"/>
        <v>1091.5237947220592</v>
      </c>
      <c r="W102">
        <f t="shared" si="76"/>
        <v>978.5393252757458</v>
      </c>
      <c r="X102">
        <f t="shared" si="76"/>
        <v>466.20949251285202</v>
      </c>
      <c r="Y102">
        <f t="shared" si="76"/>
        <v>628.67560647906316</v>
      </c>
      <c r="Z102">
        <f t="shared" si="76"/>
        <v>663.00381262520318</v>
      </c>
      <c r="AA102">
        <f t="shared" si="76"/>
        <v>1072.6507438033213</v>
      </c>
      <c r="AB102">
        <f t="shared" si="76"/>
        <v>473.57450757958765</v>
      </c>
      <c r="AC102">
        <f t="shared" si="76"/>
        <v>602.67849992264212</v>
      </c>
      <c r="AD102">
        <f t="shared" si="76"/>
        <v>876.76059799630059</v>
      </c>
      <c r="AE102">
        <f t="shared" si="76"/>
        <v>1003.2971287566951</v>
      </c>
    </row>
    <row r="103" spans="1:31" s="2" customFormat="1" x14ac:dyDescent="0.2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 x14ac:dyDescent="0.2">
      <c r="H104" s="4" t="s">
        <v>9</v>
      </c>
      <c r="I104" s="4"/>
      <c r="J104" s="4"/>
      <c r="K104" s="4"/>
      <c r="L104" s="4" t="s">
        <v>10</v>
      </c>
      <c r="M104" s="4"/>
      <c r="N104" s="4"/>
      <c r="O104" s="4"/>
      <c r="P104" s="4" t="s">
        <v>11</v>
      </c>
      <c r="Q104" s="4"/>
      <c r="R104" s="4"/>
      <c r="S104" s="4"/>
      <c r="T104" s="4" t="s">
        <v>9</v>
      </c>
      <c r="U104" s="4"/>
      <c r="V104" s="4"/>
      <c r="W104" s="4"/>
      <c r="X104" s="4" t="s">
        <v>10</v>
      </c>
      <c r="Y104" s="4"/>
      <c r="Z104" s="4"/>
      <c r="AA104" s="4"/>
      <c r="AB104" s="4" t="s">
        <v>11</v>
      </c>
      <c r="AC104" s="4"/>
      <c r="AD104" s="4"/>
      <c r="AE104" s="4"/>
    </row>
    <row r="105" spans="1:31" s="2" customFormat="1" x14ac:dyDescent="0.2">
      <c r="H105" s="5" t="s">
        <v>7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7"/>
      <c r="T105" s="5" t="s">
        <v>8</v>
      </c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7"/>
    </row>
    <row r="106" spans="1:31" s="2" customFormat="1" x14ac:dyDescent="0.2">
      <c r="G106" s="2" t="s">
        <v>114</v>
      </c>
      <c r="H106" s="3">
        <f>COUNTIFS($G$5:$G$100,0,$E$5:$E$100,"[b]",$F$5:$F$100,0)</f>
        <v>0</v>
      </c>
      <c r="I106" s="3">
        <f>COUNTIFS($G$5:$G$100,0,$E$5:$E$100,"[b]",$F$5:$F$100,50)</f>
        <v>3</v>
      </c>
      <c r="J106" s="3">
        <f>COUNTIFS($G$5:$G$100,0,$E$5:$E$100,"[b]",$F$5:$F$100,100)</f>
        <v>3</v>
      </c>
      <c r="K106" s="3">
        <f>COUNTIFS($G$5:$G$100,0,$E$5:$E$100,"[b]",$F$5:$F$100,150)</f>
        <v>2</v>
      </c>
      <c r="L106" s="3">
        <f>COUNTIFS($G$5:$G$100,0,$E$5:$E$100,"[n]",$F$5:$F$100,0)</f>
        <v>0</v>
      </c>
      <c r="M106" s="3">
        <f>COUNTIFS($G$5:$G$100,0,$E$5:$E$100,"[n]",$F$5:$F$100,50)</f>
        <v>1</v>
      </c>
      <c r="N106" s="3">
        <f>COUNTIFS($G$5:$G$100,0,$E$5:$E$100,"[n]",$F$5:$F$100,100)</f>
        <v>1</v>
      </c>
      <c r="O106" s="3">
        <f>COUNTIFS($G$5:$G$100,0,$E$5:$E$100,"[n]",$F$5:$F$100,150)</f>
        <v>1</v>
      </c>
      <c r="P106" s="3">
        <f>COUNTIFS($G$5:$G$100,0,$F$5:$F$100,0)</f>
        <v>0</v>
      </c>
      <c r="Q106" s="3">
        <f>COUNTIFS($G$5:$G$100,0,$F$5:$F$100,50)</f>
        <v>4</v>
      </c>
      <c r="R106" s="3">
        <f>COUNTIFS($G$5:$G$100,0,$F$5:$F$100,100)</f>
        <v>4</v>
      </c>
      <c r="S106" s="3">
        <f>COUNTIFS($G$5:$G$100,0,$F$5:$F$100,150)</f>
        <v>3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 x14ac:dyDescent="0.2"/>
  </sheetData>
  <mergeCells count="17">
    <mergeCell ref="P104:S104"/>
    <mergeCell ref="T104:W104"/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2008-08-04T19:44:12Z</dcterms:created>
  <dcterms:modified xsi:type="dcterms:W3CDTF">2016-02-04T22:02:11Z</dcterms:modified>
</cp:coreProperties>
</file>