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k02/Downloads/Behavioural_data/"/>
    </mc:Choice>
  </mc:AlternateContent>
  <bookViews>
    <workbookView xWindow="480" yWindow="460" windowWidth="15140" windowHeight="6340"/>
  </bookViews>
  <sheets>
    <sheet name="S&amp;M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P102" i="1"/>
  <c r="P101" i="1"/>
  <c r="L102" i="1"/>
  <c r="L101" i="1"/>
  <c r="I101" i="1"/>
  <c r="I102" i="1"/>
  <c r="U71" i="1"/>
  <c r="H102" i="1"/>
  <c r="H101" i="1"/>
  <c r="T41" i="1"/>
  <c r="O101" i="1"/>
  <c r="O102" i="1"/>
  <c r="AA100" i="1"/>
  <c r="AD69" i="1"/>
  <c r="AD65" i="1"/>
  <c r="AD61" i="1"/>
  <c r="AD57" i="1"/>
  <c r="AD53" i="1"/>
  <c r="AD49" i="1"/>
  <c r="AD45" i="1"/>
  <c r="AD41" i="1"/>
  <c r="AD37" i="1"/>
  <c r="AD33" i="1"/>
  <c r="AD29" i="1"/>
  <c r="AD25" i="1"/>
  <c r="AD21" i="1"/>
  <c r="AD19" i="1"/>
  <c r="AD17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Y76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D7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U101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<sst xmlns="http://schemas.openxmlformats.org/spreadsheetml/2006/main" count="317" uniqueCount="117">
  <si>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</si>
  <si>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</si>
  <si>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</si>
  <si>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</si>
  <si>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</si>
  <si>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</si>
  <si>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</si>
  <si>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</si>
  <si>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</si>
  <si>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</si>
  <si>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</si>
  <si>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</si>
  <si>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</si>
  <si>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</si>
  <si>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</si>
  <si>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</si>
  <si>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</si>
  <si>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</si>
  <si>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</si>
  <si>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</si>
  <si>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</si>
  <si>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</si>
  <si>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</si>
  <si>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</si>
  <si>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</si>
  <si>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</si>
  <si>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</si>
  <si>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</si>
  <si>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</si>
  <si>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</si>
  <si>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</si>
  <si>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</si>
  <si>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</si>
  <si>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</si>
  <si>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</si>
  <si>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</si>
  <si>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</si>
  <si>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</si>
  <si>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</si>
  <si>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</si>
  <si>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</si>
  <si>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</si>
  <si>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</si>
  <si>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</si>
  <si>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</si>
  <si>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</si>
  <si>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</si>
  <si>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</si>
  <si>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</si>
  <si>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</si>
  <si>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</si>
  <si>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</si>
  <si>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</si>
  <si>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</si>
  <si>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</si>
  <si>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</si>
  <si>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</si>
  <si>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</si>
  <si>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</si>
  <si>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</si>
  <si>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</si>
  <si>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</si>
  <si>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</si>
  <si>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</si>
  <si>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</si>
  <si>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</si>
  <si>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</si>
  <si>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</si>
  <si>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</si>
  <si>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</si>
  <si>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</si>
  <si>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</si>
  <si>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</si>
  <si>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</si>
  <si>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</si>
  <si>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</si>
  <si>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</si>
  <si>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</si>
  <si>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</si>
  <si>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</si>
  <si>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</si>
  <si>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</si>
  <si>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</si>
  <si>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</si>
  <si>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</si>
  <si>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</si>
  <si>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</si>
  <si>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</si>
  <si>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</si>
  <si>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</si>
  <si>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</si>
  <si>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</si>
  <si>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</si>
  <si>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</si>
  <si>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</si>
  <si>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</si>
  <si>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</si>
  <si>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</si>
  <si>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</si>
  <si>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</si>
  <si>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</si>
  <si>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</si>
  <si>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</si>
  <si>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</si>
  <si>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</si>
  <si>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</si>
  <si>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</si>
  <si>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</si>
  <si>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</si>
  <si>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</si>
  <si>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N/A</t>
  </si>
  <si>
    <t>[N/A]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</si>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</sst>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D4" sqref="D4:E4"/>
    </sheetView>
  </sheetViews>
  <sheetFormatPr baseColWidth="10" defaultColWidth="8.83203125" defaultRowHeight="15" x14ac:dyDescent="0.2"/>
  <cols>
    <col min="7" max="7" width="19.1640625" customWidth="1"/>
    <col min="8" max="31" width="6.5" customWidth="1"/>
  </cols>
  <sheetData>
    <row r="1" spans="1:31" x14ac:dyDescent="0.2">
      <c r="A1" t="s">
        <v>0</v>
      </c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7"/>
    </row>
    <row r="2" spans="1:31" x14ac:dyDescent="0.2">
      <c r="A2" t="s">
        <v>1</v>
      </c>
      <c r="H2" s="5" t="s">
        <v>7</v>
      </c>
      <c r="I2" s="6"/>
      <c r="J2" s="6"/>
      <c r="K2" s="6"/>
      <c r="L2" s="6"/>
      <c r="M2" s="6"/>
      <c r="N2" s="6"/>
      <c r="O2" s="6"/>
      <c r="P2" s="6"/>
      <c r="Q2" s="6"/>
      <c r="R2" s="6"/>
      <c r="S2" s="7"/>
      <c r="T2" s="5" t="s">
        <v>8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7"/>
    </row>
    <row r="3" spans="1:31" x14ac:dyDescent="0.2">
      <c r="H3" s="4" t="s">
        <v>9</v>
      </c>
      <c r="I3" s="4"/>
      <c r="J3" s="4"/>
      <c r="K3" s="4"/>
      <c r="L3" s="4" t="s">
        <v>10</v>
      </c>
      <c r="M3" s="4"/>
      <c r="N3" s="4"/>
      <c r="O3" s="4"/>
      <c r="P3" s="4" t="s">
        <v>11</v>
      </c>
      <c r="Q3" s="4"/>
      <c r="R3" s="4"/>
      <c r="S3" s="4"/>
      <c r="T3" s="4" t="s">
        <v>9</v>
      </c>
      <c r="U3" s="4"/>
      <c r="V3" s="4"/>
      <c r="W3" s="4"/>
      <c r="X3" s="4" t="s">
        <v>10</v>
      </c>
      <c r="Y3" s="4"/>
      <c r="Z3" s="4"/>
      <c r="AA3" s="4"/>
      <c r="AB3" s="4" t="s">
        <v>11</v>
      </c>
      <c r="AC3" s="4"/>
      <c r="AD3" s="4"/>
      <c r="AE3" s="4"/>
    </row>
    <row r="4" spans="1:31" x14ac:dyDescent="0.2">
      <c r="A4" t="s">
        <v>2</v>
      </c>
      <c r="B4" t="s">
        <v>3</v>
      </c>
      <c r="C4" t="s">
        <v>4</v>
      </c>
      <c r="D4" s="8" t="s">
        <v>113</v>
      </c>
      <c r="E4" s="8" t="s">
        <v>112</v>
      </c>
      <c r="F4" t="s">
        <v>114</v>
      </c>
      <c r="G4" t="s">
        <v>115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 x14ac:dyDescent="0.2">
      <c r="A5">
        <v>1</v>
      </c>
      <c r="B5" t="s">
        <v>14</v>
      </c>
      <c r="C5" t="s">
        <v>110</v>
      </c>
      <c r="D5" t="s">
        <v>111</v>
      </c>
      <c r="E5" t="s">
        <v>6</v>
      </c>
      <c r="F5">
        <v>0</v>
      </c>
      <c r="G5">
        <f t="shared" ref="G5:G36" si="0">IF($E5=$D5, 1, 0)</f>
        <v>0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 t="str">
        <f t="shared" ref="L5:L36" si="5">IF(AND($F5=0, $G5=1, $E5="[n]"), $C5,"")</f>
        <v/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 t="str">
        <f t="shared" ref="P5:P36" si="9">IF(AND($F5=0, $G5=1), $C5,"")</f>
        <v/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 t="str">
        <f t="shared" ref="X5:X36" si="17">IF(AND(L5&lt;(L$101+2*L$102), L5&gt;(L$101-2*L$102)), L5, "")</f>
        <v/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 t="str">
        <f t="shared" ref="AB5:AB36" si="21">IF(AND(P5&lt;(P$101+2*P$102), P5&gt;(P$101-2*P$102)), P5, "")</f>
        <v/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 x14ac:dyDescent="0.2">
      <c r="A6">
        <v>2</v>
      </c>
      <c r="B6" t="s">
        <v>15</v>
      </c>
      <c r="C6">
        <v>6635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6635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6635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 t="str">
        <f t="shared" si="20"/>
        <v/>
      </c>
      <c r="AB6" t="str">
        <f t="shared" si="21"/>
        <v/>
      </c>
      <c r="AC6" t="str">
        <f t="shared" si="22"/>
        <v/>
      </c>
      <c r="AD6" t="str">
        <f t="shared" si="23"/>
        <v/>
      </c>
      <c r="AE6" t="str">
        <f t="shared" si="24"/>
        <v/>
      </c>
    </row>
    <row r="7" spans="1:31" x14ac:dyDescent="0.2">
      <c r="A7">
        <v>3</v>
      </c>
      <c r="B7" t="s">
        <v>16</v>
      </c>
      <c r="C7">
        <v>3767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3767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3767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3767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3767</v>
      </c>
    </row>
    <row r="8" spans="1:31" x14ac:dyDescent="0.2">
      <c r="A8">
        <v>4</v>
      </c>
      <c r="B8" t="s">
        <v>17</v>
      </c>
      <c r="C8">
        <v>5816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5816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5816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5816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>
        <f t="shared" si="23"/>
        <v>5816</v>
      </c>
      <c r="AE8" t="str">
        <f t="shared" si="24"/>
        <v/>
      </c>
    </row>
    <row r="9" spans="1:31" x14ac:dyDescent="0.2">
      <c r="A9">
        <v>5</v>
      </c>
      <c r="B9" t="s">
        <v>18</v>
      </c>
      <c r="C9">
        <v>6391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6391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6391</v>
      </c>
      <c r="R9" t="str">
        <f t="shared" si="11"/>
        <v/>
      </c>
      <c r="S9" t="str">
        <f t="shared" si="12"/>
        <v/>
      </c>
      <c r="T9" t="str">
        <f t="shared" si="13"/>
        <v/>
      </c>
      <c r="U9" t="str">
        <f t="shared" si="14"/>
        <v/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 t="str">
        <f t="shared" si="22"/>
        <v/>
      </c>
      <c r="AD9" t="str">
        <f t="shared" si="23"/>
        <v/>
      </c>
      <c r="AE9" t="str">
        <f t="shared" si="24"/>
        <v/>
      </c>
    </row>
    <row r="10" spans="1:31" x14ac:dyDescent="0.2">
      <c r="A10">
        <v>6</v>
      </c>
      <c r="B10" t="s">
        <v>19</v>
      </c>
      <c r="C10">
        <v>3604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3604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3604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3604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3604</v>
      </c>
      <c r="AD10" t="str">
        <f t="shared" si="23"/>
        <v/>
      </c>
      <c r="AE10" t="str">
        <f t="shared" si="24"/>
        <v/>
      </c>
    </row>
    <row r="11" spans="1:31" x14ac:dyDescent="0.2">
      <c r="A11">
        <v>7</v>
      </c>
      <c r="B11" t="s">
        <v>20</v>
      </c>
      <c r="C11">
        <v>6303</v>
      </c>
      <c r="D11" t="s">
        <v>6</v>
      </c>
      <c r="E11" t="s">
        <v>6</v>
      </c>
      <c r="F11">
        <v>100</v>
      </c>
      <c r="G11">
        <f t="shared" si="0"/>
        <v>1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>
        <f t="shared" si="7"/>
        <v>6303</v>
      </c>
      <c r="O11" t="str">
        <f t="shared" si="8"/>
        <v/>
      </c>
      <c r="P11" t="str">
        <f t="shared" si="9"/>
        <v/>
      </c>
      <c r="Q11" t="str">
        <f t="shared" si="10"/>
        <v/>
      </c>
      <c r="R11">
        <f t="shared" si="11"/>
        <v>6303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>
        <f t="shared" si="19"/>
        <v>6303</v>
      </c>
      <c r="AA11" t="str">
        <f t="shared" si="20"/>
        <v/>
      </c>
      <c r="AB11" t="str">
        <f t="shared" si="21"/>
        <v/>
      </c>
      <c r="AC11" t="str">
        <f t="shared" si="22"/>
        <v/>
      </c>
      <c r="AD11">
        <f t="shared" si="23"/>
        <v>6303</v>
      </c>
      <c r="AE11" t="str">
        <f t="shared" si="24"/>
        <v/>
      </c>
    </row>
    <row r="12" spans="1:31" x14ac:dyDescent="0.2">
      <c r="A12">
        <v>8</v>
      </c>
      <c r="B12" t="s">
        <v>21</v>
      </c>
      <c r="C12">
        <v>4172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4172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4172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4172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4172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 x14ac:dyDescent="0.2">
      <c r="A13">
        <v>9</v>
      </c>
      <c r="B13" t="s">
        <v>22</v>
      </c>
      <c r="C13">
        <v>3560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3560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3560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3560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3560</v>
      </c>
    </row>
    <row r="14" spans="1:31" x14ac:dyDescent="0.2">
      <c r="A14">
        <v>10</v>
      </c>
      <c r="B14" t="s">
        <v>23</v>
      </c>
      <c r="C14">
        <v>4331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4331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4331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4331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4331</v>
      </c>
    </row>
    <row r="15" spans="1:31" x14ac:dyDescent="0.2">
      <c r="A15">
        <v>11</v>
      </c>
      <c r="B15" t="s">
        <v>24</v>
      </c>
      <c r="C15">
        <v>3495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3495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3495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3495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3495</v>
      </c>
      <c r="AD15" t="str">
        <f t="shared" si="23"/>
        <v/>
      </c>
      <c r="AE15" t="str">
        <f t="shared" si="24"/>
        <v/>
      </c>
    </row>
    <row r="16" spans="1:31" x14ac:dyDescent="0.2">
      <c r="A16">
        <v>12</v>
      </c>
      <c r="B16" t="s">
        <v>25</v>
      </c>
      <c r="C16">
        <v>5144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5144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5144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5144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5144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 x14ac:dyDescent="0.2">
      <c r="A17">
        <v>13</v>
      </c>
      <c r="B17" t="s">
        <v>26</v>
      </c>
      <c r="C17">
        <v>5236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5236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5236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5236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5236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 x14ac:dyDescent="0.2">
      <c r="A18">
        <v>14</v>
      </c>
      <c r="B18" t="s">
        <v>27</v>
      </c>
      <c r="C18">
        <v>3143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3143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3143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3143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3143</v>
      </c>
      <c r="AE18" t="str">
        <f t="shared" si="24"/>
        <v/>
      </c>
    </row>
    <row r="19" spans="1:31" x14ac:dyDescent="0.2">
      <c r="A19">
        <v>15</v>
      </c>
      <c r="B19" t="s">
        <v>28</v>
      </c>
      <c r="C19">
        <v>5175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5175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5175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5175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5175</v>
      </c>
      <c r="AE19" t="str">
        <f t="shared" si="24"/>
        <v/>
      </c>
    </row>
    <row r="20" spans="1:31" x14ac:dyDescent="0.2">
      <c r="A20">
        <v>16</v>
      </c>
      <c r="B20" t="s">
        <v>29</v>
      </c>
      <c r="C20">
        <v>3293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3293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3293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3293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3293</v>
      </c>
      <c r="AD20" t="str">
        <f t="shared" si="23"/>
        <v/>
      </c>
      <c r="AE20" t="str">
        <f t="shared" si="24"/>
        <v/>
      </c>
    </row>
    <row r="21" spans="1:31" x14ac:dyDescent="0.2">
      <c r="A21">
        <v>17</v>
      </c>
      <c r="B21" t="s">
        <v>30</v>
      </c>
      <c r="C21">
        <v>6935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6935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6935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 t="str">
        <f t="shared" si="19"/>
        <v/>
      </c>
      <c r="AA21" t="str">
        <f t="shared" si="20"/>
        <v/>
      </c>
      <c r="AB21" t="str">
        <f t="shared" si="21"/>
        <v/>
      </c>
      <c r="AC21" t="str">
        <f t="shared" si="22"/>
        <v/>
      </c>
      <c r="AD21" t="str">
        <f t="shared" si="23"/>
        <v/>
      </c>
      <c r="AE21" t="str">
        <f t="shared" si="24"/>
        <v/>
      </c>
    </row>
    <row r="22" spans="1:31" x14ac:dyDescent="0.2">
      <c r="A22">
        <v>18</v>
      </c>
      <c r="B22" t="s">
        <v>31</v>
      </c>
      <c r="C22">
        <v>3743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3743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3743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3743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3743</v>
      </c>
    </row>
    <row r="23" spans="1:31" x14ac:dyDescent="0.2">
      <c r="A23">
        <v>19</v>
      </c>
      <c r="B23" t="s">
        <v>32</v>
      </c>
      <c r="C23">
        <v>7107</v>
      </c>
      <c r="D23" t="s">
        <v>5</v>
      </c>
      <c r="E23" t="s">
        <v>6</v>
      </c>
      <c r="F23">
        <v>50</v>
      </c>
      <c r="G23">
        <f t="shared" si="0"/>
        <v>0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 t="str">
        <f t="shared" si="6"/>
        <v/>
      </c>
      <c r="N23" t="str">
        <f t="shared" si="7"/>
        <v/>
      </c>
      <c r="O23" t="str">
        <f t="shared" si="8"/>
        <v/>
      </c>
      <c r="P23" t="str">
        <f t="shared" si="9"/>
        <v/>
      </c>
      <c r="Q23" t="str">
        <f t="shared" si="10"/>
        <v/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 t="str">
        <f t="shared" si="18"/>
        <v/>
      </c>
      <c r="Z23" t="str">
        <f t="shared" si="19"/>
        <v/>
      </c>
      <c r="AA23" t="str">
        <f t="shared" si="20"/>
        <v/>
      </c>
      <c r="AB23" t="str">
        <f t="shared" si="21"/>
        <v/>
      </c>
      <c r="AC23" t="str">
        <f t="shared" si="22"/>
        <v/>
      </c>
      <c r="AD23" t="str">
        <f t="shared" si="23"/>
        <v/>
      </c>
      <c r="AE23" t="str">
        <f t="shared" si="24"/>
        <v/>
      </c>
    </row>
    <row r="24" spans="1:31" x14ac:dyDescent="0.2">
      <c r="A24">
        <v>20</v>
      </c>
      <c r="B24" t="s">
        <v>33</v>
      </c>
      <c r="C24">
        <v>3792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3792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3792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3792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3792</v>
      </c>
      <c r="AD24" t="str">
        <f t="shared" si="23"/>
        <v/>
      </c>
      <c r="AE24" t="str">
        <f t="shared" si="24"/>
        <v/>
      </c>
    </row>
    <row r="25" spans="1:31" x14ac:dyDescent="0.2">
      <c r="A25">
        <v>21</v>
      </c>
      <c r="B25" t="s">
        <v>34</v>
      </c>
      <c r="C25">
        <v>3426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3426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3426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3426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3426</v>
      </c>
      <c r="AE25" t="str">
        <f t="shared" si="24"/>
        <v/>
      </c>
    </row>
    <row r="26" spans="1:31" x14ac:dyDescent="0.2">
      <c r="A26">
        <v>22</v>
      </c>
      <c r="B26" t="s">
        <v>35</v>
      </c>
      <c r="C26">
        <v>3670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3670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3670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3670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3670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 x14ac:dyDescent="0.2">
      <c r="A27">
        <v>23</v>
      </c>
      <c r="B27" t="s">
        <v>36</v>
      </c>
      <c r="C27">
        <v>3766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3766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3766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3766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3766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 x14ac:dyDescent="0.2">
      <c r="A28">
        <v>24</v>
      </c>
      <c r="B28" t="s">
        <v>37</v>
      </c>
      <c r="C28">
        <v>4170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4170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4170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4170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4170</v>
      </c>
    </row>
    <row r="29" spans="1:31" x14ac:dyDescent="0.2">
      <c r="A29">
        <v>25</v>
      </c>
      <c r="B29" t="s">
        <v>38</v>
      </c>
      <c r="C29">
        <v>5103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5103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5103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5103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5103</v>
      </c>
    </row>
    <row r="30" spans="1:31" x14ac:dyDescent="0.2">
      <c r="A30">
        <v>26</v>
      </c>
      <c r="B30" t="s">
        <v>39</v>
      </c>
      <c r="C30">
        <v>5375</v>
      </c>
      <c r="D30" t="s">
        <v>5</v>
      </c>
      <c r="E30" t="s">
        <v>6</v>
      </c>
      <c r="F30">
        <v>50</v>
      </c>
      <c r="G30">
        <f t="shared" si="0"/>
        <v>0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 t="str">
        <f t="shared" si="6"/>
        <v/>
      </c>
      <c r="N30" t="str">
        <f t="shared" si="7"/>
        <v/>
      </c>
      <c r="O30" t="str">
        <f t="shared" si="8"/>
        <v/>
      </c>
      <c r="P30" t="str">
        <f t="shared" si="9"/>
        <v/>
      </c>
      <c r="Q30" t="str">
        <f t="shared" si="10"/>
        <v/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 t="str">
        <f t="shared" si="18"/>
        <v/>
      </c>
      <c r="Z30" t="str">
        <f t="shared" si="19"/>
        <v/>
      </c>
      <c r="AA30" t="str">
        <f t="shared" si="20"/>
        <v/>
      </c>
      <c r="AB30" t="str">
        <f t="shared" si="21"/>
        <v/>
      </c>
      <c r="AC30" t="str">
        <f t="shared" si="22"/>
        <v/>
      </c>
      <c r="AD30" t="str">
        <f t="shared" si="23"/>
        <v/>
      </c>
      <c r="AE30" t="str">
        <f t="shared" si="24"/>
        <v/>
      </c>
    </row>
    <row r="31" spans="1:31" x14ac:dyDescent="0.2">
      <c r="A31">
        <v>27</v>
      </c>
      <c r="B31" t="s">
        <v>40</v>
      </c>
      <c r="C31">
        <v>5951</v>
      </c>
      <c r="D31" t="s">
        <v>6</v>
      </c>
      <c r="E31" t="s">
        <v>5</v>
      </c>
      <c r="F31">
        <v>50</v>
      </c>
      <c r="G31">
        <f t="shared" si="0"/>
        <v>0</v>
      </c>
      <c r="H31" t="str">
        <f t="shared" si="1"/>
        <v/>
      </c>
      <c r="I31" t="str">
        <f t="shared" si="2"/>
        <v/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 t="str">
        <f t="shared" si="10"/>
        <v/>
      </c>
      <c r="R31" t="str">
        <f t="shared" si="11"/>
        <v/>
      </c>
      <c r="S31" t="str">
        <f t="shared" si="12"/>
        <v/>
      </c>
      <c r="T31" t="str">
        <f t="shared" si="13"/>
        <v/>
      </c>
      <c r="U31" t="str">
        <f t="shared" si="14"/>
        <v/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 t="str">
        <f t="shared" si="22"/>
        <v/>
      </c>
      <c r="AD31" t="str">
        <f t="shared" si="23"/>
        <v/>
      </c>
      <c r="AE31" t="str">
        <f t="shared" si="24"/>
        <v/>
      </c>
    </row>
    <row r="32" spans="1:31" x14ac:dyDescent="0.2">
      <c r="A32">
        <v>28</v>
      </c>
      <c r="B32" t="s">
        <v>41</v>
      </c>
      <c r="C32">
        <v>4440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4440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4440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4440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4440</v>
      </c>
      <c r="AE32" t="str">
        <f t="shared" si="24"/>
        <v/>
      </c>
    </row>
    <row r="33" spans="1:31" x14ac:dyDescent="0.2">
      <c r="A33">
        <v>29</v>
      </c>
      <c r="B33" t="s">
        <v>42</v>
      </c>
      <c r="C33">
        <v>4119</v>
      </c>
      <c r="D33" t="s">
        <v>6</v>
      </c>
      <c r="E33" t="s">
        <v>5</v>
      </c>
      <c r="F33">
        <v>0</v>
      </c>
      <c r="G33">
        <f t="shared" si="0"/>
        <v>0</v>
      </c>
      <c r="H33" t="str">
        <f t="shared" si="1"/>
        <v/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 t="str">
        <f t="shared" si="9"/>
        <v/>
      </c>
      <c r="Q33" t="str">
        <f t="shared" si="10"/>
        <v/>
      </c>
      <c r="R33" t="str">
        <f t="shared" si="11"/>
        <v/>
      </c>
      <c r="S33" t="str">
        <f t="shared" si="12"/>
        <v/>
      </c>
      <c r="T33" t="str">
        <f t="shared" si="13"/>
        <v/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 t="str">
        <f t="shared" si="21"/>
        <v/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 x14ac:dyDescent="0.2">
      <c r="A34">
        <v>30</v>
      </c>
      <c r="B34" t="s">
        <v>43</v>
      </c>
      <c r="C34">
        <v>3977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3977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3977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3977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3977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 x14ac:dyDescent="0.2">
      <c r="A35">
        <v>31</v>
      </c>
      <c r="B35" t="s">
        <v>44</v>
      </c>
      <c r="C35">
        <v>4287</v>
      </c>
      <c r="D35" t="s">
        <v>5</v>
      </c>
      <c r="E35" t="s">
        <v>5</v>
      </c>
      <c r="F35">
        <v>150</v>
      </c>
      <c r="G35">
        <f t="shared" si="0"/>
        <v>1</v>
      </c>
      <c r="H35" t="str">
        <f t="shared" si="1"/>
        <v/>
      </c>
      <c r="I35" t="str">
        <f t="shared" si="2"/>
        <v/>
      </c>
      <c r="J35" t="str">
        <f t="shared" si="3"/>
        <v/>
      </c>
      <c r="K35">
        <f t="shared" si="4"/>
        <v>4287</v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>
        <f t="shared" si="12"/>
        <v>4287</v>
      </c>
      <c r="T35" t="str">
        <f t="shared" si="13"/>
        <v/>
      </c>
      <c r="U35" t="str">
        <f t="shared" si="14"/>
        <v/>
      </c>
      <c r="V35" t="str">
        <f t="shared" si="15"/>
        <v/>
      </c>
      <c r="W35">
        <f t="shared" si="16"/>
        <v>4287</v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>
        <f t="shared" si="24"/>
        <v>4287</v>
      </c>
    </row>
    <row r="36" spans="1:31" x14ac:dyDescent="0.2">
      <c r="A36">
        <v>32</v>
      </c>
      <c r="B36" t="s">
        <v>45</v>
      </c>
      <c r="C36">
        <v>3823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3823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3823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3823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3823</v>
      </c>
      <c r="AE36" t="str">
        <f t="shared" si="24"/>
        <v/>
      </c>
    </row>
    <row r="37" spans="1:31" x14ac:dyDescent="0.2">
      <c r="A37">
        <v>33</v>
      </c>
      <c r="B37" t="s">
        <v>46</v>
      </c>
      <c r="C37">
        <v>2705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2705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2705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2705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2705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 x14ac:dyDescent="0.2">
      <c r="A38">
        <v>34</v>
      </c>
      <c r="B38" t="s">
        <v>47</v>
      </c>
      <c r="C38">
        <v>3159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3159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3159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3159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3159</v>
      </c>
      <c r="AE38" t="str">
        <f t="shared" si="49"/>
        <v/>
      </c>
    </row>
    <row r="39" spans="1:31" x14ac:dyDescent="0.2">
      <c r="A39">
        <v>35</v>
      </c>
      <c r="B39" t="s">
        <v>48</v>
      </c>
      <c r="C39">
        <v>5473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5473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5473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5473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5473</v>
      </c>
    </row>
    <row r="40" spans="1:31" x14ac:dyDescent="0.2">
      <c r="A40">
        <v>36</v>
      </c>
      <c r="B40" t="s">
        <v>49</v>
      </c>
      <c r="C40">
        <v>4796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4796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4796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4796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4796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 x14ac:dyDescent="0.2">
      <c r="A41">
        <v>37</v>
      </c>
      <c r="B41" t="s">
        <v>50</v>
      </c>
      <c r="C41">
        <v>6587</v>
      </c>
      <c r="D41" t="s">
        <v>6</v>
      </c>
      <c r="E41" t="s">
        <v>5</v>
      </c>
      <c r="F41">
        <v>100</v>
      </c>
      <c r="G41">
        <f t="shared" si="25"/>
        <v>0</v>
      </c>
      <c r="H41" t="str">
        <f t="shared" si="26"/>
        <v/>
      </c>
      <c r="I41" t="str">
        <f t="shared" si="27"/>
        <v/>
      </c>
      <c r="J41" t="str">
        <f t="shared" si="28"/>
        <v/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 t="str">
        <f t="shared" si="36"/>
        <v/>
      </c>
      <c r="S41" t="str">
        <f t="shared" si="37"/>
        <v/>
      </c>
      <c r="T41" t="str">
        <f t="shared" si="38"/>
        <v/>
      </c>
      <c r="U41" t="str">
        <f t="shared" si="39"/>
        <v/>
      </c>
      <c r="V41" t="str">
        <f t="shared" si="40"/>
        <v/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 t="str">
        <f t="shared" si="48"/>
        <v/>
      </c>
      <c r="AE41" t="str">
        <f t="shared" si="49"/>
        <v/>
      </c>
    </row>
    <row r="42" spans="1:31" x14ac:dyDescent="0.2">
      <c r="A42">
        <v>38</v>
      </c>
      <c r="B42" t="s">
        <v>51</v>
      </c>
      <c r="C42">
        <v>3391</v>
      </c>
      <c r="D42" t="s">
        <v>5</v>
      </c>
      <c r="E42" t="s">
        <v>6</v>
      </c>
      <c r="F42">
        <v>150</v>
      </c>
      <c r="G42">
        <f t="shared" si="25"/>
        <v>0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 t="str">
        <f t="shared" si="33"/>
        <v/>
      </c>
      <c r="P42" t="str">
        <f t="shared" si="34"/>
        <v/>
      </c>
      <c r="Q42" t="str">
        <f t="shared" si="35"/>
        <v/>
      </c>
      <c r="R42" t="str">
        <f t="shared" si="36"/>
        <v/>
      </c>
      <c r="S42" t="str">
        <f t="shared" si="37"/>
        <v/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 t="str">
        <f t="shared" si="45"/>
        <v/>
      </c>
      <c r="AB42" t="str">
        <f t="shared" si="46"/>
        <v/>
      </c>
      <c r="AC42" t="str">
        <f t="shared" si="47"/>
        <v/>
      </c>
      <c r="AD42" t="str">
        <f t="shared" si="48"/>
        <v/>
      </c>
      <c r="AE42" t="str">
        <f t="shared" si="49"/>
        <v/>
      </c>
    </row>
    <row r="43" spans="1:31" x14ac:dyDescent="0.2">
      <c r="A43">
        <v>39</v>
      </c>
      <c r="B43" t="s">
        <v>52</v>
      </c>
      <c r="C43">
        <v>4377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4377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4377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4377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4377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 x14ac:dyDescent="0.2">
      <c r="A44">
        <v>40</v>
      </c>
      <c r="B44" t="s">
        <v>53</v>
      </c>
      <c r="C44">
        <v>3784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3784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3784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3784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3784</v>
      </c>
      <c r="AD44" t="str">
        <f t="shared" si="48"/>
        <v/>
      </c>
      <c r="AE44" t="str">
        <f t="shared" si="49"/>
        <v/>
      </c>
    </row>
    <row r="45" spans="1:31" x14ac:dyDescent="0.2">
      <c r="A45">
        <v>41</v>
      </c>
      <c r="B45" t="s">
        <v>54</v>
      </c>
      <c r="C45">
        <v>3720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3720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3720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3720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3720</v>
      </c>
    </row>
    <row r="46" spans="1:31" x14ac:dyDescent="0.2">
      <c r="A46">
        <v>42</v>
      </c>
      <c r="B46" t="s">
        <v>55</v>
      </c>
      <c r="C46">
        <v>3473</v>
      </c>
      <c r="D46" t="s">
        <v>5</v>
      </c>
      <c r="E46" t="s">
        <v>6</v>
      </c>
      <c r="F46">
        <v>0</v>
      </c>
      <c r="G46">
        <f t="shared" si="25"/>
        <v>0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 t="str">
        <f t="shared" si="30"/>
        <v/>
      </c>
      <c r="M46" t="str">
        <f t="shared" si="31"/>
        <v/>
      </c>
      <c r="N46" t="str">
        <f t="shared" si="32"/>
        <v/>
      </c>
      <c r="O46" t="str">
        <f t="shared" si="33"/>
        <v/>
      </c>
      <c r="P46" t="str">
        <f t="shared" si="34"/>
        <v/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 t="str">
        <f t="shared" si="42"/>
        <v/>
      </c>
      <c r="Y46" t="str">
        <f t="shared" si="43"/>
        <v/>
      </c>
      <c r="Z46" t="str">
        <f t="shared" si="44"/>
        <v/>
      </c>
      <c r="AA46" t="str">
        <f t="shared" si="45"/>
        <v/>
      </c>
      <c r="AB46" t="str">
        <f t="shared" si="46"/>
        <v/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 x14ac:dyDescent="0.2">
      <c r="A47">
        <v>43</v>
      </c>
      <c r="B47" t="s">
        <v>56</v>
      </c>
      <c r="C47">
        <v>3680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3680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3680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3680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3680</v>
      </c>
      <c r="AE47" t="str">
        <f t="shared" si="49"/>
        <v/>
      </c>
    </row>
    <row r="48" spans="1:31" x14ac:dyDescent="0.2">
      <c r="A48">
        <v>44</v>
      </c>
      <c r="B48" t="s">
        <v>57</v>
      </c>
      <c r="C48">
        <v>2405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2405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2405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2405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2405</v>
      </c>
    </row>
    <row r="49" spans="1:31" x14ac:dyDescent="0.2">
      <c r="A49">
        <v>45</v>
      </c>
      <c r="B49" t="s">
        <v>58</v>
      </c>
      <c r="C49">
        <v>3296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3296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3296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3296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3296</v>
      </c>
      <c r="AD49" t="str">
        <f t="shared" si="48"/>
        <v/>
      </c>
      <c r="AE49" t="str">
        <f t="shared" si="49"/>
        <v/>
      </c>
    </row>
    <row r="50" spans="1:31" x14ac:dyDescent="0.2">
      <c r="A50">
        <v>46</v>
      </c>
      <c r="B50" t="s">
        <v>59</v>
      </c>
      <c r="C50">
        <v>3449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3449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3449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3449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3449</v>
      </c>
      <c r="AE50" t="str">
        <f t="shared" si="49"/>
        <v/>
      </c>
    </row>
    <row r="51" spans="1:31" x14ac:dyDescent="0.2">
      <c r="A51">
        <v>47</v>
      </c>
      <c r="B51" t="s">
        <v>60</v>
      </c>
      <c r="C51">
        <v>5863</v>
      </c>
      <c r="D51" t="s">
        <v>6</v>
      </c>
      <c r="E51" t="s">
        <v>5</v>
      </c>
      <c r="F51">
        <v>0</v>
      </c>
      <c r="G51">
        <f t="shared" si="25"/>
        <v>0</v>
      </c>
      <c r="H51" t="str">
        <f t="shared" si="26"/>
        <v/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 t="str">
        <f t="shared" si="34"/>
        <v/>
      </c>
      <c r="Q51" t="str">
        <f t="shared" si="35"/>
        <v/>
      </c>
      <c r="R51" t="str">
        <f t="shared" si="36"/>
        <v/>
      </c>
      <c r="S51" t="str">
        <f t="shared" si="37"/>
        <v/>
      </c>
      <c r="T51" t="str">
        <f t="shared" si="38"/>
        <v/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 t="str">
        <f t="shared" si="46"/>
        <v/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 x14ac:dyDescent="0.2">
      <c r="A52">
        <v>48</v>
      </c>
      <c r="B52" t="s">
        <v>61</v>
      </c>
      <c r="C52">
        <v>3344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3344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3344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3344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3344</v>
      </c>
      <c r="AD52" t="str">
        <f t="shared" si="48"/>
        <v/>
      </c>
      <c r="AE52" t="str">
        <f t="shared" si="49"/>
        <v/>
      </c>
    </row>
    <row r="53" spans="1:31" x14ac:dyDescent="0.2">
      <c r="A53">
        <v>49</v>
      </c>
      <c r="B53" t="s">
        <v>62</v>
      </c>
      <c r="C53">
        <v>2636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2636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2636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2636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2636</v>
      </c>
      <c r="AE53" t="str">
        <f t="shared" si="49"/>
        <v/>
      </c>
    </row>
    <row r="54" spans="1:31" x14ac:dyDescent="0.2">
      <c r="A54">
        <v>50</v>
      </c>
      <c r="B54" t="s">
        <v>63</v>
      </c>
      <c r="C54">
        <v>2437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2437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2437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2437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2437</v>
      </c>
    </row>
    <row r="55" spans="1:31" x14ac:dyDescent="0.2">
      <c r="A55">
        <v>51</v>
      </c>
      <c r="B55" t="s">
        <v>64</v>
      </c>
      <c r="C55">
        <v>3679</v>
      </c>
      <c r="D55" t="s">
        <v>6</v>
      </c>
      <c r="E55" t="s">
        <v>5</v>
      </c>
      <c r="F55">
        <v>0</v>
      </c>
      <c r="G55">
        <f t="shared" si="25"/>
        <v>0</v>
      </c>
      <c r="H55" t="str">
        <f t="shared" si="26"/>
        <v/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 t="str">
        <f t="shared" si="34"/>
        <v/>
      </c>
      <c r="Q55" t="str">
        <f t="shared" si="35"/>
        <v/>
      </c>
      <c r="R55" t="str">
        <f t="shared" si="36"/>
        <v/>
      </c>
      <c r="S55" t="str">
        <f t="shared" si="37"/>
        <v/>
      </c>
      <c r="T55" t="str">
        <f t="shared" si="38"/>
        <v/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 t="str">
        <f t="shared" si="46"/>
        <v/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 x14ac:dyDescent="0.2">
      <c r="A56">
        <v>52</v>
      </c>
      <c r="B56" t="s">
        <v>65</v>
      </c>
      <c r="C56">
        <v>2729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2729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2729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2729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2729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 x14ac:dyDescent="0.2">
      <c r="A57">
        <v>53</v>
      </c>
      <c r="B57" t="s">
        <v>66</v>
      </c>
      <c r="C57">
        <v>1856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1856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1856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1856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1856</v>
      </c>
      <c r="AE57" t="str">
        <f t="shared" si="49"/>
        <v/>
      </c>
    </row>
    <row r="58" spans="1:31" x14ac:dyDescent="0.2">
      <c r="A58">
        <v>54</v>
      </c>
      <c r="B58" t="s">
        <v>67</v>
      </c>
      <c r="C58">
        <v>1806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1806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1806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1806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1806</v>
      </c>
      <c r="AD58" t="str">
        <f t="shared" si="48"/>
        <v/>
      </c>
      <c r="AE58" t="str">
        <f t="shared" si="49"/>
        <v/>
      </c>
    </row>
    <row r="59" spans="1:31" x14ac:dyDescent="0.2">
      <c r="A59">
        <v>55</v>
      </c>
      <c r="B59" t="s">
        <v>68</v>
      </c>
      <c r="C59">
        <v>4912</v>
      </c>
      <c r="D59" t="s">
        <v>5</v>
      </c>
      <c r="E59" t="s">
        <v>5</v>
      </c>
      <c r="F59">
        <v>150</v>
      </c>
      <c r="G59">
        <f t="shared" si="25"/>
        <v>1</v>
      </c>
      <c r="H59" t="str">
        <f t="shared" si="26"/>
        <v/>
      </c>
      <c r="I59" t="str">
        <f t="shared" si="27"/>
        <v/>
      </c>
      <c r="J59" t="str">
        <f t="shared" si="28"/>
        <v/>
      </c>
      <c r="K59">
        <f t="shared" si="29"/>
        <v>4912</v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>
        <f t="shared" si="37"/>
        <v>4912</v>
      </c>
      <c r="T59" t="str">
        <f t="shared" si="38"/>
        <v/>
      </c>
      <c r="U59" t="str">
        <f t="shared" si="39"/>
        <v/>
      </c>
      <c r="V59" t="str">
        <f t="shared" si="40"/>
        <v/>
      </c>
      <c r="W59">
        <f t="shared" si="41"/>
        <v>4912</v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>
        <f t="shared" si="49"/>
        <v>4912</v>
      </c>
    </row>
    <row r="60" spans="1:31" x14ac:dyDescent="0.2">
      <c r="A60">
        <v>56</v>
      </c>
      <c r="B60" t="s">
        <v>69</v>
      </c>
      <c r="C60">
        <v>1857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1857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1857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1857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1857</v>
      </c>
      <c r="AD60" t="str">
        <f t="shared" si="48"/>
        <v/>
      </c>
      <c r="AE60" t="str">
        <f t="shared" si="49"/>
        <v/>
      </c>
    </row>
    <row r="61" spans="1:31" x14ac:dyDescent="0.2">
      <c r="A61">
        <v>57</v>
      </c>
      <c r="B61" t="s">
        <v>70</v>
      </c>
      <c r="C61">
        <v>3074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3074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3074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3074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3074</v>
      </c>
    </row>
    <row r="62" spans="1:31" x14ac:dyDescent="0.2">
      <c r="A62">
        <v>58</v>
      </c>
      <c r="B62" t="s">
        <v>71</v>
      </c>
      <c r="C62">
        <v>2789</v>
      </c>
      <c r="D62" t="s">
        <v>5</v>
      </c>
      <c r="E62" t="s">
        <v>6</v>
      </c>
      <c r="F62">
        <v>100</v>
      </c>
      <c r="G62">
        <f t="shared" si="25"/>
        <v>0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 t="str">
        <f t="shared" si="32"/>
        <v/>
      </c>
      <c r="O62" t="str">
        <f t="shared" si="33"/>
        <v/>
      </c>
      <c r="P62" t="str">
        <f t="shared" si="34"/>
        <v/>
      </c>
      <c r="Q62" t="str">
        <f t="shared" si="35"/>
        <v/>
      </c>
      <c r="R62" t="str">
        <f t="shared" si="36"/>
        <v/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 t="str">
        <f t="shared" si="44"/>
        <v/>
      </c>
      <c r="AA62" t="str">
        <f t="shared" si="45"/>
        <v/>
      </c>
      <c r="AB62" t="str">
        <f t="shared" si="46"/>
        <v/>
      </c>
      <c r="AC62" t="str">
        <f t="shared" si="47"/>
        <v/>
      </c>
      <c r="AD62" t="str">
        <f t="shared" si="48"/>
        <v/>
      </c>
      <c r="AE62" t="str">
        <f t="shared" si="49"/>
        <v/>
      </c>
    </row>
    <row r="63" spans="1:31" x14ac:dyDescent="0.2">
      <c r="A63">
        <v>59</v>
      </c>
      <c r="B63" t="s">
        <v>72</v>
      </c>
      <c r="C63">
        <v>2243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2243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2243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2243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2243</v>
      </c>
    </row>
    <row r="64" spans="1:31" x14ac:dyDescent="0.2">
      <c r="A64">
        <v>60</v>
      </c>
      <c r="B64" t="s">
        <v>73</v>
      </c>
      <c r="C64">
        <v>2966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2966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2966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2966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2966</v>
      </c>
      <c r="AE64" t="str">
        <f t="shared" si="49"/>
        <v/>
      </c>
    </row>
    <row r="65" spans="1:31" x14ac:dyDescent="0.2">
      <c r="A65">
        <v>61</v>
      </c>
      <c r="B65" t="s">
        <v>74</v>
      </c>
      <c r="C65">
        <v>1596</v>
      </c>
      <c r="D65" t="s">
        <v>6</v>
      </c>
      <c r="E65" t="s">
        <v>5</v>
      </c>
      <c r="F65">
        <v>0</v>
      </c>
      <c r="G65">
        <f t="shared" si="25"/>
        <v>0</v>
      </c>
      <c r="H65" t="str">
        <f t="shared" si="26"/>
        <v/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 t="str">
        <f t="shared" si="34"/>
        <v/>
      </c>
      <c r="Q65" t="str">
        <f t="shared" si="35"/>
        <v/>
      </c>
      <c r="R65" t="str">
        <f t="shared" si="36"/>
        <v/>
      </c>
      <c r="S65" t="str">
        <f t="shared" si="37"/>
        <v/>
      </c>
      <c r="T65" t="str">
        <f t="shared" si="38"/>
        <v/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 t="str">
        <f t="shared" si="46"/>
        <v/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 x14ac:dyDescent="0.2">
      <c r="A66">
        <v>62</v>
      </c>
      <c r="B66" t="s">
        <v>75</v>
      </c>
      <c r="C66">
        <v>3365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3365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3365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3365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3365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 x14ac:dyDescent="0.2">
      <c r="A67">
        <v>63</v>
      </c>
      <c r="B67" t="s">
        <v>76</v>
      </c>
      <c r="C67">
        <v>1966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1966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1966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1966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1966</v>
      </c>
      <c r="AD67" t="str">
        <f t="shared" si="48"/>
        <v/>
      </c>
      <c r="AE67" t="str">
        <f t="shared" si="49"/>
        <v/>
      </c>
    </row>
    <row r="68" spans="1:31" x14ac:dyDescent="0.2">
      <c r="A68">
        <v>64</v>
      </c>
      <c r="B68" t="s">
        <v>77</v>
      </c>
      <c r="C68">
        <v>2310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2310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2310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2310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2310</v>
      </c>
      <c r="AD68" t="str">
        <f t="shared" si="48"/>
        <v/>
      </c>
      <c r="AE68" t="str">
        <f t="shared" si="49"/>
        <v/>
      </c>
    </row>
    <row r="69" spans="1:31" x14ac:dyDescent="0.2">
      <c r="A69">
        <v>65</v>
      </c>
      <c r="B69" t="s">
        <v>78</v>
      </c>
      <c r="C69">
        <v>3059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3059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3059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3059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3059</v>
      </c>
    </row>
    <row r="70" spans="1:31" x14ac:dyDescent="0.2">
      <c r="A70">
        <v>66</v>
      </c>
      <c r="B70" t="s">
        <v>79</v>
      </c>
      <c r="C70">
        <v>1743</v>
      </c>
      <c r="D70" t="s">
        <v>6</v>
      </c>
      <c r="E70" t="s">
        <v>5</v>
      </c>
      <c r="F70">
        <v>0</v>
      </c>
      <c r="G70">
        <f t="shared" si="50"/>
        <v>0</v>
      </c>
      <c r="H70" t="str">
        <f t="shared" si="51"/>
        <v/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 t="str">
        <f t="shared" si="59"/>
        <v/>
      </c>
      <c r="Q70" t="str">
        <f t="shared" si="60"/>
        <v/>
      </c>
      <c r="R70" t="str">
        <f t="shared" si="61"/>
        <v/>
      </c>
      <c r="S70" t="str">
        <f t="shared" si="62"/>
        <v/>
      </c>
      <c r="T70" t="str">
        <f t="shared" si="63"/>
        <v/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 t="str">
        <f t="shared" si="71"/>
        <v/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 x14ac:dyDescent="0.2">
      <c r="A71">
        <v>67</v>
      </c>
      <c r="B71" t="s">
        <v>80</v>
      </c>
      <c r="C71">
        <v>2604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2604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2604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2604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2604</v>
      </c>
    </row>
    <row r="72" spans="1:31" x14ac:dyDescent="0.2">
      <c r="A72">
        <v>68</v>
      </c>
      <c r="B72" t="s">
        <v>81</v>
      </c>
      <c r="C72">
        <v>2678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2678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2678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2678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2678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 x14ac:dyDescent="0.2">
      <c r="A73">
        <v>69</v>
      </c>
      <c r="B73" t="s">
        <v>82</v>
      </c>
      <c r="C73">
        <v>2124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2124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2124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2124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2124</v>
      </c>
      <c r="AD73" t="str">
        <f t="shared" si="73"/>
        <v/>
      </c>
      <c r="AE73" t="str">
        <f t="shared" si="74"/>
        <v/>
      </c>
    </row>
    <row r="74" spans="1:31" x14ac:dyDescent="0.2">
      <c r="A74">
        <v>70</v>
      </c>
      <c r="B74" t="s">
        <v>83</v>
      </c>
      <c r="C74">
        <v>2118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2118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2118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2118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2118</v>
      </c>
      <c r="AD74" t="str">
        <f t="shared" si="73"/>
        <v/>
      </c>
      <c r="AE74" t="str">
        <f t="shared" si="74"/>
        <v/>
      </c>
    </row>
    <row r="75" spans="1:31" x14ac:dyDescent="0.2">
      <c r="A75">
        <v>71</v>
      </c>
      <c r="B75" t="s">
        <v>84</v>
      </c>
      <c r="C75">
        <v>2189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2189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2189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2189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2189</v>
      </c>
      <c r="AE75" t="str">
        <f t="shared" si="74"/>
        <v/>
      </c>
    </row>
    <row r="76" spans="1:31" x14ac:dyDescent="0.2">
      <c r="A76">
        <v>72</v>
      </c>
      <c r="B76" t="s">
        <v>85</v>
      </c>
      <c r="C76">
        <v>2776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2776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2776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2776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2776</v>
      </c>
      <c r="AE76" t="str">
        <f t="shared" si="74"/>
        <v/>
      </c>
    </row>
    <row r="77" spans="1:31" x14ac:dyDescent="0.2">
      <c r="A77">
        <v>73</v>
      </c>
      <c r="B77" t="s">
        <v>86</v>
      </c>
      <c r="C77">
        <v>1960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1960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1960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1960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1960</v>
      </c>
      <c r="AE77" t="str">
        <f t="shared" si="74"/>
        <v/>
      </c>
    </row>
    <row r="78" spans="1:31" x14ac:dyDescent="0.2">
      <c r="A78">
        <v>74</v>
      </c>
      <c r="B78" t="s">
        <v>87</v>
      </c>
      <c r="C78">
        <v>2662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2662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2662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2662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2662</v>
      </c>
      <c r="AE78" t="str">
        <f t="shared" si="74"/>
        <v/>
      </c>
    </row>
    <row r="79" spans="1:31" x14ac:dyDescent="0.2">
      <c r="A79">
        <v>75</v>
      </c>
      <c r="B79" t="s">
        <v>88</v>
      </c>
      <c r="C79">
        <v>2503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2503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2503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2503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2503</v>
      </c>
    </row>
    <row r="80" spans="1:31" x14ac:dyDescent="0.2">
      <c r="A80">
        <v>76</v>
      </c>
      <c r="B80" t="s">
        <v>89</v>
      </c>
      <c r="C80">
        <v>2430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2430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2430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2430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2430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 x14ac:dyDescent="0.2">
      <c r="A81">
        <v>77</v>
      </c>
      <c r="B81" t="s">
        <v>90</v>
      </c>
      <c r="C81">
        <v>2973</v>
      </c>
      <c r="D81" t="s">
        <v>6</v>
      </c>
      <c r="E81" t="s">
        <v>5</v>
      </c>
      <c r="F81">
        <v>0</v>
      </c>
      <c r="G81">
        <f t="shared" si="50"/>
        <v>0</v>
      </c>
      <c r="H81" t="str">
        <f t="shared" si="51"/>
        <v/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 t="str">
        <f t="shared" si="59"/>
        <v/>
      </c>
      <c r="Q81" t="str">
        <f t="shared" si="60"/>
        <v/>
      </c>
      <c r="R81" t="str">
        <f t="shared" si="61"/>
        <v/>
      </c>
      <c r="S81" t="str">
        <f t="shared" si="62"/>
        <v/>
      </c>
      <c r="T81" t="str">
        <f t="shared" si="63"/>
        <v/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 t="str">
        <f t="shared" si="71"/>
        <v/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 x14ac:dyDescent="0.2">
      <c r="A82">
        <v>78</v>
      </c>
      <c r="B82" t="s">
        <v>91</v>
      </c>
      <c r="C82">
        <v>2714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2714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2714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2714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2714</v>
      </c>
      <c r="AD82" t="str">
        <f t="shared" si="73"/>
        <v/>
      </c>
      <c r="AE82" t="str">
        <f t="shared" si="74"/>
        <v/>
      </c>
    </row>
    <row r="83" spans="1:31" x14ac:dyDescent="0.2">
      <c r="A83">
        <v>79</v>
      </c>
      <c r="B83" t="s">
        <v>92</v>
      </c>
      <c r="C83">
        <v>3909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3909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3909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3909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3909</v>
      </c>
      <c r="AD83" t="str">
        <f t="shared" si="73"/>
        <v/>
      </c>
      <c r="AE83" t="str">
        <f t="shared" si="74"/>
        <v/>
      </c>
    </row>
    <row r="84" spans="1:31" x14ac:dyDescent="0.2">
      <c r="A84">
        <v>80</v>
      </c>
      <c r="B84" t="s">
        <v>93</v>
      </c>
      <c r="C84">
        <v>2375</v>
      </c>
      <c r="D84" t="s">
        <v>6</v>
      </c>
      <c r="E84" t="s">
        <v>6</v>
      </c>
      <c r="F84">
        <v>150</v>
      </c>
      <c r="G84">
        <f t="shared" si="50"/>
        <v>1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>
        <f t="shared" si="58"/>
        <v>2375</v>
      </c>
      <c r="P84" t="str">
        <f t="shared" si="59"/>
        <v/>
      </c>
      <c r="Q84" t="str">
        <f t="shared" si="60"/>
        <v/>
      </c>
      <c r="R84" t="str">
        <f t="shared" si="61"/>
        <v/>
      </c>
      <c r="S84">
        <f t="shared" si="62"/>
        <v>2375</v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>
        <f t="shared" si="70"/>
        <v>2375</v>
      </c>
      <c r="AB84" t="str">
        <f t="shared" si="71"/>
        <v/>
      </c>
      <c r="AC84" t="str">
        <f t="shared" si="72"/>
        <v/>
      </c>
      <c r="AD84" t="str">
        <f t="shared" si="73"/>
        <v/>
      </c>
      <c r="AE84">
        <f t="shared" si="74"/>
        <v>2375</v>
      </c>
    </row>
    <row r="85" spans="1:31" x14ac:dyDescent="0.2">
      <c r="A85">
        <v>81</v>
      </c>
      <c r="B85" t="s">
        <v>94</v>
      </c>
      <c r="C85">
        <v>2240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2240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2240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2240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2240</v>
      </c>
      <c r="AD85" t="str">
        <f t="shared" si="73"/>
        <v/>
      </c>
      <c r="AE85" t="str">
        <f t="shared" si="74"/>
        <v/>
      </c>
    </row>
    <row r="86" spans="1:31" x14ac:dyDescent="0.2">
      <c r="A86">
        <v>82</v>
      </c>
      <c r="B86" t="s">
        <v>95</v>
      </c>
      <c r="C86">
        <v>1792</v>
      </c>
      <c r="D86" t="s">
        <v>6</v>
      </c>
      <c r="E86" t="s">
        <v>5</v>
      </c>
      <c r="F86">
        <v>0</v>
      </c>
      <c r="G86">
        <f t="shared" si="50"/>
        <v>0</v>
      </c>
      <c r="H86" t="str">
        <f t="shared" si="51"/>
        <v/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 t="str">
        <f t="shared" si="59"/>
        <v/>
      </c>
      <c r="Q86" t="str">
        <f t="shared" si="60"/>
        <v/>
      </c>
      <c r="R86" t="str">
        <f t="shared" si="61"/>
        <v/>
      </c>
      <c r="S86" t="str">
        <f t="shared" si="62"/>
        <v/>
      </c>
      <c r="T86" t="str">
        <f t="shared" si="63"/>
        <v/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 t="str">
        <f t="shared" si="71"/>
        <v/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 x14ac:dyDescent="0.2">
      <c r="A87">
        <v>83</v>
      </c>
      <c r="B87" t="s">
        <v>96</v>
      </c>
      <c r="C87">
        <v>2336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2336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2336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2336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2336</v>
      </c>
    </row>
    <row r="88" spans="1:31" x14ac:dyDescent="0.2">
      <c r="A88">
        <v>84</v>
      </c>
      <c r="B88" t="s">
        <v>97</v>
      </c>
      <c r="C88">
        <v>2220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2220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2220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2220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2220</v>
      </c>
      <c r="AD88" t="str">
        <f t="shared" si="73"/>
        <v/>
      </c>
      <c r="AE88" t="str">
        <f t="shared" si="74"/>
        <v/>
      </c>
    </row>
    <row r="89" spans="1:31" x14ac:dyDescent="0.2">
      <c r="A89">
        <v>85</v>
      </c>
      <c r="B89" t="s">
        <v>98</v>
      </c>
      <c r="C89">
        <v>1894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1894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1894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1894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1894</v>
      </c>
      <c r="AE89" t="str">
        <f t="shared" si="74"/>
        <v/>
      </c>
    </row>
    <row r="90" spans="1:31" x14ac:dyDescent="0.2">
      <c r="A90">
        <v>86</v>
      </c>
      <c r="B90" t="s">
        <v>99</v>
      </c>
      <c r="C90">
        <v>1810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1810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1810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1810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1810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 x14ac:dyDescent="0.2">
      <c r="A91">
        <v>87</v>
      </c>
      <c r="B91" t="s">
        <v>100</v>
      </c>
      <c r="C91">
        <v>3963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3963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3963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3963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3963</v>
      </c>
    </row>
    <row r="92" spans="1:31" x14ac:dyDescent="0.2">
      <c r="A92">
        <v>88</v>
      </c>
      <c r="B92" t="s">
        <v>101</v>
      </c>
      <c r="C92">
        <v>4640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4640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4640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4640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4640</v>
      </c>
      <c r="AE92" t="str">
        <f t="shared" si="74"/>
        <v/>
      </c>
    </row>
    <row r="93" spans="1:31" x14ac:dyDescent="0.2">
      <c r="A93">
        <v>89</v>
      </c>
      <c r="B93" t="s">
        <v>102</v>
      </c>
      <c r="C93">
        <v>2657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2657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2657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2657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2657</v>
      </c>
      <c r="AE93" t="str">
        <f t="shared" si="74"/>
        <v/>
      </c>
    </row>
    <row r="94" spans="1:31" x14ac:dyDescent="0.2">
      <c r="A94">
        <v>90</v>
      </c>
      <c r="B94" t="s">
        <v>103</v>
      </c>
      <c r="C94">
        <v>2937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2937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2937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2937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2937</v>
      </c>
      <c r="AD94" t="str">
        <f t="shared" si="73"/>
        <v/>
      </c>
      <c r="AE94" t="str">
        <f t="shared" si="74"/>
        <v/>
      </c>
    </row>
    <row r="95" spans="1:31" x14ac:dyDescent="0.2">
      <c r="A95">
        <v>91</v>
      </c>
      <c r="B95" t="s">
        <v>104</v>
      </c>
      <c r="C95">
        <v>1991</v>
      </c>
      <c r="D95" t="s">
        <v>6</v>
      </c>
      <c r="E95" t="s">
        <v>5</v>
      </c>
      <c r="F95">
        <v>0</v>
      </c>
      <c r="G95">
        <f t="shared" si="50"/>
        <v>0</v>
      </c>
      <c r="H95" t="str">
        <f t="shared" si="51"/>
        <v/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 t="str">
        <f t="shared" si="59"/>
        <v/>
      </c>
      <c r="Q95" t="str">
        <f t="shared" si="60"/>
        <v/>
      </c>
      <c r="R95" t="str">
        <f t="shared" si="61"/>
        <v/>
      </c>
      <c r="S95" t="str">
        <f t="shared" si="62"/>
        <v/>
      </c>
      <c r="T95" t="str">
        <f t="shared" si="63"/>
        <v/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 t="str">
        <f t="shared" si="71"/>
        <v/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 x14ac:dyDescent="0.2">
      <c r="A96">
        <v>92</v>
      </c>
      <c r="B96" t="s">
        <v>105</v>
      </c>
      <c r="C96">
        <v>3030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3030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3030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3030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3030</v>
      </c>
    </row>
    <row r="97" spans="1:31" x14ac:dyDescent="0.2">
      <c r="A97">
        <v>93</v>
      </c>
      <c r="B97" t="s">
        <v>106</v>
      </c>
      <c r="C97">
        <v>1757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1757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1757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1757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1757</v>
      </c>
    </row>
    <row r="98" spans="1:31" x14ac:dyDescent="0.2">
      <c r="A98">
        <v>94</v>
      </c>
      <c r="B98" t="s">
        <v>107</v>
      </c>
      <c r="C98">
        <v>3222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3222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3222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3222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3222</v>
      </c>
      <c r="AD98" t="str">
        <f t="shared" si="73"/>
        <v/>
      </c>
      <c r="AE98" t="str">
        <f t="shared" si="74"/>
        <v/>
      </c>
    </row>
    <row r="99" spans="1:31" x14ac:dyDescent="0.2">
      <c r="A99">
        <v>95</v>
      </c>
      <c r="B99" t="s">
        <v>108</v>
      </c>
      <c r="C99">
        <v>2071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2071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2071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2071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2071</v>
      </c>
      <c r="AE99" t="str">
        <f t="shared" si="74"/>
        <v/>
      </c>
    </row>
    <row r="100" spans="1:31" x14ac:dyDescent="0.2">
      <c r="A100">
        <v>96</v>
      </c>
      <c r="B100" t="s">
        <v>109</v>
      </c>
      <c r="C100">
        <v>1407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1407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1407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1407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1407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 x14ac:dyDescent="0.2">
      <c r="G101" t="s">
        <v>12</v>
      </c>
      <c r="H101">
        <f t="shared" ref="H101:AE101" si="75">AVERAGE(H5:H100)</f>
        <v>4387.75</v>
      </c>
      <c r="I101">
        <f t="shared" si="75"/>
        <v>3061.909090909091</v>
      </c>
      <c r="J101">
        <f t="shared" si="75"/>
        <v>3200.5454545454545</v>
      </c>
      <c r="K101">
        <f t="shared" si="75"/>
        <v>3714.6666666666665</v>
      </c>
      <c r="L101">
        <f t="shared" si="75"/>
        <v>3200.6</v>
      </c>
      <c r="M101">
        <f t="shared" si="75"/>
        <v>2944.6</v>
      </c>
      <c r="N101">
        <f t="shared" si="75"/>
        <v>3859.090909090909</v>
      </c>
      <c r="O101">
        <f t="shared" si="75"/>
        <v>3355.5454545454545</v>
      </c>
      <c r="P101">
        <f t="shared" si="75"/>
        <v>3539.7857142857142</v>
      </c>
      <c r="Q101">
        <f t="shared" si="75"/>
        <v>3006.0476190476193</v>
      </c>
      <c r="R101">
        <f t="shared" si="75"/>
        <v>3529.818181818182</v>
      </c>
      <c r="S101">
        <f t="shared" si="75"/>
        <v>3542.913043478261</v>
      </c>
      <c r="T101">
        <f t="shared" si="75"/>
        <v>4387.75</v>
      </c>
      <c r="U101">
        <f t="shared" si="75"/>
        <v>2729</v>
      </c>
      <c r="V101">
        <f t="shared" si="75"/>
        <v>3200.5454545454545</v>
      </c>
      <c r="W101">
        <f t="shared" si="75"/>
        <v>3714.6666666666665</v>
      </c>
      <c r="X101">
        <f t="shared" si="75"/>
        <v>3200.6</v>
      </c>
      <c r="Y101">
        <f t="shared" si="75"/>
        <v>2944.6</v>
      </c>
      <c r="Z101">
        <f t="shared" si="75"/>
        <v>3551.5</v>
      </c>
      <c r="AA101">
        <f t="shared" si="75"/>
        <v>3027.6</v>
      </c>
      <c r="AB101">
        <f t="shared" si="75"/>
        <v>3539.7857142857142</v>
      </c>
      <c r="AC101">
        <f t="shared" si="75"/>
        <v>2836.8</v>
      </c>
      <c r="AD101">
        <f t="shared" si="75"/>
        <v>3367.6666666666665</v>
      </c>
      <c r="AE101">
        <f t="shared" si="75"/>
        <v>3402.3636363636365</v>
      </c>
    </row>
    <row r="102" spans="1:31" x14ac:dyDescent="0.2">
      <c r="G102" t="s">
        <v>13</v>
      </c>
      <c r="H102">
        <f t="shared" ref="H102:AE102" si="76">STDEV(H5:H100)</f>
        <v>619.88298626972062</v>
      </c>
      <c r="I102">
        <f t="shared" si="76"/>
        <v>1250.193301417461</v>
      </c>
      <c r="J102">
        <f t="shared" si="76"/>
        <v>1411.1997990104992</v>
      </c>
      <c r="K102">
        <f t="shared" si="76"/>
        <v>983.23689306229096</v>
      </c>
      <c r="L102">
        <f t="shared" si="76"/>
        <v>1220.7637136008118</v>
      </c>
      <c r="M102">
        <f t="shared" si="76"/>
        <v>816.27571594679023</v>
      </c>
      <c r="N102">
        <f t="shared" si="76"/>
        <v>1498.6875894959198</v>
      </c>
      <c r="O102">
        <f t="shared" si="76"/>
        <v>1448.5964492319017</v>
      </c>
      <c r="P102">
        <f t="shared" si="76"/>
        <v>1195.8834634870402</v>
      </c>
      <c r="Q102">
        <f t="shared" si="76"/>
        <v>1041.6014341479411</v>
      </c>
      <c r="R102">
        <f t="shared" si="76"/>
        <v>1459.9534446707744</v>
      </c>
      <c r="S102">
        <f t="shared" si="76"/>
        <v>1212.7876196089235</v>
      </c>
      <c r="T102">
        <f t="shared" si="76"/>
        <v>619.88298626972062</v>
      </c>
      <c r="U102">
        <f t="shared" si="76"/>
        <v>618.12458291189159</v>
      </c>
      <c r="V102">
        <f t="shared" si="76"/>
        <v>1411.1997990104992</v>
      </c>
      <c r="W102">
        <f t="shared" si="76"/>
        <v>983.23689306229096</v>
      </c>
      <c r="X102">
        <f t="shared" si="76"/>
        <v>1220.7637136008118</v>
      </c>
      <c r="Y102">
        <f t="shared" si="76"/>
        <v>816.27571594679023</v>
      </c>
      <c r="Z102">
        <f t="shared" si="76"/>
        <v>1157.2624066208052</v>
      </c>
      <c r="AA102">
        <f t="shared" si="76"/>
        <v>1008.5199496732276</v>
      </c>
      <c r="AB102">
        <f t="shared" si="76"/>
        <v>1195.8834634870402</v>
      </c>
      <c r="AC102">
        <f t="shared" si="76"/>
        <v>713.32701587627173</v>
      </c>
      <c r="AD102">
        <f t="shared" si="76"/>
        <v>1276.9754630897701</v>
      </c>
      <c r="AE102">
        <f t="shared" si="76"/>
        <v>1031.9466369303509</v>
      </c>
    </row>
    <row r="103" spans="1:31" s="2" customFormat="1" x14ac:dyDescent="0.2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 x14ac:dyDescent="0.2">
      <c r="H104" s="4" t="s">
        <v>9</v>
      </c>
      <c r="I104" s="4"/>
      <c r="J104" s="4"/>
      <c r="K104" s="4"/>
      <c r="L104" s="4" t="s">
        <v>10</v>
      </c>
      <c r="M104" s="4"/>
      <c r="N104" s="4"/>
      <c r="O104" s="4"/>
      <c r="P104" s="4" t="s">
        <v>11</v>
      </c>
      <c r="Q104" s="4"/>
      <c r="R104" s="4"/>
      <c r="S104" s="4"/>
      <c r="T104" s="4" t="s">
        <v>9</v>
      </c>
      <c r="U104" s="4"/>
      <c r="V104" s="4"/>
      <c r="W104" s="4"/>
      <c r="X104" s="4" t="s">
        <v>10</v>
      </c>
      <c r="Y104" s="4"/>
      <c r="Z104" s="4"/>
      <c r="AA104" s="4"/>
      <c r="AB104" s="4" t="s">
        <v>11</v>
      </c>
      <c r="AC104" s="4"/>
      <c r="AD104" s="4"/>
      <c r="AE104" s="4"/>
    </row>
    <row r="105" spans="1:31" s="2" customFormat="1" x14ac:dyDescent="0.2">
      <c r="H105" s="5" t="s">
        <v>7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7"/>
      <c r="T105" s="5" t="s">
        <v>8</v>
      </c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7"/>
    </row>
    <row r="106" spans="1:31" s="2" customFormat="1" x14ac:dyDescent="0.2">
      <c r="G106" s="2" t="s">
        <v>116</v>
      </c>
      <c r="H106" s="3">
        <f>COUNTIFS($G$5:$G$100,0,$E$5:$E$100,"[b]",$F$5:$F$100,0)</f>
        <v>8</v>
      </c>
      <c r="I106" s="3">
        <f>COUNTIFS($G$5:$G$100,0,$E$5:$E$100,"[b]",$F$5:$F$100,50)</f>
        <v>1</v>
      </c>
      <c r="J106" s="3">
        <f>COUNTIFS($G$5:$G$100,0,$E$5:$E$100,"[b]",$F$5:$F$100,100)</f>
        <v>1</v>
      </c>
      <c r="K106" s="3">
        <f>COUNTIFS($G$5:$G$100,0,$E$5:$E$100,"[b]",$F$5:$F$100,150)</f>
        <v>0</v>
      </c>
      <c r="L106" s="3">
        <f>COUNTIFS($G$5:$G$100,0,$E$5:$E$100,"[n]",$F$5:$F$100,0)</f>
        <v>2</v>
      </c>
      <c r="M106" s="3">
        <f>COUNTIFS($G$5:$G$100,0,$E$5:$E$100,"[n]",$F$5:$F$100,50)</f>
        <v>2</v>
      </c>
      <c r="N106" s="3">
        <f>COUNTIFS($G$5:$G$100,0,$E$5:$E$100,"[n]",$F$5:$F$100,100)</f>
        <v>1</v>
      </c>
      <c r="O106" s="3">
        <f>COUNTIFS($G$5:$G$100,0,$E$5:$E$100,"[n]",$F$5:$F$100,150)</f>
        <v>1</v>
      </c>
      <c r="P106" s="3">
        <f>COUNTIFS($G$5:$G$100,0,$F$5:$F$100,0)</f>
        <v>10</v>
      </c>
      <c r="Q106" s="3">
        <f>COUNTIFS($G$5:$G$100,0,$F$5:$F$100,50)</f>
        <v>3</v>
      </c>
      <c r="R106" s="3">
        <f>COUNTIFS($G$5:$G$100,0,$F$5:$F$100,100)</f>
        <v>2</v>
      </c>
      <c r="S106" s="3">
        <f>COUNTIFS($G$5:$G$100,0,$F$5:$F$100,150)</f>
        <v>1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 x14ac:dyDescent="0.2"/>
  </sheetData>
  <mergeCells count="17">
    <mergeCell ref="P104:S104"/>
    <mergeCell ref="T104:W104"/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2008-08-04T19:44:12Z</dcterms:created>
  <dcterms:modified xsi:type="dcterms:W3CDTF">2016-02-04T22:13:04Z</dcterms:modified>
</cp:coreProperties>
</file>