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12"/>
  <workbookPr/>
  <mc:AlternateContent xmlns:mc="http://schemas.openxmlformats.org/markup-compatibility/2006">
    <mc:Choice Requires="x15">
      <x15ac:absPath xmlns:x15ac="http://schemas.microsoft.com/office/spreadsheetml/2010/11/ac" url="G:\Mi unidad\CursoDatosIbercide\Ejercicios\Sesión 01\"/>
    </mc:Choice>
  </mc:AlternateContent>
  <xr:revisionPtr revIDLastSave="0" documentId="13_ncr:1_{991FA176-1E3E-437D-BF2F-E81C9CCD3C7D}" xr6:coauthVersionLast="45" xr6:coauthVersionMax="45" xr10:uidLastSave="{00000000-0000-0000-0000-000000000000}"/>
  <bookViews>
    <workbookView xWindow="-110" yWindow="-110" windowWidth="38620" windowHeight="21820" tabRatio="997" activeTab="1" xr2:uid="{00000000-000D-0000-FFFF-FFFF00000000}"/>
  </bookViews>
  <sheets>
    <sheet name="Data Generator" sheetId="1" r:id="rId1"/>
    <sheet name="Number Static" sheetId="11" r:id="rId2"/>
    <sheet name="Number Dynamic" sheetId="12" r:id="rId3"/>
    <sheet name="Number Dynamic w Icon" sheetId="13" r:id="rId4"/>
    <sheet name="Formatting Alternate Rows" sheetId="20" r:id="rId5"/>
    <sheet name="Multiple Text Static" sheetId="5" r:id="rId6"/>
    <sheet name="Multiple Text Dynamic" sheetId="10" r:id="rId7"/>
    <sheet name="Search Text Dynamic" sheetId="21" r:id="rId8"/>
    <sheet name="Multiple Rules - Text Dynamic" sheetId="19" r:id="rId9"/>
    <sheet name="Text Static &amp; Average Formula" sheetId="17" r:id="rId10"/>
    <sheet name="Text &amp; Number Dynamic" sheetId="9" r:id="rId11"/>
    <sheet name="Date Range Static" sheetId="7" r:id="rId12"/>
    <sheet name="Date Range Dynamic" sheetId="8" r:id="rId13"/>
    <sheet name="Errors and Blanks" sheetId="18" r:id="rId14"/>
  </sheet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1" l="1"/>
  <c r="G36" i="1"/>
  <c r="F36" i="1"/>
  <c r="E36" i="1"/>
  <c r="D36" i="1"/>
  <c r="C36" i="1"/>
  <c r="H35" i="1"/>
  <c r="G35" i="1"/>
  <c r="F35" i="1"/>
  <c r="E35" i="1"/>
  <c r="D35" i="1"/>
  <c r="C35" i="1"/>
  <c r="H34" i="1"/>
  <c r="G34" i="1"/>
  <c r="F34" i="1"/>
  <c r="E34" i="1"/>
  <c r="D34" i="1"/>
  <c r="C34" i="1"/>
  <c r="H33" i="1"/>
  <c r="G33" i="1"/>
  <c r="F33" i="1"/>
  <c r="E33" i="1"/>
  <c r="D33" i="1"/>
  <c r="C33" i="1"/>
  <c r="H32" i="1"/>
  <c r="G32" i="1"/>
  <c r="F32" i="1"/>
  <c r="E32" i="1"/>
  <c r="D32" i="1"/>
  <c r="C32" i="1"/>
  <c r="H31" i="1"/>
  <c r="G31" i="1"/>
  <c r="F31" i="1"/>
  <c r="E31" i="1"/>
  <c r="D31" i="1"/>
  <c r="C31" i="1"/>
  <c r="H30" i="1"/>
  <c r="G30" i="1"/>
  <c r="F30" i="1"/>
  <c r="E30" i="1"/>
  <c r="D30" i="1"/>
  <c r="C30" i="1"/>
  <c r="H29" i="1"/>
  <c r="G29" i="1"/>
  <c r="F29" i="1"/>
  <c r="E29" i="1"/>
  <c r="D29" i="1"/>
  <c r="C29" i="1"/>
  <c r="H28" i="1"/>
  <c r="G28" i="1"/>
  <c r="F28" i="1"/>
  <c r="E28" i="1"/>
  <c r="D28" i="1"/>
  <c r="C28" i="1"/>
  <c r="H27" i="1"/>
  <c r="G27" i="1"/>
  <c r="F27" i="1"/>
  <c r="E27" i="1"/>
  <c r="D27" i="1"/>
  <c r="C27" i="1"/>
  <c r="H26" i="1"/>
  <c r="G26" i="1"/>
  <c r="F26" i="1"/>
  <c r="E26" i="1"/>
  <c r="D26" i="1"/>
  <c r="C26" i="1"/>
  <c r="H25" i="1"/>
  <c r="G25" i="1"/>
  <c r="F25" i="1"/>
  <c r="E25" i="1"/>
  <c r="D25" i="1"/>
  <c r="C25" i="1"/>
  <c r="H24" i="1"/>
  <c r="G24" i="1"/>
  <c r="F24" i="1"/>
  <c r="E24" i="1"/>
  <c r="D24" i="1"/>
  <c r="C24" i="1"/>
  <c r="H23" i="1"/>
  <c r="G23" i="1"/>
  <c r="F23" i="1"/>
  <c r="E23" i="1"/>
  <c r="D23" i="1"/>
  <c r="C23" i="1"/>
  <c r="H22" i="1"/>
  <c r="G22" i="1"/>
  <c r="F22" i="1"/>
  <c r="E22" i="1"/>
  <c r="D22" i="1"/>
  <c r="C22" i="1"/>
  <c r="H21" i="1"/>
  <c r="G21" i="1"/>
  <c r="F21" i="1"/>
  <c r="E21" i="1"/>
  <c r="D21" i="1"/>
  <c r="C21" i="1"/>
  <c r="H20" i="1"/>
  <c r="G20" i="1"/>
  <c r="F20" i="1"/>
  <c r="E20" i="1"/>
  <c r="D20" i="1"/>
  <c r="C20" i="1"/>
  <c r="H19" i="1"/>
  <c r="G19" i="1"/>
  <c r="F19" i="1"/>
  <c r="E19" i="1"/>
  <c r="D19" i="1"/>
  <c r="C19" i="1"/>
  <c r="H18" i="1"/>
  <c r="G18" i="1"/>
  <c r="F18" i="1"/>
  <c r="E18" i="1"/>
  <c r="D18" i="1"/>
  <c r="C18" i="1"/>
  <c r="H17" i="1"/>
  <c r="G17" i="1"/>
  <c r="F17" i="1"/>
  <c r="E17" i="1"/>
  <c r="D17" i="1"/>
  <c r="C17" i="1"/>
  <c r="H16" i="1"/>
  <c r="G16" i="1"/>
  <c r="F16" i="1"/>
  <c r="E16" i="1"/>
  <c r="D16" i="1"/>
  <c r="C16" i="1"/>
  <c r="H15" i="1"/>
  <c r="G15" i="1"/>
  <c r="F15" i="1"/>
  <c r="E15" i="1"/>
  <c r="D15" i="1"/>
  <c r="C15" i="1"/>
  <c r="H14" i="1"/>
  <c r="G14" i="1"/>
  <c r="F14" i="1"/>
  <c r="E14" i="1"/>
  <c r="D14" i="1"/>
  <c r="C14" i="1"/>
  <c r="H13" i="1"/>
  <c r="G13" i="1"/>
  <c r="F13" i="1"/>
  <c r="E13" i="1"/>
  <c r="D13" i="1"/>
  <c r="C13" i="1"/>
  <c r="H12" i="1"/>
  <c r="G12" i="1"/>
  <c r="F12" i="1"/>
  <c r="E12" i="1"/>
  <c r="D12" i="1"/>
  <c r="C12" i="1"/>
  <c r="H11" i="1"/>
  <c r="G11" i="1"/>
  <c r="F11" i="1"/>
  <c r="E11" i="1"/>
  <c r="D11" i="1"/>
  <c r="C11" i="1"/>
  <c r="H10" i="1"/>
  <c r="G10" i="1"/>
  <c r="F10" i="1"/>
  <c r="E10" i="1"/>
  <c r="D10" i="1"/>
  <c r="C10" i="1"/>
  <c r="H9" i="1"/>
  <c r="G9" i="1"/>
  <c r="F9" i="1"/>
  <c r="E9" i="1"/>
  <c r="D9" i="1"/>
  <c r="C9" i="1"/>
  <c r="H8" i="1"/>
  <c r="G8" i="1"/>
  <c r="F8" i="1"/>
  <c r="E8" i="1"/>
  <c r="D8" i="1"/>
  <c r="C8" i="1"/>
  <c r="H7" i="1"/>
  <c r="G7" i="1"/>
  <c r="F7" i="1"/>
  <c r="E7" i="1"/>
  <c r="D7" i="1"/>
  <c r="C7" i="1"/>
  <c r="H6" i="1"/>
  <c r="G6" i="1"/>
  <c r="F6" i="1"/>
  <c r="E6" i="1"/>
  <c r="D6" i="1"/>
  <c r="C6" i="1"/>
  <c r="H5" i="1"/>
  <c r="G5" i="1"/>
  <c r="F5" i="1"/>
  <c r="E5" i="1"/>
  <c r="D5" i="1"/>
  <c r="C5" i="1"/>
  <c r="I5" i="21" l="1"/>
  <c r="I5" i="10"/>
  <c r="I5" i="5"/>
  <c r="I5" i="20"/>
  <c r="H5" i="13"/>
  <c r="I5" i="12"/>
  <c r="I6" i="21" l="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I5" i="11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5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I8" i="18"/>
  <c r="I18" i="18"/>
  <c r="I36" i="18"/>
  <c r="H16" i="18"/>
  <c r="I16" i="18" s="1"/>
  <c r="H9" i="18"/>
  <c r="I9" i="18" s="1"/>
  <c r="H36" i="18"/>
  <c r="H35" i="18"/>
  <c r="I35" i="18" s="1"/>
  <c r="H34" i="18"/>
  <c r="I34" i="18" s="1"/>
  <c r="H33" i="18"/>
  <c r="I33" i="18" s="1"/>
  <c r="H32" i="18"/>
  <c r="I32" i="18" s="1"/>
  <c r="H31" i="18"/>
  <c r="I31" i="18" s="1"/>
  <c r="H30" i="18"/>
  <c r="I30" i="18" s="1"/>
  <c r="H29" i="18"/>
  <c r="I29" i="18" s="1"/>
  <c r="H28" i="18"/>
  <c r="I28" i="18" s="1"/>
  <c r="H27" i="18"/>
  <c r="I27" i="18" s="1"/>
  <c r="H26" i="18"/>
  <c r="I26" i="18" s="1"/>
  <c r="H25" i="18"/>
  <c r="I25" i="18" s="1"/>
  <c r="H24" i="18"/>
  <c r="I24" i="18" s="1"/>
  <c r="H23" i="18"/>
  <c r="I23" i="18" s="1"/>
  <c r="H22" i="18"/>
  <c r="I22" i="18" s="1"/>
  <c r="H21" i="18"/>
  <c r="I21" i="18" s="1"/>
  <c r="H20" i="18"/>
  <c r="I20" i="18" s="1"/>
  <c r="H19" i="18"/>
  <c r="I19" i="18" s="1"/>
  <c r="H18" i="18"/>
  <c r="H17" i="18"/>
  <c r="I17" i="18" s="1"/>
  <c r="H15" i="18"/>
  <c r="I15" i="18" s="1"/>
  <c r="H14" i="18"/>
  <c r="I14" i="18" s="1"/>
  <c r="H13" i="18"/>
  <c r="I13" i="18" s="1"/>
  <c r="H12" i="18"/>
  <c r="I12" i="18" s="1"/>
  <c r="H11" i="18"/>
  <c r="I11" i="18" s="1"/>
  <c r="H10" i="18"/>
  <c r="I10" i="18" s="1"/>
  <c r="H8" i="18"/>
  <c r="H7" i="18"/>
  <c r="I7" i="18" s="1"/>
  <c r="H6" i="18"/>
  <c r="I6" i="18" s="1"/>
  <c r="H5" i="18"/>
  <c r="I5" i="18" s="1"/>
  <c r="I4" i="8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5" i="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25" i="9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H36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9"/>
  <c r="I36" i="9" s="1"/>
  <c r="H5" i="9"/>
  <c r="I5" i="9" s="1"/>
  <c r="H6" i="9"/>
  <c r="I6" i="9" s="1"/>
  <c r="H7" i="9"/>
  <c r="I7" i="9" s="1"/>
  <c r="H8" i="9"/>
  <c r="I8" i="9" s="1"/>
  <c r="H9" i="9"/>
  <c r="I9" i="9" s="1"/>
  <c r="H10" i="9"/>
  <c r="I10" i="9" s="1"/>
  <c r="H11" i="9"/>
  <c r="I11" i="9" s="1"/>
  <c r="H12" i="9"/>
  <c r="I12" i="9" s="1"/>
  <c r="H13" i="9"/>
  <c r="I13" i="9" s="1"/>
  <c r="H14" i="9"/>
  <c r="I14" i="9" s="1"/>
  <c r="H15" i="9"/>
  <c r="I15" i="9" s="1"/>
  <c r="H16" i="9"/>
  <c r="I16" i="9" s="1"/>
  <c r="H17" i="9"/>
  <c r="I17" i="9" s="1"/>
  <c r="H18" i="9"/>
  <c r="I18" i="9" s="1"/>
  <c r="H19" i="9"/>
  <c r="I19" i="9" s="1"/>
  <c r="H20" i="9"/>
  <c r="I20" i="9" s="1"/>
  <c r="H21" i="9"/>
  <c r="I21" i="9" s="1"/>
  <c r="H22" i="9"/>
  <c r="I22" i="9" s="1"/>
  <c r="H23" i="9"/>
  <c r="I23" i="9" s="1"/>
  <c r="H24" i="9"/>
  <c r="I24" i="9" s="1"/>
  <c r="H25" i="9"/>
  <c r="H26" i="9"/>
  <c r="I26" i="9" s="1"/>
  <c r="H27" i="9"/>
  <c r="I27" i="9" s="1"/>
  <c r="H28" i="9"/>
  <c r="I28" i="9" s="1"/>
  <c r="H29" i="9"/>
  <c r="I29" i="9" s="1"/>
  <c r="H30" i="9"/>
  <c r="I30" i="9" s="1"/>
  <c r="H31" i="9"/>
  <c r="I31" i="9" s="1"/>
  <c r="H32" i="9"/>
  <c r="I32" i="9" s="1"/>
  <c r="H33" i="9"/>
  <c r="I33" i="9" s="1"/>
  <c r="H34" i="9"/>
  <c r="I34" i="9" s="1"/>
  <c r="H35" i="9"/>
  <c r="I35" i="9" s="1"/>
  <c r="H36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5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27" i="17" l="1"/>
  <c r="I19" i="17"/>
  <c r="I35" i="17"/>
  <c r="I11" i="17"/>
  <c r="I16" i="17"/>
  <c r="I33" i="17"/>
  <c r="I9" i="17"/>
  <c r="I32" i="17"/>
  <c r="I17" i="17"/>
  <c r="I24" i="17"/>
  <c r="I10" i="17"/>
  <c r="I18" i="17"/>
  <c r="I26" i="17"/>
  <c r="I34" i="17"/>
  <c r="I12" i="17"/>
  <c r="I20" i="17"/>
  <c r="I28" i="17"/>
  <c r="I36" i="17"/>
  <c r="I5" i="17"/>
  <c r="I13" i="17"/>
  <c r="I21" i="17"/>
  <c r="I29" i="17"/>
  <c r="I6" i="17"/>
  <c r="I14" i="17"/>
  <c r="I22" i="17"/>
  <c r="I30" i="17"/>
  <c r="I7" i="17"/>
  <c r="I15" i="17"/>
  <c r="I23" i="17"/>
  <c r="I31" i="17"/>
  <c r="I8" i="17"/>
  <c r="I25" i="17"/>
</calcChain>
</file>

<file path=xl/sharedStrings.xml><?xml version="1.0" encoding="utf-8"?>
<sst xmlns="http://schemas.openxmlformats.org/spreadsheetml/2006/main" count="1021" uniqueCount="67">
  <si>
    <t>Sales Date</t>
  </si>
  <si>
    <t>Sales Rep</t>
  </si>
  <si>
    <t>Item</t>
  </si>
  <si>
    <t>Units Sold</t>
  </si>
  <si>
    <t>Total</t>
  </si>
  <si>
    <t>Unit Price</t>
  </si>
  <si>
    <t>James</t>
  </si>
  <si>
    <t>Nguyen</t>
  </si>
  <si>
    <t>Smith</t>
  </si>
  <si>
    <t>Swenson</t>
  </si>
  <si>
    <t>Altair</t>
  </si>
  <si>
    <t>Aquilar</t>
  </si>
  <si>
    <t>Samir</t>
  </si>
  <si>
    <t>Flibbit</t>
  </si>
  <si>
    <t>Samdon</t>
  </si>
  <si>
    <t>Flogjam</t>
  </si>
  <si>
    <t>Bogrit</t>
  </si>
  <si>
    <t>Kludget</t>
  </si>
  <si>
    <t>Duphlange</t>
  </si>
  <si>
    <t>Whopzi</t>
  </si>
  <si>
    <t>Rep</t>
  </si>
  <si>
    <t>Rosen</t>
  </si>
  <si>
    <t>Multiple Text</t>
  </si>
  <si>
    <t>Text and Number</t>
  </si>
  <si>
    <t>Random Data Generator</t>
  </si>
  <si>
    <t>Simple Number</t>
  </si>
  <si>
    <t>Dynamic Number</t>
  </si>
  <si>
    <t>Upper</t>
  </si>
  <si>
    <t>Lower</t>
  </si>
  <si>
    <t>Units Sold &gt;=</t>
  </si>
  <si>
    <t>Units Sold Ranges</t>
  </si>
  <si>
    <t>Units Sold &gt;= 50</t>
  </si>
  <si>
    <t>Item List</t>
  </si>
  <si>
    <t>Items &gt;</t>
  </si>
  <si>
    <t>Rep &gt;</t>
  </si>
  <si>
    <t>Total &gt;</t>
  </si>
  <si>
    <t>Sales Rep List</t>
  </si>
  <si>
    <t>Totals &gt;=</t>
  </si>
  <si>
    <t>Date End &gt;</t>
  </si>
  <si>
    <t>Date Start &gt;</t>
  </si>
  <si>
    <t>Date Range</t>
  </si>
  <si>
    <t>Type or select dates</t>
  </si>
  <si>
    <t>Item 1</t>
  </si>
  <si>
    <t>Item 2</t>
  </si>
  <si>
    <t>Item 3</t>
  </si>
  <si>
    <t>Item = Kludget or Flibbit or Flogjam</t>
  </si>
  <si>
    <t>Rep=Samir and Total&gt;= Avg</t>
  </si>
  <si>
    <t>Rep and Total&gt;=Selection</t>
  </si>
  <si>
    <t>Feb 1, 2017 to Mar 31, 2017</t>
  </si>
  <si>
    <t>Date Range Limits</t>
  </si>
  <si>
    <t>Error or Blank</t>
  </si>
  <si>
    <t>nine</t>
  </si>
  <si>
    <t>ISERROR or ISBLANK</t>
  </si>
  <si>
    <t>Units Sold Lower Limit</t>
  </si>
  <si>
    <t>Alternate Rows</t>
  </si>
  <si>
    <t>Excel interprets</t>
  </si>
  <si>
    <t>1 as TRUE</t>
  </si>
  <si>
    <t>0 as FALSE</t>
  </si>
  <si>
    <t>- None -</t>
  </si>
  <si>
    <t>Item Partial Word Search</t>
  </si>
  <si>
    <t>Partial Match&gt;</t>
  </si>
  <si>
    <t>g*</t>
  </si>
  <si>
    <t>Use ? And * wildcards</t>
  </si>
  <si>
    <t>??p</t>
  </si>
  <si>
    <t>*jam</t>
  </si>
  <si>
    <t>*ph</t>
  </si>
  <si>
    <t>Example wildcard searches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</si>
</sst>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6D4D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ADE600"/>
        <bgColor indexed="64"/>
      </patternFill>
    </fill>
    <fill>
      <patternFill patternType="solid">
        <fgColor rgb="FFFFFFAF"/>
        <bgColor indexed="64"/>
      </patternFill>
    </fill>
    <fill>
      <patternFill patternType="solid">
        <fgColor rgb="FFD9D9D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808080"/>
      </top>
      <bottom/>
      <diagonal/>
    </border>
    <border>
      <left/>
      <right/>
      <top/>
      <bottom style="thin">
        <color rgb="FF80808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 indent="1"/>
    </xf>
    <xf numFmtId="166" fontId="0" fillId="0" borderId="0" xfId="1" applyNumberFormat="1" applyFont="1"/>
    <xf numFmtId="166" fontId="0" fillId="0" borderId="0" xfId="0" applyNumberFormat="1"/>
    <xf numFmtId="0" fontId="2" fillId="0" borderId="0" xfId="0" applyFont="1" applyAlignment="1">
      <alignment horizontal="left" indent="3"/>
    </xf>
    <xf numFmtId="0" fontId="2" fillId="0" borderId="0" xfId="0" applyFont="1" applyAlignment="1">
      <alignment horizontal="right" indent="1"/>
    </xf>
    <xf numFmtId="0" fontId="0" fillId="0" borderId="0" xfId="0" applyAlignment="1">
      <alignment horizontal="right" indent="1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4" fillId="2" borderId="0" xfId="0" applyFont="1" applyFill="1"/>
    <xf numFmtId="0" fontId="2" fillId="0" borderId="0" xfId="0" applyFont="1" applyAlignment="1">
      <alignment horizontal="left"/>
    </xf>
    <xf numFmtId="166" fontId="0" fillId="2" borderId="0" xfId="0" applyNumberFormat="1" applyFill="1"/>
    <xf numFmtId="14" fontId="0" fillId="2" borderId="0" xfId="0" applyNumberFormat="1" applyFill="1"/>
    <xf numFmtId="0" fontId="0" fillId="3" borderId="0" xfId="0" applyFill="1"/>
    <xf numFmtId="0" fontId="3" fillId="0" borderId="0" xfId="0" applyFont="1" applyFill="1" applyAlignment="1">
      <alignment horizontal="center"/>
    </xf>
    <xf numFmtId="0" fontId="0" fillId="0" borderId="0" xfId="0" applyFill="1"/>
    <xf numFmtId="0" fontId="3" fillId="0" borderId="0" xfId="0" applyFont="1" applyAlignment="1">
      <alignment horizontal="left"/>
    </xf>
    <xf numFmtId="0" fontId="0" fillId="0" borderId="0" xfId="0" quotePrefix="1" applyAlignment="1">
      <alignment horizontal="right" indent="1"/>
    </xf>
    <xf numFmtId="0" fontId="0" fillId="3" borderId="0" xfId="0" applyFill="1" applyAlignment="1">
      <alignment horizontal="center"/>
    </xf>
    <xf numFmtId="0" fontId="5" fillId="0" borderId="0" xfId="0" applyFont="1"/>
    <xf numFmtId="0" fontId="4" fillId="4" borderId="0" xfId="0" applyFont="1" applyFill="1"/>
    <xf numFmtId="0" fontId="6" fillId="0" borderId="0" xfId="0" applyFont="1"/>
    <xf numFmtId="0" fontId="4" fillId="5" borderId="0" xfId="0" applyFont="1" applyFill="1"/>
    <xf numFmtId="0" fontId="7" fillId="0" borderId="0" xfId="0" applyFont="1"/>
    <xf numFmtId="0" fontId="0" fillId="5" borderId="0" xfId="0" applyFill="1"/>
    <xf numFmtId="0" fontId="0" fillId="6" borderId="0" xfId="0" applyFill="1"/>
    <xf numFmtId="0" fontId="0" fillId="4" borderId="0" xfId="0" applyFill="1"/>
    <xf numFmtId="0" fontId="0" fillId="0" borderId="0" xfId="0" applyAlignment="1">
      <alignment horizontal="left"/>
    </xf>
    <xf numFmtId="0" fontId="0" fillId="0" borderId="0" xfId="0" quotePrefix="1" applyFont="1" applyAlignment="1">
      <alignment horizontal="left"/>
    </xf>
    <xf numFmtId="0" fontId="8" fillId="7" borderId="0" xfId="0" applyFont="1" applyFill="1" applyAlignment="1">
      <alignment vertical="center"/>
    </xf>
    <xf numFmtId="0" fontId="9" fillId="0" borderId="0" xfId="2"/>
    <xf numFmtId="0" fontId="2" fillId="8" borderId="1" xfId="0" applyFont="1" applyFill="1" applyBorder="1"/>
    <xf numFmtId="0" fontId="0" fillId="8" borderId="0" xfId="0" applyFill="1" applyBorder="1"/>
    <xf numFmtId="0" fontId="0" fillId="8" borderId="2" xfId="0" applyFill="1" applyBorder="1"/>
    <xf numFmtId="0" fontId="2" fillId="9" borderId="0" xfId="0" applyFont="1" applyFill="1"/>
    <xf numFmtId="0" fontId="0" fillId="9" borderId="0" xfId="0" applyFill="1"/>
    <xf numFmtId="0" fontId="2" fillId="10" borderId="0" xfId="0" applyFont="1" applyFill="1"/>
    <xf numFmtId="164" fontId="0" fillId="10" borderId="0" xfId="0" applyNumberFormat="1" applyFill="1"/>
  </cellXfs>
  <cellStyles count="3">
    <cellStyle name="Hipervínculo" xfId="2" builtinId="8"/>
    <cellStyle name="Moneda" xfId="1" builtinId="4"/>
    <cellStyle name="Normal" xfId="0" builtinId="0"/>
  </cellStyles>
  <dxfs count="14">
    <dxf>
      <font>
        <b/>
        <i val="0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2B4B4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2B4B4"/>
      <color rgb="FFF6D4D4"/>
      <color rgb="FFFF5D5D"/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36"/>
  <sheetViews>
    <sheetView workbookViewId="0">
      <selection activeCell="M14" sqref="M14"/>
    </sheetView>
  </sheetViews>
  <sheetFormatPr baseColWidth="10" defaultColWidth="8.7265625" defaultRowHeight="14.5" x14ac:dyDescent="0.35"/>
  <cols>
    <col min="3" max="3" width="13.7265625" customWidth="1"/>
    <col min="4" max="4" width="11.453125" customWidth="1"/>
    <col min="5" max="5" width="12.7265625" customWidth="1"/>
    <col min="6" max="6" width="11.54296875" customWidth="1"/>
    <col min="7" max="7" width="11.7265625" style="9" customWidth="1"/>
    <col min="8" max="8" width="13.54296875" customWidth="1"/>
    <col min="11" max="11" width="9" bestFit="1" customWidth="1"/>
    <col min="12" max="12" width="10.54296875" bestFit="1" customWidth="1"/>
    <col min="13" max="13" width="9.7265625" bestFit="1" customWidth="1"/>
  </cols>
  <sheetData>
    <row r="1" spans="1:13" x14ac:dyDescent="0.35">
      <c r="A1" s="37"/>
    </row>
    <row r="2" spans="1:13" x14ac:dyDescent="0.35">
      <c r="C2" s="3" t="s">
        <v>24</v>
      </c>
    </row>
    <row r="4" spans="1:13" x14ac:dyDescent="0.35">
      <c r="C4" s="10" t="s">
        <v>0</v>
      </c>
      <c r="D4" s="3" t="s">
        <v>1</v>
      </c>
      <c r="E4" s="3" t="s">
        <v>2</v>
      </c>
      <c r="F4" s="4" t="s">
        <v>5</v>
      </c>
      <c r="G4" s="8" t="s">
        <v>3</v>
      </c>
      <c r="H4" s="7" t="s">
        <v>4</v>
      </c>
      <c r="K4" s="38" t="s">
        <v>20</v>
      </c>
      <c r="L4" s="41" t="s">
        <v>2</v>
      </c>
      <c r="M4" s="43" t="s">
        <v>5</v>
      </c>
    </row>
    <row r="5" spans="1:13" x14ac:dyDescent="0.35">
      <c r="C5" s="1">
        <f ca="1" xml:space="preserve"> DATE(2017,1,1)+RANDBETWEEN(1,365)</f>
        <v>43006</v>
      </c>
      <c r="D5" t="str">
        <f ca="1" xml:space="preserve"> _xlfn.SINGLE(INDEX($K$5:$K$12,RANDBETWEEN(1,8)))</f>
        <v>James</v>
      </c>
      <c r="E5" t="str">
        <f ca="1" xml:space="preserve"> _xlfn.SINGLE(INDEX($L$5:$L$11,RANDBETWEEN(1,7)))</f>
        <v>Flibbit</v>
      </c>
      <c r="F5" s="5">
        <f ca="1" xml:space="preserve"> INDEX($M$5:$M$11,MATCH(E5,$L$5:$L$11,0))</f>
        <v>576</v>
      </c>
      <c r="G5" s="9">
        <f ca="1" xml:space="preserve"> RANDBETWEEN(1,89)</f>
        <v>48</v>
      </c>
      <c r="H5" s="6">
        <f ca="1" xml:space="preserve"> G5*F5</f>
        <v>27648</v>
      </c>
      <c r="K5" s="39" t="s">
        <v>6</v>
      </c>
      <c r="L5" s="42" t="s">
        <v>13</v>
      </c>
      <c r="M5" s="44">
        <v>576</v>
      </c>
    </row>
    <row r="6" spans="1:13" x14ac:dyDescent="0.35">
      <c r="C6" s="1">
        <f ca="1" xml:space="preserve"> DATE(2017,1,1)+RANDBETWEEN(1,365)</f>
        <v>43099</v>
      </c>
      <c r="D6" t="str">
        <f ca="1" xml:space="preserve"> _xlfn.SINGLE(INDEX($K$5:$K$12,RANDBETWEEN(1,8)))</f>
        <v>Nguyen</v>
      </c>
      <c r="E6" t="str">
        <f ca="1" xml:space="preserve"> _xlfn.SINGLE(INDEX($L$5:$L$11,RANDBETWEEN(1,7)))</f>
        <v>Duphlange</v>
      </c>
      <c r="F6" s="5">
        <f ca="1" xml:space="preserve"> INDEX($M$5:$M$11,MATCH(E6,$L$5:$L$11,0))</f>
        <v>3421</v>
      </c>
      <c r="G6" s="9">
        <f ca="1" xml:space="preserve"> RANDBETWEEN(1,89)</f>
        <v>46</v>
      </c>
      <c r="H6" s="6">
        <f ca="1" xml:space="preserve"> G6*F6</f>
        <v>157366</v>
      </c>
      <c r="K6" s="39" t="s">
        <v>7</v>
      </c>
      <c r="L6" s="42" t="s">
        <v>14</v>
      </c>
      <c r="M6" s="44">
        <v>2987</v>
      </c>
    </row>
    <row r="7" spans="1:13" x14ac:dyDescent="0.35">
      <c r="C7" s="1">
        <f ca="1" xml:space="preserve"> DATE(2017,1,1)+RANDBETWEEN(1,365)</f>
        <v>42740</v>
      </c>
      <c r="D7" t="str">
        <f ca="1" xml:space="preserve"> _xlfn.SINGLE(INDEX($K$5:$K$12,RANDBETWEEN(1,8)))</f>
        <v>James</v>
      </c>
      <c r="E7" t="str">
        <f ca="1" xml:space="preserve"> _xlfn.SINGLE(INDEX($L$5:$L$11,RANDBETWEEN(1,7)))</f>
        <v>Duphlange</v>
      </c>
      <c r="F7" s="5">
        <f ca="1" xml:space="preserve"> INDEX($M$5:$M$11,MATCH(E7,$L$5:$L$11,0))</f>
        <v>3421</v>
      </c>
      <c r="G7" s="9">
        <f ca="1" xml:space="preserve"> RANDBETWEEN(1,89)</f>
        <v>85</v>
      </c>
      <c r="H7" s="6">
        <f ca="1" xml:space="preserve"> G7*F7</f>
        <v>290785</v>
      </c>
      <c r="K7" s="39" t="s">
        <v>8</v>
      </c>
      <c r="L7" s="42" t="s">
        <v>15</v>
      </c>
      <c r="M7" s="44">
        <v>1843</v>
      </c>
    </row>
    <row r="8" spans="1:13" x14ac:dyDescent="0.35">
      <c r="C8" s="1">
        <f ca="1" xml:space="preserve"> DATE(2017,1,1)+RANDBETWEEN(1,365)</f>
        <v>43072</v>
      </c>
      <c r="D8" t="str">
        <f ca="1" xml:space="preserve"> _xlfn.SINGLE(INDEX($K$5:$K$12,RANDBETWEEN(1,8)))</f>
        <v>Swenson</v>
      </c>
      <c r="E8" t="str">
        <f ca="1" xml:space="preserve"> _xlfn.SINGLE(INDEX($L$5:$L$11,RANDBETWEEN(1,7)))</f>
        <v>Duphlange</v>
      </c>
      <c r="F8" s="5">
        <f ca="1" xml:space="preserve"> INDEX($M$5:$M$11,MATCH(E8,$L$5:$L$11,0))</f>
        <v>3421</v>
      </c>
      <c r="G8" s="9">
        <f ca="1" xml:space="preserve"> RANDBETWEEN(1,89)</f>
        <v>12</v>
      </c>
      <c r="H8" s="6">
        <f ca="1" xml:space="preserve"> G8*F8</f>
        <v>41052</v>
      </c>
      <c r="K8" s="39" t="s">
        <v>9</v>
      </c>
      <c r="L8" s="42" t="s">
        <v>16</v>
      </c>
      <c r="M8" s="44">
        <v>2785</v>
      </c>
    </row>
    <row r="9" spans="1:13" x14ac:dyDescent="0.35">
      <c r="C9" s="1">
        <f ca="1" xml:space="preserve"> DATE(2017,1,1)+RANDBETWEEN(1,365)</f>
        <v>42978</v>
      </c>
      <c r="D9" t="str">
        <f ca="1" xml:space="preserve"> _xlfn.SINGLE(INDEX($K$5:$K$12,RANDBETWEEN(1,8)))</f>
        <v>Samir</v>
      </c>
      <c r="E9" t="str">
        <f ca="1" xml:space="preserve"> _xlfn.SINGLE(INDEX($L$5:$L$11,RANDBETWEEN(1,7)))</f>
        <v>Samdon</v>
      </c>
      <c r="F9" s="5">
        <f ca="1" xml:space="preserve"> INDEX($M$5:$M$11,MATCH(E9,$L$5:$L$11,0))</f>
        <v>2987</v>
      </c>
      <c r="G9" s="9">
        <f ca="1" xml:space="preserve"> RANDBETWEEN(1,89)</f>
        <v>58</v>
      </c>
      <c r="H9" s="6">
        <f ca="1" xml:space="preserve"> G9*F9</f>
        <v>173246</v>
      </c>
      <c r="K9" s="39" t="s">
        <v>10</v>
      </c>
      <c r="L9" s="42" t="s">
        <v>17</v>
      </c>
      <c r="M9" s="44">
        <v>382</v>
      </c>
    </row>
    <row r="10" spans="1:13" x14ac:dyDescent="0.35">
      <c r="C10" s="1">
        <f ca="1" xml:space="preserve"> DATE(2017,1,1)+RANDBETWEEN(1,365)</f>
        <v>43066</v>
      </c>
      <c r="D10" t="str">
        <f ca="1" xml:space="preserve"> _xlfn.SINGLE(INDEX($K$5:$K$12,RANDBETWEEN(1,8)))</f>
        <v>Swenson</v>
      </c>
      <c r="E10" t="str">
        <f ca="1" xml:space="preserve"> _xlfn.SINGLE(INDEX($L$5:$L$11,RANDBETWEEN(1,7)))</f>
        <v>Bogrit</v>
      </c>
      <c r="F10" s="5">
        <f ca="1" xml:space="preserve"> INDEX($M$5:$M$11,MATCH(E10,$L$5:$L$11,0))</f>
        <v>2785</v>
      </c>
      <c r="G10" s="9">
        <f ca="1" xml:space="preserve"> RANDBETWEEN(1,89)</f>
        <v>40</v>
      </c>
      <c r="H10" s="6">
        <f ca="1" xml:space="preserve"> G10*F10</f>
        <v>111400</v>
      </c>
      <c r="K10" s="39" t="s">
        <v>11</v>
      </c>
      <c r="L10" s="42" t="s">
        <v>18</v>
      </c>
      <c r="M10" s="44">
        <v>3421</v>
      </c>
    </row>
    <row r="11" spans="1:13" x14ac:dyDescent="0.35">
      <c r="C11" s="1">
        <f ca="1" xml:space="preserve"> DATE(2017,1,1)+RANDBETWEEN(1,365)</f>
        <v>43013</v>
      </c>
      <c r="D11" t="str">
        <f ca="1" xml:space="preserve"> _xlfn.SINGLE(INDEX($K$5:$K$12,RANDBETWEEN(1,8)))</f>
        <v>Swenson</v>
      </c>
      <c r="E11" t="str">
        <f ca="1" xml:space="preserve"> _xlfn.SINGLE(INDEX($L$5:$L$11,RANDBETWEEN(1,7)))</f>
        <v>Flibbit</v>
      </c>
      <c r="F11" s="5">
        <f ca="1" xml:space="preserve"> INDEX($M$5:$M$11,MATCH(E11,$L$5:$L$11,0))</f>
        <v>576</v>
      </c>
      <c r="G11" s="9">
        <f ca="1" xml:space="preserve"> RANDBETWEEN(1,89)</f>
        <v>82</v>
      </c>
      <c r="H11" s="6">
        <f ca="1" xml:space="preserve"> G11*F11</f>
        <v>47232</v>
      </c>
      <c r="K11" s="39" t="s">
        <v>12</v>
      </c>
      <c r="L11" s="42" t="s">
        <v>19</v>
      </c>
      <c r="M11" s="44">
        <v>8712</v>
      </c>
    </row>
    <row r="12" spans="1:13" x14ac:dyDescent="0.35">
      <c r="C12" s="1">
        <f ca="1" xml:space="preserve"> DATE(2017,1,1)+RANDBETWEEN(1,365)</f>
        <v>43050</v>
      </c>
      <c r="D12" t="str">
        <f ca="1" xml:space="preserve"> _xlfn.SINGLE(INDEX($K$5:$K$12,RANDBETWEEN(1,8)))</f>
        <v>James</v>
      </c>
      <c r="E12" t="str">
        <f ca="1" xml:space="preserve"> _xlfn.SINGLE(INDEX($L$5:$L$11,RANDBETWEEN(1,7)))</f>
        <v>Flibbit</v>
      </c>
      <c r="F12" s="5">
        <f ca="1" xml:space="preserve"> INDEX($M$5:$M$11,MATCH(E12,$L$5:$L$11,0))</f>
        <v>576</v>
      </c>
      <c r="G12" s="9">
        <f ca="1" xml:space="preserve"> RANDBETWEEN(1,89)</f>
        <v>27</v>
      </c>
      <c r="H12" s="6">
        <f ca="1" xml:space="preserve"> G12*F12</f>
        <v>15552</v>
      </c>
      <c r="K12" s="40" t="s">
        <v>21</v>
      </c>
    </row>
    <row r="13" spans="1:13" x14ac:dyDescent="0.35">
      <c r="C13" s="1">
        <f ca="1" xml:space="preserve"> DATE(2017,1,1)+RANDBETWEEN(1,365)</f>
        <v>43002</v>
      </c>
      <c r="D13" t="str">
        <f ca="1" xml:space="preserve"> _xlfn.SINGLE(INDEX($K$5:$K$12,RANDBETWEEN(1,8)))</f>
        <v>Swenson</v>
      </c>
      <c r="E13" t="str">
        <f ca="1" xml:space="preserve"> _xlfn.SINGLE(INDEX($L$5:$L$11,RANDBETWEEN(1,7)))</f>
        <v>Flibbit</v>
      </c>
      <c r="F13" s="5">
        <f ca="1" xml:space="preserve"> INDEX($M$5:$M$11,MATCH(E13,$L$5:$L$11,0))</f>
        <v>576</v>
      </c>
      <c r="G13" s="9">
        <f ca="1" xml:space="preserve"> RANDBETWEEN(1,89)</f>
        <v>55</v>
      </c>
      <c r="H13" s="6">
        <f ca="1" xml:space="preserve"> G13*F13</f>
        <v>31680</v>
      </c>
    </row>
    <row r="14" spans="1:13" x14ac:dyDescent="0.35">
      <c r="C14" s="1">
        <f ca="1" xml:space="preserve"> DATE(2017,1,1)+RANDBETWEEN(1,365)</f>
        <v>42914</v>
      </c>
      <c r="D14" t="str">
        <f ca="1" xml:space="preserve"> _xlfn.SINGLE(INDEX($K$5:$K$12,RANDBETWEEN(1,8)))</f>
        <v>Nguyen</v>
      </c>
      <c r="E14" t="str">
        <f ca="1" xml:space="preserve"> _xlfn.SINGLE(INDEX($L$5:$L$11,RANDBETWEEN(1,7)))</f>
        <v>Samdon</v>
      </c>
      <c r="F14" s="5">
        <f ca="1" xml:space="preserve"> INDEX($M$5:$M$11,MATCH(E14,$L$5:$L$11,0))</f>
        <v>2987</v>
      </c>
      <c r="G14" s="9">
        <f ca="1" xml:space="preserve"> RANDBETWEEN(1,89)</f>
        <v>62</v>
      </c>
      <c r="H14" s="6">
        <f ca="1" xml:space="preserve"> G14*F14</f>
        <v>185194</v>
      </c>
    </row>
    <row r="15" spans="1:13" x14ac:dyDescent="0.35">
      <c r="C15" s="1">
        <f ca="1" xml:space="preserve"> DATE(2017,1,1)+RANDBETWEEN(1,365)</f>
        <v>43014</v>
      </c>
      <c r="D15" t="str">
        <f ca="1" xml:space="preserve"> _xlfn.SINGLE(INDEX($K$5:$K$12,RANDBETWEEN(1,8)))</f>
        <v>Rosen</v>
      </c>
      <c r="E15" t="str">
        <f ca="1" xml:space="preserve"> _xlfn.SINGLE(INDEX($L$5:$L$11,RANDBETWEEN(1,7)))</f>
        <v>Duphlange</v>
      </c>
      <c r="F15" s="5">
        <f ca="1" xml:space="preserve"> INDEX($M$5:$M$11,MATCH(E15,$L$5:$L$11,0))</f>
        <v>3421</v>
      </c>
      <c r="G15" s="9">
        <f ca="1" xml:space="preserve"> RANDBETWEEN(1,89)</f>
        <v>43</v>
      </c>
      <c r="H15" s="6">
        <f ca="1" xml:space="preserve"> G15*F15</f>
        <v>147103</v>
      </c>
    </row>
    <row r="16" spans="1:13" x14ac:dyDescent="0.35">
      <c r="C16" s="1">
        <f ca="1" xml:space="preserve"> DATE(2017,1,1)+RANDBETWEEN(1,365)</f>
        <v>42954</v>
      </c>
      <c r="D16" t="str">
        <f ca="1" xml:space="preserve"> _xlfn.SINGLE(INDEX($K$5:$K$12,RANDBETWEEN(1,8)))</f>
        <v>Rosen</v>
      </c>
      <c r="E16" t="str">
        <f ca="1" xml:space="preserve"> _xlfn.SINGLE(INDEX($L$5:$L$11,RANDBETWEEN(1,7)))</f>
        <v>Flibbit</v>
      </c>
      <c r="F16" s="5">
        <f ca="1" xml:space="preserve"> INDEX($M$5:$M$11,MATCH(E16,$L$5:$L$11,0))</f>
        <v>576</v>
      </c>
      <c r="G16" s="9">
        <f ca="1" xml:space="preserve"> RANDBETWEEN(1,89)</f>
        <v>29</v>
      </c>
      <c r="H16" s="6">
        <f ca="1" xml:space="preserve"> G16*F16</f>
        <v>16704</v>
      </c>
    </row>
    <row r="17" spans="3:8" x14ac:dyDescent="0.35">
      <c r="C17" s="1">
        <f ca="1" xml:space="preserve"> DATE(2017,1,1)+RANDBETWEEN(1,365)</f>
        <v>43053</v>
      </c>
      <c r="D17" t="str">
        <f ca="1" xml:space="preserve"> _xlfn.SINGLE(INDEX($K$5:$K$12,RANDBETWEEN(1,8)))</f>
        <v>Swenson</v>
      </c>
      <c r="E17" t="str">
        <f ca="1" xml:space="preserve"> _xlfn.SINGLE(INDEX($L$5:$L$11,RANDBETWEEN(1,7)))</f>
        <v>Whopzi</v>
      </c>
      <c r="F17" s="5">
        <f ca="1" xml:space="preserve"> INDEX($M$5:$M$11,MATCH(E17,$L$5:$L$11,0))</f>
        <v>8712</v>
      </c>
      <c r="G17" s="9">
        <f ca="1" xml:space="preserve"> RANDBETWEEN(1,89)</f>
        <v>44</v>
      </c>
      <c r="H17" s="6">
        <f ca="1" xml:space="preserve"> G17*F17</f>
        <v>383328</v>
      </c>
    </row>
    <row r="18" spans="3:8" x14ac:dyDescent="0.35">
      <c r="C18" s="1">
        <f ca="1" xml:space="preserve"> DATE(2017,1,1)+RANDBETWEEN(1,365)</f>
        <v>42826</v>
      </c>
      <c r="D18" t="str">
        <f ca="1" xml:space="preserve"> _xlfn.SINGLE(INDEX($K$5:$K$12,RANDBETWEEN(1,8)))</f>
        <v>Rosen</v>
      </c>
      <c r="E18" t="str">
        <f ca="1" xml:space="preserve"> _xlfn.SINGLE(INDEX($L$5:$L$11,RANDBETWEEN(1,7)))</f>
        <v>Kludget</v>
      </c>
      <c r="F18" s="5">
        <f ca="1" xml:space="preserve"> INDEX($M$5:$M$11,MATCH(E18,$L$5:$L$11,0))</f>
        <v>382</v>
      </c>
      <c r="G18" s="9">
        <f ca="1" xml:space="preserve"> RANDBETWEEN(1,89)</f>
        <v>4</v>
      </c>
      <c r="H18" s="6">
        <f ca="1" xml:space="preserve"> G18*F18</f>
        <v>1528</v>
      </c>
    </row>
    <row r="19" spans="3:8" x14ac:dyDescent="0.35">
      <c r="C19" s="1">
        <f ca="1" xml:space="preserve"> DATE(2017,1,1)+RANDBETWEEN(1,365)</f>
        <v>43029</v>
      </c>
      <c r="D19" t="str">
        <f ca="1" xml:space="preserve"> _xlfn.SINGLE(INDEX($K$5:$K$12,RANDBETWEEN(1,8)))</f>
        <v>Samir</v>
      </c>
      <c r="E19" t="str">
        <f ca="1" xml:space="preserve"> _xlfn.SINGLE(INDEX($L$5:$L$11,RANDBETWEEN(1,7)))</f>
        <v>Whopzi</v>
      </c>
      <c r="F19" s="5">
        <f ca="1" xml:space="preserve"> INDEX($M$5:$M$11,MATCH(E19,$L$5:$L$11,0))</f>
        <v>8712</v>
      </c>
      <c r="G19" s="9">
        <f ca="1" xml:space="preserve"> RANDBETWEEN(1,89)</f>
        <v>74</v>
      </c>
      <c r="H19" s="6">
        <f ca="1" xml:space="preserve"> G19*F19</f>
        <v>644688</v>
      </c>
    </row>
    <row r="20" spans="3:8" x14ac:dyDescent="0.35">
      <c r="C20" s="1">
        <f ca="1" xml:space="preserve"> DATE(2017,1,1)+RANDBETWEEN(1,365)</f>
        <v>42797</v>
      </c>
      <c r="D20" t="str">
        <f ca="1" xml:space="preserve"> _xlfn.SINGLE(INDEX($K$5:$K$12,RANDBETWEEN(1,8)))</f>
        <v>Altair</v>
      </c>
      <c r="E20" t="str">
        <f ca="1" xml:space="preserve"> _xlfn.SINGLE(INDEX($L$5:$L$11,RANDBETWEEN(1,7)))</f>
        <v>Kludget</v>
      </c>
      <c r="F20" s="5">
        <f ca="1" xml:space="preserve"> INDEX($M$5:$M$11,MATCH(E20,$L$5:$L$11,0))</f>
        <v>382</v>
      </c>
      <c r="G20" s="9">
        <f ca="1" xml:space="preserve"> RANDBETWEEN(1,89)</f>
        <v>69</v>
      </c>
      <c r="H20" s="6">
        <f ca="1" xml:space="preserve"> G20*F20</f>
        <v>26358</v>
      </c>
    </row>
    <row r="21" spans="3:8" x14ac:dyDescent="0.35">
      <c r="C21" s="1">
        <f ca="1" xml:space="preserve"> DATE(2017,1,1)+RANDBETWEEN(1,365)</f>
        <v>42875</v>
      </c>
      <c r="D21" t="str">
        <f ca="1" xml:space="preserve"> _xlfn.SINGLE(INDEX($K$5:$K$12,RANDBETWEEN(1,8)))</f>
        <v>Nguyen</v>
      </c>
      <c r="E21" t="str">
        <f ca="1" xml:space="preserve"> _xlfn.SINGLE(INDEX($L$5:$L$11,RANDBETWEEN(1,7)))</f>
        <v>Flogjam</v>
      </c>
      <c r="F21" s="5">
        <f ca="1" xml:space="preserve"> INDEX($M$5:$M$11,MATCH(E21,$L$5:$L$11,0))</f>
        <v>1843</v>
      </c>
      <c r="G21" s="9">
        <f ca="1" xml:space="preserve"> RANDBETWEEN(1,89)</f>
        <v>66</v>
      </c>
      <c r="H21" s="6">
        <f ca="1" xml:space="preserve"> G21*F21</f>
        <v>121638</v>
      </c>
    </row>
    <row r="22" spans="3:8" x14ac:dyDescent="0.35">
      <c r="C22" s="1">
        <f ca="1" xml:space="preserve"> DATE(2017,1,1)+RANDBETWEEN(1,365)</f>
        <v>42740</v>
      </c>
      <c r="D22" t="str">
        <f ca="1" xml:space="preserve"> _xlfn.SINGLE(INDEX($K$5:$K$12,RANDBETWEEN(1,8)))</f>
        <v>Samir</v>
      </c>
      <c r="E22" t="str">
        <f ca="1" xml:space="preserve"> _xlfn.SINGLE(INDEX($L$5:$L$11,RANDBETWEEN(1,7)))</f>
        <v>Kludget</v>
      </c>
      <c r="F22" s="5">
        <f ca="1" xml:space="preserve"> INDEX($M$5:$M$11,MATCH(E22,$L$5:$L$11,0))</f>
        <v>382</v>
      </c>
      <c r="G22" s="9">
        <f ca="1" xml:space="preserve"> RANDBETWEEN(1,89)</f>
        <v>38</v>
      </c>
      <c r="H22" s="6">
        <f ca="1" xml:space="preserve"> G22*F22</f>
        <v>14516</v>
      </c>
    </row>
    <row r="23" spans="3:8" x14ac:dyDescent="0.35">
      <c r="C23" s="1">
        <f ca="1" xml:space="preserve"> DATE(2017,1,1)+RANDBETWEEN(1,365)</f>
        <v>43031</v>
      </c>
      <c r="D23" t="str">
        <f ca="1" xml:space="preserve"> _xlfn.SINGLE(INDEX($K$5:$K$12,RANDBETWEEN(1,8)))</f>
        <v>Aquilar</v>
      </c>
      <c r="E23" t="str">
        <f ca="1" xml:space="preserve"> _xlfn.SINGLE(INDEX($L$5:$L$11,RANDBETWEEN(1,7)))</f>
        <v>Flibbit</v>
      </c>
      <c r="F23" s="5">
        <f ca="1" xml:space="preserve"> INDEX($M$5:$M$11,MATCH(E23,$L$5:$L$11,0))</f>
        <v>576</v>
      </c>
      <c r="G23" s="9">
        <f ca="1" xml:space="preserve"> RANDBETWEEN(1,89)</f>
        <v>49</v>
      </c>
      <c r="H23" s="6">
        <f ca="1" xml:space="preserve"> G23*F23</f>
        <v>28224</v>
      </c>
    </row>
    <row r="24" spans="3:8" x14ac:dyDescent="0.35">
      <c r="C24" s="1">
        <f ca="1" xml:space="preserve"> DATE(2017,1,1)+RANDBETWEEN(1,365)</f>
        <v>42799</v>
      </c>
      <c r="D24" t="str">
        <f ca="1" xml:space="preserve"> _xlfn.SINGLE(INDEX($K$5:$K$12,RANDBETWEEN(1,8)))</f>
        <v>Swenson</v>
      </c>
      <c r="E24" t="str">
        <f ca="1" xml:space="preserve"> _xlfn.SINGLE(INDEX($L$5:$L$11,RANDBETWEEN(1,7)))</f>
        <v>Kludget</v>
      </c>
      <c r="F24" s="5">
        <f ca="1" xml:space="preserve"> INDEX($M$5:$M$11,MATCH(E24,$L$5:$L$11,0))</f>
        <v>382</v>
      </c>
      <c r="G24" s="9">
        <f ca="1" xml:space="preserve"> RANDBETWEEN(1,89)</f>
        <v>7</v>
      </c>
      <c r="H24" s="6">
        <f ca="1" xml:space="preserve"> G24*F24</f>
        <v>2674</v>
      </c>
    </row>
    <row r="25" spans="3:8" x14ac:dyDescent="0.35">
      <c r="C25" s="1">
        <f ca="1" xml:space="preserve"> DATE(2017,1,1)+RANDBETWEEN(1,365)</f>
        <v>43028</v>
      </c>
      <c r="D25" t="str">
        <f ca="1" xml:space="preserve"> _xlfn.SINGLE(INDEX($K$5:$K$12,RANDBETWEEN(1,8)))</f>
        <v>Smith</v>
      </c>
      <c r="E25" t="str">
        <f ca="1" xml:space="preserve"> _xlfn.SINGLE(INDEX($L$5:$L$11,RANDBETWEEN(1,7)))</f>
        <v>Flogjam</v>
      </c>
      <c r="F25" s="5">
        <f ca="1" xml:space="preserve"> INDEX($M$5:$M$11,MATCH(E25,$L$5:$L$11,0))</f>
        <v>1843</v>
      </c>
      <c r="G25" s="9">
        <f ca="1" xml:space="preserve"> RANDBETWEEN(1,89)</f>
        <v>67</v>
      </c>
      <c r="H25" s="6">
        <f ca="1" xml:space="preserve"> G25*F25</f>
        <v>123481</v>
      </c>
    </row>
    <row r="26" spans="3:8" x14ac:dyDescent="0.35">
      <c r="C26" s="1">
        <f ca="1" xml:space="preserve"> DATE(2017,1,1)+RANDBETWEEN(1,365)</f>
        <v>42858</v>
      </c>
      <c r="D26" t="str">
        <f ca="1" xml:space="preserve"> _xlfn.SINGLE(INDEX($K$5:$K$12,RANDBETWEEN(1,8)))</f>
        <v>Samir</v>
      </c>
      <c r="E26" t="str">
        <f ca="1" xml:space="preserve"> _xlfn.SINGLE(INDEX($L$5:$L$11,RANDBETWEEN(1,7)))</f>
        <v>Samdon</v>
      </c>
      <c r="F26" s="5">
        <f ca="1" xml:space="preserve"> INDEX($M$5:$M$11,MATCH(E26,$L$5:$L$11,0))</f>
        <v>2987</v>
      </c>
      <c r="G26" s="9">
        <f ca="1" xml:space="preserve"> RANDBETWEEN(1,89)</f>
        <v>40</v>
      </c>
      <c r="H26" s="6">
        <f ca="1" xml:space="preserve"> G26*F26</f>
        <v>119480</v>
      </c>
    </row>
    <row r="27" spans="3:8" x14ac:dyDescent="0.35">
      <c r="C27" s="1">
        <f ca="1" xml:space="preserve"> DATE(2017,1,1)+RANDBETWEEN(1,365)</f>
        <v>42857</v>
      </c>
      <c r="D27" t="str">
        <f ca="1" xml:space="preserve"> _xlfn.SINGLE(INDEX($K$5:$K$12,RANDBETWEEN(1,8)))</f>
        <v>Altair</v>
      </c>
      <c r="E27" t="str">
        <f ca="1" xml:space="preserve"> _xlfn.SINGLE(INDEX($L$5:$L$11,RANDBETWEEN(1,7)))</f>
        <v>Samdon</v>
      </c>
      <c r="F27" s="5">
        <f ca="1" xml:space="preserve"> INDEX($M$5:$M$11,MATCH(E27,$L$5:$L$11,0))</f>
        <v>2987</v>
      </c>
      <c r="G27" s="9">
        <f ca="1" xml:space="preserve"> RANDBETWEEN(1,89)</f>
        <v>12</v>
      </c>
      <c r="H27" s="6">
        <f ca="1" xml:space="preserve"> G27*F27</f>
        <v>35844</v>
      </c>
    </row>
    <row r="28" spans="3:8" x14ac:dyDescent="0.35">
      <c r="C28" s="1">
        <f ca="1" xml:space="preserve"> DATE(2017,1,1)+RANDBETWEEN(1,365)</f>
        <v>43049</v>
      </c>
      <c r="D28" t="str">
        <f ca="1" xml:space="preserve"> _xlfn.SINGLE(INDEX($K$5:$K$12,RANDBETWEEN(1,8)))</f>
        <v>Altair</v>
      </c>
      <c r="E28" t="str">
        <f ca="1" xml:space="preserve"> _xlfn.SINGLE(INDEX($L$5:$L$11,RANDBETWEEN(1,7)))</f>
        <v>Samdon</v>
      </c>
      <c r="F28" s="5">
        <f ca="1" xml:space="preserve"> INDEX($M$5:$M$11,MATCH(E28,$L$5:$L$11,0))</f>
        <v>2987</v>
      </c>
      <c r="G28" s="9">
        <f ca="1" xml:space="preserve"> RANDBETWEEN(1,89)</f>
        <v>57</v>
      </c>
      <c r="H28" s="6">
        <f ca="1" xml:space="preserve"> G28*F28</f>
        <v>170259</v>
      </c>
    </row>
    <row r="29" spans="3:8" x14ac:dyDescent="0.35">
      <c r="C29" s="1">
        <f ca="1" xml:space="preserve"> DATE(2017,1,1)+RANDBETWEEN(1,365)</f>
        <v>42768</v>
      </c>
      <c r="D29" t="str">
        <f ca="1" xml:space="preserve"> _xlfn.SINGLE(INDEX($K$5:$K$12,RANDBETWEEN(1,8)))</f>
        <v>Rosen</v>
      </c>
      <c r="E29" t="str">
        <f ca="1" xml:space="preserve"> _xlfn.SINGLE(INDEX($L$5:$L$11,RANDBETWEEN(1,7)))</f>
        <v>Whopzi</v>
      </c>
      <c r="F29" s="5">
        <f ca="1" xml:space="preserve"> INDEX($M$5:$M$11,MATCH(E29,$L$5:$L$11,0))</f>
        <v>8712</v>
      </c>
      <c r="G29" s="9">
        <f ca="1" xml:space="preserve"> RANDBETWEEN(1,89)</f>
        <v>20</v>
      </c>
      <c r="H29" s="6">
        <f ca="1" xml:space="preserve"> G29*F29</f>
        <v>174240</v>
      </c>
    </row>
    <row r="30" spans="3:8" x14ac:dyDescent="0.35">
      <c r="C30" s="1">
        <f ca="1" xml:space="preserve"> DATE(2017,1,1)+RANDBETWEEN(1,365)</f>
        <v>42969</v>
      </c>
      <c r="D30" t="str">
        <f ca="1" xml:space="preserve"> _xlfn.SINGLE(INDEX($K$5:$K$12,RANDBETWEEN(1,8)))</f>
        <v>Aquilar</v>
      </c>
      <c r="E30" t="str">
        <f ca="1" xml:space="preserve"> _xlfn.SINGLE(INDEX($L$5:$L$11,RANDBETWEEN(1,7)))</f>
        <v>Whopzi</v>
      </c>
      <c r="F30" s="5">
        <f ca="1" xml:space="preserve"> INDEX($M$5:$M$11,MATCH(E30,$L$5:$L$11,0))</f>
        <v>8712</v>
      </c>
      <c r="G30" s="9">
        <f ca="1" xml:space="preserve"> RANDBETWEEN(1,89)</f>
        <v>8</v>
      </c>
      <c r="H30" s="6">
        <f ca="1" xml:space="preserve"> G30*F30</f>
        <v>69696</v>
      </c>
    </row>
    <row r="31" spans="3:8" x14ac:dyDescent="0.35">
      <c r="C31" s="1">
        <f ca="1" xml:space="preserve"> DATE(2017,1,1)+RANDBETWEEN(1,365)</f>
        <v>42968</v>
      </c>
      <c r="D31" t="str">
        <f ca="1" xml:space="preserve"> _xlfn.SINGLE(INDEX($K$5:$K$12,RANDBETWEEN(1,8)))</f>
        <v>Aquilar</v>
      </c>
      <c r="E31" t="str">
        <f ca="1" xml:space="preserve"> _xlfn.SINGLE(INDEX($L$5:$L$11,RANDBETWEEN(1,7)))</f>
        <v>Flibbit</v>
      </c>
      <c r="F31" s="5">
        <f ca="1" xml:space="preserve"> INDEX($M$5:$M$11,MATCH(E31,$L$5:$L$11,0))</f>
        <v>576</v>
      </c>
      <c r="G31" s="9">
        <f ca="1" xml:space="preserve"> RANDBETWEEN(1,89)</f>
        <v>46</v>
      </c>
      <c r="H31" s="6">
        <f ca="1" xml:space="preserve"> G31*F31</f>
        <v>26496</v>
      </c>
    </row>
    <row r="32" spans="3:8" x14ac:dyDescent="0.35">
      <c r="C32" s="1">
        <f ca="1" xml:space="preserve"> DATE(2017,1,1)+RANDBETWEEN(1,365)</f>
        <v>43078</v>
      </c>
      <c r="D32" t="str">
        <f ca="1" xml:space="preserve"> _xlfn.SINGLE(INDEX($K$5:$K$12,RANDBETWEEN(1,8)))</f>
        <v>Nguyen</v>
      </c>
      <c r="E32" t="str">
        <f ca="1" xml:space="preserve"> _xlfn.SINGLE(INDEX($L$5:$L$11,RANDBETWEEN(1,7)))</f>
        <v>Bogrit</v>
      </c>
      <c r="F32" s="5">
        <f ca="1" xml:space="preserve"> INDEX($M$5:$M$11,MATCH(E32,$L$5:$L$11,0))</f>
        <v>2785</v>
      </c>
      <c r="G32" s="9">
        <f ca="1" xml:space="preserve"> RANDBETWEEN(1,89)</f>
        <v>5</v>
      </c>
      <c r="H32" s="6">
        <f ca="1" xml:space="preserve"> G32*F32</f>
        <v>13925</v>
      </c>
    </row>
    <row r="33" spans="3:8" x14ac:dyDescent="0.35">
      <c r="C33" s="1">
        <f ca="1" xml:space="preserve"> DATE(2017,1,1)+RANDBETWEEN(1,365)</f>
        <v>42947</v>
      </c>
      <c r="D33" t="str">
        <f ca="1" xml:space="preserve"> _xlfn.SINGLE(INDEX($K$5:$K$12,RANDBETWEEN(1,8)))</f>
        <v>Nguyen</v>
      </c>
      <c r="E33" t="str">
        <f ca="1" xml:space="preserve"> _xlfn.SINGLE(INDEX($L$5:$L$11,RANDBETWEEN(1,7)))</f>
        <v>Kludget</v>
      </c>
      <c r="F33" s="5">
        <f ca="1" xml:space="preserve"> INDEX($M$5:$M$11,MATCH(E33,$L$5:$L$11,0))</f>
        <v>382</v>
      </c>
      <c r="G33" s="9">
        <f ca="1" xml:space="preserve"> RANDBETWEEN(1,89)</f>
        <v>1</v>
      </c>
      <c r="H33" s="6">
        <f ca="1" xml:space="preserve"> G33*F33</f>
        <v>382</v>
      </c>
    </row>
    <row r="34" spans="3:8" x14ac:dyDescent="0.35">
      <c r="C34" s="1">
        <f ca="1" xml:space="preserve"> DATE(2017,1,1)+RANDBETWEEN(1,365)</f>
        <v>43070</v>
      </c>
      <c r="D34" t="str">
        <f ca="1" xml:space="preserve"> _xlfn.SINGLE(INDEX($K$5:$K$12,RANDBETWEEN(1,8)))</f>
        <v>Altair</v>
      </c>
      <c r="E34" t="str">
        <f ca="1" xml:space="preserve"> _xlfn.SINGLE(INDEX($L$5:$L$11,RANDBETWEEN(1,7)))</f>
        <v>Flibbit</v>
      </c>
      <c r="F34" s="5">
        <f ca="1" xml:space="preserve"> INDEX($M$5:$M$11,MATCH(E34,$L$5:$L$11,0))</f>
        <v>576</v>
      </c>
      <c r="G34" s="9">
        <f ca="1" xml:space="preserve"> RANDBETWEEN(1,89)</f>
        <v>65</v>
      </c>
      <c r="H34" s="6">
        <f ca="1" xml:space="preserve"> G34*F34</f>
        <v>37440</v>
      </c>
    </row>
    <row r="35" spans="3:8" x14ac:dyDescent="0.35">
      <c r="C35" s="1">
        <f ca="1" xml:space="preserve"> DATE(2017,1,1)+RANDBETWEEN(1,365)</f>
        <v>42962</v>
      </c>
      <c r="D35" t="str">
        <f ca="1" xml:space="preserve"> _xlfn.SINGLE(INDEX($K$5:$K$12,RANDBETWEEN(1,8)))</f>
        <v>Aquilar</v>
      </c>
      <c r="E35" t="str">
        <f ca="1" xml:space="preserve"> _xlfn.SINGLE(INDEX($L$5:$L$11,RANDBETWEEN(1,7)))</f>
        <v>Whopzi</v>
      </c>
      <c r="F35" s="5">
        <f ca="1" xml:space="preserve"> INDEX($M$5:$M$11,MATCH(E35,$L$5:$L$11,0))</f>
        <v>8712</v>
      </c>
      <c r="G35" s="9">
        <f ca="1" xml:space="preserve"> RANDBETWEEN(1,89)</f>
        <v>43</v>
      </c>
      <c r="H35" s="6">
        <f ca="1" xml:space="preserve"> G35*F35</f>
        <v>374616</v>
      </c>
    </row>
    <row r="36" spans="3:8" x14ac:dyDescent="0.35">
      <c r="C36" s="1">
        <f ca="1" xml:space="preserve"> DATE(2017,1,1)+RANDBETWEEN(1,365)</f>
        <v>42895</v>
      </c>
      <c r="D36" t="str">
        <f ca="1" xml:space="preserve"> _xlfn.SINGLE(INDEX($K$5:$K$12,RANDBETWEEN(1,8)))</f>
        <v>Rosen</v>
      </c>
      <c r="E36" t="str">
        <f ca="1" xml:space="preserve"> _xlfn.SINGLE(INDEX($L$5:$L$11,RANDBETWEEN(1,7)))</f>
        <v>Flogjam</v>
      </c>
      <c r="F36" s="5">
        <f ca="1" xml:space="preserve"> INDEX($M$5:$M$11,MATCH(E36,$L$5:$L$11,0))</f>
        <v>1843</v>
      </c>
      <c r="G36" s="9">
        <f ca="1" xml:space="preserve"> RANDBETWEEN(1,89)</f>
        <v>76</v>
      </c>
      <c r="H36" s="6">
        <f ca="1" xml:space="preserve"> G36*F36</f>
        <v>140068</v>
      </c>
    </row>
  </sheetData>
  <sortState xmlns:xlrd2="http://schemas.microsoft.com/office/spreadsheetml/2017/richdata2" ref="C5:H36">
    <sortCondition descending="1" ref="C5:C36"/>
  </sortState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6"/>
  <sheetViews>
    <sheetView zoomScale="115" zoomScaleNormal="115" workbookViewId="0"/>
  </sheetViews>
  <sheetFormatPr baseColWidth="10" defaultColWidth="8.7265625" defaultRowHeight="14.5" x14ac:dyDescent="0.35"/>
  <cols>
    <col min="3" max="3" width="11.81640625" customWidth="1"/>
    <col min="4" max="4" width="11.453125" customWidth="1"/>
    <col min="5" max="5" width="12.7265625" customWidth="1"/>
    <col min="6" max="6" width="11.54296875" customWidth="1"/>
    <col min="7" max="7" width="11.7265625" style="9" customWidth="1"/>
    <col min="8" max="8" width="13.54296875" customWidth="1"/>
    <col min="9" max="9" width="15.7265625" style="13" customWidth="1"/>
    <col min="12" max="12" width="14.1796875" customWidth="1"/>
  </cols>
  <sheetData>
    <row r="1" spans="1:13" x14ac:dyDescent="0.35">
      <c r="A1" s="37"/>
    </row>
    <row r="2" spans="1:13" x14ac:dyDescent="0.35">
      <c r="H2" s="6"/>
    </row>
    <row r="3" spans="1:13" x14ac:dyDescent="0.35">
      <c r="I3" s="12" t="s">
        <v>23</v>
      </c>
    </row>
    <row r="4" spans="1:13" x14ac:dyDescent="0.35">
      <c r="C4" s="10" t="s">
        <v>0</v>
      </c>
      <c r="D4" s="3" t="s">
        <v>1</v>
      </c>
      <c r="E4" s="3" t="s">
        <v>2</v>
      </c>
      <c r="F4" s="4" t="s">
        <v>5</v>
      </c>
      <c r="G4" s="8" t="s">
        <v>3</v>
      </c>
      <c r="H4" s="7" t="s">
        <v>4</v>
      </c>
      <c r="I4" s="17" t="s">
        <v>46</v>
      </c>
      <c r="K4" s="3"/>
      <c r="L4" s="3"/>
      <c r="M4" s="3"/>
    </row>
    <row r="5" spans="1:13" x14ac:dyDescent="0.35">
      <c r="C5" s="1">
        <v>42741</v>
      </c>
      <c r="D5" t="s">
        <v>7</v>
      </c>
      <c r="E5" t="s">
        <v>17</v>
      </c>
      <c r="F5" s="5">
        <v>382</v>
      </c>
      <c r="G5" s="9">
        <v>87</v>
      </c>
      <c r="H5" s="6">
        <f t="shared" ref="H5:H36" si="0">G5*F5</f>
        <v>33234</v>
      </c>
      <c r="I5" s="25" t="b">
        <f t="shared" ref="I5:I36" si="1">AND($D5="Samir",$H5&gt;=AVERAGE($H$5:$H$36))</f>
        <v>0</v>
      </c>
      <c r="M5" s="2"/>
    </row>
    <row r="6" spans="1:13" x14ac:dyDescent="0.35">
      <c r="C6" s="1">
        <v>42744</v>
      </c>
      <c r="D6" t="s">
        <v>9</v>
      </c>
      <c r="E6" t="s">
        <v>18</v>
      </c>
      <c r="F6" s="5">
        <v>3421</v>
      </c>
      <c r="G6" s="9">
        <v>12</v>
      </c>
      <c r="H6" s="6">
        <f t="shared" si="0"/>
        <v>41052</v>
      </c>
      <c r="I6" s="25" t="b">
        <f t="shared" si="1"/>
        <v>0</v>
      </c>
      <c r="M6" s="2"/>
    </row>
    <row r="7" spans="1:13" x14ac:dyDescent="0.35">
      <c r="C7" s="1">
        <v>42744</v>
      </c>
      <c r="D7" t="s">
        <v>10</v>
      </c>
      <c r="E7" t="s">
        <v>16</v>
      </c>
      <c r="F7" s="5">
        <v>2785</v>
      </c>
      <c r="G7" s="9">
        <v>15</v>
      </c>
      <c r="H7" s="6">
        <f t="shared" si="0"/>
        <v>41775</v>
      </c>
      <c r="I7" s="25" t="b">
        <f t="shared" si="1"/>
        <v>0</v>
      </c>
      <c r="M7" s="2"/>
    </row>
    <row r="8" spans="1:13" x14ac:dyDescent="0.35">
      <c r="C8" s="1">
        <v>42764</v>
      </c>
      <c r="D8" t="s">
        <v>11</v>
      </c>
      <c r="E8" t="s">
        <v>16</v>
      </c>
      <c r="F8" s="5">
        <v>2785</v>
      </c>
      <c r="G8" s="9">
        <v>9</v>
      </c>
      <c r="H8" s="6">
        <f t="shared" si="0"/>
        <v>25065</v>
      </c>
      <c r="I8" s="25" t="b">
        <f t="shared" si="1"/>
        <v>0</v>
      </c>
      <c r="M8" s="2"/>
    </row>
    <row r="9" spans="1:13" x14ac:dyDescent="0.35">
      <c r="C9" s="1">
        <v>42766</v>
      </c>
      <c r="D9" t="s">
        <v>12</v>
      </c>
      <c r="E9" t="s">
        <v>18</v>
      </c>
      <c r="F9" s="5">
        <v>3421</v>
      </c>
      <c r="G9" s="9">
        <v>23</v>
      </c>
      <c r="H9" s="6">
        <f t="shared" si="0"/>
        <v>78683</v>
      </c>
      <c r="I9" s="25" t="b">
        <f t="shared" si="1"/>
        <v>1</v>
      </c>
      <c r="M9" s="2"/>
    </row>
    <row r="10" spans="1:13" x14ac:dyDescent="0.35">
      <c r="C10" s="1">
        <v>42775</v>
      </c>
      <c r="D10" t="s">
        <v>12</v>
      </c>
      <c r="E10" t="s">
        <v>16</v>
      </c>
      <c r="F10" s="5">
        <v>2785</v>
      </c>
      <c r="G10" s="9">
        <v>28</v>
      </c>
      <c r="H10" s="6">
        <f t="shared" si="0"/>
        <v>77980</v>
      </c>
      <c r="I10" s="25" t="b">
        <f t="shared" si="1"/>
        <v>1</v>
      </c>
      <c r="M10" s="2"/>
    </row>
    <row r="11" spans="1:13" x14ac:dyDescent="0.35">
      <c r="C11" s="1">
        <v>42779</v>
      </c>
      <c r="D11" t="s">
        <v>7</v>
      </c>
      <c r="E11" t="s">
        <v>17</v>
      </c>
      <c r="F11" s="5">
        <v>382</v>
      </c>
      <c r="G11" s="9">
        <v>33</v>
      </c>
      <c r="H11" s="6">
        <f t="shared" si="0"/>
        <v>12606</v>
      </c>
      <c r="I11" s="25" t="b">
        <f t="shared" si="1"/>
        <v>0</v>
      </c>
      <c r="M11" s="2"/>
    </row>
    <row r="12" spans="1:13" x14ac:dyDescent="0.35">
      <c r="C12" s="1">
        <v>42788</v>
      </c>
      <c r="D12" t="s">
        <v>10</v>
      </c>
      <c r="E12" t="s">
        <v>15</v>
      </c>
      <c r="F12" s="5">
        <v>1843</v>
      </c>
      <c r="G12" s="9">
        <v>37</v>
      </c>
      <c r="H12" s="6">
        <f t="shared" si="0"/>
        <v>68191</v>
      </c>
      <c r="I12" s="25" t="b">
        <f t="shared" si="1"/>
        <v>0</v>
      </c>
    </row>
    <row r="13" spans="1:13" x14ac:dyDescent="0.35">
      <c r="C13" s="1">
        <v>42789</v>
      </c>
      <c r="D13" t="s">
        <v>7</v>
      </c>
      <c r="E13" t="s">
        <v>13</v>
      </c>
      <c r="F13" s="5">
        <v>576</v>
      </c>
      <c r="G13" s="9">
        <v>6</v>
      </c>
      <c r="H13" s="6">
        <f t="shared" si="0"/>
        <v>3456</v>
      </c>
      <c r="I13" s="25" t="b">
        <f t="shared" si="1"/>
        <v>0</v>
      </c>
    </row>
    <row r="14" spans="1:13" x14ac:dyDescent="0.35">
      <c r="C14" s="1">
        <v>42816</v>
      </c>
      <c r="D14" t="s">
        <v>7</v>
      </c>
      <c r="E14" t="s">
        <v>19</v>
      </c>
      <c r="F14" s="5">
        <v>8712</v>
      </c>
      <c r="G14" s="9">
        <v>8</v>
      </c>
      <c r="H14" s="6">
        <f t="shared" si="0"/>
        <v>69696</v>
      </c>
      <c r="I14" s="25" t="b">
        <f t="shared" si="1"/>
        <v>0</v>
      </c>
    </row>
    <row r="15" spans="1:13" x14ac:dyDescent="0.35">
      <c r="C15" s="1">
        <v>42820</v>
      </c>
      <c r="D15" t="s">
        <v>12</v>
      </c>
      <c r="E15" t="s">
        <v>19</v>
      </c>
      <c r="F15" s="5">
        <v>8712</v>
      </c>
      <c r="G15" s="9">
        <v>7</v>
      </c>
      <c r="H15" s="6">
        <f t="shared" si="0"/>
        <v>60984</v>
      </c>
      <c r="I15" s="25" t="b">
        <f t="shared" si="1"/>
        <v>1</v>
      </c>
    </row>
    <row r="16" spans="1:13" x14ac:dyDescent="0.35">
      <c r="C16" s="1">
        <v>42847</v>
      </c>
      <c r="D16" t="s">
        <v>21</v>
      </c>
      <c r="E16" t="s">
        <v>19</v>
      </c>
      <c r="F16" s="5">
        <v>8712</v>
      </c>
      <c r="G16" s="9">
        <v>9</v>
      </c>
      <c r="H16" s="6">
        <f t="shared" si="0"/>
        <v>78408</v>
      </c>
      <c r="I16" s="25" t="b">
        <f t="shared" si="1"/>
        <v>0</v>
      </c>
    </row>
    <row r="17" spans="3:9" x14ac:dyDescent="0.35">
      <c r="C17" s="1">
        <v>42884</v>
      </c>
      <c r="D17" t="s">
        <v>21</v>
      </c>
      <c r="E17" t="s">
        <v>19</v>
      </c>
      <c r="F17" s="5">
        <v>8712</v>
      </c>
      <c r="G17" s="9">
        <v>11</v>
      </c>
      <c r="H17" s="6">
        <f t="shared" si="0"/>
        <v>95832</v>
      </c>
      <c r="I17" s="25" t="b">
        <f t="shared" si="1"/>
        <v>0</v>
      </c>
    </row>
    <row r="18" spans="3:9" x14ac:dyDescent="0.35">
      <c r="C18" s="1">
        <v>42887</v>
      </c>
      <c r="D18" t="s">
        <v>10</v>
      </c>
      <c r="E18" t="s">
        <v>15</v>
      </c>
      <c r="F18" s="5">
        <v>1843</v>
      </c>
      <c r="G18" s="9">
        <v>47</v>
      </c>
      <c r="H18" s="6">
        <f t="shared" si="0"/>
        <v>86621</v>
      </c>
      <c r="I18" s="25" t="b">
        <f t="shared" si="1"/>
        <v>0</v>
      </c>
    </row>
    <row r="19" spans="3:9" x14ac:dyDescent="0.35">
      <c r="C19" s="1">
        <v>42888</v>
      </c>
      <c r="D19" t="s">
        <v>11</v>
      </c>
      <c r="E19" t="s">
        <v>16</v>
      </c>
      <c r="F19" s="5">
        <v>2785</v>
      </c>
      <c r="G19" s="9">
        <v>12</v>
      </c>
      <c r="H19" s="6">
        <f t="shared" si="0"/>
        <v>33420</v>
      </c>
      <c r="I19" s="25" t="b">
        <f t="shared" si="1"/>
        <v>0</v>
      </c>
    </row>
    <row r="20" spans="3:9" x14ac:dyDescent="0.35">
      <c r="C20" s="1">
        <v>42908</v>
      </c>
      <c r="D20" t="s">
        <v>6</v>
      </c>
      <c r="E20" t="s">
        <v>15</v>
      </c>
      <c r="F20" s="5">
        <v>1843</v>
      </c>
      <c r="G20" s="9">
        <v>34</v>
      </c>
      <c r="H20" s="6">
        <f t="shared" si="0"/>
        <v>62662</v>
      </c>
      <c r="I20" s="25" t="b">
        <f t="shared" si="1"/>
        <v>0</v>
      </c>
    </row>
    <row r="21" spans="3:9" x14ac:dyDescent="0.35">
      <c r="C21" s="1">
        <v>42925</v>
      </c>
      <c r="D21" t="s">
        <v>11</v>
      </c>
      <c r="E21" t="s">
        <v>15</v>
      </c>
      <c r="F21" s="5">
        <v>1843</v>
      </c>
      <c r="G21" s="9">
        <v>32</v>
      </c>
      <c r="H21" s="6">
        <f t="shared" si="0"/>
        <v>58976</v>
      </c>
      <c r="I21" s="25" t="b">
        <f t="shared" si="1"/>
        <v>0</v>
      </c>
    </row>
    <row r="22" spans="3:9" x14ac:dyDescent="0.35">
      <c r="C22" s="1">
        <v>42938</v>
      </c>
      <c r="D22" t="s">
        <v>12</v>
      </c>
      <c r="E22" t="s">
        <v>13</v>
      </c>
      <c r="F22" s="5">
        <v>576</v>
      </c>
      <c r="G22" s="9">
        <v>25</v>
      </c>
      <c r="H22" s="6">
        <f t="shared" si="0"/>
        <v>14400</v>
      </c>
      <c r="I22" s="25" t="b">
        <f t="shared" si="1"/>
        <v>0</v>
      </c>
    </row>
    <row r="23" spans="3:9" x14ac:dyDescent="0.35">
      <c r="C23" s="1">
        <v>42939</v>
      </c>
      <c r="D23" t="s">
        <v>21</v>
      </c>
      <c r="E23" t="s">
        <v>18</v>
      </c>
      <c r="F23" s="5">
        <v>3421</v>
      </c>
      <c r="G23" s="9">
        <v>5</v>
      </c>
      <c r="H23" s="6">
        <f t="shared" si="0"/>
        <v>17105</v>
      </c>
      <c r="I23" s="25" t="b">
        <f t="shared" si="1"/>
        <v>0</v>
      </c>
    </row>
    <row r="24" spans="3:9" x14ac:dyDescent="0.35">
      <c r="C24" s="1">
        <v>42978</v>
      </c>
      <c r="D24" t="s">
        <v>9</v>
      </c>
      <c r="E24" t="s">
        <v>15</v>
      </c>
      <c r="F24" s="5">
        <v>1843</v>
      </c>
      <c r="G24" s="9">
        <v>12</v>
      </c>
      <c r="H24" s="6">
        <f t="shared" si="0"/>
        <v>22116</v>
      </c>
      <c r="I24" s="25" t="b">
        <f t="shared" si="1"/>
        <v>0</v>
      </c>
    </row>
    <row r="25" spans="3:9" x14ac:dyDescent="0.35">
      <c r="C25" s="1">
        <v>42986</v>
      </c>
      <c r="D25" t="s">
        <v>10</v>
      </c>
      <c r="E25" t="s">
        <v>19</v>
      </c>
      <c r="F25" s="5">
        <v>8712</v>
      </c>
      <c r="G25" s="9">
        <v>6</v>
      </c>
      <c r="H25" s="6">
        <f t="shared" si="0"/>
        <v>52272</v>
      </c>
      <c r="I25" s="25" t="b">
        <f t="shared" si="1"/>
        <v>0</v>
      </c>
    </row>
    <row r="26" spans="3:9" x14ac:dyDescent="0.35">
      <c r="C26" s="1">
        <v>42992</v>
      </c>
      <c r="D26" t="s">
        <v>8</v>
      </c>
      <c r="E26" t="s">
        <v>13</v>
      </c>
      <c r="F26" s="5">
        <v>576</v>
      </c>
      <c r="G26" s="9">
        <v>66</v>
      </c>
      <c r="H26" s="6">
        <f t="shared" si="0"/>
        <v>38016</v>
      </c>
      <c r="I26" s="25" t="b">
        <f t="shared" si="1"/>
        <v>0</v>
      </c>
    </row>
    <row r="27" spans="3:9" x14ac:dyDescent="0.35">
      <c r="C27" s="1">
        <v>43048</v>
      </c>
      <c r="D27" t="s">
        <v>10</v>
      </c>
      <c r="E27" t="s">
        <v>17</v>
      </c>
      <c r="F27" s="5">
        <v>382</v>
      </c>
      <c r="G27" s="9">
        <v>69</v>
      </c>
      <c r="H27" s="6">
        <f t="shared" si="0"/>
        <v>26358</v>
      </c>
      <c r="I27" s="25" t="b">
        <f t="shared" si="1"/>
        <v>0</v>
      </c>
    </row>
    <row r="28" spans="3:9" x14ac:dyDescent="0.35">
      <c r="C28" s="1">
        <v>43060</v>
      </c>
      <c r="D28" t="s">
        <v>7</v>
      </c>
      <c r="E28" t="s">
        <v>14</v>
      </c>
      <c r="F28" s="5">
        <v>2987</v>
      </c>
      <c r="G28" s="9">
        <v>28</v>
      </c>
      <c r="H28" s="6">
        <f t="shared" si="0"/>
        <v>83636</v>
      </c>
      <c r="I28" s="25" t="b">
        <f t="shared" si="1"/>
        <v>0</v>
      </c>
    </row>
    <row r="29" spans="3:9" x14ac:dyDescent="0.35">
      <c r="C29" s="1">
        <v>43062</v>
      </c>
      <c r="D29" t="s">
        <v>9</v>
      </c>
      <c r="E29" t="s">
        <v>14</v>
      </c>
      <c r="F29" s="5">
        <v>2987</v>
      </c>
      <c r="G29" s="9">
        <v>26</v>
      </c>
      <c r="H29" s="6">
        <f t="shared" si="0"/>
        <v>77662</v>
      </c>
      <c r="I29" s="25" t="b">
        <f t="shared" si="1"/>
        <v>0</v>
      </c>
    </row>
    <row r="30" spans="3:9" x14ac:dyDescent="0.35">
      <c r="C30" s="1">
        <v>43078</v>
      </c>
      <c r="D30" t="s">
        <v>12</v>
      </c>
      <c r="E30" t="s">
        <v>17</v>
      </c>
      <c r="F30" s="5">
        <v>382</v>
      </c>
      <c r="G30" s="9">
        <v>43</v>
      </c>
      <c r="H30" s="6">
        <f t="shared" si="0"/>
        <v>16426</v>
      </c>
      <c r="I30" s="25" t="b">
        <f t="shared" si="1"/>
        <v>0</v>
      </c>
    </row>
    <row r="31" spans="3:9" x14ac:dyDescent="0.35">
      <c r="C31" s="1">
        <v>43079</v>
      </c>
      <c r="D31" t="s">
        <v>10</v>
      </c>
      <c r="E31" t="s">
        <v>13</v>
      </c>
      <c r="F31" s="5">
        <v>576</v>
      </c>
      <c r="G31" s="9">
        <v>31</v>
      </c>
      <c r="H31" s="6">
        <f t="shared" si="0"/>
        <v>17856</v>
      </c>
      <c r="I31" s="25" t="b">
        <f t="shared" si="1"/>
        <v>0</v>
      </c>
    </row>
    <row r="32" spans="3:9" x14ac:dyDescent="0.35">
      <c r="C32" s="1">
        <v>43085</v>
      </c>
      <c r="D32" t="s">
        <v>8</v>
      </c>
      <c r="E32" t="s">
        <v>16</v>
      </c>
      <c r="F32" s="5">
        <v>2785</v>
      </c>
      <c r="G32" s="9">
        <v>21</v>
      </c>
      <c r="H32" s="6">
        <f t="shared" si="0"/>
        <v>58485</v>
      </c>
      <c r="I32" s="25" t="b">
        <f t="shared" si="1"/>
        <v>0</v>
      </c>
    </row>
    <row r="33" spans="3:9" x14ac:dyDescent="0.35">
      <c r="C33" s="1">
        <v>43091</v>
      </c>
      <c r="D33" t="s">
        <v>9</v>
      </c>
      <c r="E33" t="s">
        <v>17</v>
      </c>
      <c r="F33" s="5">
        <v>382</v>
      </c>
      <c r="G33" s="9">
        <v>15</v>
      </c>
      <c r="H33" s="6">
        <f t="shared" si="0"/>
        <v>5730</v>
      </c>
      <c r="I33" s="25" t="b">
        <f t="shared" si="1"/>
        <v>0</v>
      </c>
    </row>
    <row r="34" spans="3:9" x14ac:dyDescent="0.35">
      <c r="C34" s="1">
        <v>43095</v>
      </c>
      <c r="D34" t="s">
        <v>8</v>
      </c>
      <c r="E34" t="s">
        <v>17</v>
      </c>
      <c r="F34" s="5">
        <v>382</v>
      </c>
      <c r="G34" s="9">
        <v>54</v>
      </c>
      <c r="H34" s="6">
        <f t="shared" si="0"/>
        <v>20628</v>
      </c>
      <c r="I34" s="25" t="b">
        <f t="shared" si="1"/>
        <v>0</v>
      </c>
    </row>
    <row r="35" spans="3:9" x14ac:dyDescent="0.35">
      <c r="C35" s="1">
        <v>43095</v>
      </c>
      <c r="D35" t="s">
        <v>21</v>
      </c>
      <c r="E35" t="s">
        <v>16</v>
      </c>
      <c r="F35" s="5">
        <v>2785</v>
      </c>
      <c r="G35" s="9">
        <v>27</v>
      </c>
      <c r="H35" s="6">
        <f t="shared" si="0"/>
        <v>75195</v>
      </c>
      <c r="I35" s="25" t="b">
        <f t="shared" si="1"/>
        <v>0</v>
      </c>
    </row>
    <row r="36" spans="3:9" x14ac:dyDescent="0.35">
      <c r="C36" s="1">
        <v>43100</v>
      </c>
      <c r="D36" t="s">
        <v>8</v>
      </c>
      <c r="E36" t="s">
        <v>17</v>
      </c>
      <c r="F36" s="5">
        <v>382</v>
      </c>
      <c r="G36" s="9">
        <v>52</v>
      </c>
      <c r="H36" s="6">
        <f t="shared" si="0"/>
        <v>19864</v>
      </c>
      <c r="I36" s="25" t="b">
        <f t="shared" si="1"/>
        <v>0</v>
      </c>
    </row>
  </sheetData>
  <conditionalFormatting sqref="C5:H36">
    <cfRule type="expression" dxfId="4" priority="1">
      <formula>AND($D5="Samir",$H5&gt;=AVERAGE($H$5:$H$36))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6"/>
  <sheetViews>
    <sheetView zoomScale="115" zoomScaleNormal="115" workbookViewId="0"/>
  </sheetViews>
  <sheetFormatPr baseColWidth="10" defaultColWidth="8.7265625" defaultRowHeight="14.5" x14ac:dyDescent="0.35"/>
  <cols>
    <col min="3" max="3" width="11.81640625" customWidth="1"/>
    <col min="4" max="4" width="11.453125" customWidth="1"/>
    <col min="5" max="5" width="12.7265625" customWidth="1"/>
    <col min="6" max="6" width="11.54296875" customWidth="1"/>
    <col min="7" max="7" width="11.7265625" style="9" customWidth="1"/>
    <col min="8" max="8" width="13.54296875" customWidth="1"/>
    <col min="9" max="9" width="15.7265625" style="13" customWidth="1"/>
    <col min="12" max="12" width="14.1796875" customWidth="1"/>
    <col min="14" max="14" width="12" customWidth="1"/>
  </cols>
  <sheetData>
    <row r="1" spans="1:14" x14ac:dyDescent="0.35">
      <c r="A1" s="37"/>
    </row>
    <row r="2" spans="1:14" x14ac:dyDescent="0.35">
      <c r="C2" s="10" t="s">
        <v>34</v>
      </c>
      <c r="D2" s="18" t="s">
        <v>7</v>
      </c>
      <c r="G2" s="8" t="s">
        <v>35</v>
      </c>
      <c r="H2" s="18">
        <v>25000</v>
      </c>
    </row>
    <row r="3" spans="1:14" x14ac:dyDescent="0.35">
      <c r="I3" s="17" t="s">
        <v>47</v>
      </c>
    </row>
    <row r="4" spans="1:14" x14ac:dyDescent="0.35">
      <c r="C4" s="10" t="s">
        <v>0</v>
      </c>
      <c r="D4" s="3" t="s">
        <v>1</v>
      </c>
      <c r="E4" s="3" t="s">
        <v>2</v>
      </c>
      <c r="F4" s="4" t="s">
        <v>5</v>
      </c>
      <c r="G4" s="8" t="s">
        <v>3</v>
      </c>
      <c r="H4" s="7" t="s">
        <v>4</v>
      </c>
      <c r="I4" s="12" t="s">
        <v>23</v>
      </c>
      <c r="K4" s="3"/>
      <c r="L4" s="3" t="s">
        <v>36</v>
      </c>
      <c r="M4" s="3"/>
      <c r="N4" s="3" t="s">
        <v>37</v>
      </c>
    </row>
    <row r="5" spans="1:14" x14ac:dyDescent="0.35">
      <c r="C5" s="1">
        <v>42741</v>
      </c>
      <c r="D5" t="s">
        <v>7</v>
      </c>
      <c r="E5" t="s">
        <v>17</v>
      </c>
      <c r="F5" s="5">
        <v>382</v>
      </c>
      <c r="G5" s="9">
        <v>87</v>
      </c>
      <c r="H5" s="6">
        <f>G5*F5</f>
        <v>33234</v>
      </c>
      <c r="I5" s="25" t="b">
        <f>AND($D5=$D$2,$H5&gt;=$H$2)</f>
        <v>1</v>
      </c>
      <c r="L5" t="s">
        <v>10</v>
      </c>
      <c r="M5" s="2"/>
      <c r="N5" s="6">
        <v>10000</v>
      </c>
    </row>
    <row r="6" spans="1:14" x14ac:dyDescent="0.35">
      <c r="C6" s="1">
        <v>42744</v>
      </c>
      <c r="D6" t="s">
        <v>9</v>
      </c>
      <c r="E6" t="s">
        <v>18</v>
      </c>
      <c r="F6" s="5">
        <v>3421</v>
      </c>
      <c r="G6" s="9">
        <v>12</v>
      </c>
      <c r="H6" s="6">
        <f t="shared" ref="H6:H36" si="0">G6*F6</f>
        <v>41052</v>
      </c>
      <c r="I6" s="25" t="b">
        <f t="shared" ref="I6:I36" si="1">AND($D6=$D$2,$H6&gt;=$H$2)</f>
        <v>0</v>
      </c>
      <c r="L6" t="s">
        <v>11</v>
      </c>
      <c r="M6" s="2"/>
      <c r="N6" s="6">
        <v>25000</v>
      </c>
    </row>
    <row r="7" spans="1:14" x14ac:dyDescent="0.35">
      <c r="C7" s="1">
        <v>42744</v>
      </c>
      <c r="D7" t="s">
        <v>10</v>
      </c>
      <c r="E7" t="s">
        <v>16</v>
      </c>
      <c r="F7" s="5">
        <v>2785</v>
      </c>
      <c r="G7" s="9">
        <v>15</v>
      </c>
      <c r="H7" s="6">
        <f t="shared" si="0"/>
        <v>41775</v>
      </c>
      <c r="I7" s="25" t="b">
        <f t="shared" si="1"/>
        <v>0</v>
      </c>
      <c r="L7" t="s">
        <v>6</v>
      </c>
      <c r="M7" s="2"/>
      <c r="N7" s="6">
        <v>50000</v>
      </c>
    </row>
    <row r="8" spans="1:14" x14ac:dyDescent="0.35">
      <c r="C8" s="1">
        <v>42764</v>
      </c>
      <c r="D8" t="s">
        <v>11</v>
      </c>
      <c r="E8" t="s">
        <v>16</v>
      </c>
      <c r="F8" s="5">
        <v>2785</v>
      </c>
      <c r="G8" s="9">
        <v>9</v>
      </c>
      <c r="H8" s="6">
        <f t="shared" si="0"/>
        <v>25065</v>
      </c>
      <c r="I8" s="25" t="b">
        <f t="shared" si="1"/>
        <v>0</v>
      </c>
      <c r="L8" t="s">
        <v>7</v>
      </c>
      <c r="M8" s="2"/>
      <c r="N8" s="6">
        <v>75000</v>
      </c>
    </row>
    <row r="9" spans="1:14" x14ac:dyDescent="0.35">
      <c r="C9" s="1">
        <v>42766</v>
      </c>
      <c r="D9" t="s">
        <v>12</v>
      </c>
      <c r="E9" t="s">
        <v>18</v>
      </c>
      <c r="F9" s="5">
        <v>3421</v>
      </c>
      <c r="G9" s="9">
        <v>23</v>
      </c>
      <c r="H9" s="6">
        <f t="shared" si="0"/>
        <v>78683</v>
      </c>
      <c r="I9" s="25" t="b">
        <f t="shared" si="1"/>
        <v>0</v>
      </c>
      <c r="L9" t="s">
        <v>21</v>
      </c>
      <c r="M9" s="2"/>
    </row>
    <row r="10" spans="1:14" x14ac:dyDescent="0.35">
      <c r="C10" s="1">
        <v>42775</v>
      </c>
      <c r="D10" t="s">
        <v>12</v>
      </c>
      <c r="E10" t="s">
        <v>16</v>
      </c>
      <c r="F10" s="5">
        <v>2785</v>
      </c>
      <c r="G10" s="9">
        <v>28</v>
      </c>
      <c r="H10" s="6">
        <f t="shared" si="0"/>
        <v>77980</v>
      </c>
      <c r="I10" s="25" t="b">
        <f t="shared" si="1"/>
        <v>0</v>
      </c>
      <c r="L10" t="s">
        <v>12</v>
      </c>
      <c r="M10" s="2"/>
    </row>
    <row r="11" spans="1:14" x14ac:dyDescent="0.35">
      <c r="C11" s="1">
        <v>42779</v>
      </c>
      <c r="D11" t="s">
        <v>7</v>
      </c>
      <c r="E11" t="s">
        <v>17</v>
      </c>
      <c r="F11" s="5">
        <v>382</v>
      </c>
      <c r="G11" s="9">
        <v>33</v>
      </c>
      <c r="H11" s="6">
        <f t="shared" si="0"/>
        <v>12606</v>
      </c>
      <c r="I11" s="25" t="b">
        <f t="shared" si="1"/>
        <v>0</v>
      </c>
      <c r="L11" t="s">
        <v>8</v>
      </c>
      <c r="M11" s="2"/>
    </row>
    <row r="12" spans="1:14" x14ac:dyDescent="0.35">
      <c r="C12" s="1">
        <v>42788</v>
      </c>
      <c r="D12" t="s">
        <v>10</v>
      </c>
      <c r="E12" t="s">
        <v>15</v>
      </c>
      <c r="F12" s="5">
        <v>1843</v>
      </c>
      <c r="G12" s="9">
        <v>37</v>
      </c>
      <c r="H12" s="6">
        <f t="shared" si="0"/>
        <v>68191</v>
      </c>
      <c r="I12" s="25" t="b">
        <f t="shared" si="1"/>
        <v>0</v>
      </c>
      <c r="L12" t="s">
        <v>9</v>
      </c>
    </row>
    <row r="13" spans="1:14" x14ac:dyDescent="0.35">
      <c r="C13" s="1">
        <v>42789</v>
      </c>
      <c r="D13" t="s">
        <v>7</v>
      </c>
      <c r="E13" t="s">
        <v>13</v>
      </c>
      <c r="F13" s="5">
        <v>576</v>
      </c>
      <c r="G13" s="9">
        <v>6</v>
      </c>
      <c r="H13" s="6">
        <f t="shared" si="0"/>
        <v>3456</v>
      </c>
      <c r="I13" s="25" t="b">
        <f t="shared" si="1"/>
        <v>0</v>
      </c>
    </row>
    <row r="14" spans="1:14" x14ac:dyDescent="0.35">
      <c r="C14" s="1">
        <v>42816</v>
      </c>
      <c r="D14" t="s">
        <v>7</v>
      </c>
      <c r="E14" t="s">
        <v>19</v>
      </c>
      <c r="F14" s="5">
        <v>8712</v>
      </c>
      <c r="G14" s="9">
        <v>8</v>
      </c>
      <c r="H14" s="6">
        <f t="shared" si="0"/>
        <v>69696</v>
      </c>
      <c r="I14" s="25" t="b">
        <f t="shared" si="1"/>
        <v>1</v>
      </c>
    </row>
    <row r="15" spans="1:14" x14ac:dyDescent="0.35">
      <c r="C15" s="1">
        <v>42820</v>
      </c>
      <c r="D15" t="s">
        <v>12</v>
      </c>
      <c r="E15" t="s">
        <v>19</v>
      </c>
      <c r="F15" s="5">
        <v>8712</v>
      </c>
      <c r="G15" s="9">
        <v>7</v>
      </c>
      <c r="H15" s="6">
        <f t="shared" si="0"/>
        <v>60984</v>
      </c>
      <c r="I15" s="25" t="b">
        <f t="shared" si="1"/>
        <v>0</v>
      </c>
    </row>
    <row r="16" spans="1:14" x14ac:dyDescent="0.35">
      <c r="C16" s="1">
        <v>42847</v>
      </c>
      <c r="D16" t="s">
        <v>21</v>
      </c>
      <c r="E16" t="s">
        <v>19</v>
      </c>
      <c r="F16" s="5">
        <v>8712</v>
      </c>
      <c r="G16" s="9">
        <v>9</v>
      </c>
      <c r="H16" s="6">
        <f t="shared" si="0"/>
        <v>78408</v>
      </c>
      <c r="I16" s="25" t="b">
        <f t="shared" si="1"/>
        <v>0</v>
      </c>
    </row>
    <row r="17" spans="3:9" x14ac:dyDescent="0.35">
      <c r="C17" s="1">
        <v>42884</v>
      </c>
      <c r="D17" t="s">
        <v>21</v>
      </c>
      <c r="E17" t="s">
        <v>19</v>
      </c>
      <c r="F17" s="5">
        <v>8712</v>
      </c>
      <c r="G17" s="9">
        <v>11</v>
      </c>
      <c r="H17" s="6">
        <f t="shared" si="0"/>
        <v>95832</v>
      </c>
      <c r="I17" s="25" t="b">
        <f t="shared" si="1"/>
        <v>0</v>
      </c>
    </row>
    <row r="18" spans="3:9" x14ac:dyDescent="0.35">
      <c r="C18" s="1">
        <v>42887</v>
      </c>
      <c r="D18" t="s">
        <v>10</v>
      </c>
      <c r="E18" t="s">
        <v>15</v>
      </c>
      <c r="F18" s="5">
        <v>1843</v>
      </c>
      <c r="G18" s="9">
        <v>47</v>
      </c>
      <c r="H18" s="6">
        <f t="shared" si="0"/>
        <v>86621</v>
      </c>
      <c r="I18" s="25" t="b">
        <f t="shared" si="1"/>
        <v>0</v>
      </c>
    </row>
    <row r="19" spans="3:9" x14ac:dyDescent="0.35">
      <c r="C19" s="1">
        <v>42888</v>
      </c>
      <c r="D19" t="s">
        <v>11</v>
      </c>
      <c r="E19" t="s">
        <v>16</v>
      </c>
      <c r="F19" s="5">
        <v>2785</v>
      </c>
      <c r="G19" s="9">
        <v>12</v>
      </c>
      <c r="H19" s="6">
        <f t="shared" si="0"/>
        <v>33420</v>
      </c>
      <c r="I19" s="25" t="b">
        <f t="shared" si="1"/>
        <v>0</v>
      </c>
    </row>
    <row r="20" spans="3:9" x14ac:dyDescent="0.35">
      <c r="C20" s="1">
        <v>42908</v>
      </c>
      <c r="D20" t="s">
        <v>6</v>
      </c>
      <c r="E20" t="s">
        <v>15</v>
      </c>
      <c r="F20" s="5">
        <v>1843</v>
      </c>
      <c r="G20" s="9">
        <v>34</v>
      </c>
      <c r="H20" s="6">
        <f t="shared" si="0"/>
        <v>62662</v>
      </c>
      <c r="I20" s="25" t="b">
        <f t="shared" si="1"/>
        <v>0</v>
      </c>
    </row>
    <row r="21" spans="3:9" x14ac:dyDescent="0.35">
      <c r="C21" s="1">
        <v>42925</v>
      </c>
      <c r="D21" t="s">
        <v>11</v>
      </c>
      <c r="E21" t="s">
        <v>15</v>
      </c>
      <c r="F21" s="5">
        <v>1843</v>
      </c>
      <c r="G21" s="9">
        <v>32</v>
      </c>
      <c r="H21" s="6">
        <f t="shared" si="0"/>
        <v>58976</v>
      </c>
      <c r="I21" s="25" t="b">
        <f t="shared" si="1"/>
        <v>0</v>
      </c>
    </row>
    <row r="22" spans="3:9" x14ac:dyDescent="0.35">
      <c r="C22" s="1">
        <v>42938</v>
      </c>
      <c r="D22" t="s">
        <v>12</v>
      </c>
      <c r="E22" t="s">
        <v>13</v>
      </c>
      <c r="F22" s="5">
        <v>576</v>
      </c>
      <c r="G22" s="9">
        <v>25</v>
      </c>
      <c r="H22" s="6">
        <f t="shared" si="0"/>
        <v>14400</v>
      </c>
      <c r="I22" s="25" t="b">
        <f t="shared" si="1"/>
        <v>0</v>
      </c>
    </row>
    <row r="23" spans="3:9" x14ac:dyDescent="0.35">
      <c r="C23" s="1">
        <v>42939</v>
      </c>
      <c r="D23" t="s">
        <v>21</v>
      </c>
      <c r="E23" t="s">
        <v>18</v>
      </c>
      <c r="F23" s="5">
        <v>3421</v>
      </c>
      <c r="G23" s="9">
        <v>5</v>
      </c>
      <c r="H23" s="6">
        <f t="shared" si="0"/>
        <v>17105</v>
      </c>
      <c r="I23" s="25" t="b">
        <f t="shared" si="1"/>
        <v>0</v>
      </c>
    </row>
    <row r="24" spans="3:9" x14ac:dyDescent="0.35">
      <c r="C24" s="1">
        <v>42978</v>
      </c>
      <c r="D24" t="s">
        <v>9</v>
      </c>
      <c r="E24" t="s">
        <v>15</v>
      </c>
      <c r="F24" s="5">
        <v>1843</v>
      </c>
      <c r="G24" s="9">
        <v>12</v>
      </c>
      <c r="H24" s="6">
        <f t="shared" si="0"/>
        <v>22116</v>
      </c>
      <c r="I24" s="25" t="b">
        <f t="shared" si="1"/>
        <v>0</v>
      </c>
    </row>
    <row r="25" spans="3:9" x14ac:dyDescent="0.35">
      <c r="C25" s="1">
        <v>42986</v>
      </c>
      <c r="D25" t="s">
        <v>10</v>
      </c>
      <c r="E25" t="s">
        <v>19</v>
      </c>
      <c r="F25" s="5">
        <v>8712</v>
      </c>
      <c r="G25" s="9">
        <v>6</v>
      </c>
      <c r="H25" s="6">
        <f t="shared" si="0"/>
        <v>52272</v>
      </c>
      <c r="I25" s="25" t="b">
        <f t="shared" si="1"/>
        <v>0</v>
      </c>
    </row>
    <row r="26" spans="3:9" x14ac:dyDescent="0.35">
      <c r="C26" s="1">
        <v>42992</v>
      </c>
      <c r="D26" t="s">
        <v>8</v>
      </c>
      <c r="E26" t="s">
        <v>13</v>
      </c>
      <c r="F26" s="5">
        <v>576</v>
      </c>
      <c r="G26" s="9">
        <v>66</v>
      </c>
      <c r="H26" s="6">
        <f t="shared" si="0"/>
        <v>38016</v>
      </c>
      <c r="I26" s="25" t="b">
        <f t="shared" si="1"/>
        <v>0</v>
      </c>
    </row>
    <row r="27" spans="3:9" x14ac:dyDescent="0.35">
      <c r="C27" s="1">
        <v>43048</v>
      </c>
      <c r="D27" t="s">
        <v>10</v>
      </c>
      <c r="E27" t="s">
        <v>17</v>
      </c>
      <c r="F27" s="5">
        <v>382</v>
      </c>
      <c r="G27" s="9">
        <v>69</v>
      </c>
      <c r="H27" s="6">
        <f t="shared" si="0"/>
        <v>26358</v>
      </c>
      <c r="I27" s="25" t="b">
        <f t="shared" si="1"/>
        <v>0</v>
      </c>
    </row>
    <row r="28" spans="3:9" x14ac:dyDescent="0.35">
      <c r="C28" s="1">
        <v>43060</v>
      </c>
      <c r="D28" t="s">
        <v>7</v>
      </c>
      <c r="E28" t="s">
        <v>14</v>
      </c>
      <c r="F28" s="5">
        <v>2987</v>
      </c>
      <c r="G28" s="9">
        <v>28</v>
      </c>
      <c r="H28" s="6">
        <f t="shared" si="0"/>
        <v>83636</v>
      </c>
      <c r="I28" s="25" t="b">
        <f t="shared" si="1"/>
        <v>1</v>
      </c>
    </row>
    <row r="29" spans="3:9" x14ac:dyDescent="0.35">
      <c r="C29" s="1">
        <v>43062</v>
      </c>
      <c r="D29" t="s">
        <v>9</v>
      </c>
      <c r="E29" t="s">
        <v>14</v>
      </c>
      <c r="F29" s="5">
        <v>2987</v>
      </c>
      <c r="G29" s="9">
        <v>26</v>
      </c>
      <c r="H29" s="6">
        <f t="shared" si="0"/>
        <v>77662</v>
      </c>
      <c r="I29" s="25" t="b">
        <f t="shared" si="1"/>
        <v>0</v>
      </c>
    </row>
    <row r="30" spans="3:9" x14ac:dyDescent="0.35">
      <c r="C30" s="1">
        <v>43078</v>
      </c>
      <c r="D30" t="s">
        <v>12</v>
      </c>
      <c r="E30" t="s">
        <v>17</v>
      </c>
      <c r="F30" s="5">
        <v>382</v>
      </c>
      <c r="G30" s="9">
        <v>43</v>
      </c>
      <c r="H30" s="6">
        <f t="shared" si="0"/>
        <v>16426</v>
      </c>
      <c r="I30" s="25" t="b">
        <f t="shared" si="1"/>
        <v>0</v>
      </c>
    </row>
    <row r="31" spans="3:9" x14ac:dyDescent="0.35">
      <c r="C31" s="1">
        <v>43079</v>
      </c>
      <c r="D31" t="s">
        <v>10</v>
      </c>
      <c r="E31" t="s">
        <v>13</v>
      </c>
      <c r="F31" s="5">
        <v>576</v>
      </c>
      <c r="G31" s="9">
        <v>31</v>
      </c>
      <c r="H31" s="6">
        <f t="shared" si="0"/>
        <v>17856</v>
      </c>
      <c r="I31" s="25" t="b">
        <f t="shared" si="1"/>
        <v>0</v>
      </c>
    </row>
    <row r="32" spans="3:9" x14ac:dyDescent="0.35">
      <c r="C32" s="1">
        <v>43085</v>
      </c>
      <c r="D32" t="s">
        <v>8</v>
      </c>
      <c r="E32" t="s">
        <v>16</v>
      </c>
      <c r="F32" s="5">
        <v>2785</v>
      </c>
      <c r="G32" s="9">
        <v>21</v>
      </c>
      <c r="H32" s="6">
        <f t="shared" si="0"/>
        <v>58485</v>
      </c>
      <c r="I32" s="25" t="b">
        <f t="shared" si="1"/>
        <v>0</v>
      </c>
    </row>
    <row r="33" spans="3:9" x14ac:dyDescent="0.35">
      <c r="C33" s="1">
        <v>43091</v>
      </c>
      <c r="D33" t="s">
        <v>9</v>
      </c>
      <c r="E33" t="s">
        <v>17</v>
      </c>
      <c r="F33" s="5">
        <v>382</v>
      </c>
      <c r="G33" s="9">
        <v>15</v>
      </c>
      <c r="H33" s="6">
        <f t="shared" si="0"/>
        <v>5730</v>
      </c>
      <c r="I33" s="25" t="b">
        <f t="shared" si="1"/>
        <v>0</v>
      </c>
    </row>
    <row r="34" spans="3:9" x14ac:dyDescent="0.35">
      <c r="C34" s="1">
        <v>43095</v>
      </c>
      <c r="D34" t="s">
        <v>8</v>
      </c>
      <c r="E34" t="s">
        <v>17</v>
      </c>
      <c r="F34" s="5">
        <v>382</v>
      </c>
      <c r="G34" s="9">
        <v>54</v>
      </c>
      <c r="H34" s="6">
        <f t="shared" si="0"/>
        <v>20628</v>
      </c>
      <c r="I34" s="25" t="b">
        <f t="shared" si="1"/>
        <v>0</v>
      </c>
    </row>
    <row r="35" spans="3:9" x14ac:dyDescent="0.35">
      <c r="C35" s="1">
        <v>43095</v>
      </c>
      <c r="D35" t="s">
        <v>21</v>
      </c>
      <c r="E35" t="s">
        <v>16</v>
      </c>
      <c r="F35" s="5">
        <v>2785</v>
      </c>
      <c r="G35" s="9">
        <v>27</v>
      </c>
      <c r="H35" s="6">
        <f t="shared" si="0"/>
        <v>75195</v>
      </c>
      <c r="I35" s="25" t="b">
        <f t="shared" si="1"/>
        <v>0</v>
      </c>
    </row>
    <row r="36" spans="3:9" x14ac:dyDescent="0.35">
      <c r="C36" s="1">
        <v>43100</v>
      </c>
      <c r="D36" t="s">
        <v>8</v>
      </c>
      <c r="E36" t="s">
        <v>17</v>
      </c>
      <c r="F36" s="5">
        <v>382</v>
      </c>
      <c r="G36" s="9">
        <v>52</v>
      </c>
      <c r="H36" s="6">
        <f t="shared" si="0"/>
        <v>19864</v>
      </c>
      <c r="I36" s="25" t="b">
        <f t="shared" si="1"/>
        <v>0</v>
      </c>
    </row>
  </sheetData>
  <sortState xmlns:xlrd2="http://schemas.microsoft.com/office/spreadsheetml/2017/richdata2" ref="L5:L12">
    <sortCondition ref="L5"/>
  </sortState>
  <conditionalFormatting sqref="C5:H36">
    <cfRule type="expression" dxfId="3" priority="1">
      <formula>AND($D5=$D$2,$H5&gt;=$H$2)</formula>
    </cfRule>
  </conditionalFormatting>
  <dataValidations count="2">
    <dataValidation type="list" allowBlank="1" showInputMessage="1" showErrorMessage="1" sqref="D2" xr:uid="{00000000-0002-0000-0900-000000000000}">
      <formula1>$L$5:$L$12</formula1>
    </dataValidation>
    <dataValidation type="list" allowBlank="1" showInputMessage="1" showErrorMessage="1" sqref="H2" xr:uid="{00000000-0002-0000-0900-000001000000}">
      <formula1>$N$5:$N$8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6"/>
  <sheetViews>
    <sheetView zoomScale="115" zoomScaleNormal="115" workbookViewId="0"/>
  </sheetViews>
  <sheetFormatPr baseColWidth="10" defaultColWidth="8.7265625" defaultRowHeight="14.5" x14ac:dyDescent="0.35"/>
  <cols>
    <col min="3" max="3" width="11.81640625" customWidth="1"/>
    <col min="4" max="4" width="11.453125" customWidth="1"/>
    <col min="5" max="5" width="12.7265625" customWidth="1"/>
    <col min="6" max="6" width="11.54296875" customWidth="1"/>
    <col min="7" max="7" width="11.7265625" style="9" customWidth="1"/>
    <col min="8" max="8" width="13.54296875" customWidth="1"/>
    <col min="9" max="9" width="23" style="13" bestFit="1" customWidth="1"/>
    <col min="12" max="12" width="14.1796875" customWidth="1"/>
  </cols>
  <sheetData>
    <row r="1" spans="1:13" x14ac:dyDescent="0.35">
      <c r="A1" s="37"/>
    </row>
    <row r="2" spans="1:13" x14ac:dyDescent="0.35">
      <c r="H2" s="6"/>
    </row>
    <row r="3" spans="1:13" x14ac:dyDescent="0.35">
      <c r="I3" s="23" t="s">
        <v>40</v>
      </c>
    </row>
    <row r="4" spans="1:13" x14ac:dyDescent="0.35">
      <c r="C4" s="10" t="s">
        <v>0</v>
      </c>
      <c r="D4" s="3" t="s">
        <v>1</v>
      </c>
      <c r="E4" s="3" t="s">
        <v>2</v>
      </c>
      <c r="F4" s="4" t="s">
        <v>5</v>
      </c>
      <c r="G4" s="8" t="s">
        <v>3</v>
      </c>
      <c r="H4" s="7" t="s">
        <v>4</v>
      </c>
      <c r="I4" s="17" t="s">
        <v>48</v>
      </c>
      <c r="K4" s="3"/>
      <c r="L4" s="3"/>
      <c r="M4" s="3"/>
    </row>
    <row r="5" spans="1:13" x14ac:dyDescent="0.35">
      <c r="C5" s="1">
        <v>42741</v>
      </c>
      <c r="D5" t="s">
        <v>7</v>
      </c>
      <c r="E5" t="s">
        <v>17</v>
      </c>
      <c r="F5" s="5">
        <v>382</v>
      </c>
      <c r="G5" s="9">
        <v>87</v>
      </c>
      <c r="H5" s="6">
        <f>G5*F5</f>
        <v>33234</v>
      </c>
      <c r="I5" s="25" t="b">
        <f>AND($C5&gt;=DATE(2017,2,1),$C5&lt;=DATE(2017,3,31))</f>
        <v>0</v>
      </c>
      <c r="M5" s="2"/>
    </row>
    <row r="6" spans="1:13" x14ac:dyDescent="0.35">
      <c r="C6" s="1">
        <v>42744</v>
      </c>
      <c r="D6" t="s">
        <v>9</v>
      </c>
      <c r="E6" t="s">
        <v>18</v>
      </c>
      <c r="F6" s="5">
        <v>3421</v>
      </c>
      <c r="G6" s="9">
        <v>12</v>
      </c>
      <c r="H6" s="6">
        <f t="shared" ref="H6:H36" si="0">G6*F6</f>
        <v>41052</v>
      </c>
      <c r="I6" s="25" t="b">
        <f t="shared" ref="I6:I36" si="1">AND($C6&gt;=DATE(2017,2,1),$C6&lt;=DATE(2017,3,31))</f>
        <v>0</v>
      </c>
      <c r="M6" s="2"/>
    </row>
    <row r="7" spans="1:13" x14ac:dyDescent="0.35">
      <c r="C7" s="1">
        <v>42744</v>
      </c>
      <c r="D7" t="s">
        <v>10</v>
      </c>
      <c r="E7" t="s">
        <v>16</v>
      </c>
      <c r="F7" s="5">
        <v>2785</v>
      </c>
      <c r="G7" s="9">
        <v>15</v>
      </c>
      <c r="H7" s="6">
        <f t="shared" si="0"/>
        <v>41775</v>
      </c>
      <c r="I7" s="25" t="b">
        <f t="shared" si="1"/>
        <v>0</v>
      </c>
      <c r="M7" s="2"/>
    </row>
    <row r="8" spans="1:13" x14ac:dyDescent="0.35">
      <c r="C8" s="1">
        <v>42764</v>
      </c>
      <c r="D8" t="s">
        <v>11</v>
      </c>
      <c r="E8" t="s">
        <v>16</v>
      </c>
      <c r="F8" s="5">
        <v>2785</v>
      </c>
      <c r="G8" s="9">
        <v>9</v>
      </c>
      <c r="H8" s="6">
        <f t="shared" si="0"/>
        <v>25065</v>
      </c>
      <c r="I8" s="25" t="b">
        <f t="shared" si="1"/>
        <v>0</v>
      </c>
      <c r="M8" s="2"/>
    </row>
    <row r="9" spans="1:13" x14ac:dyDescent="0.35">
      <c r="C9" s="1">
        <v>42766</v>
      </c>
      <c r="D9" t="s">
        <v>12</v>
      </c>
      <c r="E9" t="s">
        <v>18</v>
      </c>
      <c r="F9" s="5">
        <v>3421</v>
      </c>
      <c r="G9" s="9">
        <v>23</v>
      </c>
      <c r="H9" s="6">
        <f t="shared" si="0"/>
        <v>78683</v>
      </c>
      <c r="I9" s="25" t="b">
        <f t="shared" si="1"/>
        <v>0</v>
      </c>
      <c r="M9" s="2"/>
    </row>
    <row r="10" spans="1:13" x14ac:dyDescent="0.35">
      <c r="C10" s="1">
        <v>42775</v>
      </c>
      <c r="D10" t="s">
        <v>12</v>
      </c>
      <c r="E10" t="s">
        <v>16</v>
      </c>
      <c r="F10" s="5">
        <v>2785</v>
      </c>
      <c r="G10" s="9">
        <v>28</v>
      </c>
      <c r="H10" s="6">
        <f t="shared" si="0"/>
        <v>77980</v>
      </c>
      <c r="I10" s="25" t="b">
        <f t="shared" si="1"/>
        <v>1</v>
      </c>
      <c r="M10" s="2"/>
    </row>
    <row r="11" spans="1:13" x14ac:dyDescent="0.35">
      <c r="C11" s="1">
        <v>42779</v>
      </c>
      <c r="D11" t="s">
        <v>7</v>
      </c>
      <c r="E11" t="s">
        <v>17</v>
      </c>
      <c r="F11" s="5">
        <v>382</v>
      </c>
      <c r="G11" s="9">
        <v>33</v>
      </c>
      <c r="H11" s="6">
        <f t="shared" si="0"/>
        <v>12606</v>
      </c>
      <c r="I11" s="25" t="b">
        <f t="shared" si="1"/>
        <v>1</v>
      </c>
      <c r="M11" s="2"/>
    </row>
    <row r="12" spans="1:13" x14ac:dyDescent="0.35">
      <c r="C12" s="1">
        <v>42788</v>
      </c>
      <c r="D12" t="s">
        <v>10</v>
      </c>
      <c r="E12" t="s">
        <v>15</v>
      </c>
      <c r="F12" s="5">
        <v>1843</v>
      </c>
      <c r="G12" s="9">
        <v>37</v>
      </c>
      <c r="H12" s="6">
        <f t="shared" si="0"/>
        <v>68191</v>
      </c>
      <c r="I12" s="25" t="b">
        <f t="shared" si="1"/>
        <v>1</v>
      </c>
    </row>
    <row r="13" spans="1:13" x14ac:dyDescent="0.35">
      <c r="C13" s="1">
        <v>42789</v>
      </c>
      <c r="D13" t="s">
        <v>7</v>
      </c>
      <c r="E13" t="s">
        <v>13</v>
      </c>
      <c r="F13" s="5">
        <v>576</v>
      </c>
      <c r="G13" s="9">
        <v>6</v>
      </c>
      <c r="H13" s="6">
        <f t="shared" si="0"/>
        <v>3456</v>
      </c>
      <c r="I13" s="25" t="b">
        <f t="shared" si="1"/>
        <v>1</v>
      </c>
    </row>
    <row r="14" spans="1:13" x14ac:dyDescent="0.35">
      <c r="C14" s="1">
        <v>42816</v>
      </c>
      <c r="D14" t="s">
        <v>7</v>
      </c>
      <c r="E14" t="s">
        <v>19</v>
      </c>
      <c r="F14" s="5">
        <v>8712</v>
      </c>
      <c r="G14" s="9">
        <v>8</v>
      </c>
      <c r="H14" s="6">
        <f t="shared" si="0"/>
        <v>69696</v>
      </c>
      <c r="I14" s="25" t="b">
        <f t="shared" si="1"/>
        <v>1</v>
      </c>
    </row>
    <row r="15" spans="1:13" x14ac:dyDescent="0.35">
      <c r="C15" s="1">
        <v>42820</v>
      </c>
      <c r="D15" t="s">
        <v>12</v>
      </c>
      <c r="E15" t="s">
        <v>19</v>
      </c>
      <c r="F15" s="5">
        <v>8712</v>
      </c>
      <c r="G15" s="9">
        <v>7</v>
      </c>
      <c r="H15" s="6">
        <f t="shared" si="0"/>
        <v>60984</v>
      </c>
      <c r="I15" s="25" t="b">
        <f t="shared" si="1"/>
        <v>1</v>
      </c>
    </row>
    <row r="16" spans="1:13" x14ac:dyDescent="0.35">
      <c r="C16" s="1">
        <v>42847</v>
      </c>
      <c r="D16" t="s">
        <v>21</v>
      </c>
      <c r="E16" t="s">
        <v>19</v>
      </c>
      <c r="F16" s="5">
        <v>8712</v>
      </c>
      <c r="G16" s="9">
        <v>9</v>
      </c>
      <c r="H16" s="6">
        <f t="shared" si="0"/>
        <v>78408</v>
      </c>
      <c r="I16" s="25" t="b">
        <f t="shared" si="1"/>
        <v>0</v>
      </c>
    </row>
    <row r="17" spans="3:9" x14ac:dyDescent="0.35">
      <c r="C17" s="1">
        <v>42884</v>
      </c>
      <c r="D17" t="s">
        <v>21</v>
      </c>
      <c r="E17" t="s">
        <v>19</v>
      </c>
      <c r="F17" s="5">
        <v>8712</v>
      </c>
      <c r="G17" s="9">
        <v>11</v>
      </c>
      <c r="H17" s="6">
        <f t="shared" si="0"/>
        <v>95832</v>
      </c>
      <c r="I17" s="25" t="b">
        <f t="shared" si="1"/>
        <v>0</v>
      </c>
    </row>
    <row r="18" spans="3:9" x14ac:dyDescent="0.35">
      <c r="C18" s="1">
        <v>42887</v>
      </c>
      <c r="D18" t="s">
        <v>10</v>
      </c>
      <c r="E18" t="s">
        <v>15</v>
      </c>
      <c r="F18" s="5">
        <v>1843</v>
      </c>
      <c r="G18" s="9">
        <v>47</v>
      </c>
      <c r="H18" s="6">
        <f t="shared" si="0"/>
        <v>86621</v>
      </c>
      <c r="I18" s="25" t="b">
        <f t="shared" si="1"/>
        <v>0</v>
      </c>
    </row>
    <row r="19" spans="3:9" x14ac:dyDescent="0.35">
      <c r="C19" s="1">
        <v>42888</v>
      </c>
      <c r="D19" t="s">
        <v>11</v>
      </c>
      <c r="E19" t="s">
        <v>16</v>
      </c>
      <c r="F19" s="5">
        <v>2785</v>
      </c>
      <c r="G19" s="9">
        <v>12</v>
      </c>
      <c r="H19" s="6">
        <f t="shared" si="0"/>
        <v>33420</v>
      </c>
      <c r="I19" s="25" t="b">
        <f t="shared" si="1"/>
        <v>0</v>
      </c>
    </row>
    <row r="20" spans="3:9" x14ac:dyDescent="0.35">
      <c r="C20" s="1">
        <v>42908</v>
      </c>
      <c r="D20" t="s">
        <v>6</v>
      </c>
      <c r="E20" t="s">
        <v>15</v>
      </c>
      <c r="F20" s="5">
        <v>1843</v>
      </c>
      <c r="G20" s="9">
        <v>34</v>
      </c>
      <c r="H20" s="6">
        <f t="shared" si="0"/>
        <v>62662</v>
      </c>
      <c r="I20" s="25" t="b">
        <f t="shared" si="1"/>
        <v>0</v>
      </c>
    </row>
    <row r="21" spans="3:9" x14ac:dyDescent="0.35">
      <c r="C21" s="1">
        <v>42925</v>
      </c>
      <c r="D21" t="s">
        <v>11</v>
      </c>
      <c r="E21" t="s">
        <v>15</v>
      </c>
      <c r="F21" s="5">
        <v>1843</v>
      </c>
      <c r="G21" s="9">
        <v>32</v>
      </c>
      <c r="H21" s="6">
        <f t="shared" si="0"/>
        <v>58976</v>
      </c>
      <c r="I21" s="25" t="b">
        <f t="shared" si="1"/>
        <v>0</v>
      </c>
    </row>
    <row r="22" spans="3:9" x14ac:dyDescent="0.35">
      <c r="C22" s="1">
        <v>42938</v>
      </c>
      <c r="D22" t="s">
        <v>12</v>
      </c>
      <c r="E22" t="s">
        <v>13</v>
      </c>
      <c r="F22" s="5">
        <v>576</v>
      </c>
      <c r="G22" s="9">
        <v>25</v>
      </c>
      <c r="H22" s="6">
        <f t="shared" si="0"/>
        <v>14400</v>
      </c>
      <c r="I22" s="25" t="b">
        <f t="shared" si="1"/>
        <v>0</v>
      </c>
    </row>
    <row r="23" spans="3:9" x14ac:dyDescent="0.35">
      <c r="C23" s="1">
        <v>42939</v>
      </c>
      <c r="D23" t="s">
        <v>21</v>
      </c>
      <c r="E23" t="s">
        <v>18</v>
      </c>
      <c r="F23" s="5">
        <v>3421</v>
      </c>
      <c r="G23" s="9">
        <v>5</v>
      </c>
      <c r="H23" s="6">
        <f t="shared" si="0"/>
        <v>17105</v>
      </c>
      <c r="I23" s="25" t="b">
        <f t="shared" si="1"/>
        <v>0</v>
      </c>
    </row>
    <row r="24" spans="3:9" x14ac:dyDescent="0.35">
      <c r="C24" s="1">
        <v>42978</v>
      </c>
      <c r="D24" t="s">
        <v>9</v>
      </c>
      <c r="E24" t="s">
        <v>15</v>
      </c>
      <c r="F24" s="5">
        <v>1843</v>
      </c>
      <c r="G24" s="9">
        <v>12</v>
      </c>
      <c r="H24" s="6">
        <f t="shared" si="0"/>
        <v>22116</v>
      </c>
      <c r="I24" s="25" t="b">
        <f t="shared" si="1"/>
        <v>0</v>
      </c>
    </row>
    <row r="25" spans="3:9" x14ac:dyDescent="0.35">
      <c r="C25" s="1">
        <v>42986</v>
      </c>
      <c r="D25" t="s">
        <v>10</v>
      </c>
      <c r="E25" t="s">
        <v>19</v>
      </c>
      <c r="F25" s="5">
        <v>8712</v>
      </c>
      <c r="G25" s="9">
        <v>6</v>
      </c>
      <c r="H25" s="6">
        <f t="shared" si="0"/>
        <v>52272</v>
      </c>
      <c r="I25" s="25" t="b">
        <f t="shared" si="1"/>
        <v>0</v>
      </c>
    </row>
    <row r="26" spans="3:9" x14ac:dyDescent="0.35">
      <c r="C26" s="1">
        <v>42992</v>
      </c>
      <c r="D26" t="s">
        <v>8</v>
      </c>
      <c r="E26" t="s">
        <v>13</v>
      </c>
      <c r="F26" s="5">
        <v>576</v>
      </c>
      <c r="G26" s="9">
        <v>66</v>
      </c>
      <c r="H26" s="6">
        <f t="shared" si="0"/>
        <v>38016</v>
      </c>
      <c r="I26" s="25" t="b">
        <f t="shared" si="1"/>
        <v>0</v>
      </c>
    </row>
    <row r="27" spans="3:9" x14ac:dyDescent="0.35">
      <c r="C27" s="1">
        <v>43048</v>
      </c>
      <c r="D27" t="s">
        <v>10</v>
      </c>
      <c r="E27" t="s">
        <v>17</v>
      </c>
      <c r="F27" s="5">
        <v>382</v>
      </c>
      <c r="G27" s="9">
        <v>69</v>
      </c>
      <c r="H27" s="6">
        <f t="shared" si="0"/>
        <v>26358</v>
      </c>
      <c r="I27" s="25" t="b">
        <f t="shared" si="1"/>
        <v>0</v>
      </c>
    </row>
    <row r="28" spans="3:9" x14ac:dyDescent="0.35">
      <c r="C28" s="1">
        <v>43060</v>
      </c>
      <c r="D28" t="s">
        <v>7</v>
      </c>
      <c r="E28" t="s">
        <v>14</v>
      </c>
      <c r="F28" s="5">
        <v>2987</v>
      </c>
      <c r="G28" s="9">
        <v>28</v>
      </c>
      <c r="H28" s="6">
        <f t="shared" si="0"/>
        <v>83636</v>
      </c>
      <c r="I28" s="25" t="b">
        <f t="shared" si="1"/>
        <v>0</v>
      </c>
    </row>
    <row r="29" spans="3:9" x14ac:dyDescent="0.35">
      <c r="C29" s="1">
        <v>43062</v>
      </c>
      <c r="D29" t="s">
        <v>9</v>
      </c>
      <c r="E29" t="s">
        <v>14</v>
      </c>
      <c r="F29" s="5">
        <v>2987</v>
      </c>
      <c r="G29" s="9">
        <v>26</v>
      </c>
      <c r="H29" s="6">
        <f t="shared" si="0"/>
        <v>77662</v>
      </c>
      <c r="I29" s="25" t="b">
        <f t="shared" si="1"/>
        <v>0</v>
      </c>
    </row>
    <row r="30" spans="3:9" x14ac:dyDescent="0.35">
      <c r="C30" s="1">
        <v>43078</v>
      </c>
      <c r="D30" t="s">
        <v>12</v>
      </c>
      <c r="E30" t="s">
        <v>17</v>
      </c>
      <c r="F30" s="5">
        <v>382</v>
      </c>
      <c r="G30" s="9">
        <v>43</v>
      </c>
      <c r="H30" s="6">
        <f t="shared" si="0"/>
        <v>16426</v>
      </c>
      <c r="I30" s="25" t="b">
        <f t="shared" si="1"/>
        <v>0</v>
      </c>
    </row>
    <row r="31" spans="3:9" x14ac:dyDescent="0.35">
      <c r="C31" s="1">
        <v>43079</v>
      </c>
      <c r="D31" t="s">
        <v>10</v>
      </c>
      <c r="E31" t="s">
        <v>13</v>
      </c>
      <c r="F31" s="5">
        <v>576</v>
      </c>
      <c r="G31" s="9">
        <v>31</v>
      </c>
      <c r="H31" s="6">
        <f t="shared" si="0"/>
        <v>17856</v>
      </c>
      <c r="I31" s="25" t="b">
        <f t="shared" si="1"/>
        <v>0</v>
      </c>
    </row>
    <row r="32" spans="3:9" x14ac:dyDescent="0.35">
      <c r="C32" s="1">
        <v>43085</v>
      </c>
      <c r="D32" t="s">
        <v>8</v>
      </c>
      <c r="E32" t="s">
        <v>16</v>
      </c>
      <c r="F32" s="5">
        <v>2785</v>
      </c>
      <c r="G32" s="9">
        <v>21</v>
      </c>
      <c r="H32" s="6">
        <f t="shared" si="0"/>
        <v>58485</v>
      </c>
      <c r="I32" s="25" t="b">
        <f t="shared" si="1"/>
        <v>0</v>
      </c>
    </row>
    <row r="33" spans="3:9" x14ac:dyDescent="0.35">
      <c r="C33" s="1">
        <v>43091</v>
      </c>
      <c r="D33" t="s">
        <v>9</v>
      </c>
      <c r="E33" t="s">
        <v>17</v>
      </c>
      <c r="F33" s="5">
        <v>382</v>
      </c>
      <c r="G33" s="9">
        <v>15</v>
      </c>
      <c r="H33" s="6">
        <f t="shared" si="0"/>
        <v>5730</v>
      </c>
      <c r="I33" s="25" t="b">
        <f t="shared" si="1"/>
        <v>0</v>
      </c>
    </row>
    <row r="34" spans="3:9" x14ac:dyDescent="0.35">
      <c r="C34" s="1">
        <v>43095</v>
      </c>
      <c r="D34" t="s">
        <v>8</v>
      </c>
      <c r="E34" t="s">
        <v>17</v>
      </c>
      <c r="F34" s="5">
        <v>382</v>
      </c>
      <c r="G34" s="9">
        <v>54</v>
      </c>
      <c r="H34" s="6">
        <f t="shared" si="0"/>
        <v>20628</v>
      </c>
      <c r="I34" s="25" t="b">
        <f t="shared" si="1"/>
        <v>0</v>
      </c>
    </row>
    <row r="35" spans="3:9" x14ac:dyDescent="0.35">
      <c r="C35" s="1">
        <v>43095</v>
      </c>
      <c r="D35" t="s">
        <v>21</v>
      </c>
      <c r="E35" t="s">
        <v>16</v>
      </c>
      <c r="F35" s="5">
        <v>2785</v>
      </c>
      <c r="G35" s="9">
        <v>27</v>
      </c>
      <c r="H35" s="6">
        <f t="shared" si="0"/>
        <v>75195</v>
      </c>
      <c r="I35" s="25" t="b">
        <f t="shared" si="1"/>
        <v>0</v>
      </c>
    </row>
    <row r="36" spans="3:9" x14ac:dyDescent="0.35">
      <c r="C36" s="1">
        <v>43100</v>
      </c>
      <c r="D36" t="s">
        <v>8</v>
      </c>
      <c r="E36" t="s">
        <v>17</v>
      </c>
      <c r="F36" s="5">
        <v>382</v>
      </c>
      <c r="G36" s="9">
        <v>52</v>
      </c>
      <c r="H36" s="6">
        <f t="shared" si="0"/>
        <v>19864</v>
      </c>
      <c r="I36" s="25" t="b">
        <f t="shared" si="1"/>
        <v>0</v>
      </c>
    </row>
  </sheetData>
  <conditionalFormatting sqref="C5:H36">
    <cfRule type="expression" dxfId="2" priority="1">
      <formula>AND($C5&gt;=DATE(2017,2,1),$C5&lt;=DATE(2017,3,31))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36"/>
  <sheetViews>
    <sheetView zoomScale="115" zoomScaleNormal="115" workbookViewId="0"/>
  </sheetViews>
  <sheetFormatPr baseColWidth="10" defaultColWidth="8.7265625" defaultRowHeight="14.5" x14ac:dyDescent="0.35"/>
  <cols>
    <col min="3" max="3" width="11.81640625" customWidth="1"/>
    <col min="4" max="4" width="14" customWidth="1"/>
    <col min="5" max="5" width="12.7265625" customWidth="1"/>
    <col min="6" max="6" width="11.54296875" customWidth="1"/>
    <col min="7" max="7" width="11.7265625" style="9" customWidth="1"/>
    <col min="8" max="8" width="13.54296875" customWidth="1"/>
    <col min="9" max="9" width="23" style="13" bestFit="1" customWidth="1"/>
    <col min="11" max="11" width="17.1796875" bestFit="1" customWidth="1"/>
  </cols>
  <sheetData>
    <row r="1" spans="1:12" x14ac:dyDescent="0.35">
      <c r="A1" s="37"/>
      <c r="C1" s="3" t="s">
        <v>39</v>
      </c>
      <c r="D1" s="19">
        <v>42767</v>
      </c>
      <c r="E1" s="11" t="s">
        <v>41</v>
      </c>
    </row>
    <row r="2" spans="1:12" x14ac:dyDescent="0.35">
      <c r="C2" s="3" t="s">
        <v>38</v>
      </c>
      <c r="D2" s="19">
        <v>42886</v>
      </c>
      <c r="E2" s="11" t="s">
        <v>41</v>
      </c>
      <c r="H2" s="6"/>
    </row>
    <row r="3" spans="1:12" x14ac:dyDescent="0.35">
      <c r="I3" s="12" t="s">
        <v>40</v>
      </c>
    </row>
    <row r="4" spans="1:12" x14ac:dyDescent="0.35">
      <c r="C4" s="10" t="s">
        <v>0</v>
      </c>
      <c r="D4" s="3" t="s">
        <v>1</v>
      </c>
      <c r="E4" s="3" t="s">
        <v>2</v>
      </c>
      <c r="F4" s="4" t="s">
        <v>5</v>
      </c>
      <c r="G4" s="8" t="s">
        <v>3</v>
      </c>
      <c r="H4" s="7" t="s">
        <v>4</v>
      </c>
      <c r="I4" s="17" t="str">
        <f>TEXT($D$1,"mmm d, yyyy")&amp;" to "&amp;TEXT($D$2,"mmm d, yyyy")</f>
        <v>feb 1, yyyy to may 31, yyyy</v>
      </c>
      <c r="K4" s="3" t="s">
        <v>49</v>
      </c>
      <c r="L4" s="3"/>
    </row>
    <row r="5" spans="1:12" x14ac:dyDescent="0.35">
      <c r="C5" s="1">
        <v>42741</v>
      </c>
      <c r="D5" t="s">
        <v>7</v>
      </c>
      <c r="E5" t="s">
        <v>17</v>
      </c>
      <c r="F5" s="5">
        <v>382</v>
      </c>
      <c r="G5" s="9">
        <v>87</v>
      </c>
      <c r="H5" s="6">
        <f>G5*F5</f>
        <v>33234</v>
      </c>
      <c r="I5" s="25" t="b">
        <f>AND($C5&gt;=$D$1,$C5&lt;=$D$2)</f>
        <v>0</v>
      </c>
      <c r="K5" s="1">
        <v>42736</v>
      </c>
      <c r="L5" s="2"/>
    </row>
    <row r="6" spans="1:12" x14ac:dyDescent="0.35">
      <c r="C6" s="1">
        <v>42744</v>
      </c>
      <c r="D6" t="s">
        <v>9</v>
      </c>
      <c r="E6" t="s">
        <v>18</v>
      </c>
      <c r="F6" s="5">
        <v>3421</v>
      </c>
      <c r="G6" s="9">
        <v>12</v>
      </c>
      <c r="H6" s="6">
        <f t="shared" ref="H6:H36" si="0">G6*F6</f>
        <v>41052</v>
      </c>
      <c r="I6" s="25" t="b">
        <f t="shared" ref="I6:I36" si="1">AND($C6&gt;=$D$1,$C6&lt;=$D$2)</f>
        <v>0</v>
      </c>
      <c r="K6" s="1">
        <v>43100</v>
      </c>
      <c r="L6" s="2"/>
    </row>
    <row r="7" spans="1:12" x14ac:dyDescent="0.35">
      <c r="C7" s="1">
        <v>42744</v>
      </c>
      <c r="D7" t="s">
        <v>10</v>
      </c>
      <c r="E7" t="s">
        <v>16</v>
      </c>
      <c r="F7" s="5">
        <v>2785</v>
      </c>
      <c r="G7" s="9">
        <v>15</v>
      </c>
      <c r="H7" s="6">
        <f t="shared" si="0"/>
        <v>41775</v>
      </c>
      <c r="I7" s="25" t="b">
        <f t="shared" si="1"/>
        <v>0</v>
      </c>
      <c r="K7" s="1"/>
      <c r="L7" s="2"/>
    </row>
    <row r="8" spans="1:12" x14ac:dyDescent="0.35">
      <c r="C8" s="1">
        <v>42764</v>
      </c>
      <c r="D8" t="s">
        <v>11</v>
      </c>
      <c r="E8" t="s">
        <v>16</v>
      </c>
      <c r="F8" s="5">
        <v>2785</v>
      </c>
      <c r="G8" s="9">
        <v>9</v>
      </c>
      <c r="H8" s="6">
        <f t="shared" si="0"/>
        <v>25065</v>
      </c>
      <c r="I8" s="25" t="b">
        <f t="shared" si="1"/>
        <v>0</v>
      </c>
      <c r="K8" s="1"/>
      <c r="L8" s="2"/>
    </row>
    <row r="9" spans="1:12" x14ac:dyDescent="0.35">
      <c r="C9" s="1">
        <v>42766</v>
      </c>
      <c r="D9" t="s">
        <v>12</v>
      </c>
      <c r="E9" t="s">
        <v>18</v>
      </c>
      <c r="F9" s="5">
        <v>3421</v>
      </c>
      <c r="G9" s="9">
        <v>23</v>
      </c>
      <c r="H9" s="6">
        <f t="shared" si="0"/>
        <v>78683</v>
      </c>
      <c r="I9" s="25" t="b">
        <f t="shared" si="1"/>
        <v>0</v>
      </c>
      <c r="K9" s="1"/>
      <c r="L9" s="2"/>
    </row>
    <row r="10" spans="1:12" x14ac:dyDescent="0.35">
      <c r="C10" s="1">
        <v>42775</v>
      </c>
      <c r="D10" t="s">
        <v>12</v>
      </c>
      <c r="E10" t="s">
        <v>16</v>
      </c>
      <c r="F10" s="5">
        <v>2785</v>
      </c>
      <c r="G10" s="9">
        <v>28</v>
      </c>
      <c r="H10" s="6">
        <f t="shared" si="0"/>
        <v>77980</v>
      </c>
      <c r="I10" s="25" t="b">
        <f t="shared" si="1"/>
        <v>1</v>
      </c>
      <c r="K10" s="1"/>
      <c r="L10" s="2"/>
    </row>
    <row r="11" spans="1:12" x14ac:dyDescent="0.35">
      <c r="C11" s="1">
        <v>42779</v>
      </c>
      <c r="D11" t="s">
        <v>7</v>
      </c>
      <c r="E11" t="s">
        <v>17</v>
      </c>
      <c r="F11" s="5">
        <v>382</v>
      </c>
      <c r="G11" s="9">
        <v>33</v>
      </c>
      <c r="H11" s="6">
        <f t="shared" si="0"/>
        <v>12606</v>
      </c>
      <c r="I11" s="25" t="b">
        <f t="shared" si="1"/>
        <v>1</v>
      </c>
      <c r="K11" s="1"/>
      <c r="L11" s="2"/>
    </row>
    <row r="12" spans="1:12" x14ac:dyDescent="0.35">
      <c r="C12" s="1">
        <v>42788</v>
      </c>
      <c r="D12" t="s">
        <v>10</v>
      </c>
      <c r="E12" t="s">
        <v>15</v>
      </c>
      <c r="F12" s="5">
        <v>1843</v>
      </c>
      <c r="G12" s="9">
        <v>37</v>
      </c>
      <c r="H12" s="6">
        <f t="shared" si="0"/>
        <v>68191</v>
      </c>
      <c r="I12" s="25" t="b">
        <f t="shared" si="1"/>
        <v>1</v>
      </c>
      <c r="K12" s="1"/>
    </row>
    <row r="13" spans="1:12" x14ac:dyDescent="0.35">
      <c r="C13" s="1">
        <v>42789</v>
      </c>
      <c r="D13" t="s">
        <v>7</v>
      </c>
      <c r="E13" t="s">
        <v>13</v>
      </c>
      <c r="F13" s="5">
        <v>576</v>
      </c>
      <c r="G13" s="9">
        <v>6</v>
      </c>
      <c r="H13" s="6">
        <f t="shared" si="0"/>
        <v>3456</v>
      </c>
      <c r="I13" s="25" t="b">
        <f t="shared" si="1"/>
        <v>1</v>
      </c>
      <c r="K13" s="1"/>
    </row>
    <row r="14" spans="1:12" x14ac:dyDescent="0.35">
      <c r="C14" s="1">
        <v>42816</v>
      </c>
      <c r="D14" t="s">
        <v>7</v>
      </c>
      <c r="E14" t="s">
        <v>19</v>
      </c>
      <c r="F14" s="5">
        <v>8712</v>
      </c>
      <c r="G14" s="9">
        <v>8</v>
      </c>
      <c r="H14" s="6">
        <f t="shared" si="0"/>
        <v>69696</v>
      </c>
      <c r="I14" s="25" t="b">
        <f t="shared" si="1"/>
        <v>1</v>
      </c>
      <c r="K14" s="1"/>
    </row>
    <row r="15" spans="1:12" x14ac:dyDescent="0.35">
      <c r="C15" s="1">
        <v>42820</v>
      </c>
      <c r="D15" t="s">
        <v>12</v>
      </c>
      <c r="E15" t="s">
        <v>19</v>
      </c>
      <c r="F15" s="5">
        <v>8712</v>
      </c>
      <c r="G15" s="9">
        <v>7</v>
      </c>
      <c r="H15" s="6">
        <f t="shared" si="0"/>
        <v>60984</v>
      </c>
      <c r="I15" s="25" t="b">
        <f t="shared" si="1"/>
        <v>1</v>
      </c>
      <c r="K15" s="1"/>
    </row>
    <row r="16" spans="1:12" x14ac:dyDescent="0.35">
      <c r="C16" s="1">
        <v>42847</v>
      </c>
      <c r="D16" t="s">
        <v>21</v>
      </c>
      <c r="E16" t="s">
        <v>19</v>
      </c>
      <c r="F16" s="5">
        <v>8712</v>
      </c>
      <c r="G16" s="9">
        <v>9</v>
      </c>
      <c r="H16" s="6">
        <f t="shared" si="0"/>
        <v>78408</v>
      </c>
      <c r="I16" s="25" t="b">
        <f t="shared" si="1"/>
        <v>1</v>
      </c>
      <c r="K16" s="1"/>
    </row>
    <row r="17" spans="3:11" x14ac:dyDescent="0.35">
      <c r="C17" s="1">
        <v>42884</v>
      </c>
      <c r="D17" t="s">
        <v>21</v>
      </c>
      <c r="E17" t="s">
        <v>19</v>
      </c>
      <c r="F17" s="5">
        <v>8712</v>
      </c>
      <c r="G17" s="9">
        <v>11</v>
      </c>
      <c r="H17" s="6">
        <f t="shared" si="0"/>
        <v>95832</v>
      </c>
      <c r="I17" s="25" t="b">
        <f t="shared" si="1"/>
        <v>1</v>
      </c>
      <c r="K17" s="1"/>
    </row>
    <row r="18" spans="3:11" x14ac:dyDescent="0.35">
      <c r="C18" s="1">
        <v>42887</v>
      </c>
      <c r="D18" t="s">
        <v>10</v>
      </c>
      <c r="E18" t="s">
        <v>15</v>
      </c>
      <c r="F18" s="5">
        <v>1843</v>
      </c>
      <c r="G18" s="9">
        <v>47</v>
      </c>
      <c r="H18" s="6">
        <f t="shared" si="0"/>
        <v>86621</v>
      </c>
      <c r="I18" s="25" t="b">
        <f t="shared" si="1"/>
        <v>0</v>
      </c>
    </row>
    <row r="19" spans="3:11" x14ac:dyDescent="0.35">
      <c r="C19" s="1">
        <v>42888</v>
      </c>
      <c r="D19" t="s">
        <v>11</v>
      </c>
      <c r="E19" t="s">
        <v>16</v>
      </c>
      <c r="F19" s="5">
        <v>2785</v>
      </c>
      <c r="G19" s="9">
        <v>12</v>
      </c>
      <c r="H19" s="6">
        <f t="shared" si="0"/>
        <v>33420</v>
      </c>
      <c r="I19" s="25" t="b">
        <f t="shared" si="1"/>
        <v>0</v>
      </c>
    </row>
    <row r="20" spans="3:11" x14ac:dyDescent="0.35">
      <c r="C20" s="1">
        <v>42908</v>
      </c>
      <c r="D20" t="s">
        <v>6</v>
      </c>
      <c r="E20" t="s">
        <v>15</v>
      </c>
      <c r="F20" s="5">
        <v>1843</v>
      </c>
      <c r="G20" s="9">
        <v>34</v>
      </c>
      <c r="H20" s="6">
        <f t="shared" si="0"/>
        <v>62662</v>
      </c>
      <c r="I20" s="25" t="b">
        <f t="shared" si="1"/>
        <v>0</v>
      </c>
    </row>
    <row r="21" spans="3:11" x14ac:dyDescent="0.35">
      <c r="C21" s="1">
        <v>42925</v>
      </c>
      <c r="D21" t="s">
        <v>11</v>
      </c>
      <c r="E21" t="s">
        <v>15</v>
      </c>
      <c r="F21" s="5">
        <v>1843</v>
      </c>
      <c r="G21" s="9">
        <v>32</v>
      </c>
      <c r="H21" s="6">
        <f t="shared" si="0"/>
        <v>58976</v>
      </c>
      <c r="I21" s="25" t="b">
        <f t="shared" si="1"/>
        <v>0</v>
      </c>
    </row>
    <row r="22" spans="3:11" x14ac:dyDescent="0.35">
      <c r="C22" s="1">
        <v>42938</v>
      </c>
      <c r="D22" t="s">
        <v>12</v>
      </c>
      <c r="E22" t="s">
        <v>13</v>
      </c>
      <c r="F22" s="5">
        <v>576</v>
      </c>
      <c r="G22" s="9">
        <v>25</v>
      </c>
      <c r="H22" s="6">
        <f t="shared" si="0"/>
        <v>14400</v>
      </c>
      <c r="I22" s="25" t="b">
        <f t="shared" si="1"/>
        <v>0</v>
      </c>
    </row>
    <row r="23" spans="3:11" x14ac:dyDescent="0.35">
      <c r="C23" s="1">
        <v>42939</v>
      </c>
      <c r="D23" t="s">
        <v>21</v>
      </c>
      <c r="E23" t="s">
        <v>18</v>
      </c>
      <c r="F23" s="5">
        <v>3421</v>
      </c>
      <c r="G23" s="9">
        <v>5</v>
      </c>
      <c r="H23" s="6">
        <f t="shared" si="0"/>
        <v>17105</v>
      </c>
      <c r="I23" s="25" t="b">
        <f t="shared" si="1"/>
        <v>0</v>
      </c>
    </row>
    <row r="24" spans="3:11" x14ac:dyDescent="0.35">
      <c r="C24" s="1">
        <v>42978</v>
      </c>
      <c r="D24" t="s">
        <v>9</v>
      </c>
      <c r="E24" t="s">
        <v>15</v>
      </c>
      <c r="F24" s="5">
        <v>1843</v>
      </c>
      <c r="G24" s="9">
        <v>12</v>
      </c>
      <c r="H24" s="6">
        <f t="shared" si="0"/>
        <v>22116</v>
      </c>
      <c r="I24" s="25" t="b">
        <f t="shared" si="1"/>
        <v>0</v>
      </c>
    </row>
    <row r="25" spans="3:11" x14ac:dyDescent="0.35">
      <c r="C25" s="1">
        <v>42986</v>
      </c>
      <c r="D25" t="s">
        <v>10</v>
      </c>
      <c r="E25" t="s">
        <v>19</v>
      </c>
      <c r="F25" s="5">
        <v>8712</v>
      </c>
      <c r="G25" s="9">
        <v>6</v>
      </c>
      <c r="H25" s="6">
        <f t="shared" si="0"/>
        <v>52272</v>
      </c>
      <c r="I25" s="25" t="b">
        <f t="shared" si="1"/>
        <v>0</v>
      </c>
    </row>
    <row r="26" spans="3:11" x14ac:dyDescent="0.35">
      <c r="C26" s="1">
        <v>42992</v>
      </c>
      <c r="D26" t="s">
        <v>8</v>
      </c>
      <c r="E26" t="s">
        <v>13</v>
      </c>
      <c r="F26" s="5">
        <v>576</v>
      </c>
      <c r="G26" s="9">
        <v>66</v>
      </c>
      <c r="H26" s="6">
        <f t="shared" si="0"/>
        <v>38016</v>
      </c>
      <c r="I26" s="25" t="b">
        <f t="shared" si="1"/>
        <v>0</v>
      </c>
    </row>
    <row r="27" spans="3:11" x14ac:dyDescent="0.35">
      <c r="C27" s="1">
        <v>43048</v>
      </c>
      <c r="D27" t="s">
        <v>10</v>
      </c>
      <c r="E27" t="s">
        <v>17</v>
      </c>
      <c r="F27" s="5">
        <v>382</v>
      </c>
      <c r="G27" s="9">
        <v>69</v>
      </c>
      <c r="H27" s="6">
        <f t="shared" si="0"/>
        <v>26358</v>
      </c>
      <c r="I27" s="25" t="b">
        <f t="shared" si="1"/>
        <v>0</v>
      </c>
    </row>
    <row r="28" spans="3:11" x14ac:dyDescent="0.35">
      <c r="C28" s="1">
        <v>43060</v>
      </c>
      <c r="D28" t="s">
        <v>7</v>
      </c>
      <c r="E28" t="s">
        <v>14</v>
      </c>
      <c r="F28" s="5">
        <v>2987</v>
      </c>
      <c r="G28" s="9">
        <v>28</v>
      </c>
      <c r="H28" s="6">
        <f t="shared" si="0"/>
        <v>83636</v>
      </c>
      <c r="I28" s="25" t="b">
        <f t="shared" si="1"/>
        <v>0</v>
      </c>
    </row>
    <row r="29" spans="3:11" x14ac:dyDescent="0.35">
      <c r="C29" s="1">
        <v>43062</v>
      </c>
      <c r="D29" t="s">
        <v>9</v>
      </c>
      <c r="E29" t="s">
        <v>14</v>
      </c>
      <c r="F29" s="5">
        <v>2987</v>
      </c>
      <c r="G29" s="9">
        <v>26</v>
      </c>
      <c r="H29" s="6">
        <f t="shared" si="0"/>
        <v>77662</v>
      </c>
      <c r="I29" s="25" t="b">
        <f t="shared" si="1"/>
        <v>0</v>
      </c>
    </row>
    <row r="30" spans="3:11" x14ac:dyDescent="0.35">
      <c r="C30" s="1">
        <v>43078</v>
      </c>
      <c r="D30" t="s">
        <v>12</v>
      </c>
      <c r="E30" t="s">
        <v>17</v>
      </c>
      <c r="F30" s="5">
        <v>382</v>
      </c>
      <c r="G30" s="9">
        <v>43</v>
      </c>
      <c r="H30" s="6">
        <f t="shared" si="0"/>
        <v>16426</v>
      </c>
      <c r="I30" s="25" t="b">
        <f t="shared" si="1"/>
        <v>0</v>
      </c>
    </row>
    <row r="31" spans="3:11" x14ac:dyDescent="0.35">
      <c r="C31" s="1">
        <v>43079</v>
      </c>
      <c r="D31" t="s">
        <v>10</v>
      </c>
      <c r="E31" t="s">
        <v>13</v>
      </c>
      <c r="F31" s="5">
        <v>576</v>
      </c>
      <c r="G31" s="9">
        <v>31</v>
      </c>
      <c r="H31" s="6">
        <f t="shared" si="0"/>
        <v>17856</v>
      </c>
      <c r="I31" s="25" t="b">
        <f t="shared" si="1"/>
        <v>0</v>
      </c>
    </row>
    <row r="32" spans="3:11" x14ac:dyDescent="0.35">
      <c r="C32" s="1">
        <v>43085</v>
      </c>
      <c r="D32" t="s">
        <v>8</v>
      </c>
      <c r="E32" t="s">
        <v>16</v>
      </c>
      <c r="F32" s="5">
        <v>2785</v>
      </c>
      <c r="G32" s="9">
        <v>21</v>
      </c>
      <c r="H32" s="6">
        <f t="shared" si="0"/>
        <v>58485</v>
      </c>
      <c r="I32" s="25" t="b">
        <f t="shared" si="1"/>
        <v>0</v>
      </c>
    </row>
    <row r="33" spans="3:9" x14ac:dyDescent="0.35">
      <c r="C33" s="1">
        <v>43091</v>
      </c>
      <c r="D33" t="s">
        <v>9</v>
      </c>
      <c r="E33" t="s">
        <v>17</v>
      </c>
      <c r="F33" s="5">
        <v>382</v>
      </c>
      <c r="G33" s="9">
        <v>15</v>
      </c>
      <c r="H33" s="6">
        <f t="shared" si="0"/>
        <v>5730</v>
      </c>
      <c r="I33" s="25" t="b">
        <f t="shared" si="1"/>
        <v>0</v>
      </c>
    </row>
    <row r="34" spans="3:9" x14ac:dyDescent="0.35">
      <c r="C34" s="1">
        <v>43095</v>
      </c>
      <c r="D34" t="s">
        <v>8</v>
      </c>
      <c r="E34" t="s">
        <v>17</v>
      </c>
      <c r="F34" s="5">
        <v>382</v>
      </c>
      <c r="G34" s="9">
        <v>54</v>
      </c>
      <c r="H34" s="6">
        <f t="shared" si="0"/>
        <v>20628</v>
      </c>
      <c r="I34" s="25" t="b">
        <f t="shared" si="1"/>
        <v>0</v>
      </c>
    </row>
    <row r="35" spans="3:9" x14ac:dyDescent="0.35">
      <c r="C35" s="1">
        <v>43095</v>
      </c>
      <c r="D35" t="s">
        <v>21</v>
      </c>
      <c r="E35" t="s">
        <v>16</v>
      </c>
      <c r="F35" s="5">
        <v>2785</v>
      </c>
      <c r="G35" s="9">
        <v>27</v>
      </c>
      <c r="H35" s="6">
        <f t="shared" si="0"/>
        <v>75195</v>
      </c>
      <c r="I35" s="25" t="b">
        <f t="shared" si="1"/>
        <v>0</v>
      </c>
    </row>
    <row r="36" spans="3:9" x14ac:dyDescent="0.35">
      <c r="C36" s="1">
        <v>43100</v>
      </c>
      <c r="D36" t="s">
        <v>8</v>
      </c>
      <c r="E36" t="s">
        <v>17</v>
      </c>
      <c r="F36" s="5">
        <v>382</v>
      </c>
      <c r="G36" s="9">
        <v>52</v>
      </c>
      <c r="H36" s="6">
        <f t="shared" si="0"/>
        <v>19864</v>
      </c>
      <c r="I36" s="25" t="b">
        <f t="shared" si="1"/>
        <v>0</v>
      </c>
    </row>
  </sheetData>
  <conditionalFormatting sqref="C5:H36">
    <cfRule type="expression" dxfId="1" priority="1">
      <formula>AND($C5&gt;=$D$1,$C5&lt;=$D$2)</formula>
    </cfRule>
  </conditionalFormatting>
  <dataValidations count="1">
    <dataValidation type="date" allowBlank="1" showInputMessage="1" showErrorMessage="1" errorTitle="Unacceptable Date" error="Enter a date between 1/1/2016 and 12/31/2016." promptTitle="Enter dates" prompt="Enter a date between 1/1/2016 and 12/31/2016." sqref="D1:D2" xr:uid="{00000000-0002-0000-0B00-000000000000}">
      <formula1>$K$5</formula1>
      <formula2>$K$6</formula2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36"/>
  <sheetViews>
    <sheetView zoomScale="115" zoomScaleNormal="115" workbookViewId="0">
      <selection activeCell="G44" sqref="G44:H44"/>
    </sheetView>
  </sheetViews>
  <sheetFormatPr baseColWidth="10" defaultColWidth="8.7265625" defaultRowHeight="14.5" x14ac:dyDescent="0.35"/>
  <cols>
    <col min="3" max="3" width="11.81640625" customWidth="1"/>
    <col min="4" max="4" width="11.453125" customWidth="1"/>
    <col min="5" max="5" width="12.7265625" customWidth="1"/>
    <col min="6" max="6" width="11.54296875" customWidth="1"/>
    <col min="7" max="7" width="11.7265625" style="9" customWidth="1"/>
    <col min="8" max="8" width="13.54296875" customWidth="1"/>
    <col min="9" max="9" width="15.26953125" bestFit="1" customWidth="1"/>
    <col min="10" max="10" width="15.7265625" style="13" customWidth="1"/>
    <col min="11" max="11" width="23" style="13" bestFit="1" customWidth="1"/>
    <col min="14" max="14" width="14.1796875" customWidth="1"/>
  </cols>
  <sheetData>
    <row r="1" spans="1:15" x14ac:dyDescent="0.35">
      <c r="A1" s="37"/>
    </row>
    <row r="2" spans="1:15" x14ac:dyDescent="0.35">
      <c r="H2" s="6"/>
    </row>
    <row r="3" spans="1:15" x14ac:dyDescent="0.35">
      <c r="I3" s="12" t="s">
        <v>50</v>
      </c>
    </row>
    <row r="4" spans="1:15" x14ac:dyDescent="0.35">
      <c r="C4" s="10" t="s">
        <v>0</v>
      </c>
      <c r="D4" s="3" t="s">
        <v>1</v>
      </c>
      <c r="E4" s="3" t="s">
        <v>2</v>
      </c>
      <c r="F4" s="4" t="s">
        <v>5</v>
      </c>
      <c r="G4" s="8" t="s">
        <v>3</v>
      </c>
      <c r="H4" s="7" t="s">
        <v>4</v>
      </c>
      <c r="I4" s="17" t="s">
        <v>52</v>
      </c>
      <c r="J4" s="12"/>
      <c r="K4" s="12"/>
      <c r="M4" s="3"/>
      <c r="N4" s="3"/>
      <c r="O4" s="3"/>
    </row>
    <row r="5" spans="1:15" x14ac:dyDescent="0.35">
      <c r="C5" s="1">
        <v>42741</v>
      </c>
      <c r="D5" t="s">
        <v>7</v>
      </c>
      <c r="E5" t="s">
        <v>17</v>
      </c>
      <c r="F5" s="5">
        <v>382</v>
      </c>
      <c r="G5" s="9">
        <v>87</v>
      </c>
      <c r="H5" s="6">
        <f>G5*F5</f>
        <v>33234</v>
      </c>
      <c r="I5" s="20" t="b">
        <f>OR(ISBLANK($C5),ISBLANK($D5),ISBLANK($E5),ISBLANK($F5),ISBLANK($G5),ISBLANK($G5),ISERROR($H5))</f>
        <v>0</v>
      </c>
      <c r="O5" s="2"/>
    </row>
    <row r="6" spans="1:15" x14ac:dyDescent="0.35">
      <c r="C6" s="1">
        <v>42744</v>
      </c>
      <c r="D6" t="s">
        <v>9</v>
      </c>
      <c r="E6" t="s">
        <v>18</v>
      </c>
      <c r="F6" s="5">
        <v>3421</v>
      </c>
      <c r="G6" s="9">
        <v>12</v>
      </c>
      <c r="H6" s="6">
        <f t="shared" ref="H6:H36" si="0">G6*F6</f>
        <v>41052</v>
      </c>
      <c r="I6" s="20" t="b">
        <f t="shared" ref="I6:I36" si="1">OR(ISBLANK($C6),ISBLANK($D6),ISBLANK($E6),ISBLANK($F6),ISBLANK($G6),ISBLANK($G6),ISERROR($H6))</f>
        <v>0</v>
      </c>
      <c r="O6" s="2"/>
    </row>
    <row r="7" spans="1:15" x14ac:dyDescent="0.35">
      <c r="C7" s="1"/>
      <c r="D7" t="s">
        <v>10</v>
      </c>
      <c r="E7" t="s">
        <v>16</v>
      </c>
      <c r="F7" s="5">
        <v>2785</v>
      </c>
      <c r="G7" s="9">
        <v>15</v>
      </c>
      <c r="H7" s="6">
        <f t="shared" si="0"/>
        <v>41775</v>
      </c>
      <c r="I7" s="20" t="b">
        <f t="shared" si="1"/>
        <v>1</v>
      </c>
      <c r="O7" s="2"/>
    </row>
    <row r="8" spans="1:15" x14ac:dyDescent="0.35">
      <c r="C8" s="1">
        <v>42764</v>
      </c>
      <c r="D8" t="s">
        <v>11</v>
      </c>
      <c r="E8" t="s">
        <v>16</v>
      </c>
      <c r="F8" s="5">
        <v>2785</v>
      </c>
      <c r="G8" s="9">
        <v>9</v>
      </c>
      <c r="H8" s="6">
        <f t="shared" si="0"/>
        <v>25065</v>
      </c>
      <c r="I8" s="20" t="b">
        <f t="shared" si="1"/>
        <v>0</v>
      </c>
      <c r="O8" s="2"/>
    </row>
    <row r="9" spans="1:15" x14ac:dyDescent="0.35">
      <c r="C9" s="1">
        <v>42766</v>
      </c>
      <c r="D9" t="s">
        <v>12</v>
      </c>
      <c r="E9" t="s">
        <v>18</v>
      </c>
      <c r="F9" s="5">
        <v>3421</v>
      </c>
      <c r="H9" s="6">
        <f t="shared" si="0"/>
        <v>0</v>
      </c>
      <c r="I9" s="20" t="b">
        <f t="shared" si="1"/>
        <v>1</v>
      </c>
      <c r="O9" s="2"/>
    </row>
    <row r="10" spans="1:15" x14ac:dyDescent="0.35">
      <c r="C10" s="1">
        <v>42775</v>
      </c>
      <c r="D10" t="s">
        <v>12</v>
      </c>
      <c r="E10" t="s">
        <v>16</v>
      </c>
      <c r="F10" s="5">
        <v>2785</v>
      </c>
      <c r="G10" s="9">
        <v>28</v>
      </c>
      <c r="H10" s="6">
        <f t="shared" si="0"/>
        <v>77980</v>
      </c>
      <c r="I10" s="20" t="b">
        <f t="shared" si="1"/>
        <v>0</v>
      </c>
      <c r="O10" s="2"/>
    </row>
    <row r="11" spans="1:15" x14ac:dyDescent="0.35">
      <c r="C11" s="1">
        <v>42779</v>
      </c>
      <c r="D11" t="s">
        <v>7</v>
      </c>
      <c r="E11" t="s">
        <v>17</v>
      </c>
      <c r="F11" s="5">
        <v>382</v>
      </c>
      <c r="G11" s="9">
        <v>33</v>
      </c>
      <c r="H11" s="6">
        <f t="shared" si="0"/>
        <v>12606</v>
      </c>
      <c r="I11" s="20" t="b">
        <f t="shared" si="1"/>
        <v>0</v>
      </c>
      <c r="O11" s="2"/>
    </row>
    <row r="12" spans="1:15" x14ac:dyDescent="0.35">
      <c r="C12" s="1">
        <v>42788</v>
      </c>
      <c r="E12" t="s">
        <v>15</v>
      </c>
      <c r="F12" s="5">
        <v>1843</v>
      </c>
      <c r="G12" s="9">
        <v>37</v>
      </c>
      <c r="H12" s="6">
        <f t="shared" si="0"/>
        <v>68191</v>
      </c>
      <c r="I12" s="20" t="b">
        <f t="shared" si="1"/>
        <v>1</v>
      </c>
    </row>
    <row r="13" spans="1:15" x14ac:dyDescent="0.35">
      <c r="C13" s="1">
        <v>42789</v>
      </c>
      <c r="D13" t="s">
        <v>7</v>
      </c>
      <c r="E13" t="s">
        <v>13</v>
      </c>
      <c r="F13" s="5">
        <v>576</v>
      </c>
      <c r="G13" s="9">
        <v>6</v>
      </c>
      <c r="H13" s="6">
        <f t="shared" si="0"/>
        <v>3456</v>
      </c>
      <c r="I13" s="20" t="b">
        <f t="shared" si="1"/>
        <v>0</v>
      </c>
    </row>
    <row r="14" spans="1:15" x14ac:dyDescent="0.35">
      <c r="C14" s="1">
        <v>42816</v>
      </c>
      <c r="D14" t="s">
        <v>7</v>
      </c>
      <c r="F14" s="5">
        <v>8712</v>
      </c>
      <c r="G14" s="9">
        <v>8</v>
      </c>
      <c r="H14" s="6">
        <f t="shared" si="0"/>
        <v>69696</v>
      </c>
      <c r="I14" s="20" t="b">
        <f t="shared" si="1"/>
        <v>1</v>
      </c>
    </row>
    <row r="15" spans="1:15" x14ac:dyDescent="0.35">
      <c r="C15" s="1">
        <v>42820</v>
      </c>
      <c r="D15" t="s">
        <v>12</v>
      </c>
      <c r="E15" t="s">
        <v>19</v>
      </c>
      <c r="F15" s="5">
        <v>8712</v>
      </c>
      <c r="G15" s="9">
        <v>7</v>
      </c>
      <c r="H15" s="6">
        <f t="shared" si="0"/>
        <v>60984</v>
      </c>
      <c r="I15" s="20" t="b">
        <f t="shared" si="1"/>
        <v>0</v>
      </c>
    </row>
    <row r="16" spans="1:15" x14ac:dyDescent="0.35">
      <c r="C16" s="1">
        <v>42847</v>
      </c>
      <c r="D16" t="s">
        <v>21</v>
      </c>
      <c r="E16" t="s">
        <v>19</v>
      </c>
      <c r="F16" s="5">
        <v>8712</v>
      </c>
      <c r="G16" s="24" t="s">
        <v>51</v>
      </c>
      <c r="H16" s="6" t="e">
        <f t="shared" si="0"/>
        <v>#VALUE!</v>
      </c>
      <c r="I16" s="20" t="b">
        <f t="shared" si="1"/>
        <v>1</v>
      </c>
    </row>
    <row r="17" spans="3:9" x14ac:dyDescent="0.35">
      <c r="C17" s="1">
        <v>42884</v>
      </c>
      <c r="D17" t="s">
        <v>21</v>
      </c>
      <c r="E17" t="s">
        <v>19</v>
      </c>
      <c r="F17" s="5">
        <v>8712</v>
      </c>
      <c r="G17" s="9">
        <v>11</v>
      </c>
      <c r="H17" s="6">
        <f t="shared" si="0"/>
        <v>95832</v>
      </c>
      <c r="I17" s="20" t="b">
        <f t="shared" si="1"/>
        <v>0</v>
      </c>
    </row>
    <row r="18" spans="3:9" x14ac:dyDescent="0.35">
      <c r="C18" s="1">
        <v>42887</v>
      </c>
      <c r="D18" t="s">
        <v>10</v>
      </c>
      <c r="E18" t="s">
        <v>15</v>
      </c>
      <c r="F18" s="5">
        <v>1843</v>
      </c>
      <c r="G18" s="9">
        <v>47</v>
      </c>
      <c r="H18" s="6">
        <f t="shared" si="0"/>
        <v>86621</v>
      </c>
      <c r="I18" s="20" t="b">
        <f t="shared" si="1"/>
        <v>0</v>
      </c>
    </row>
    <row r="19" spans="3:9" x14ac:dyDescent="0.35">
      <c r="C19" s="1">
        <v>42888</v>
      </c>
      <c r="D19" t="s">
        <v>11</v>
      </c>
      <c r="E19" t="s">
        <v>16</v>
      </c>
      <c r="F19" s="5">
        <v>2785</v>
      </c>
      <c r="G19" s="9">
        <v>12</v>
      </c>
      <c r="H19" s="6">
        <f t="shared" si="0"/>
        <v>33420</v>
      </c>
      <c r="I19" s="20" t="b">
        <f t="shared" si="1"/>
        <v>0</v>
      </c>
    </row>
    <row r="20" spans="3:9" x14ac:dyDescent="0.35">
      <c r="C20" s="1">
        <v>42908</v>
      </c>
      <c r="D20" t="s">
        <v>6</v>
      </c>
      <c r="E20" t="s">
        <v>15</v>
      </c>
      <c r="F20" s="5">
        <v>1843</v>
      </c>
      <c r="G20" s="9">
        <v>34</v>
      </c>
      <c r="H20" s="6">
        <f t="shared" si="0"/>
        <v>62662</v>
      </c>
      <c r="I20" s="20" t="b">
        <f t="shared" si="1"/>
        <v>0</v>
      </c>
    </row>
    <row r="21" spans="3:9" x14ac:dyDescent="0.35">
      <c r="C21" s="1">
        <v>42925</v>
      </c>
      <c r="D21" t="s">
        <v>11</v>
      </c>
      <c r="E21" t="s">
        <v>15</v>
      </c>
      <c r="F21" s="5">
        <v>1843</v>
      </c>
      <c r="G21" s="9">
        <v>32</v>
      </c>
      <c r="H21" s="6">
        <f t="shared" si="0"/>
        <v>58976</v>
      </c>
      <c r="I21" s="20" t="b">
        <f t="shared" si="1"/>
        <v>0</v>
      </c>
    </row>
    <row r="22" spans="3:9" x14ac:dyDescent="0.35">
      <c r="C22" s="1">
        <v>42938</v>
      </c>
      <c r="D22" t="s">
        <v>12</v>
      </c>
      <c r="E22" t="s">
        <v>13</v>
      </c>
      <c r="F22" s="5">
        <v>576</v>
      </c>
      <c r="G22" s="9">
        <v>25</v>
      </c>
      <c r="H22" s="6">
        <f t="shared" si="0"/>
        <v>14400</v>
      </c>
      <c r="I22" s="20" t="b">
        <f t="shared" si="1"/>
        <v>0</v>
      </c>
    </row>
    <row r="23" spans="3:9" x14ac:dyDescent="0.35">
      <c r="C23" s="1">
        <v>42939</v>
      </c>
      <c r="D23" t="s">
        <v>21</v>
      </c>
      <c r="E23" t="s">
        <v>18</v>
      </c>
      <c r="F23" s="5">
        <v>3421</v>
      </c>
      <c r="G23" s="9">
        <v>5</v>
      </c>
      <c r="H23" s="6">
        <f t="shared" si="0"/>
        <v>17105</v>
      </c>
      <c r="I23" s="20" t="b">
        <f t="shared" si="1"/>
        <v>0</v>
      </c>
    </row>
    <row r="24" spans="3:9" x14ac:dyDescent="0.35">
      <c r="C24" s="1">
        <v>42978</v>
      </c>
      <c r="D24" t="s">
        <v>9</v>
      </c>
      <c r="E24" t="s">
        <v>15</v>
      </c>
      <c r="F24" s="5">
        <v>1843</v>
      </c>
      <c r="G24" s="9">
        <v>12</v>
      </c>
      <c r="H24" s="6">
        <f t="shared" si="0"/>
        <v>22116</v>
      </c>
      <c r="I24" s="20" t="b">
        <f t="shared" si="1"/>
        <v>0</v>
      </c>
    </row>
    <row r="25" spans="3:9" x14ac:dyDescent="0.35">
      <c r="C25" s="1">
        <v>42986</v>
      </c>
      <c r="D25" t="s">
        <v>10</v>
      </c>
      <c r="E25" t="s">
        <v>19</v>
      </c>
      <c r="F25" s="5">
        <v>8712</v>
      </c>
      <c r="G25" s="9">
        <v>6</v>
      </c>
      <c r="H25" s="6">
        <f t="shared" si="0"/>
        <v>52272</v>
      </c>
      <c r="I25" s="20" t="b">
        <f t="shared" si="1"/>
        <v>0</v>
      </c>
    </row>
    <row r="26" spans="3:9" x14ac:dyDescent="0.35">
      <c r="C26" s="1">
        <v>42992</v>
      </c>
      <c r="D26" t="s">
        <v>8</v>
      </c>
      <c r="E26" t="s">
        <v>13</v>
      </c>
      <c r="F26" s="5">
        <v>576</v>
      </c>
      <c r="G26" s="9">
        <v>66</v>
      </c>
      <c r="H26" s="6">
        <f t="shared" si="0"/>
        <v>38016</v>
      </c>
      <c r="I26" s="20" t="b">
        <f t="shared" si="1"/>
        <v>0</v>
      </c>
    </row>
    <row r="27" spans="3:9" x14ac:dyDescent="0.35">
      <c r="C27" s="1">
        <v>43048</v>
      </c>
      <c r="D27" t="s">
        <v>10</v>
      </c>
      <c r="E27" t="s">
        <v>17</v>
      </c>
      <c r="F27" s="5">
        <v>382</v>
      </c>
      <c r="G27" s="9">
        <v>69</v>
      </c>
      <c r="H27" s="6">
        <f t="shared" si="0"/>
        <v>26358</v>
      </c>
      <c r="I27" s="20" t="b">
        <f t="shared" si="1"/>
        <v>0</v>
      </c>
    </row>
    <row r="28" spans="3:9" x14ac:dyDescent="0.35">
      <c r="C28" s="1">
        <v>43060</v>
      </c>
      <c r="D28" t="s">
        <v>7</v>
      </c>
      <c r="E28" t="s">
        <v>14</v>
      </c>
      <c r="F28" s="5">
        <v>2987</v>
      </c>
      <c r="G28" s="9">
        <v>28</v>
      </c>
      <c r="H28" s="6">
        <f t="shared" si="0"/>
        <v>83636</v>
      </c>
      <c r="I28" s="20" t="b">
        <f t="shared" si="1"/>
        <v>0</v>
      </c>
    </row>
    <row r="29" spans="3:9" x14ac:dyDescent="0.35">
      <c r="C29" s="1">
        <v>43062</v>
      </c>
      <c r="D29" t="s">
        <v>9</v>
      </c>
      <c r="E29" t="s">
        <v>14</v>
      </c>
      <c r="F29" s="5">
        <v>2987</v>
      </c>
      <c r="G29" s="9">
        <v>26</v>
      </c>
      <c r="H29" s="6">
        <f t="shared" si="0"/>
        <v>77662</v>
      </c>
      <c r="I29" s="20" t="b">
        <f t="shared" si="1"/>
        <v>0</v>
      </c>
    </row>
    <row r="30" spans="3:9" x14ac:dyDescent="0.35">
      <c r="C30" s="1">
        <v>43078</v>
      </c>
      <c r="D30" t="s">
        <v>12</v>
      </c>
      <c r="E30" t="s">
        <v>17</v>
      </c>
      <c r="F30" s="5">
        <v>382</v>
      </c>
      <c r="G30" s="9">
        <v>43</v>
      </c>
      <c r="H30" s="6">
        <f t="shared" si="0"/>
        <v>16426</v>
      </c>
      <c r="I30" s="20" t="b">
        <f t="shared" si="1"/>
        <v>0</v>
      </c>
    </row>
    <row r="31" spans="3:9" x14ac:dyDescent="0.35">
      <c r="C31" s="1">
        <v>43079</v>
      </c>
      <c r="D31" t="s">
        <v>10</v>
      </c>
      <c r="E31" t="s">
        <v>13</v>
      </c>
      <c r="F31" s="5">
        <v>576</v>
      </c>
      <c r="G31" s="9">
        <v>31</v>
      </c>
      <c r="H31" s="6">
        <f t="shared" si="0"/>
        <v>17856</v>
      </c>
      <c r="I31" s="20" t="b">
        <f t="shared" si="1"/>
        <v>0</v>
      </c>
    </row>
    <row r="32" spans="3:9" x14ac:dyDescent="0.35">
      <c r="C32" s="1">
        <v>43085</v>
      </c>
      <c r="D32" t="s">
        <v>8</v>
      </c>
      <c r="E32" t="s">
        <v>16</v>
      </c>
      <c r="F32" s="5">
        <v>2785</v>
      </c>
      <c r="G32" s="9">
        <v>21</v>
      </c>
      <c r="H32" s="6">
        <f t="shared" si="0"/>
        <v>58485</v>
      </c>
      <c r="I32" s="20" t="b">
        <f t="shared" si="1"/>
        <v>0</v>
      </c>
    </row>
    <row r="33" spans="3:9" x14ac:dyDescent="0.35">
      <c r="C33" s="1">
        <v>43091</v>
      </c>
      <c r="D33" t="s">
        <v>9</v>
      </c>
      <c r="E33" t="s">
        <v>17</v>
      </c>
      <c r="F33" s="5">
        <v>382</v>
      </c>
      <c r="G33" s="9">
        <v>15</v>
      </c>
      <c r="H33" s="6">
        <f t="shared" si="0"/>
        <v>5730</v>
      </c>
      <c r="I33" s="20" t="b">
        <f t="shared" si="1"/>
        <v>0</v>
      </c>
    </row>
    <row r="34" spans="3:9" x14ac:dyDescent="0.35">
      <c r="C34" s="1">
        <v>43095</v>
      </c>
      <c r="D34" t="s">
        <v>8</v>
      </c>
      <c r="E34" t="s">
        <v>17</v>
      </c>
      <c r="F34" s="5">
        <v>382</v>
      </c>
      <c r="G34" s="9">
        <v>54</v>
      </c>
      <c r="H34" s="6">
        <f t="shared" si="0"/>
        <v>20628</v>
      </c>
      <c r="I34" s="20" t="b">
        <f t="shared" si="1"/>
        <v>0</v>
      </c>
    </row>
    <row r="35" spans="3:9" x14ac:dyDescent="0.35">
      <c r="C35" s="1">
        <v>43095</v>
      </c>
      <c r="D35" t="s">
        <v>21</v>
      </c>
      <c r="E35" t="s">
        <v>16</v>
      </c>
      <c r="F35" s="5">
        <v>2785</v>
      </c>
      <c r="G35" s="9">
        <v>27</v>
      </c>
      <c r="H35" s="6">
        <f t="shared" si="0"/>
        <v>75195</v>
      </c>
      <c r="I35" s="20" t="b">
        <f t="shared" si="1"/>
        <v>0</v>
      </c>
    </row>
    <row r="36" spans="3:9" x14ac:dyDescent="0.35">
      <c r="C36" s="1">
        <v>43100</v>
      </c>
      <c r="D36" t="s">
        <v>8</v>
      </c>
      <c r="E36" t="s">
        <v>17</v>
      </c>
      <c r="F36" s="5">
        <v>382</v>
      </c>
      <c r="G36" s="9">
        <v>52</v>
      </c>
      <c r="H36" s="6">
        <f t="shared" si="0"/>
        <v>19864</v>
      </c>
      <c r="I36" s="20" t="b">
        <f t="shared" si="1"/>
        <v>0</v>
      </c>
    </row>
  </sheetData>
  <conditionalFormatting sqref="C5:H36">
    <cfRule type="expression" dxfId="0" priority="1">
      <formula>OR(ISBLANK($C5),ISBLANK($D5),ISBLANK($E5),ISBLANK($F5),ISBLANK($G5),ISBLANK($G5),ISERROR($H5))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tabSelected="1" zoomScale="115" zoomScaleNormal="115" workbookViewId="0">
      <selection activeCell="K17" sqref="K17"/>
    </sheetView>
  </sheetViews>
  <sheetFormatPr baseColWidth="10" defaultColWidth="8.7265625" defaultRowHeight="14.5" x14ac:dyDescent="0.35"/>
  <cols>
    <col min="3" max="3" width="11.81640625" customWidth="1"/>
    <col min="4" max="4" width="11.453125" customWidth="1"/>
    <col min="5" max="5" width="12.7265625" customWidth="1"/>
    <col min="6" max="6" width="11.54296875" customWidth="1"/>
    <col min="7" max="7" width="11.7265625" style="9" customWidth="1"/>
    <col min="8" max="8" width="13.54296875" customWidth="1"/>
    <col min="9" max="9" width="15.26953125" customWidth="1"/>
    <col min="10" max="10" width="15.7265625" style="13" customWidth="1"/>
    <col min="11" max="11" width="23" style="13" bestFit="1" customWidth="1"/>
    <col min="14" max="14" width="14.1796875" customWidth="1"/>
  </cols>
  <sheetData>
    <row r="1" spans="1:15" x14ac:dyDescent="0.35">
      <c r="A1" s="37"/>
    </row>
    <row r="2" spans="1:15" x14ac:dyDescent="0.35">
      <c r="H2" s="6"/>
    </row>
    <row r="3" spans="1:15" x14ac:dyDescent="0.35">
      <c r="I3" s="12" t="s">
        <v>25</v>
      </c>
    </row>
    <row r="4" spans="1:15" x14ac:dyDescent="0.35">
      <c r="C4" s="10" t="s">
        <v>0</v>
      </c>
      <c r="D4" s="3" t="s">
        <v>1</v>
      </c>
      <c r="E4" s="3" t="s">
        <v>2</v>
      </c>
      <c r="F4" s="4" t="s">
        <v>5</v>
      </c>
      <c r="G4" s="8" t="s">
        <v>3</v>
      </c>
      <c r="H4" s="7" t="s">
        <v>4</v>
      </c>
      <c r="I4" s="14" t="s">
        <v>31</v>
      </c>
      <c r="J4" s="12"/>
      <c r="K4" s="12"/>
      <c r="M4" s="3"/>
      <c r="N4" s="3"/>
      <c r="O4" s="3"/>
    </row>
    <row r="5" spans="1:15" x14ac:dyDescent="0.35">
      <c r="C5" s="1">
        <v>42741</v>
      </c>
      <c r="D5" t="s">
        <v>7</v>
      </c>
      <c r="E5" t="s">
        <v>17</v>
      </c>
      <c r="F5" s="5">
        <v>382</v>
      </c>
      <c r="G5" s="9">
        <v>87</v>
      </c>
      <c r="H5" s="6">
        <f>G5*F5</f>
        <v>33234</v>
      </c>
      <c r="I5" s="20" t="b">
        <f>$G5&gt;=50</f>
        <v>1</v>
      </c>
      <c r="O5" s="2"/>
    </row>
    <row r="6" spans="1:15" x14ac:dyDescent="0.35">
      <c r="C6" s="1">
        <v>42744</v>
      </c>
      <c r="D6" t="s">
        <v>9</v>
      </c>
      <c r="E6" t="s">
        <v>18</v>
      </c>
      <c r="F6" s="5">
        <v>3421</v>
      </c>
      <c r="G6" s="9">
        <v>12</v>
      </c>
      <c r="H6" s="6">
        <f t="shared" ref="H6:H36" si="0">G6*F6</f>
        <v>41052</v>
      </c>
      <c r="I6" s="20" t="b">
        <f t="shared" ref="I6:I36" si="1">$G6&gt;=50</f>
        <v>0</v>
      </c>
      <c r="O6" s="2"/>
    </row>
    <row r="7" spans="1:15" x14ac:dyDescent="0.35">
      <c r="C7" s="1">
        <v>42744</v>
      </c>
      <c r="D7" t="s">
        <v>10</v>
      </c>
      <c r="E7" t="s">
        <v>16</v>
      </c>
      <c r="F7" s="5">
        <v>2785</v>
      </c>
      <c r="G7" s="9">
        <v>15</v>
      </c>
      <c r="H7" s="6">
        <f t="shared" si="0"/>
        <v>41775</v>
      </c>
      <c r="I7" s="20" t="b">
        <f t="shared" si="1"/>
        <v>0</v>
      </c>
      <c r="O7" s="2"/>
    </row>
    <row r="8" spans="1:15" x14ac:dyDescent="0.35">
      <c r="C8" s="1">
        <v>42764</v>
      </c>
      <c r="D8" t="s">
        <v>11</v>
      </c>
      <c r="E8" t="s">
        <v>16</v>
      </c>
      <c r="F8" s="5">
        <v>2785</v>
      </c>
      <c r="G8" s="9">
        <v>9</v>
      </c>
      <c r="H8" s="6">
        <f t="shared" si="0"/>
        <v>25065</v>
      </c>
      <c r="I8" s="20" t="b">
        <f t="shared" si="1"/>
        <v>0</v>
      </c>
      <c r="O8" s="2"/>
    </row>
    <row r="9" spans="1:15" x14ac:dyDescent="0.35">
      <c r="C9" s="1">
        <v>42766</v>
      </c>
      <c r="D9" t="s">
        <v>12</v>
      </c>
      <c r="E9" t="s">
        <v>18</v>
      </c>
      <c r="F9" s="5">
        <v>3421</v>
      </c>
      <c r="G9" s="9">
        <v>23</v>
      </c>
      <c r="H9" s="6">
        <f t="shared" si="0"/>
        <v>78683</v>
      </c>
      <c r="I9" s="20" t="b">
        <f t="shared" si="1"/>
        <v>0</v>
      </c>
      <c r="O9" s="2"/>
    </row>
    <row r="10" spans="1:15" x14ac:dyDescent="0.35">
      <c r="C10" s="1">
        <v>42775</v>
      </c>
      <c r="D10" t="s">
        <v>12</v>
      </c>
      <c r="E10" t="s">
        <v>16</v>
      </c>
      <c r="F10" s="5">
        <v>2785</v>
      </c>
      <c r="G10" s="9">
        <v>28</v>
      </c>
      <c r="H10" s="6">
        <f t="shared" si="0"/>
        <v>77980</v>
      </c>
      <c r="I10" s="20" t="b">
        <f t="shared" si="1"/>
        <v>0</v>
      </c>
      <c r="O10" s="2"/>
    </row>
    <row r="11" spans="1:15" x14ac:dyDescent="0.35">
      <c r="C11" s="1">
        <v>42779</v>
      </c>
      <c r="D11" t="s">
        <v>7</v>
      </c>
      <c r="E11" t="s">
        <v>17</v>
      </c>
      <c r="F11" s="5">
        <v>382</v>
      </c>
      <c r="G11" s="9">
        <v>33</v>
      </c>
      <c r="H11" s="6">
        <f t="shared" si="0"/>
        <v>12606</v>
      </c>
      <c r="I11" s="20" t="b">
        <f t="shared" si="1"/>
        <v>0</v>
      </c>
      <c r="O11" s="2"/>
    </row>
    <row r="12" spans="1:15" x14ac:dyDescent="0.35">
      <c r="C12" s="1">
        <v>42788</v>
      </c>
      <c r="D12" t="s">
        <v>10</v>
      </c>
      <c r="E12" t="s">
        <v>15</v>
      </c>
      <c r="F12" s="5">
        <v>1843</v>
      </c>
      <c r="G12" s="9">
        <v>37</v>
      </c>
      <c r="H12" s="6">
        <f t="shared" si="0"/>
        <v>68191</v>
      </c>
      <c r="I12" s="20" t="b">
        <f t="shared" si="1"/>
        <v>0</v>
      </c>
    </row>
    <row r="13" spans="1:15" x14ac:dyDescent="0.35">
      <c r="C13" s="1">
        <v>42789</v>
      </c>
      <c r="D13" t="s">
        <v>7</v>
      </c>
      <c r="E13" t="s">
        <v>13</v>
      </c>
      <c r="F13" s="5">
        <v>576</v>
      </c>
      <c r="G13" s="9">
        <v>6</v>
      </c>
      <c r="H13" s="6">
        <f t="shared" si="0"/>
        <v>3456</v>
      </c>
      <c r="I13" s="20" t="b">
        <f t="shared" si="1"/>
        <v>0</v>
      </c>
    </row>
    <row r="14" spans="1:15" x14ac:dyDescent="0.35">
      <c r="C14" s="1">
        <v>42816</v>
      </c>
      <c r="D14" t="s">
        <v>7</v>
      </c>
      <c r="E14" t="s">
        <v>19</v>
      </c>
      <c r="F14" s="5">
        <v>8712</v>
      </c>
      <c r="G14" s="9">
        <v>8</v>
      </c>
      <c r="H14" s="6">
        <f t="shared" si="0"/>
        <v>69696</v>
      </c>
      <c r="I14" s="20" t="b">
        <f t="shared" si="1"/>
        <v>0</v>
      </c>
    </row>
    <row r="15" spans="1:15" x14ac:dyDescent="0.35">
      <c r="C15" s="1">
        <v>42820</v>
      </c>
      <c r="D15" t="s">
        <v>12</v>
      </c>
      <c r="E15" t="s">
        <v>19</v>
      </c>
      <c r="F15" s="5">
        <v>8712</v>
      </c>
      <c r="G15" s="9">
        <v>7</v>
      </c>
      <c r="H15" s="6">
        <f t="shared" si="0"/>
        <v>60984</v>
      </c>
      <c r="I15" s="20" t="b">
        <f t="shared" si="1"/>
        <v>0</v>
      </c>
    </row>
    <row r="16" spans="1:15" x14ac:dyDescent="0.35">
      <c r="C16" s="1">
        <v>42847</v>
      </c>
      <c r="D16" t="s">
        <v>21</v>
      </c>
      <c r="E16" t="s">
        <v>19</v>
      </c>
      <c r="F16" s="5">
        <v>8712</v>
      </c>
      <c r="G16" s="9">
        <v>9</v>
      </c>
      <c r="H16" s="6">
        <f t="shared" si="0"/>
        <v>78408</v>
      </c>
      <c r="I16" s="20" t="b">
        <f t="shared" si="1"/>
        <v>0</v>
      </c>
    </row>
    <row r="17" spans="3:9" x14ac:dyDescent="0.35">
      <c r="C17" s="1">
        <v>42884</v>
      </c>
      <c r="D17" t="s">
        <v>21</v>
      </c>
      <c r="E17" t="s">
        <v>19</v>
      </c>
      <c r="F17" s="5">
        <v>8712</v>
      </c>
      <c r="G17" s="9">
        <v>11</v>
      </c>
      <c r="H17" s="6">
        <f t="shared" si="0"/>
        <v>95832</v>
      </c>
      <c r="I17" s="20" t="b">
        <f t="shared" si="1"/>
        <v>0</v>
      </c>
    </row>
    <row r="18" spans="3:9" x14ac:dyDescent="0.35">
      <c r="C18" s="1">
        <v>42887</v>
      </c>
      <c r="D18" t="s">
        <v>10</v>
      </c>
      <c r="E18" t="s">
        <v>15</v>
      </c>
      <c r="F18" s="5">
        <v>1843</v>
      </c>
      <c r="G18" s="9">
        <v>47</v>
      </c>
      <c r="H18" s="6">
        <f t="shared" si="0"/>
        <v>86621</v>
      </c>
      <c r="I18" s="20" t="b">
        <f t="shared" si="1"/>
        <v>0</v>
      </c>
    </row>
    <row r="19" spans="3:9" x14ac:dyDescent="0.35">
      <c r="C19" s="1">
        <v>42888</v>
      </c>
      <c r="D19" t="s">
        <v>11</v>
      </c>
      <c r="E19" t="s">
        <v>16</v>
      </c>
      <c r="F19" s="5">
        <v>2785</v>
      </c>
      <c r="G19" s="9">
        <v>12</v>
      </c>
      <c r="H19" s="6">
        <f t="shared" si="0"/>
        <v>33420</v>
      </c>
      <c r="I19" s="20" t="b">
        <f t="shared" si="1"/>
        <v>0</v>
      </c>
    </row>
    <row r="20" spans="3:9" x14ac:dyDescent="0.35">
      <c r="C20" s="1">
        <v>42908</v>
      </c>
      <c r="D20" t="s">
        <v>6</v>
      </c>
      <c r="E20" t="s">
        <v>15</v>
      </c>
      <c r="F20" s="5">
        <v>1843</v>
      </c>
      <c r="G20" s="9">
        <v>34</v>
      </c>
      <c r="H20" s="6">
        <f t="shared" si="0"/>
        <v>62662</v>
      </c>
      <c r="I20" s="20" t="b">
        <f t="shared" si="1"/>
        <v>0</v>
      </c>
    </row>
    <row r="21" spans="3:9" x14ac:dyDescent="0.35">
      <c r="C21" s="1">
        <v>42925</v>
      </c>
      <c r="D21" t="s">
        <v>11</v>
      </c>
      <c r="E21" t="s">
        <v>15</v>
      </c>
      <c r="F21" s="5">
        <v>1843</v>
      </c>
      <c r="G21" s="9">
        <v>32</v>
      </c>
      <c r="H21" s="6">
        <f t="shared" si="0"/>
        <v>58976</v>
      </c>
      <c r="I21" s="20" t="b">
        <f t="shared" si="1"/>
        <v>0</v>
      </c>
    </row>
    <row r="22" spans="3:9" x14ac:dyDescent="0.35">
      <c r="C22" s="1">
        <v>42938</v>
      </c>
      <c r="D22" t="s">
        <v>12</v>
      </c>
      <c r="E22" t="s">
        <v>13</v>
      </c>
      <c r="F22" s="5">
        <v>576</v>
      </c>
      <c r="G22" s="9">
        <v>25</v>
      </c>
      <c r="H22" s="6">
        <f t="shared" si="0"/>
        <v>14400</v>
      </c>
      <c r="I22" s="20" t="b">
        <f t="shared" si="1"/>
        <v>0</v>
      </c>
    </row>
    <row r="23" spans="3:9" x14ac:dyDescent="0.35">
      <c r="C23" s="1">
        <v>42939</v>
      </c>
      <c r="D23" t="s">
        <v>21</v>
      </c>
      <c r="E23" t="s">
        <v>18</v>
      </c>
      <c r="F23" s="5">
        <v>3421</v>
      </c>
      <c r="G23" s="9">
        <v>5</v>
      </c>
      <c r="H23" s="6">
        <f t="shared" si="0"/>
        <v>17105</v>
      </c>
      <c r="I23" s="20" t="b">
        <f t="shared" si="1"/>
        <v>0</v>
      </c>
    </row>
    <row r="24" spans="3:9" x14ac:dyDescent="0.35">
      <c r="C24" s="1">
        <v>42978</v>
      </c>
      <c r="D24" t="s">
        <v>9</v>
      </c>
      <c r="E24" t="s">
        <v>15</v>
      </c>
      <c r="F24" s="5">
        <v>1843</v>
      </c>
      <c r="G24" s="9">
        <v>12</v>
      </c>
      <c r="H24" s="6">
        <f t="shared" si="0"/>
        <v>22116</v>
      </c>
      <c r="I24" s="20" t="b">
        <f t="shared" si="1"/>
        <v>0</v>
      </c>
    </row>
    <row r="25" spans="3:9" x14ac:dyDescent="0.35">
      <c r="C25" s="1">
        <v>42986</v>
      </c>
      <c r="D25" t="s">
        <v>10</v>
      </c>
      <c r="E25" t="s">
        <v>19</v>
      </c>
      <c r="F25" s="5">
        <v>8712</v>
      </c>
      <c r="G25" s="9">
        <v>6</v>
      </c>
      <c r="H25" s="6">
        <f t="shared" si="0"/>
        <v>52272</v>
      </c>
      <c r="I25" s="20" t="b">
        <f t="shared" si="1"/>
        <v>0</v>
      </c>
    </row>
    <row r="26" spans="3:9" x14ac:dyDescent="0.35">
      <c r="C26" s="1">
        <v>42992</v>
      </c>
      <c r="D26" t="s">
        <v>8</v>
      </c>
      <c r="E26" t="s">
        <v>13</v>
      </c>
      <c r="F26" s="5">
        <v>576</v>
      </c>
      <c r="G26" s="9">
        <v>66</v>
      </c>
      <c r="H26" s="6">
        <f t="shared" si="0"/>
        <v>38016</v>
      </c>
      <c r="I26" s="20" t="b">
        <f t="shared" si="1"/>
        <v>1</v>
      </c>
    </row>
    <row r="27" spans="3:9" x14ac:dyDescent="0.35">
      <c r="C27" s="1">
        <v>43048</v>
      </c>
      <c r="D27" t="s">
        <v>10</v>
      </c>
      <c r="E27" t="s">
        <v>17</v>
      </c>
      <c r="F27" s="5">
        <v>382</v>
      </c>
      <c r="G27" s="9">
        <v>69</v>
      </c>
      <c r="H27" s="6">
        <f t="shared" si="0"/>
        <v>26358</v>
      </c>
      <c r="I27" s="20" t="b">
        <f t="shared" si="1"/>
        <v>1</v>
      </c>
    </row>
    <row r="28" spans="3:9" x14ac:dyDescent="0.35">
      <c r="C28" s="1">
        <v>43060</v>
      </c>
      <c r="D28" t="s">
        <v>7</v>
      </c>
      <c r="E28" t="s">
        <v>14</v>
      </c>
      <c r="F28" s="5">
        <v>2987</v>
      </c>
      <c r="G28" s="9">
        <v>28</v>
      </c>
      <c r="H28" s="6">
        <f t="shared" si="0"/>
        <v>83636</v>
      </c>
      <c r="I28" s="20" t="b">
        <f t="shared" si="1"/>
        <v>0</v>
      </c>
    </row>
    <row r="29" spans="3:9" x14ac:dyDescent="0.35">
      <c r="C29" s="1">
        <v>43062</v>
      </c>
      <c r="D29" t="s">
        <v>9</v>
      </c>
      <c r="E29" t="s">
        <v>14</v>
      </c>
      <c r="F29" s="5">
        <v>2987</v>
      </c>
      <c r="G29" s="9">
        <v>26</v>
      </c>
      <c r="H29" s="6">
        <f t="shared" si="0"/>
        <v>77662</v>
      </c>
      <c r="I29" s="20" t="b">
        <f t="shared" si="1"/>
        <v>0</v>
      </c>
    </row>
    <row r="30" spans="3:9" x14ac:dyDescent="0.35">
      <c r="C30" s="1">
        <v>43078</v>
      </c>
      <c r="D30" t="s">
        <v>12</v>
      </c>
      <c r="E30" t="s">
        <v>17</v>
      </c>
      <c r="F30" s="5">
        <v>382</v>
      </c>
      <c r="G30" s="9">
        <v>43</v>
      </c>
      <c r="H30" s="6">
        <f t="shared" si="0"/>
        <v>16426</v>
      </c>
      <c r="I30" s="20" t="b">
        <f t="shared" si="1"/>
        <v>0</v>
      </c>
    </row>
    <row r="31" spans="3:9" x14ac:dyDescent="0.35">
      <c r="C31" s="1">
        <v>43079</v>
      </c>
      <c r="D31" t="s">
        <v>10</v>
      </c>
      <c r="E31" t="s">
        <v>13</v>
      </c>
      <c r="F31" s="5">
        <v>576</v>
      </c>
      <c r="G31" s="9">
        <v>31</v>
      </c>
      <c r="H31" s="6">
        <f t="shared" si="0"/>
        <v>17856</v>
      </c>
      <c r="I31" s="20" t="b">
        <f t="shared" si="1"/>
        <v>0</v>
      </c>
    </row>
    <row r="32" spans="3:9" x14ac:dyDescent="0.35">
      <c r="C32" s="1">
        <v>43085</v>
      </c>
      <c r="D32" t="s">
        <v>8</v>
      </c>
      <c r="E32" t="s">
        <v>16</v>
      </c>
      <c r="F32" s="5">
        <v>2785</v>
      </c>
      <c r="G32" s="9">
        <v>21</v>
      </c>
      <c r="H32" s="6">
        <f t="shared" si="0"/>
        <v>58485</v>
      </c>
      <c r="I32" s="20" t="b">
        <f t="shared" si="1"/>
        <v>0</v>
      </c>
    </row>
    <row r="33" spans="3:9" x14ac:dyDescent="0.35">
      <c r="C33" s="1">
        <v>43091</v>
      </c>
      <c r="D33" t="s">
        <v>9</v>
      </c>
      <c r="E33" t="s">
        <v>17</v>
      </c>
      <c r="F33" s="5">
        <v>382</v>
      </c>
      <c r="G33" s="9">
        <v>15</v>
      </c>
      <c r="H33" s="6">
        <f t="shared" si="0"/>
        <v>5730</v>
      </c>
      <c r="I33" s="20" t="b">
        <f t="shared" si="1"/>
        <v>0</v>
      </c>
    </row>
    <row r="34" spans="3:9" x14ac:dyDescent="0.35">
      <c r="C34" s="1">
        <v>43095</v>
      </c>
      <c r="D34" t="s">
        <v>8</v>
      </c>
      <c r="E34" t="s">
        <v>17</v>
      </c>
      <c r="F34" s="5">
        <v>382</v>
      </c>
      <c r="G34" s="9">
        <v>54</v>
      </c>
      <c r="H34" s="6">
        <f t="shared" si="0"/>
        <v>20628</v>
      </c>
      <c r="I34" s="20" t="b">
        <f t="shared" si="1"/>
        <v>1</v>
      </c>
    </row>
    <row r="35" spans="3:9" x14ac:dyDescent="0.35">
      <c r="C35" s="1">
        <v>43095</v>
      </c>
      <c r="D35" t="s">
        <v>21</v>
      </c>
      <c r="E35" t="s">
        <v>16</v>
      </c>
      <c r="F35" s="5">
        <v>2785</v>
      </c>
      <c r="G35" s="9">
        <v>27</v>
      </c>
      <c r="H35" s="6">
        <f t="shared" si="0"/>
        <v>75195</v>
      </c>
      <c r="I35" s="20" t="b">
        <f t="shared" si="1"/>
        <v>0</v>
      </c>
    </row>
    <row r="36" spans="3:9" x14ac:dyDescent="0.35">
      <c r="C36" s="1">
        <v>43100</v>
      </c>
      <c r="D36" t="s">
        <v>8</v>
      </c>
      <c r="E36" t="s">
        <v>17</v>
      </c>
      <c r="F36" s="5">
        <v>382</v>
      </c>
      <c r="G36" s="9">
        <v>52</v>
      </c>
      <c r="H36" s="6">
        <f t="shared" si="0"/>
        <v>19864</v>
      </c>
      <c r="I36" s="20" t="b">
        <f t="shared" si="1"/>
        <v>1</v>
      </c>
    </row>
  </sheetData>
  <conditionalFormatting sqref="C5:H36">
    <cfRule type="expression" dxfId="13" priority="1">
      <formula>$G5&gt;=50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6"/>
  <sheetViews>
    <sheetView zoomScale="115" zoomScaleNormal="115" workbookViewId="0">
      <selection activeCell="L9" sqref="L9"/>
    </sheetView>
  </sheetViews>
  <sheetFormatPr baseColWidth="10" defaultColWidth="8.7265625" defaultRowHeight="14.5" x14ac:dyDescent="0.35"/>
  <cols>
    <col min="3" max="3" width="11.81640625" customWidth="1"/>
    <col min="4" max="4" width="11.453125" customWidth="1"/>
    <col min="5" max="5" width="12.7265625" customWidth="1"/>
    <col min="6" max="6" width="11.54296875" customWidth="1"/>
    <col min="7" max="7" width="11.7265625" style="9" customWidth="1"/>
    <col min="8" max="8" width="13.54296875" customWidth="1"/>
    <col min="9" max="9" width="16.81640625" bestFit="1" customWidth="1"/>
    <col min="10" max="10" width="9.81640625" style="13" customWidth="1"/>
    <col min="11" max="11" width="5.453125" style="13" customWidth="1"/>
    <col min="14" max="14" width="14.1796875" customWidth="1"/>
  </cols>
  <sheetData>
    <row r="1" spans="1:15" x14ac:dyDescent="0.35">
      <c r="A1" s="37"/>
    </row>
    <row r="3" spans="1:15" x14ac:dyDescent="0.35">
      <c r="I3" s="12" t="s">
        <v>26</v>
      </c>
    </row>
    <row r="4" spans="1:15" x14ac:dyDescent="0.35">
      <c r="C4" s="10" t="s">
        <v>0</v>
      </c>
      <c r="D4" s="3" t="s">
        <v>1</v>
      </c>
      <c r="E4" s="3" t="s">
        <v>2</v>
      </c>
      <c r="F4" s="4" t="s">
        <v>5</v>
      </c>
      <c r="G4" s="8" t="s">
        <v>3</v>
      </c>
      <c r="H4" s="7" t="s">
        <v>4</v>
      </c>
      <c r="I4" s="14" t="s">
        <v>29</v>
      </c>
      <c r="J4" s="15">
        <v>75</v>
      </c>
      <c r="L4" s="12" t="s">
        <v>53</v>
      </c>
      <c r="M4" s="3"/>
      <c r="N4" s="3"/>
      <c r="O4" s="3"/>
    </row>
    <row r="5" spans="1:15" x14ac:dyDescent="0.35">
      <c r="C5" s="1">
        <v>42741</v>
      </c>
      <c r="D5" t="s">
        <v>7</v>
      </c>
      <c r="E5" t="s">
        <v>17</v>
      </c>
      <c r="F5" s="5">
        <v>382</v>
      </c>
      <c r="G5" s="9">
        <v>87</v>
      </c>
      <c r="H5" s="6">
        <f>G5*F5</f>
        <v>33234</v>
      </c>
      <c r="I5" s="20" t="b">
        <f>$G5&gt;=$J$4</f>
        <v>1</v>
      </c>
      <c r="J5"/>
      <c r="L5" s="13">
        <v>10</v>
      </c>
      <c r="O5" s="2"/>
    </row>
    <row r="6" spans="1:15" x14ac:dyDescent="0.35">
      <c r="C6" s="1">
        <v>42744</v>
      </c>
      <c r="D6" t="s">
        <v>9</v>
      </c>
      <c r="E6" t="s">
        <v>18</v>
      </c>
      <c r="F6" s="5">
        <v>3421</v>
      </c>
      <c r="G6" s="9">
        <v>12</v>
      </c>
      <c r="H6" s="6">
        <f t="shared" ref="H6:H36" si="0">G6*F6</f>
        <v>41052</v>
      </c>
      <c r="I6" s="20" t="b">
        <f t="shared" ref="I6:I36" si="1">$G6&gt;=$J$4</f>
        <v>0</v>
      </c>
      <c r="L6" s="13">
        <v>25</v>
      </c>
      <c r="O6" s="2"/>
    </row>
    <row r="7" spans="1:15" x14ac:dyDescent="0.35">
      <c r="C7" s="1">
        <v>42744</v>
      </c>
      <c r="D7" t="s">
        <v>10</v>
      </c>
      <c r="E7" t="s">
        <v>16</v>
      </c>
      <c r="F7" s="5">
        <v>2785</v>
      </c>
      <c r="G7" s="9">
        <v>15</v>
      </c>
      <c r="H7" s="6">
        <f t="shared" si="0"/>
        <v>41775</v>
      </c>
      <c r="I7" s="20" t="b">
        <f t="shared" si="1"/>
        <v>0</v>
      </c>
      <c r="L7" s="13">
        <v>50</v>
      </c>
      <c r="O7" s="2"/>
    </row>
    <row r="8" spans="1:15" x14ac:dyDescent="0.35">
      <c r="C8" s="1">
        <v>42764</v>
      </c>
      <c r="D8" t="s">
        <v>11</v>
      </c>
      <c r="E8" t="s">
        <v>16</v>
      </c>
      <c r="F8" s="5">
        <v>2785</v>
      </c>
      <c r="G8" s="9">
        <v>9</v>
      </c>
      <c r="H8" s="6">
        <f t="shared" si="0"/>
        <v>25065</v>
      </c>
      <c r="I8" s="20" t="b">
        <f t="shared" si="1"/>
        <v>0</v>
      </c>
      <c r="L8" s="13">
        <v>75</v>
      </c>
      <c r="O8" s="2"/>
    </row>
    <row r="9" spans="1:15" x14ac:dyDescent="0.35">
      <c r="C9" s="1">
        <v>42766</v>
      </c>
      <c r="D9" t="s">
        <v>12</v>
      </c>
      <c r="E9" t="s">
        <v>18</v>
      </c>
      <c r="F9" s="5">
        <v>3421</v>
      </c>
      <c r="G9" s="9">
        <v>23</v>
      </c>
      <c r="H9" s="6">
        <f t="shared" si="0"/>
        <v>78683</v>
      </c>
      <c r="I9" s="20" t="b">
        <f t="shared" si="1"/>
        <v>0</v>
      </c>
      <c r="O9" s="2"/>
    </row>
    <row r="10" spans="1:15" x14ac:dyDescent="0.35">
      <c r="C10" s="1">
        <v>42775</v>
      </c>
      <c r="D10" t="s">
        <v>12</v>
      </c>
      <c r="E10" t="s">
        <v>16</v>
      </c>
      <c r="F10" s="5">
        <v>2785</v>
      </c>
      <c r="G10" s="9">
        <v>28</v>
      </c>
      <c r="H10" s="6">
        <f t="shared" si="0"/>
        <v>77980</v>
      </c>
      <c r="I10" s="20" t="b">
        <f t="shared" si="1"/>
        <v>0</v>
      </c>
      <c r="O10" s="2"/>
    </row>
    <row r="11" spans="1:15" x14ac:dyDescent="0.35">
      <c r="C11" s="1">
        <v>42779</v>
      </c>
      <c r="D11" t="s">
        <v>7</v>
      </c>
      <c r="E11" t="s">
        <v>17</v>
      </c>
      <c r="F11" s="5">
        <v>382</v>
      </c>
      <c r="G11" s="9">
        <v>33</v>
      </c>
      <c r="H11" s="6">
        <f t="shared" si="0"/>
        <v>12606</v>
      </c>
      <c r="I11" s="20" t="b">
        <f t="shared" si="1"/>
        <v>0</v>
      </c>
      <c r="O11" s="2"/>
    </row>
    <row r="12" spans="1:15" x14ac:dyDescent="0.35">
      <c r="C12" s="1">
        <v>42788</v>
      </c>
      <c r="D12" t="s">
        <v>10</v>
      </c>
      <c r="E12" t="s">
        <v>15</v>
      </c>
      <c r="F12" s="5">
        <v>1843</v>
      </c>
      <c r="G12" s="9">
        <v>37</v>
      </c>
      <c r="H12" s="6">
        <f t="shared" si="0"/>
        <v>68191</v>
      </c>
      <c r="I12" s="20" t="b">
        <f t="shared" si="1"/>
        <v>0</v>
      </c>
    </row>
    <row r="13" spans="1:15" x14ac:dyDescent="0.35">
      <c r="C13" s="1">
        <v>42789</v>
      </c>
      <c r="D13" t="s">
        <v>7</v>
      </c>
      <c r="E13" t="s">
        <v>13</v>
      </c>
      <c r="F13" s="5">
        <v>576</v>
      </c>
      <c r="G13" s="9">
        <v>6</v>
      </c>
      <c r="H13" s="6">
        <f t="shared" si="0"/>
        <v>3456</v>
      </c>
      <c r="I13" s="20" t="b">
        <f t="shared" si="1"/>
        <v>0</v>
      </c>
    </row>
    <row r="14" spans="1:15" x14ac:dyDescent="0.35">
      <c r="C14" s="1">
        <v>42816</v>
      </c>
      <c r="D14" t="s">
        <v>7</v>
      </c>
      <c r="E14" t="s">
        <v>19</v>
      </c>
      <c r="F14" s="5">
        <v>8712</v>
      </c>
      <c r="G14" s="9">
        <v>8</v>
      </c>
      <c r="H14" s="6">
        <f t="shared" si="0"/>
        <v>69696</v>
      </c>
      <c r="I14" s="20" t="b">
        <f t="shared" si="1"/>
        <v>0</v>
      </c>
    </row>
    <row r="15" spans="1:15" x14ac:dyDescent="0.35">
      <c r="C15" s="1">
        <v>42820</v>
      </c>
      <c r="D15" t="s">
        <v>12</v>
      </c>
      <c r="E15" t="s">
        <v>19</v>
      </c>
      <c r="F15" s="5">
        <v>8712</v>
      </c>
      <c r="G15" s="9">
        <v>7</v>
      </c>
      <c r="H15" s="6">
        <f t="shared" si="0"/>
        <v>60984</v>
      </c>
      <c r="I15" s="20" t="b">
        <f t="shared" si="1"/>
        <v>0</v>
      </c>
    </row>
    <row r="16" spans="1:15" x14ac:dyDescent="0.35">
      <c r="C16" s="1">
        <v>42847</v>
      </c>
      <c r="D16" t="s">
        <v>21</v>
      </c>
      <c r="E16" t="s">
        <v>19</v>
      </c>
      <c r="F16" s="5">
        <v>8712</v>
      </c>
      <c r="G16" s="9">
        <v>9</v>
      </c>
      <c r="H16" s="6">
        <f t="shared" si="0"/>
        <v>78408</v>
      </c>
      <c r="I16" s="20" t="b">
        <f t="shared" si="1"/>
        <v>0</v>
      </c>
    </row>
    <row r="17" spans="3:9" x14ac:dyDescent="0.35">
      <c r="C17" s="1">
        <v>42884</v>
      </c>
      <c r="D17" t="s">
        <v>21</v>
      </c>
      <c r="E17" t="s">
        <v>19</v>
      </c>
      <c r="F17" s="5">
        <v>8712</v>
      </c>
      <c r="G17" s="9">
        <v>11</v>
      </c>
      <c r="H17" s="6">
        <f t="shared" si="0"/>
        <v>95832</v>
      </c>
      <c r="I17" s="20" t="b">
        <f t="shared" si="1"/>
        <v>0</v>
      </c>
    </row>
    <row r="18" spans="3:9" x14ac:dyDescent="0.35">
      <c r="C18" s="1">
        <v>42887</v>
      </c>
      <c r="D18" t="s">
        <v>10</v>
      </c>
      <c r="E18" t="s">
        <v>15</v>
      </c>
      <c r="F18" s="5">
        <v>1843</v>
      </c>
      <c r="G18" s="9">
        <v>47</v>
      </c>
      <c r="H18" s="6">
        <f t="shared" si="0"/>
        <v>86621</v>
      </c>
      <c r="I18" s="20" t="b">
        <f t="shared" si="1"/>
        <v>0</v>
      </c>
    </row>
    <row r="19" spans="3:9" x14ac:dyDescent="0.35">
      <c r="C19" s="1">
        <v>42888</v>
      </c>
      <c r="D19" t="s">
        <v>11</v>
      </c>
      <c r="E19" t="s">
        <v>16</v>
      </c>
      <c r="F19" s="5">
        <v>2785</v>
      </c>
      <c r="G19" s="9">
        <v>12</v>
      </c>
      <c r="H19" s="6">
        <f t="shared" si="0"/>
        <v>33420</v>
      </c>
      <c r="I19" s="20" t="b">
        <f t="shared" si="1"/>
        <v>0</v>
      </c>
    </row>
    <row r="20" spans="3:9" x14ac:dyDescent="0.35">
      <c r="C20" s="1">
        <v>42908</v>
      </c>
      <c r="D20" t="s">
        <v>6</v>
      </c>
      <c r="E20" t="s">
        <v>15</v>
      </c>
      <c r="F20" s="5">
        <v>1843</v>
      </c>
      <c r="G20" s="9">
        <v>34</v>
      </c>
      <c r="H20" s="6">
        <f t="shared" si="0"/>
        <v>62662</v>
      </c>
      <c r="I20" s="20" t="b">
        <f t="shared" si="1"/>
        <v>0</v>
      </c>
    </row>
    <row r="21" spans="3:9" x14ac:dyDescent="0.35">
      <c r="C21" s="1">
        <v>42925</v>
      </c>
      <c r="D21" t="s">
        <v>11</v>
      </c>
      <c r="E21" t="s">
        <v>15</v>
      </c>
      <c r="F21" s="5">
        <v>1843</v>
      </c>
      <c r="G21" s="9">
        <v>32</v>
      </c>
      <c r="H21" s="6">
        <f t="shared" si="0"/>
        <v>58976</v>
      </c>
      <c r="I21" s="20" t="b">
        <f t="shared" si="1"/>
        <v>0</v>
      </c>
    </row>
    <row r="22" spans="3:9" x14ac:dyDescent="0.35">
      <c r="C22" s="1">
        <v>42938</v>
      </c>
      <c r="D22" t="s">
        <v>12</v>
      </c>
      <c r="E22" t="s">
        <v>13</v>
      </c>
      <c r="F22" s="5">
        <v>576</v>
      </c>
      <c r="G22" s="9">
        <v>25</v>
      </c>
      <c r="H22" s="6">
        <f t="shared" si="0"/>
        <v>14400</v>
      </c>
      <c r="I22" s="20" t="b">
        <f t="shared" si="1"/>
        <v>0</v>
      </c>
    </row>
    <row r="23" spans="3:9" x14ac:dyDescent="0.35">
      <c r="C23" s="1">
        <v>42939</v>
      </c>
      <c r="D23" t="s">
        <v>21</v>
      </c>
      <c r="E23" t="s">
        <v>18</v>
      </c>
      <c r="F23" s="5">
        <v>3421</v>
      </c>
      <c r="G23" s="9">
        <v>5</v>
      </c>
      <c r="H23" s="6">
        <f t="shared" si="0"/>
        <v>17105</v>
      </c>
      <c r="I23" s="20" t="b">
        <f t="shared" si="1"/>
        <v>0</v>
      </c>
    </row>
    <row r="24" spans="3:9" x14ac:dyDescent="0.35">
      <c r="C24" s="1">
        <v>42978</v>
      </c>
      <c r="D24" t="s">
        <v>9</v>
      </c>
      <c r="E24" t="s">
        <v>15</v>
      </c>
      <c r="F24" s="5">
        <v>1843</v>
      </c>
      <c r="G24" s="9">
        <v>12</v>
      </c>
      <c r="H24" s="6">
        <f t="shared" si="0"/>
        <v>22116</v>
      </c>
      <c r="I24" s="20" t="b">
        <f t="shared" si="1"/>
        <v>0</v>
      </c>
    </row>
    <row r="25" spans="3:9" x14ac:dyDescent="0.35">
      <c r="C25" s="1">
        <v>42986</v>
      </c>
      <c r="D25" t="s">
        <v>10</v>
      </c>
      <c r="E25" t="s">
        <v>19</v>
      </c>
      <c r="F25" s="5">
        <v>8712</v>
      </c>
      <c r="G25" s="9">
        <v>6</v>
      </c>
      <c r="H25" s="6">
        <f t="shared" si="0"/>
        <v>52272</v>
      </c>
      <c r="I25" s="20" t="b">
        <f t="shared" si="1"/>
        <v>0</v>
      </c>
    </row>
    <row r="26" spans="3:9" x14ac:dyDescent="0.35">
      <c r="C26" s="1">
        <v>42992</v>
      </c>
      <c r="D26" t="s">
        <v>8</v>
      </c>
      <c r="E26" t="s">
        <v>13</v>
      </c>
      <c r="F26" s="5">
        <v>576</v>
      </c>
      <c r="G26" s="9">
        <v>66</v>
      </c>
      <c r="H26" s="6">
        <f t="shared" si="0"/>
        <v>38016</v>
      </c>
      <c r="I26" s="20" t="b">
        <f t="shared" si="1"/>
        <v>0</v>
      </c>
    </row>
    <row r="27" spans="3:9" x14ac:dyDescent="0.35">
      <c r="C27" s="1">
        <v>43048</v>
      </c>
      <c r="D27" t="s">
        <v>10</v>
      </c>
      <c r="E27" t="s">
        <v>17</v>
      </c>
      <c r="F27" s="5">
        <v>382</v>
      </c>
      <c r="G27" s="9">
        <v>69</v>
      </c>
      <c r="H27" s="6">
        <f t="shared" si="0"/>
        <v>26358</v>
      </c>
      <c r="I27" s="20" t="b">
        <f t="shared" si="1"/>
        <v>0</v>
      </c>
    </row>
    <row r="28" spans="3:9" x14ac:dyDescent="0.35">
      <c r="C28" s="1">
        <v>43060</v>
      </c>
      <c r="D28" t="s">
        <v>7</v>
      </c>
      <c r="E28" t="s">
        <v>14</v>
      </c>
      <c r="F28" s="5">
        <v>2987</v>
      </c>
      <c r="G28" s="9">
        <v>28</v>
      </c>
      <c r="H28" s="6">
        <f t="shared" si="0"/>
        <v>83636</v>
      </c>
      <c r="I28" s="20" t="b">
        <f t="shared" si="1"/>
        <v>0</v>
      </c>
    </row>
    <row r="29" spans="3:9" x14ac:dyDescent="0.35">
      <c r="C29" s="1">
        <v>43062</v>
      </c>
      <c r="D29" t="s">
        <v>9</v>
      </c>
      <c r="E29" t="s">
        <v>14</v>
      </c>
      <c r="F29" s="5">
        <v>2987</v>
      </c>
      <c r="G29" s="9">
        <v>26</v>
      </c>
      <c r="H29" s="6">
        <f t="shared" si="0"/>
        <v>77662</v>
      </c>
      <c r="I29" s="20" t="b">
        <f t="shared" si="1"/>
        <v>0</v>
      </c>
    </row>
    <row r="30" spans="3:9" x14ac:dyDescent="0.35">
      <c r="C30" s="1">
        <v>43078</v>
      </c>
      <c r="D30" t="s">
        <v>12</v>
      </c>
      <c r="E30" t="s">
        <v>17</v>
      </c>
      <c r="F30" s="5">
        <v>382</v>
      </c>
      <c r="G30" s="9">
        <v>43</v>
      </c>
      <c r="H30" s="6">
        <f t="shared" si="0"/>
        <v>16426</v>
      </c>
      <c r="I30" s="20" t="b">
        <f t="shared" si="1"/>
        <v>0</v>
      </c>
    </row>
    <row r="31" spans="3:9" x14ac:dyDescent="0.35">
      <c r="C31" s="1">
        <v>43079</v>
      </c>
      <c r="D31" t="s">
        <v>10</v>
      </c>
      <c r="E31" t="s">
        <v>13</v>
      </c>
      <c r="F31" s="5">
        <v>576</v>
      </c>
      <c r="G31" s="9">
        <v>31</v>
      </c>
      <c r="H31" s="6">
        <f t="shared" si="0"/>
        <v>17856</v>
      </c>
      <c r="I31" s="20" t="b">
        <f t="shared" si="1"/>
        <v>0</v>
      </c>
    </row>
    <row r="32" spans="3:9" x14ac:dyDescent="0.35">
      <c r="C32" s="1">
        <v>43085</v>
      </c>
      <c r="D32" t="s">
        <v>8</v>
      </c>
      <c r="E32" t="s">
        <v>16</v>
      </c>
      <c r="F32" s="5">
        <v>2785</v>
      </c>
      <c r="G32" s="9">
        <v>21</v>
      </c>
      <c r="H32" s="6">
        <f t="shared" si="0"/>
        <v>58485</v>
      </c>
      <c r="I32" s="20" t="b">
        <f t="shared" si="1"/>
        <v>0</v>
      </c>
    </row>
    <row r="33" spans="3:9" x14ac:dyDescent="0.35">
      <c r="C33" s="1">
        <v>43091</v>
      </c>
      <c r="D33" t="s">
        <v>9</v>
      </c>
      <c r="E33" t="s">
        <v>17</v>
      </c>
      <c r="F33" s="5">
        <v>382</v>
      </c>
      <c r="G33" s="9">
        <v>15</v>
      </c>
      <c r="H33" s="6">
        <f t="shared" si="0"/>
        <v>5730</v>
      </c>
      <c r="I33" s="20" t="b">
        <f t="shared" si="1"/>
        <v>0</v>
      </c>
    </row>
    <row r="34" spans="3:9" x14ac:dyDescent="0.35">
      <c r="C34" s="1">
        <v>43095</v>
      </c>
      <c r="D34" t="s">
        <v>8</v>
      </c>
      <c r="E34" t="s">
        <v>17</v>
      </c>
      <c r="F34" s="5">
        <v>382</v>
      </c>
      <c r="G34" s="9">
        <v>54</v>
      </c>
      <c r="H34" s="6">
        <f t="shared" si="0"/>
        <v>20628</v>
      </c>
      <c r="I34" s="20" t="b">
        <f t="shared" si="1"/>
        <v>0</v>
      </c>
    </row>
    <row r="35" spans="3:9" x14ac:dyDescent="0.35">
      <c r="C35" s="1">
        <v>43095</v>
      </c>
      <c r="D35" t="s">
        <v>21</v>
      </c>
      <c r="E35" t="s">
        <v>16</v>
      </c>
      <c r="F35" s="5">
        <v>2785</v>
      </c>
      <c r="G35" s="9">
        <v>27</v>
      </c>
      <c r="H35" s="6">
        <f t="shared" si="0"/>
        <v>75195</v>
      </c>
      <c r="I35" s="20" t="b">
        <f t="shared" si="1"/>
        <v>0</v>
      </c>
    </row>
    <row r="36" spans="3:9" x14ac:dyDescent="0.35">
      <c r="C36" s="1">
        <v>43100</v>
      </c>
      <c r="D36" t="s">
        <v>8</v>
      </c>
      <c r="E36" t="s">
        <v>17</v>
      </c>
      <c r="F36" s="5">
        <v>382</v>
      </c>
      <c r="G36" s="9">
        <v>52</v>
      </c>
      <c r="H36" s="6">
        <f t="shared" si="0"/>
        <v>19864</v>
      </c>
      <c r="I36" s="20" t="b">
        <f t="shared" si="1"/>
        <v>0</v>
      </c>
    </row>
  </sheetData>
  <conditionalFormatting sqref="C5:H36">
    <cfRule type="expression" dxfId="12" priority="3">
      <formula>$G5&gt;=$J$4</formula>
    </cfRule>
  </conditionalFormatting>
  <dataValidations count="1">
    <dataValidation type="list" allowBlank="1" showInputMessage="1" showErrorMessage="1" sqref="J4" xr:uid="{00000000-0002-0000-0100-000000000000}">
      <formula1>$L$5:$L$8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6"/>
  <sheetViews>
    <sheetView topLeftCell="A2" zoomScale="115" zoomScaleNormal="115" workbookViewId="0">
      <selection activeCell="H5" sqref="H5"/>
    </sheetView>
  </sheetViews>
  <sheetFormatPr baseColWidth="10" defaultColWidth="8.7265625" defaultRowHeight="14.5" x14ac:dyDescent="0.35"/>
  <cols>
    <col min="3" max="3" width="11.81640625" customWidth="1"/>
    <col min="4" max="4" width="11.453125" customWidth="1"/>
    <col min="5" max="5" width="12.7265625" customWidth="1"/>
    <col min="6" max="6" width="11.54296875" customWidth="1"/>
    <col min="7" max="7" width="11.7265625" style="9" customWidth="1"/>
    <col min="8" max="8" width="13.54296875" customWidth="1"/>
    <col min="9" max="9" width="6" customWidth="1"/>
    <col min="10" max="10" width="6" style="13" customWidth="1"/>
    <col min="11" max="11" width="17.7265625" style="13" bestFit="1" customWidth="1"/>
    <col min="14" max="14" width="14.1796875" customWidth="1"/>
  </cols>
  <sheetData>
    <row r="1" spans="1:15" x14ac:dyDescent="0.35">
      <c r="A1" s="37"/>
      <c r="G1" s="10" t="s">
        <v>27</v>
      </c>
      <c r="H1" s="10" t="s">
        <v>28</v>
      </c>
      <c r="I1" s="13"/>
      <c r="K1"/>
    </row>
    <row r="2" spans="1:15" x14ac:dyDescent="0.35">
      <c r="F2" s="14" t="s">
        <v>29</v>
      </c>
      <c r="G2" s="15">
        <v>50</v>
      </c>
      <c r="H2" s="15">
        <v>25</v>
      </c>
      <c r="I2" s="13"/>
      <c r="K2"/>
    </row>
    <row r="4" spans="1:15" x14ac:dyDescent="0.35">
      <c r="C4" s="10" t="s">
        <v>0</v>
      </c>
      <c r="D4" s="3" t="s">
        <v>1</v>
      </c>
      <c r="E4" s="3" t="s">
        <v>2</v>
      </c>
      <c r="F4" s="4" t="s">
        <v>5</v>
      </c>
      <c r="G4" s="8" t="s">
        <v>3</v>
      </c>
      <c r="H4" s="7" t="s">
        <v>4</v>
      </c>
      <c r="I4" s="21"/>
      <c r="J4" s="12"/>
      <c r="K4" s="12" t="s">
        <v>30</v>
      </c>
      <c r="M4" s="3"/>
      <c r="N4" s="3"/>
      <c r="O4" s="3"/>
    </row>
    <row r="5" spans="1:15" x14ac:dyDescent="0.35">
      <c r="C5" s="1">
        <v>42741</v>
      </c>
      <c r="D5" t="s">
        <v>7</v>
      </c>
      <c r="E5" t="s">
        <v>17</v>
      </c>
      <c r="F5" s="5">
        <v>382</v>
      </c>
      <c r="G5" s="9">
        <v>87</v>
      </c>
      <c r="H5" s="6">
        <f>G5*F5</f>
        <v>33234</v>
      </c>
      <c r="I5" s="22"/>
      <c r="K5" s="13">
        <v>10</v>
      </c>
      <c r="O5" s="2"/>
    </row>
    <row r="6" spans="1:15" x14ac:dyDescent="0.35">
      <c r="C6" s="1">
        <v>42744</v>
      </c>
      <c r="D6" t="s">
        <v>9</v>
      </c>
      <c r="E6" t="s">
        <v>18</v>
      </c>
      <c r="F6" s="5">
        <v>3421</v>
      </c>
      <c r="G6" s="9">
        <v>12</v>
      </c>
      <c r="H6" s="6">
        <f t="shared" ref="H6:H36" si="0">G6*F6</f>
        <v>41052</v>
      </c>
      <c r="I6" s="22"/>
      <c r="K6" s="13">
        <v>25</v>
      </c>
      <c r="O6" s="2"/>
    </row>
    <row r="7" spans="1:15" x14ac:dyDescent="0.35">
      <c r="C7" s="1">
        <v>42744</v>
      </c>
      <c r="D7" t="s">
        <v>10</v>
      </c>
      <c r="E7" t="s">
        <v>16</v>
      </c>
      <c r="F7" s="5">
        <v>2785</v>
      </c>
      <c r="G7" s="9">
        <v>15</v>
      </c>
      <c r="H7" s="6">
        <f t="shared" si="0"/>
        <v>41775</v>
      </c>
      <c r="I7" s="22"/>
      <c r="K7" s="13">
        <v>50</v>
      </c>
      <c r="O7" s="2"/>
    </row>
    <row r="8" spans="1:15" x14ac:dyDescent="0.35">
      <c r="C8" s="1">
        <v>42764</v>
      </c>
      <c r="D8" t="s">
        <v>11</v>
      </c>
      <c r="E8" t="s">
        <v>16</v>
      </c>
      <c r="F8" s="5">
        <v>2785</v>
      </c>
      <c r="G8" s="9">
        <v>9</v>
      </c>
      <c r="H8" s="6">
        <f t="shared" si="0"/>
        <v>25065</v>
      </c>
      <c r="I8" s="22"/>
      <c r="K8" s="13">
        <v>75</v>
      </c>
      <c r="O8" s="2"/>
    </row>
    <row r="9" spans="1:15" x14ac:dyDescent="0.35">
      <c r="C9" s="1">
        <v>42766</v>
      </c>
      <c r="D9" t="s">
        <v>12</v>
      </c>
      <c r="E9" t="s">
        <v>18</v>
      </c>
      <c r="F9" s="5">
        <v>3421</v>
      </c>
      <c r="G9" s="9">
        <v>23</v>
      </c>
      <c r="H9" s="6">
        <f t="shared" si="0"/>
        <v>78683</v>
      </c>
      <c r="I9" s="22"/>
      <c r="O9" s="2"/>
    </row>
    <row r="10" spans="1:15" x14ac:dyDescent="0.35">
      <c r="C10" s="1">
        <v>42775</v>
      </c>
      <c r="D10" t="s">
        <v>12</v>
      </c>
      <c r="E10" t="s">
        <v>16</v>
      </c>
      <c r="F10" s="5">
        <v>2785</v>
      </c>
      <c r="G10" s="9">
        <v>28</v>
      </c>
      <c r="H10" s="6">
        <f t="shared" si="0"/>
        <v>77980</v>
      </c>
      <c r="I10" s="22"/>
      <c r="O10" s="2"/>
    </row>
    <row r="11" spans="1:15" x14ac:dyDescent="0.35">
      <c r="C11" s="1">
        <v>42779</v>
      </c>
      <c r="D11" t="s">
        <v>7</v>
      </c>
      <c r="E11" t="s">
        <v>17</v>
      </c>
      <c r="F11" s="5">
        <v>382</v>
      </c>
      <c r="G11" s="9">
        <v>33</v>
      </c>
      <c r="H11" s="6">
        <f t="shared" si="0"/>
        <v>12606</v>
      </c>
      <c r="I11" s="22"/>
      <c r="O11" s="2"/>
    </row>
    <row r="12" spans="1:15" x14ac:dyDescent="0.35">
      <c r="C12" s="1">
        <v>42788</v>
      </c>
      <c r="D12" t="s">
        <v>10</v>
      </c>
      <c r="E12" t="s">
        <v>15</v>
      </c>
      <c r="F12" s="5">
        <v>1843</v>
      </c>
      <c r="G12" s="9">
        <v>37</v>
      </c>
      <c r="H12" s="6">
        <f t="shared" si="0"/>
        <v>68191</v>
      </c>
      <c r="I12" s="22"/>
    </row>
    <row r="13" spans="1:15" x14ac:dyDescent="0.35">
      <c r="C13" s="1">
        <v>42789</v>
      </c>
      <c r="D13" t="s">
        <v>7</v>
      </c>
      <c r="E13" t="s">
        <v>13</v>
      </c>
      <c r="F13" s="5">
        <v>576</v>
      </c>
      <c r="G13" s="9">
        <v>6</v>
      </c>
      <c r="H13" s="6">
        <f t="shared" si="0"/>
        <v>3456</v>
      </c>
      <c r="I13" s="22"/>
    </row>
    <row r="14" spans="1:15" x14ac:dyDescent="0.35">
      <c r="C14" s="1">
        <v>42816</v>
      </c>
      <c r="D14" t="s">
        <v>7</v>
      </c>
      <c r="E14" t="s">
        <v>19</v>
      </c>
      <c r="F14" s="5">
        <v>8712</v>
      </c>
      <c r="G14" s="9">
        <v>8</v>
      </c>
      <c r="H14" s="6">
        <f t="shared" si="0"/>
        <v>69696</v>
      </c>
      <c r="I14" s="22"/>
    </row>
    <row r="15" spans="1:15" x14ac:dyDescent="0.35">
      <c r="C15" s="1">
        <v>42820</v>
      </c>
      <c r="D15" t="s">
        <v>12</v>
      </c>
      <c r="E15" t="s">
        <v>19</v>
      </c>
      <c r="F15" s="5">
        <v>8712</v>
      </c>
      <c r="G15" s="9">
        <v>7</v>
      </c>
      <c r="H15" s="6">
        <f t="shared" si="0"/>
        <v>60984</v>
      </c>
      <c r="I15" s="22"/>
    </row>
    <row r="16" spans="1:15" x14ac:dyDescent="0.35">
      <c r="C16" s="1">
        <v>42847</v>
      </c>
      <c r="D16" t="s">
        <v>21</v>
      </c>
      <c r="E16" t="s">
        <v>19</v>
      </c>
      <c r="F16" s="5">
        <v>8712</v>
      </c>
      <c r="G16" s="9">
        <v>9</v>
      </c>
      <c r="H16" s="6">
        <f t="shared" si="0"/>
        <v>78408</v>
      </c>
      <c r="I16" s="22"/>
    </row>
    <row r="17" spans="3:9" x14ac:dyDescent="0.35">
      <c r="C17" s="1">
        <v>42884</v>
      </c>
      <c r="D17" t="s">
        <v>21</v>
      </c>
      <c r="E17" t="s">
        <v>19</v>
      </c>
      <c r="F17" s="5">
        <v>8712</v>
      </c>
      <c r="G17" s="9">
        <v>11</v>
      </c>
      <c r="H17" s="6">
        <f t="shared" si="0"/>
        <v>95832</v>
      </c>
      <c r="I17" s="22"/>
    </row>
    <row r="18" spans="3:9" x14ac:dyDescent="0.35">
      <c r="C18" s="1">
        <v>42887</v>
      </c>
      <c r="D18" t="s">
        <v>10</v>
      </c>
      <c r="E18" t="s">
        <v>15</v>
      </c>
      <c r="F18" s="5">
        <v>1843</v>
      </c>
      <c r="G18" s="9">
        <v>47</v>
      </c>
      <c r="H18" s="6">
        <f t="shared" si="0"/>
        <v>86621</v>
      </c>
      <c r="I18" s="22"/>
    </row>
    <row r="19" spans="3:9" x14ac:dyDescent="0.35">
      <c r="C19" s="1">
        <v>42888</v>
      </c>
      <c r="D19" t="s">
        <v>11</v>
      </c>
      <c r="E19" t="s">
        <v>16</v>
      </c>
      <c r="F19" s="5">
        <v>2785</v>
      </c>
      <c r="G19" s="9">
        <v>12</v>
      </c>
      <c r="H19" s="6">
        <f t="shared" si="0"/>
        <v>33420</v>
      </c>
      <c r="I19" s="22"/>
    </row>
    <row r="20" spans="3:9" x14ac:dyDescent="0.35">
      <c r="C20" s="1">
        <v>42908</v>
      </c>
      <c r="D20" t="s">
        <v>6</v>
      </c>
      <c r="E20" t="s">
        <v>15</v>
      </c>
      <c r="F20" s="5">
        <v>1843</v>
      </c>
      <c r="G20" s="9">
        <v>34</v>
      </c>
      <c r="H20" s="6">
        <f t="shared" si="0"/>
        <v>62662</v>
      </c>
      <c r="I20" s="22"/>
    </row>
    <row r="21" spans="3:9" x14ac:dyDescent="0.35">
      <c r="C21" s="1">
        <v>42925</v>
      </c>
      <c r="D21" t="s">
        <v>11</v>
      </c>
      <c r="E21" t="s">
        <v>15</v>
      </c>
      <c r="F21" s="5">
        <v>1843</v>
      </c>
      <c r="G21" s="9">
        <v>32</v>
      </c>
      <c r="H21" s="6">
        <f t="shared" si="0"/>
        <v>58976</v>
      </c>
      <c r="I21" s="22"/>
    </row>
    <row r="22" spans="3:9" x14ac:dyDescent="0.35">
      <c r="C22" s="1">
        <v>42938</v>
      </c>
      <c r="D22" t="s">
        <v>12</v>
      </c>
      <c r="E22" t="s">
        <v>13</v>
      </c>
      <c r="F22" s="5">
        <v>576</v>
      </c>
      <c r="G22" s="9">
        <v>25</v>
      </c>
      <c r="H22" s="6">
        <f t="shared" si="0"/>
        <v>14400</v>
      </c>
      <c r="I22" s="22"/>
    </row>
    <row r="23" spans="3:9" x14ac:dyDescent="0.35">
      <c r="C23" s="1">
        <v>42939</v>
      </c>
      <c r="D23" t="s">
        <v>21</v>
      </c>
      <c r="E23" t="s">
        <v>18</v>
      </c>
      <c r="F23" s="5">
        <v>3421</v>
      </c>
      <c r="G23" s="9">
        <v>5</v>
      </c>
      <c r="H23" s="6">
        <f t="shared" si="0"/>
        <v>17105</v>
      </c>
      <c r="I23" s="22"/>
    </row>
    <row r="24" spans="3:9" x14ac:dyDescent="0.35">
      <c r="C24" s="1">
        <v>42978</v>
      </c>
      <c r="D24" t="s">
        <v>9</v>
      </c>
      <c r="E24" t="s">
        <v>15</v>
      </c>
      <c r="F24" s="5">
        <v>1843</v>
      </c>
      <c r="G24" s="9">
        <v>12</v>
      </c>
      <c r="H24" s="6">
        <f t="shared" si="0"/>
        <v>22116</v>
      </c>
      <c r="I24" s="22"/>
    </row>
    <row r="25" spans="3:9" x14ac:dyDescent="0.35">
      <c r="C25" s="1">
        <v>42986</v>
      </c>
      <c r="D25" t="s">
        <v>10</v>
      </c>
      <c r="E25" t="s">
        <v>19</v>
      </c>
      <c r="F25" s="5">
        <v>8712</v>
      </c>
      <c r="G25" s="9">
        <v>6</v>
      </c>
      <c r="H25" s="6">
        <f t="shared" si="0"/>
        <v>52272</v>
      </c>
      <c r="I25" s="22"/>
    </row>
    <row r="26" spans="3:9" x14ac:dyDescent="0.35">
      <c r="C26" s="1">
        <v>42992</v>
      </c>
      <c r="D26" t="s">
        <v>8</v>
      </c>
      <c r="E26" t="s">
        <v>13</v>
      </c>
      <c r="F26" s="5">
        <v>576</v>
      </c>
      <c r="G26" s="9">
        <v>66</v>
      </c>
      <c r="H26" s="6">
        <f t="shared" si="0"/>
        <v>38016</v>
      </c>
      <c r="I26" s="22"/>
    </row>
    <row r="27" spans="3:9" x14ac:dyDescent="0.35">
      <c r="C27" s="1">
        <v>43048</v>
      </c>
      <c r="D27" t="s">
        <v>10</v>
      </c>
      <c r="E27" t="s">
        <v>17</v>
      </c>
      <c r="F27" s="5">
        <v>382</v>
      </c>
      <c r="G27" s="9">
        <v>69</v>
      </c>
      <c r="H27" s="6">
        <f t="shared" si="0"/>
        <v>26358</v>
      </c>
      <c r="I27" s="22"/>
    </row>
    <row r="28" spans="3:9" x14ac:dyDescent="0.35">
      <c r="C28" s="1">
        <v>43060</v>
      </c>
      <c r="D28" t="s">
        <v>7</v>
      </c>
      <c r="E28" t="s">
        <v>14</v>
      </c>
      <c r="F28" s="5">
        <v>2987</v>
      </c>
      <c r="G28" s="9">
        <v>28</v>
      </c>
      <c r="H28" s="6">
        <f t="shared" si="0"/>
        <v>83636</v>
      </c>
      <c r="I28" s="22"/>
    </row>
    <row r="29" spans="3:9" x14ac:dyDescent="0.35">
      <c r="C29" s="1">
        <v>43062</v>
      </c>
      <c r="D29" t="s">
        <v>9</v>
      </c>
      <c r="E29" t="s">
        <v>14</v>
      </c>
      <c r="F29" s="5">
        <v>2987</v>
      </c>
      <c r="G29" s="9">
        <v>26</v>
      </c>
      <c r="H29" s="6">
        <f t="shared" si="0"/>
        <v>77662</v>
      </c>
      <c r="I29" s="22"/>
    </row>
    <row r="30" spans="3:9" x14ac:dyDescent="0.35">
      <c r="C30" s="1">
        <v>43078</v>
      </c>
      <c r="D30" t="s">
        <v>12</v>
      </c>
      <c r="E30" t="s">
        <v>17</v>
      </c>
      <c r="F30" s="5">
        <v>382</v>
      </c>
      <c r="G30" s="9">
        <v>43</v>
      </c>
      <c r="H30" s="6">
        <f t="shared" si="0"/>
        <v>16426</v>
      </c>
      <c r="I30" s="22"/>
    </row>
    <row r="31" spans="3:9" x14ac:dyDescent="0.35">
      <c r="C31" s="1">
        <v>43079</v>
      </c>
      <c r="D31" t="s">
        <v>10</v>
      </c>
      <c r="E31" t="s">
        <v>13</v>
      </c>
      <c r="F31" s="5">
        <v>576</v>
      </c>
      <c r="G31" s="9">
        <v>31</v>
      </c>
      <c r="H31" s="6">
        <f t="shared" si="0"/>
        <v>17856</v>
      </c>
      <c r="I31" s="22"/>
    </row>
    <row r="32" spans="3:9" x14ac:dyDescent="0.35">
      <c r="C32" s="1">
        <v>43085</v>
      </c>
      <c r="D32" t="s">
        <v>8</v>
      </c>
      <c r="E32" t="s">
        <v>16</v>
      </c>
      <c r="F32" s="5">
        <v>2785</v>
      </c>
      <c r="G32" s="9">
        <v>21</v>
      </c>
      <c r="H32" s="6">
        <f t="shared" si="0"/>
        <v>58485</v>
      </c>
      <c r="I32" s="22"/>
    </row>
    <row r="33" spans="3:9" x14ac:dyDescent="0.35">
      <c r="C33" s="1">
        <v>43091</v>
      </c>
      <c r="D33" t="s">
        <v>9</v>
      </c>
      <c r="E33" t="s">
        <v>17</v>
      </c>
      <c r="F33" s="5">
        <v>382</v>
      </c>
      <c r="G33" s="9">
        <v>15</v>
      </c>
      <c r="H33" s="6">
        <f t="shared" si="0"/>
        <v>5730</v>
      </c>
      <c r="I33" s="22"/>
    </row>
    <row r="34" spans="3:9" x14ac:dyDescent="0.35">
      <c r="C34" s="1">
        <v>43095</v>
      </c>
      <c r="D34" t="s">
        <v>8</v>
      </c>
      <c r="E34" t="s">
        <v>17</v>
      </c>
      <c r="F34" s="5">
        <v>382</v>
      </c>
      <c r="G34" s="9">
        <v>54</v>
      </c>
      <c r="H34" s="6">
        <f t="shared" si="0"/>
        <v>20628</v>
      </c>
      <c r="I34" s="22"/>
    </row>
    <row r="35" spans="3:9" x14ac:dyDescent="0.35">
      <c r="C35" s="1">
        <v>43095</v>
      </c>
      <c r="D35" t="s">
        <v>21</v>
      </c>
      <c r="E35" t="s">
        <v>16</v>
      </c>
      <c r="F35" s="5">
        <v>2785</v>
      </c>
      <c r="G35" s="9">
        <v>27</v>
      </c>
      <c r="H35" s="6">
        <f t="shared" si="0"/>
        <v>75195</v>
      </c>
      <c r="I35" s="22"/>
    </row>
    <row r="36" spans="3:9" x14ac:dyDescent="0.35">
      <c r="C36" s="1">
        <v>43100</v>
      </c>
      <c r="D36" t="s">
        <v>8</v>
      </c>
      <c r="E36" t="s">
        <v>17</v>
      </c>
      <c r="F36" s="5">
        <v>382</v>
      </c>
      <c r="G36" s="9">
        <v>52</v>
      </c>
      <c r="H36" s="6">
        <f t="shared" si="0"/>
        <v>19864</v>
      </c>
      <c r="I36" s="22"/>
    </row>
  </sheetData>
  <conditionalFormatting sqref="G5:G36">
    <cfRule type="iconSet" priority="6">
      <iconSet>
        <cfvo type="percent" val="0"/>
        <cfvo type="num" val="$H$2"/>
        <cfvo type="num" val="&quot;$H$2&quot;"/>
      </iconSet>
    </cfRule>
    <cfRule type="iconSet" priority="7">
      <iconSet iconSet="3Arrows">
        <cfvo type="percent" val="0"/>
        <cfvo type="num" val="$H$2"/>
        <cfvo type="num" val="$G$2"/>
      </iconSet>
    </cfRule>
  </conditionalFormatting>
  <dataValidations count="1">
    <dataValidation type="list" allowBlank="1" showInputMessage="1" showErrorMessage="1" sqref="G2:H2" xr:uid="{00000000-0002-0000-0200-000000000000}">
      <formula1>$K$5:$K$8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6"/>
  <sheetViews>
    <sheetView zoomScale="115" zoomScaleNormal="115" workbookViewId="0">
      <selection activeCell="I5" sqref="I5"/>
    </sheetView>
  </sheetViews>
  <sheetFormatPr baseColWidth="10" defaultColWidth="8.7265625" defaultRowHeight="14.5" x14ac:dyDescent="0.35"/>
  <cols>
    <col min="3" max="3" width="11.81640625" customWidth="1"/>
    <col min="4" max="4" width="11.453125" customWidth="1"/>
    <col min="5" max="5" width="12.7265625" customWidth="1"/>
    <col min="6" max="6" width="11.54296875" customWidth="1"/>
    <col min="7" max="7" width="11.7265625" style="9" customWidth="1"/>
    <col min="8" max="8" width="13.54296875" customWidth="1"/>
    <col min="9" max="9" width="13.26953125" bestFit="1" customWidth="1"/>
    <col min="10" max="10" width="4.7265625" style="13" customWidth="1"/>
    <col min="11" max="11" width="23" style="13" bestFit="1" customWidth="1"/>
    <col min="14" max="14" width="14.1796875" customWidth="1"/>
  </cols>
  <sheetData>
    <row r="1" spans="1:15" x14ac:dyDescent="0.35">
      <c r="A1" s="37"/>
    </row>
    <row r="2" spans="1:15" x14ac:dyDescent="0.35">
      <c r="H2" s="6"/>
    </row>
    <row r="3" spans="1:15" x14ac:dyDescent="0.35">
      <c r="I3" s="12"/>
    </row>
    <row r="4" spans="1:15" x14ac:dyDescent="0.35">
      <c r="C4" s="10" t="s">
        <v>0</v>
      </c>
      <c r="D4" s="3" t="s">
        <v>1</v>
      </c>
      <c r="E4" s="3" t="s">
        <v>2</v>
      </c>
      <c r="F4" s="4" t="s">
        <v>5</v>
      </c>
      <c r="G4" s="8" t="s">
        <v>3</v>
      </c>
      <c r="H4" s="7" t="s">
        <v>4</v>
      </c>
      <c r="I4" s="11" t="s">
        <v>54</v>
      </c>
      <c r="J4" s="12"/>
      <c r="K4" s="23" t="s">
        <v>55</v>
      </c>
      <c r="M4" s="3"/>
      <c r="N4" s="3"/>
      <c r="O4" s="3"/>
    </row>
    <row r="5" spans="1:15" x14ac:dyDescent="0.35">
      <c r="C5" s="1">
        <v>42741</v>
      </c>
      <c r="D5" t="s">
        <v>7</v>
      </c>
      <c r="E5" t="s">
        <v>17</v>
      </c>
      <c r="F5" s="5">
        <v>382</v>
      </c>
      <c r="G5" s="9">
        <v>87</v>
      </c>
      <c r="H5" s="6">
        <f>G5*F5</f>
        <v>33234</v>
      </c>
      <c r="I5" s="20">
        <f>MOD(ROW(),2)</f>
        <v>1</v>
      </c>
      <c r="K5" s="34" t="s">
        <v>56</v>
      </c>
      <c r="O5" s="2"/>
    </row>
    <row r="6" spans="1:15" x14ac:dyDescent="0.35">
      <c r="C6" s="1">
        <v>42744</v>
      </c>
      <c r="D6" t="s">
        <v>9</v>
      </c>
      <c r="E6" t="s">
        <v>18</v>
      </c>
      <c r="F6" s="5">
        <v>3421</v>
      </c>
      <c r="G6" s="9">
        <v>12</v>
      </c>
      <c r="H6" s="6">
        <f t="shared" ref="H6:H36" si="0">G6*F6</f>
        <v>41052</v>
      </c>
      <c r="I6" s="20">
        <f t="shared" ref="I6:I36" si="1">MOD(ROW(),2)</f>
        <v>0</v>
      </c>
      <c r="K6" s="34" t="s">
        <v>57</v>
      </c>
      <c r="O6" s="2"/>
    </row>
    <row r="7" spans="1:15" x14ac:dyDescent="0.35">
      <c r="C7" s="1">
        <v>42744</v>
      </c>
      <c r="D7" t="s">
        <v>10</v>
      </c>
      <c r="E7" t="s">
        <v>16</v>
      </c>
      <c r="F7" s="5">
        <v>2785</v>
      </c>
      <c r="G7" s="9">
        <v>15</v>
      </c>
      <c r="H7" s="6">
        <f t="shared" si="0"/>
        <v>41775</v>
      </c>
      <c r="I7" s="20">
        <f t="shared" si="1"/>
        <v>1</v>
      </c>
      <c r="O7" s="2"/>
    </row>
    <row r="8" spans="1:15" x14ac:dyDescent="0.35">
      <c r="C8" s="1">
        <v>42764</v>
      </c>
      <c r="D8" t="s">
        <v>11</v>
      </c>
      <c r="E8" t="s">
        <v>16</v>
      </c>
      <c r="F8" s="5">
        <v>2785</v>
      </c>
      <c r="G8" s="9">
        <v>9</v>
      </c>
      <c r="H8" s="6">
        <f t="shared" si="0"/>
        <v>25065</v>
      </c>
      <c r="I8" s="20">
        <f t="shared" si="1"/>
        <v>0</v>
      </c>
      <c r="O8" s="2"/>
    </row>
    <row r="9" spans="1:15" x14ac:dyDescent="0.35">
      <c r="C9" s="1">
        <v>42766</v>
      </c>
      <c r="D9" t="s">
        <v>12</v>
      </c>
      <c r="E9" t="s">
        <v>18</v>
      </c>
      <c r="F9" s="5">
        <v>3421</v>
      </c>
      <c r="G9" s="9">
        <v>23</v>
      </c>
      <c r="H9" s="6">
        <f t="shared" si="0"/>
        <v>78683</v>
      </c>
      <c r="I9" s="20">
        <f t="shared" si="1"/>
        <v>1</v>
      </c>
      <c r="O9" s="2"/>
    </row>
    <row r="10" spans="1:15" x14ac:dyDescent="0.35">
      <c r="C10" s="1">
        <v>42775</v>
      </c>
      <c r="D10" t="s">
        <v>12</v>
      </c>
      <c r="E10" t="s">
        <v>16</v>
      </c>
      <c r="F10" s="5">
        <v>2785</v>
      </c>
      <c r="G10" s="9">
        <v>28</v>
      </c>
      <c r="H10" s="6">
        <f t="shared" si="0"/>
        <v>77980</v>
      </c>
      <c r="I10" s="20">
        <f t="shared" si="1"/>
        <v>0</v>
      </c>
      <c r="O10" s="2"/>
    </row>
    <row r="11" spans="1:15" x14ac:dyDescent="0.35">
      <c r="C11" s="1">
        <v>42779</v>
      </c>
      <c r="D11" t="s">
        <v>7</v>
      </c>
      <c r="E11" t="s">
        <v>17</v>
      </c>
      <c r="F11" s="5">
        <v>382</v>
      </c>
      <c r="G11" s="9">
        <v>33</v>
      </c>
      <c r="H11" s="6">
        <f t="shared" si="0"/>
        <v>12606</v>
      </c>
      <c r="I11" s="20">
        <f t="shared" si="1"/>
        <v>1</v>
      </c>
      <c r="O11" s="2"/>
    </row>
    <row r="12" spans="1:15" x14ac:dyDescent="0.35">
      <c r="C12" s="1">
        <v>42788</v>
      </c>
      <c r="D12" t="s">
        <v>10</v>
      </c>
      <c r="E12" t="s">
        <v>15</v>
      </c>
      <c r="F12" s="5">
        <v>1843</v>
      </c>
      <c r="G12" s="9">
        <v>37</v>
      </c>
      <c r="H12" s="6">
        <f t="shared" si="0"/>
        <v>68191</v>
      </c>
      <c r="I12" s="20">
        <f t="shared" si="1"/>
        <v>0</v>
      </c>
    </row>
    <row r="13" spans="1:15" x14ac:dyDescent="0.35">
      <c r="C13" s="1">
        <v>42789</v>
      </c>
      <c r="D13" t="s">
        <v>7</v>
      </c>
      <c r="E13" t="s">
        <v>13</v>
      </c>
      <c r="F13" s="5">
        <v>576</v>
      </c>
      <c r="G13" s="9">
        <v>6</v>
      </c>
      <c r="H13" s="6">
        <f t="shared" si="0"/>
        <v>3456</v>
      </c>
      <c r="I13" s="20">
        <f t="shared" si="1"/>
        <v>1</v>
      </c>
    </row>
    <row r="14" spans="1:15" x14ac:dyDescent="0.35">
      <c r="C14" s="1">
        <v>42816</v>
      </c>
      <c r="D14" t="s">
        <v>7</v>
      </c>
      <c r="E14" t="s">
        <v>19</v>
      </c>
      <c r="F14" s="5">
        <v>8712</v>
      </c>
      <c r="G14" s="9">
        <v>8</v>
      </c>
      <c r="H14" s="6">
        <f t="shared" si="0"/>
        <v>69696</v>
      </c>
      <c r="I14" s="20">
        <f t="shared" si="1"/>
        <v>0</v>
      </c>
    </row>
    <row r="15" spans="1:15" x14ac:dyDescent="0.35">
      <c r="C15" s="1">
        <v>42820</v>
      </c>
      <c r="D15" t="s">
        <v>12</v>
      </c>
      <c r="E15" t="s">
        <v>19</v>
      </c>
      <c r="F15" s="5">
        <v>8712</v>
      </c>
      <c r="G15" s="9">
        <v>7</v>
      </c>
      <c r="H15" s="6">
        <f t="shared" si="0"/>
        <v>60984</v>
      </c>
      <c r="I15" s="20">
        <f t="shared" si="1"/>
        <v>1</v>
      </c>
    </row>
    <row r="16" spans="1:15" x14ac:dyDescent="0.35">
      <c r="C16" s="1">
        <v>42847</v>
      </c>
      <c r="D16" t="s">
        <v>21</v>
      </c>
      <c r="E16" t="s">
        <v>19</v>
      </c>
      <c r="F16" s="5">
        <v>8712</v>
      </c>
      <c r="G16" s="9">
        <v>9</v>
      </c>
      <c r="H16" s="6">
        <f t="shared" si="0"/>
        <v>78408</v>
      </c>
      <c r="I16" s="20">
        <f t="shared" si="1"/>
        <v>0</v>
      </c>
    </row>
    <row r="17" spans="3:9" x14ac:dyDescent="0.35">
      <c r="C17" s="1">
        <v>42884</v>
      </c>
      <c r="D17" t="s">
        <v>21</v>
      </c>
      <c r="E17" t="s">
        <v>19</v>
      </c>
      <c r="F17" s="5">
        <v>8712</v>
      </c>
      <c r="G17" s="9">
        <v>11</v>
      </c>
      <c r="H17" s="6">
        <f t="shared" si="0"/>
        <v>95832</v>
      </c>
      <c r="I17" s="20">
        <f t="shared" si="1"/>
        <v>1</v>
      </c>
    </row>
    <row r="18" spans="3:9" x14ac:dyDescent="0.35">
      <c r="C18" s="1">
        <v>42887</v>
      </c>
      <c r="D18" t="s">
        <v>10</v>
      </c>
      <c r="E18" t="s">
        <v>15</v>
      </c>
      <c r="F18" s="5">
        <v>1843</v>
      </c>
      <c r="G18" s="9">
        <v>47</v>
      </c>
      <c r="H18" s="6">
        <f t="shared" si="0"/>
        <v>86621</v>
      </c>
      <c r="I18" s="20">
        <f t="shared" si="1"/>
        <v>0</v>
      </c>
    </row>
    <row r="19" spans="3:9" x14ac:dyDescent="0.35">
      <c r="C19" s="1">
        <v>42888</v>
      </c>
      <c r="D19" t="s">
        <v>11</v>
      </c>
      <c r="E19" t="s">
        <v>16</v>
      </c>
      <c r="F19" s="5">
        <v>2785</v>
      </c>
      <c r="G19" s="9">
        <v>12</v>
      </c>
      <c r="H19" s="6">
        <f t="shared" si="0"/>
        <v>33420</v>
      </c>
      <c r="I19" s="20">
        <f t="shared" si="1"/>
        <v>1</v>
      </c>
    </row>
    <row r="20" spans="3:9" x14ac:dyDescent="0.35">
      <c r="C20" s="1">
        <v>42908</v>
      </c>
      <c r="D20" t="s">
        <v>6</v>
      </c>
      <c r="E20" t="s">
        <v>15</v>
      </c>
      <c r="F20" s="5">
        <v>1843</v>
      </c>
      <c r="G20" s="9">
        <v>34</v>
      </c>
      <c r="H20" s="6">
        <f t="shared" si="0"/>
        <v>62662</v>
      </c>
      <c r="I20" s="20">
        <f t="shared" si="1"/>
        <v>0</v>
      </c>
    </row>
    <row r="21" spans="3:9" x14ac:dyDescent="0.35">
      <c r="C21" s="1">
        <v>42925</v>
      </c>
      <c r="D21" t="s">
        <v>11</v>
      </c>
      <c r="E21" t="s">
        <v>15</v>
      </c>
      <c r="F21" s="5">
        <v>1843</v>
      </c>
      <c r="G21" s="9">
        <v>32</v>
      </c>
      <c r="H21" s="6">
        <f t="shared" si="0"/>
        <v>58976</v>
      </c>
      <c r="I21" s="20">
        <f t="shared" si="1"/>
        <v>1</v>
      </c>
    </row>
    <row r="22" spans="3:9" x14ac:dyDescent="0.35">
      <c r="C22" s="1">
        <v>42938</v>
      </c>
      <c r="D22" t="s">
        <v>12</v>
      </c>
      <c r="E22" t="s">
        <v>13</v>
      </c>
      <c r="F22" s="5">
        <v>576</v>
      </c>
      <c r="G22" s="9">
        <v>25</v>
      </c>
      <c r="H22" s="6">
        <f t="shared" si="0"/>
        <v>14400</v>
      </c>
      <c r="I22" s="20">
        <f t="shared" si="1"/>
        <v>0</v>
      </c>
    </row>
    <row r="23" spans="3:9" x14ac:dyDescent="0.35">
      <c r="C23" s="1">
        <v>42939</v>
      </c>
      <c r="D23" t="s">
        <v>21</v>
      </c>
      <c r="E23" t="s">
        <v>18</v>
      </c>
      <c r="F23" s="5">
        <v>3421</v>
      </c>
      <c r="G23" s="9">
        <v>5</v>
      </c>
      <c r="H23" s="6">
        <f t="shared" si="0"/>
        <v>17105</v>
      </c>
      <c r="I23" s="20">
        <f t="shared" si="1"/>
        <v>1</v>
      </c>
    </row>
    <row r="24" spans="3:9" x14ac:dyDescent="0.35">
      <c r="C24" s="1">
        <v>42978</v>
      </c>
      <c r="D24" t="s">
        <v>9</v>
      </c>
      <c r="E24" t="s">
        <v>15</v>
      </c>
      <c r="F24" s="5">
        <v>1843</v>
      </c>
      <c r="G24" s="9">
        <v>12</v>
      </c>
      <c r="H24" s="6">
        <f t="shared" si="0"/>
        <v>22116</v>
      </c>
      <c r="I24" s="20">
        <f t="shared" si="1"/>
        <v>0</v>
      </c>
    </row>
    <row r="25" spans="3:9" x14ac:dyDescent="0.35">
      <c r="C25" s="1">
        <v>42986</v>
      </c>
      <c r="D25" t="s">
        <v>10</v>
      </c>
      <c r="E25" t="s">
        <v>19</v>
      </c>
      <c r="F25" s="5">
        <v>8712</v>
      </c>
      <c r="G25" s="9">
        <v>6</v>
      </c>
      <c r="H25" s="6">
        <f t="shared" si="0"/>
        <v>52272</v>
      </c>
      <c r="I25" s="20">
        <f t="shared" si="1"/>
        <v>1</v>
      </c>
    </row>
    <row r="26" spans="3:9" x14ac:dyDescent="0.35">
      <c r="C26" s="1">
        <v>42992</v>
      </c>
      <c r="D26" t="s">
        <v>8</v>
      </c>
      <c r="E26" t="s">
        <v>13</v>
      </c>
      <c r="F26" s="5">
        <v>576</v>
      </c>
      <c r="G26" s="9">
        <v>66</v>
      </c>
      <c r="H26" s="6">
        <f t="shared" si="0"/>
        <v>38016</v>
      </c>
      <c r="I26" s="20">
        <f t="shared" si="1"/>
        <v>0</v>
      </c>
    </row>
    <row r="27" spans="3:9" x14ac:dyDescent="0.35">
      <c r="C27" s="1">
        <v>43048</v>
      </c>
      <c r="D27" t="s">
        <v>10</v>
      </c>
      <c r="E27" t="s">
        <v>17</v>
      </c>
      <c r="F27" s="5">
        <v>382</v>
      </c>
      <c r="G27" s="9">
        <v>69</v>
      </c>
      <c r="H27" s="6">
        <f t="shared" si="0"/>
        <v>26358</v>
      </c>
      <c r="I27" s="20">
        <f t="shared" si="1"/>
        <v>1</v>
      </c>
    </row>
    <row r="28" spans="3:9" x14ac:dyDescent="0.35">
      <c r="C28" s="1">
        <v>43060</v>
      </c>
      <c r="D28" t="s">
        <v>7</v>
      </c>
      <c r="E28" t="s">
        <v>14</v>
      </c>
      <c r="F28" s="5">
        <v>2987</v>
      </c>
      <c r="G28" s="9">
        <v>28</v>
      </c>
      <c r="H28" s="6">
        <f t="shared" si="0"/>
        <v>83636</v>
      </c>
      <c r="I28" s="20">
        <f t="shared" si="1"/>
        <v>0</v>
      </c>
    </row>
    <row r="29" spans="3:9" x14ac:dyDescent="0.35">
      <c r="C29" s="1">
        <v>43062</v>
      </c>
      <c r="D29" t="s">
        <v>9</v>
      </c>
      <c r="E29" t="s">
        <v>14</v>
      </c>
      <c r="F29" s="5">
        <v>2987</v>
      </c>
      <c r="G29" s="9">
        <v>26</v>
      </c>
      <c r="H29" s="6">
        <f t="shared" si="0"/>
        <v>77662</v>
      </c>
      <c r="I29" s="20">
        <f t="shared" si="1"/>
        <v>1</v>
      </c>
    </row>
    <row r="30" spans="3:9" x14ac:dyDescent="0.35">
      <c r="C30" s="1">
        <v>43078</v>
      </c>
      <c r="D30" t="s">
        <v>12</v>
      </c>
      <c r="E30" t="s">
        <v>17</v>
      </c>
      <c r="F30" s="5">
        <v>382</v>
      </c>
      <c r="G30" s="9">
        <v>43</v>
      </c>
      <c r="H30" s="6">
        <f t="shared" si="0"/>
        <v>16426</v>
      </c>
      <c r="I30" s="20">
        <f t="shared" si="1"/>
        <v>0</v>
      </c>
    </row>
    <row r="31" spans="3:9" x14ac:dyDescent="0.35">
      <c r="C31" s="1">
        <v>43079</v>
      </c>
      <c r="D31" t="s">
        <v>10</v>
      </c>
      <c r="E31" t="s">
        <v>13</v>
      </c>
      <c r="F31" s="5">
        <v>576</v>
      </c>
      <c r="G31" s="9">
        <v>31</v>
      </c>
      <c r="H31" s="6">
        <f t="shared" si="0"/>
        <v>17856</v>
      </c>
      <c r="I31" s="20">
        <f t="shared" si="1"/>
        <v>1</v>
      </c>
    </row>
    <row r="32" spans="3:9" x14ac:dyDescent="0.35">
      <c r="C32" s="1">
        <v>43085</v>
      </c>
      <c r="D32" t="s">
        <v>8</v>
      </c>
      <c r="E32" t="s">
        <v>16</v>
      </c>
      <c r="F32" s="5">
        <v>2785</v>
      </c>
      <c r="G32" s="9">
        <v>21</v>
      </c>
      <c r="H32" s="6">
        <f t="shared" si="0"/>
        <v>58485</v>
      </c>
      <c r="I32" s="20">
        <f t="shared" si="1"/>
        <v>0</v>
      </c>
    </row>
    <row r="33" spans="3:9" x14ac:dyDescent="0.35">
      <c r="C33" s="1">
        <v>43091</v>
      </c>
      <c r="D33" t="s">
        <v>9</v>
      </c>
      <c r="E33" t="s">
        <v>17</v>
      </c>
      <c r="F33" s="5">
        <v>382</v>
      </c>
      <c r="G33" s="9">
        <v>15</v>
      </c>
      <c r="H33" s="6">
        <f t="shared" si="0"/>
        <v>5730</v>
      </c>
      <c r="I33" s="20">
        <f t="shared" si="1"/>
        <v>1</v>
      </c>
    </row>
    <row r="34" spans="3:9" x14ac:dyDescent="0.35">
      <c r="C34" s="1">
        <v>43095</v>
      </c>
      <c r="D34" t="s">
        <v>8</v>
      </c>
      <c r="E34" t="s">
        <v>17</v>
      </c>
      <c r="F34" s="5">
        <v>382</v>
      </c>
      <c r="G34" s="9">
        <v>54</v>
      </c>
      <c r="H34" s="6">
        <f t="shared" si="0"/>
        <v>20628</v>
      </c>
      <c r="I34" s="20">
        <f t="shared" si="1"/>
        <v>0</v>
      </c>
    </row>
    <row r="35" spans="3:9" x14ac:dyDescent="0.35">
      <c r="C35" s="1">
        <v>43095</v>
      </c>
      <c r="D35" t="s">
        <v>21</v>
      </c>
      <c r="E35" t="s">
        <v>16</v>
      </c>
      <c r="F35" s="5">
        <v>2785</v>
      </c>
      <c r="G35" s="9">
        <v>27</v>
      </c>
      <c r="H35" s="6">
        <f t="shared" si="0"/>
        <v>75195</v>
      </c>
      <c r="I35" s="20">
        <f t="shared" si="1"/>
        <v>1</v>
      </c>
    </row>
    <row r="36" spans="3:9" x14ac:dyDescent="0.35">
      <c r="C36" s="1">
        <v>43100</v>
      </c>
      <c r="D36" t="s">
        <v>8</v>
      </c>
      <c r="E36" t="s">
        <v>17</v>
      </c>
      <c r="F36" s="5">
        <v>382</v>
      </c>
      <c r="G36" s="9">
        <v>52</v>
      </c>
      <c r="H36" s="6">
        <f t="shared" si="0"/>
        <v>19864</v>
      </c>
      <c r="I36" s="20">
        <f t="shared" si="1"/>
        <v>0</v>
      </c>
    </row>
  </sheetData>
  <conditionalFormatting sqref="C5:H36">
    <cfRule type="expression" dxfId="11" priority="1">
      <formula>MOD(ROW(),2)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6"/>
  <sheetViews>
    <sheetView topLeftCell="A11" zoomScale="115" zoomScaleNormal="115" workbookViewId="0">
      <selection activeCell="J8" sqref="J8"/>
    </sheetView>
  </sheetViews>
  <sheetFormatPr baseColWidth="10" defaultColWidth="8.7265625" defaultRowHeight="14.5" x14ac:dyDescent="0.35"/>
  <cols>
    <col min="3" max="3" width="11.81640625" customWidth="1"/>
    <col min="4" max="4" width="11.453125" customWidth="1"/>
    <col min="5" max="5" width="12.7265625" customWidth="1"/>
    <col min="6" max="6" width="11.54296875" customWidth="1"/>
    <col min="7" max="7" width="11.7265625" style="9" customWidth="1"/>
    <col min="8" max="8" width="13.54296875" customWidth="1"/>
    <col min="9" max="9" width="13.26953125" bestFit="1" customWidth="1"/>
    <col min="10" max="10" width="15.7265625" style="13" customWidth="1"/>
    <col min="11" max="11" width="23" style="13" bestFit="1" customWidth="1"/>
    <col min="14" max="14" width="14.1796875" customWidth="1"/>
  </cols>
  <sheetData>
    <row r="1" spans="1:15" x14ac:dyDescent="0.35">
      <c r="A1" s="37"/>
    </row>
    <row r="2" spans="1:15" x14ac:dyDescent="0.35">
      <c r="H2" s="6"/>
    </row>
    <row r="3" spans="1:15" x14ac:dyDescent="0.35">
      <c r="I3" s="12" t="s">
        <v>22</v>
      </c>
    </row>
    <row r="4" spans="1:15" x14ac:dyDescent="0.35">
      <c r="C4" s="10" t="s">
        <v>0</v>
      </c>
      <c r="D4" s="3" t="s">
        <v>1</v>
      </c>
      <c r="E4" s="3" t="s">
        <v>2</v>
      </c>
      <c r="F4" s="4" t="s">
        <v>5</v>
      </c>
      <c r="G4" s="8" t="s">
        <v>3</v>
      </c>
      <c r="H4" s="7" t="s">
        <v>4</v>
      </c>
      <c r="I4" s="3" t="s">
        <v>45</v>
      </c>
      <c r="J4" s="12"/>
      <c r="K4" s="12"/>
      <c r="M4" s="3"/>
      <c r="N4" s="3"/>
      <c r="O4" s="3"/>
    </row>
    <row r="5" spans="1:15" x14ac:dyDescent="0.35">
      <c r="C5" s="1">
        <v>42741</v>
      </c>
      <c r="D5" t="s">
        <v>7</v>
      </c>
      <c r="E5" t="s">
        <v>17</v>
      </c>
      <c r="F5" s="5">
        <v>382</v>
      </c>
      <c r="G5" s="9">
        <v>87</v>
      </c>
      <c r="H5" s="6">
        <f>G5*F5</f>
        <v>33234</v>
      </c>
      <c r="I5" s="20" t="b">
        <f>OR($E5="Kludget",$E5="Flibbit",$E5="Flogjam")</f>
        <v>1</v>
      </c>
      <c r="O5" s="2"/>
    </row>
    <row r="6" spans="1:15" x14ac:dyDescent="0.35">
      <c r="C6" s="1">
        <v>42744</v>
      </c>
      <c r="D6" t="s">
        <v>9</v>
      </c>
      <c r="E6" t="s">
        <v>18</v>
      </c>
      <c r="F6" s="5">
        <v>3421</v>
      </c>
      <c r="G6" s="9">
        <v>12</v>
      </c>
      <c r="H6" s="6">
        <f t="shared" ref="H6:H36" si="0">G6*F6</f>
        <v>41052</v>
      </c>
      <c r="I6" s="20" t="b">
        <f t="shared" ref="I6:I36" si="1">OR($E6="Kludget",$E6="Flibbit",$E6="Flogjam")</f>
        <v>0</v>
      </c>
      <c r="O6" s="2"/>
    </row>
    <row r="7" spans="1:15" x14ac:dyDescent="0.35">
      <c r="C7" s="1">
        <v>42744</v>
      </c>
      <c r="D7" t="s">
        <v>10</v>
      </c>
      <c r="E7" t="s">
        <v>16</v>
      </c>
      <c r="F7" s="5">
        <v>2785</v>
      </c>
      <c r="G7" s="9">
        <v>15</v>
      </c>
      <c r="H7" s="6">
        <f t="shared" si="0"/>
        <v>41775</v>
      </c>
      <c r="I7" s="20" t="b">
        <f t="shared" si="1"/>
        <v>0</v>
      </c>
      <c r="O7" s="2"/>
    </row>
    <row r="8" spans="1:15" x14ac:dyDescent="0.35">
      <c r="C8" s="1">
        <v>42764</v>
      </c>
      <c r="D8" t="s">
        <v>11</v>
      </c>
      <c r="E8" t="s">
        <v>16</v>
      </c>
      <c r="F8" s="5">
        <v>2785</v>
      </c>
      <c r="G8" s="9">
        <v>9</v>
      </c>
      <c r="H8" s="6">
        <f t="shared" si="0"/>
        <v>25065</v>
      </c>
      <c r="I8" s="20" t="b">
        <f t="shared" si="1"/>
        <v>0</v>
      </c>
      <c r="O8" s="2"/>
    </row>
    <row r="9" spans="1:15" x14ac:dyDescent="0.35">
      <c r="C9" s="1">
        <v>42766</v>
      </c>
      <c r="D9" t="s">
        <v>12</v>
      </c>
      <c r="E9" t="s">
        <v>18</v>
      </c>
      <c r="F9" s="5">
        <v>3421</v>
      </c>
      <c r="G9" s="9">
        <v>23</v>
      </c>
      <c r="H9" s="6">
        <f t="shared" si="0"/>
        <v>78683</v>
      </c>
      <c r="I9" s="20" t="b">
        <f t="shared" si="1"/>
        <v>0</v>
      </c>
      <c r="O9" s="2"/>
    </row>
    <row r="10" spans="1:15" x14ac:dyDescent="0.35">
      <c r="C10" s="1">
        <v>42775</v>
      </c>
      <c r="D10" t="s">
        <v>12</v>
      </c>
      <c r="E10" t="s">
        <v>16</v>
      </c>
      <c r="F10" s="5">
        <v>2785</v>
      </c>
      <c r="G10" s="9">
        <v>28</v>
      </c>
      <c r="H10" s="6">
        <f t="shared" si="0"/>
        <v>77980</v>
      </c>
      <c r="I10" s="20" t="b">
        <f t="shared" si="1"/>
        <v>0</v>
      </c>
      <c r="O10" s="2"/>
    </row>
    <row r="11" spans="1:15" x14ac:dyDescent="0.35">
      <c r="C11" s="1">
        <v>42779</v>
      </c>
      <c r="D11" t="s">
        <v>7</v>
      </c>
      <c r="E11" t="s">
        <v>17</v>
      </c>
      <c r="F11" s="5">
        <v>382</v>
      </c>
      <c r="G11" s="9">
        <v>33</v>
      </c>
      <c r="H11" s="6">
        <f t="shared" si="0"/>
        <v>12606</v>
      </c>
      <c r="I11" s="20" t="b">
        <f t="shared" si="1"/>
        <v>1</v>
      </c>
      <c r="O11" s="2"/>
    </row>
    <row r="12" spans="1:15" x14ac:dyDescent="0.35">
      <c r="C12" s="1">
        <v>42788</v>
      </c>
      <c r="D12" t="s">
        <v>10</v>
      </c>
      <c r="E12" t="s">
        <v>15</v>
      </c>
      <c r="F12" s="5">
        <v>1843</v>
      </c>
      <c r="G12" s="9">
        <v>37</v>
      </c>
      <c r="H12" s="6">
        <f t="shared" si="0"/>
        <v>68191</v>
      </c>
      <c r="I12" s="20" t="b">
        <f t="shared" si="1"/>
        <v>1</v>
      </c>
    </row>
    <row r="13" spans="1:15" x14ac:dyDescent="0.35">
      <c r="C13" s="1">
        <v>42789</v>
      </c>
      <c r="D13" t="s">
        <v>7</v>
      </c>
      <c r="E13" t="s">
        <v>13</v>
      </c>
      <c r="F13" s="5">
        <v>576</v>
      </c>
      <c r="G13" s="9">
        <v>6</v>
      </c>
      <c r="H13" s="6">
        <f t="shared" si="0"/>
        <v>3456</v>
      </c>
      <c r="I13" s="20" t="b">
        <f t="shared" si="1"/>
        <v>1</v>
      </c>
    </row>
    <row r="14" spans="1:15" x14ac:dyDescent="0.35">
      <c r="C14" s="1">
        <v>42816</v>
      </c>
      <c r="D14" t="s">
        <v>7</v>
      </c>
      <c r="E14" t="s">
        <v>19</v>
      </c>
      <c r="F14" s="5">
        <v>8712</v>
      </c>
      <c r="G14" s="9">
        <v>8</v>
      </c>
      <c r="H14" s="6">
        <f t="shared" si="0"/>
        <v>69696</v>
      </c>
      <c r="I14" s="20" t="b">
        <f t="shared" si="1"/>
        <v>0</v>
      </c>
    </row>
    <row r="15" spans="1:15" x14ac:dyDescent="0.35">
      <c r="C15" s="1">
        <v>42820</v>
      </c>
      <c r="D15" t="s">
        <v>12</v>
      </c>
      <c r="E15" t="s">
        <v>19</v>
      </c>
      <c r="F15" s="5">
        <v>8712</v>
      </c>
      <c r="G15" s="9">
        <v>7</v>
      </c>
      <c r="H15" s="6">
        <f t="shared" si="0"/>
        <v>60984</v>
      </c>
      <c r="I15" s="20" t="b">
        <f t="shared" si="1"/>
        <v>0</v>
      </c>
    </row>
    <row r="16" spans="1:15" x14ac:dyDescent="0.35">
      <c r="C16" s="1">
        <v>42847</v>
      </c>
      <c r="D16" t="s">
        <v>21</v>
      </c>
      <c r="E16" t="s">
        <v>19</v>
      </c>
      <c r="F16" s="5">
        <v>8712</v>
      </c>
      <c r="G16" s="9">
        <v>9</v>
      </c>
      <c r="H16" s="6">
        <f t="shared" si="0"/>
        <v>78408</v>
      </c>
      <c r="I16" s="20" t="b">
        <f t="shared" si="1"/>
        <v>0</v>
      </c>
    </row>
    <row r="17" spans="3:9" x14ac:dyDescent="0.35">
      <c r="C17" s="1">
        <v>42884</v>
      </c>
      <c r="D17" t="s">
        <v>21</v>
      </c>
      <c r="E17" t="s">
        <v>19</v>
      </c>
      <c r="F17" s="5">
        <v>8712</v>
      </c>
      <c r="G17" s="9">
        <v>11</v>
      </c>
      <c r="H17" s="6">
        <f t="shared" si="0"/>
        <v>95832</v>
      </c>
      <c r="I17" s="20" t="b">
        <f t="shared" si="1"/>
        <v>0</v>
      </c>
    </row>
    <row r="18" spans="3:9" x14ac:dyDescent="0.35">
      <c r="C18" s="1">
        <v>42887</v>
      </c>
      <c r="D18" t="s">
        <v>10</v>
      </c>
      <c r="E18" t="s">
        <v>15</v>
      </c>
      <c r="F18" s="5">
        <v>1843</v>
      </c>
      <c r="G18" s="9">
        <v>47</v>
      </c>
      <c r="H18" s="6">
        <f t="shared" si="0"/>
        <v>86621</v>
      </c>
      <c r="I18" s="20" t="b">
        <f t="shared" si="1"/>
        <v>1</v>
      </c>
    </row>
    <row r="19" spans="3:9" x14ac:dyDescent="0.35">
      <c r="C19" s="1">
        <v>42888</v>
      </c>
      <c r="D19" t="s">
        <v>11</v>
      </c>
      <c r="E19" t="s">
        <v>16</v>
      </c>
      <c r="F19" s="5">
        <v>2785</v>
      </c>
      <c r="G19" s="9">
        <v>12</v>
      </c>
      <c r="H19" s="6">
        <f t="shared" si="0"/>
        <v>33420</v>
      </c>
      <c r="I19" s="20" t="b">
        <f t="shared" si="1"/>
        <v>0</v>
      </c>
    </row>
    <row r="20" spans="3:9" x14ac:dyDescent="0.35">
      <c r="C20" s="1">
        <v>42908</v>
      </c>
      <c r="D20" t="s">
        <v>6</v>
      </c>
      <c r="E20" t="s">
        <v>15</v>
      </c>
      <c r="F20" s="5">
        <v>1843</v>
      </c>
      <c r="G20" s="9">
        <v>34</v>
      </c>
      <c r="H20" s="6">
        <f t="shared" si="0"/>
        <v>62662</v>
      </c>
      <c r="I20" s="20" t="b">
        <f t="shared" si="1"/>
        <v>1</v>
      </c>
    </row>
    <row r="21" spans="3:9" x14ac:dyDescent="0.35">
      <c r="C21" s="1">
        <v>42925</v>
      </c>
      <c r="D21" t="s">
        <v>11</v>
      </c>
      <c r="E21" t="s">
        <v>15</v>
      </c>
      <c r="F21" s="5">
        <v>1843</v>
      </c>
      <c r="G21" s="9">
        <v>32</v>
      </c>
      <c r="H21" s="6">
        <f t="shared" si="0"/>
        <v>58976</v>
      </c>
      <c r="I21" s="20" t="b">
        <f t="shared" si="1"/>
        <v>1</v>
      </c>
    </row>
    <row r="22" spans="3:9" x14ac:dyDescent="0.35">
      <c r="C22" s="1">
        <v>42938</v>
      </c>
      <c r="D22" t="s">
        <v>12</v>
      </c>
      <c r="E22" t="s">
        <v>13</v>
      </c>
      <c r="F22" s="5">
        <v>576</v>
      </c>
      <c r="G22" s="9">
        <v>25</v>
      </c>
      <c r="H22" s="6">
        <f t="shared" si="0"/>
        <v>14400</v>
      </c>
      <c r="I22" s="20" t="b">
        <f t="shared" si="1"/>
        <v>1</v>
      </c>
    </row>
    <row r="23" spans="3:9" x14ac:dyDescent="0.35">
      <c r="C23" s="1">
        <v>42939</v>
      </c>
      <c r="D23" t="s">
        <v>21</v>
      </c>
      <c r="E23" t="s">
        <v>18</v>
      </c>
      <c r="F23" s="5">
        <v>3421</v>
      </c>
      <c r="G23" s="9">
        <v>5</v>
      </c>
      <c r="H23" s="6">
        <f t="shared" si="0"/>
        <v>17105</v>
      </c>
      <c r="I23" s="20" t="b">
        <f t="shared" si="1"/>
        <v>0</v>
      </c>
    </row>
    <row r="24" spans="3:9" x14ac:dyDescent="0.35">
      <c r="C24" s="1">
        <v>42978</v>
      </c>
      <c r="D24" t="s">
        <v>9</v>
      </c>
      <c r="E24" t="s">
        <v>15</v>
      </c>
      <c r="F24" s="5">
        <v>1843</v>
      </c>
      <c r="G24" s="9">
        <v>12</v>
      </c>
      <c r="H24" s="6">
        <f t="shared" si="0"/>
        <v>22116</v>
      </c>
      <c r="I24" s="20" t="b">
        <f t="shared" si="1"/>
        <v>1</v>
      </c>
    </row>
    <row r="25" spans="3:9" x14ac:dyDescent="0.35">
      <c r="C25" s="1">
        <v>42986</v>
      </c>
      <c r="D25" t="s">
        <v>10</v>
      </c>
      <c r="E25" t="s">
        <v>19</v>
      </c>
      <c r="F25" s="5">
        <v>8712</v>
      </c>
      <c r="G25" s="9">
        <v>6</v>
      </c>
      <c r="H25" s="6">
        <f t="shared" si="0"/>
        <v>52272</v>
      </c>
      <c r="I25" s="20" t="b">
        <f t="shared" si="1"/>
        <v>0</v>
      </c>
    </row>
    <row r="26" spans="3:9" x14ac:dyDescent="0.35">
      <c r="C26" s="1">
        <v>42992</v>
      </c>
      <c r="D26" t="s">
        <v>8</v>
      </c>
      <c r="E26" t="s">
        <v>13</v>
      </c>
      <c r="F26" s="5">
        <v>576</v>
      </c>
      <c r="G26" s="9">
        <v>66</v>
      </c>
      <c r="H26" s="6">
        <f t="shared" si="0"/>
        <v>38016</v>
      </c>
      <c r="I26" s="20" t="b">
        <f t="shared" si="1"/>
        <v>1</v>
      </c>
    </row>
    <row r="27" spans="3:9" x14ac:dyDescent="0.35">
      <c r="C27" s="1">
        <v>43048</v>
      </c>
      <c r="D27" t="s">
        <v>10</v>
      </c>
      <c r="E27" t="s">
        <v>17</v>
      </c>
      <c r="F27" s="5">
        <v>382</v>
      </c>
      <c r="G27" s="9">
        <v>69</v>
      </c>
      <c r="H27" s="6">
        <f t="shared" si="0"/>
        <v>26358</v>
      </c>
      <c r="I27" s="20" t="b">
        <f t="shared" si="1"/>
        <v>1</v>
      </c>
    </row>
    <row r="28" spans="3:9" x14ac:dyDescent="0.35">
      <c r="C28" s="1">
        <v>43060</v>
      </c>
      <c r="D28" t="s">
        <v>7</v>
      </c>
      <c r="E28" t="s">
        <v>14</v>
      </c>
      <c r="F28" s="5">
        <v>2987</v>
      </c>
      <c r="G28" s="9">
        <v>28</v>
      </c>
      <c r="H28" s="6">
        <f t="shared" si="0"/>
        <v>83636</v>
      </c>
      <c r="I28" s="20" t="b">
        <f t="shared" si="1"/>
        <v>0</v>
      </c>
    </row>
    <row r="29" spans="3:9" x14ac:dyDescent="0.35">
      <c r="C29" s="1">
        <v>43062</v>
      </c>
      <c r="D29" t="s">
        <v>9</v>
      </c>
      <c r="E29" t="s">
        <v>14</v>
      </c>
      <c r="F29" s="5">
        <v>2987</v>
      </c>
      <c r="G29" s="9">
        <v>26</v>
      </c>
      <c r="H29" s="6">
        <f t="shared" si="0"/>
        <v>77662</v>
      </c>
      <c r="I29" s="20" t="b">
        <f t="shared" si="1"/>
        <v>0</v>
      </c>
    </row>
    <row r="30" spans="3:9" x14ac:dyDescent="0.35">
      <c r="C30" s="1">
        <v>43078</v>
      </c>
      <c r="D30" t="s">
        <v>12</v>
      </c>
      <c r="E30" t="s">
        <v>17</v>
      </c>
      <c r="F30" s="5">
        <v>382</v>
      </c>
      <c r="G30" s="9">
        <v>43</v>
      </c>
      <c r="H30" s="6">
        <f t="shared" si="0"/>
        <v>16426</v>
      </c>
      <c r="I30" s="20" t="b">
        <f t="shared" si="1"/>
        <v>1</v>
      </c>
    </row>
    <row r="31" spans="3:9" x14ac:dyDescent="0.35">
      <c r="C31" s="1">
        <v>43079</v>
      </c>
      <c r="D31" t="s">
        <v>10</v>
      </c>
      <c r="E31" t="s">
        <v>13</v>
      </c>
      <c r="F31" s="5">
        <v>576</v>
      </c>
      <c r="G31" s="9">
        <v>31</v>
      </c>
      <c r="H31" s="6">
        <f t="shared" si="0"/>
        <v>17856</v>
      </c>
      <c r="I31" s="20" t="b">
        <f t="shared" si="1"/>
        <v>1</v>
      </c>
    </row>
    <row r="32" spans="3:9" x14ac:dyDescent="0.35">
      <c r="C32" s="1">
        <v>43085</v>
      </c>
      <c r="D32" t="s">
        <v>8</v>
      </c>
      <c r="E32" t="s">
        <v>16</v>
      </c>
      <c r="F32" s="5">
        <v>2785</v>
      </c>
      <c r="G32" s="9">
        <v>21</v>
      </c>
      <c r="H32" s="6">
        <f t="shared" si="0"/>
        <v>58485</v>
      </c>
      <c r="I32" s="20" t="b">
        <f t="shared" si="1"/>
        <v>0</v>
      </c>
    </row>
    <row r="33" spans="3:9" x14ac:dyDescent="0.35">
      <c r="C33" s="1">
        <v>43091</v>
      </c>
      <c r="D33" t="s">
        <v>9</v>
      </c>
      <c r="E33" t="s">
        <v>17</v>
      </c>
      <c r="F33" s="5">
        <v>382</v>
      </c>
      <c r="G33" s="9">
        <v>15</v>
      </c>
      <c r="H33" s="6">
        <f t="shared" si="0"/>
        <v>5730</v>
      </c>
      <c r="I33" s="20" t="b">
        <f t="shared" si="1"/>
        <v>1</v>
      </c>
    </row>
    <row r="34" spans="3:9" x14ac:dyDescent="0.35">
      <c r="C34" s="1">
        <v>43095</v>
      </c>
      <c r="D34" t="s">
        <v>8</v>
      </c>
      <c r="E34" t="s">
        <v>17</v>
      </c>
      <c r="F34" s="5">
        <v>382</v>
      </c>
      <c r="G34" s="9">
        <v>54</v>
      </c>
      <c r="H34" s="6">
        <f t="shared" si="0"/>
        <v>20628</v>
      </c>
      <c r="I34" s="20" t="b">
        <f t="shared" si="1"/>
        <v>1</v>
      </c>
    </row>
    <row r="35" spans="3:9" x14ac:dyDescent="0.35">
      <c r="C35" s="1">
        <v>43095</v>
      </c>
      <c r="D35" t="s">
        <v>21</v>
      </c>
      <c r="E35" t="s">
        <v>16</v>
      </c>
      <c r="F35" s="5">
        <v>2785</v>
      </c>
      <c r="G35" s="9">
        <v>27</v>
      </c>
      <c r="H35" s="6">
        <f t="shared" si="0"/>
        <v>75195</v>
      </c>
      <c r="I35" s="20" t="b">
        <f t="shared" si="1"/>
        <v>0</v>
      </c>
    </row>
    <row r="36" spans="3:9" x14ac:dyDescent="0.35">
      <c r="C36" s="1">
        <v>43100</v>
      </c>
      <c r="D36" t="s">
        <v>8</v>
      </c>
      <c r="E36" t="s">
        <v>17</v>
      </c>
      <c r="F36" s="5">
        <v>382</v>
      </c>
      <c r="G36" s="9">
        <v>52</v>
      </c>
      <c r="H36" s="6">
        <f t="shared" si="0"/>
        <v>19864</v>
      </c>
      <c r="I36" s="20" t="b">
        <f t="shared" si="1"/>
        <v>1</v>
      </c>
    </row>
  </sheetData>
  <conditionalFormatting sqref="C5:H36">
    <cfRule type="expression" dxfId="10" priority="1">
      <formula>OR($E5="Kludget",$E5="Flibbit",$E5="Flogjam")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7"/>
  <sheetViews>
    <sheetView zoomScale="115" zoomScaleNormal="115" workbookViewId="0">
      <selection activeCell="I5" sqref="I5"/>
    </sheetView>
  </sheetViews>
  <sheetFormatPr baseColWidth="10" defaultColWidth="8.7265625" defaultRowHeight="14.5" x14ac:dyDescent="0.35"/>
  <cols>
    <col min="3" max="3" width="11.81640625" customWidth="1"/>
    <col min="4" max="4" width="11.453125" customWidth="1"/>
    <col min="5" max="5" width="12.7265625" customWidth="1"/>
    <col min="6" max="6" width="11.54296875" customWidth="1"/>
    <col min="7" max="7" width="11.7265625" style="9" customWidth="1"/>
    <col min="8" max="8" width="13.54296875" customWidth="1"/>
    <col min="9" max="9" width="13.26953125" bestFit="1" customWidth="1"/>
    <col min="10" max="10" width="10.7265625" style="13" customWidth="1"/>
    <col min="11" max="11" width="10.54296875" style="13" bestFit="1" customWidth="1"/>
    <col min="14" max="14" width="14.1796875" customWidth="1"/>
  </cols>
  <sheetData>
    <row r="1" spans="1:15" x14ac:dyDescent="0.35">
      <c r="A1" s="37"/>
      <c r="F1" s="3" t="s">
        <v>42</v>
      </c>
      <c r="G1" s="3" t="s">
        <v>43</v>
      </c>
      <c r="H1" s="3" t="s">
        <v>44</v>
      </c>
      <c r="I1" s="9"/>
      <c r="J1"/>
      <c r="K1"/>
      <c r="L1" s="13"/>
      <c r="M1" s="13"/>
    </row>
    <row r="2" spans="1:15" x14ac:dyDescent="0.35">
      <c r="E2" s="3" t="s">
        <v>33</v>
      </c>
      <c r="F2" s="16" t="s">
        <v>18</v>
      </c>
      <c r="G2" s="16" t="s">
        <v>16</v>
      </c>
      <c r="H2" s="16" t="s">
        <v>19</v>
      </c>
      <c r="I2" s="9"/>
      <c r="J2" s="6"/>
      <c r="K2"/>
      <c r="L2" s="13"/>
      <c r="M2" s="13"/>
    </row>
    <row r="4" spans="1:15" x14ac:dyDescent="0.35">
      <c r="C4" s="10" t="s">
        <v>0</v>
      </c>
      <c r="D4" s="3" t="s">
        <v>1</v>
      </c>
      <c r="E4" s="3" t="s">
        <v>2</v>
      </c>
      <c r="F4" s="4" t="s">
        <v>5</v>
      </c>
      <c r="G4" s="8" t="s">
        <v>3</v>
      </c>
      <c r="H4" s="7" t="s">
        <v>4</v>
      </c>
      <c r="I4" s="12" t="s">
        <v>22</v>
      </c>
      <c r="J4" s="12"/>
      <c r="K4" s="17" t="s">
        <v>32</v>
      </c>
      <c r="M4" s="3"/>
      <c r="N4" s="3"/>
      <c r="O4" s="3"/>
    </row>
    <row r="5" spans="1:15" x14ac:dyDescent="0.35">
      <c r="C5" s="1">
        <v>42741</v>
      </c>
      <c r="D5" t="s">
        <v>7</v>
      </c>
      <c r="E5" t="s">
        <v>17</v>
      </c>
      <c r="F5" s="5">
        <v>382</v>
      </c>
      <c r="G5" s="9">
        <v>87</v>
      </c>
      <c r="H5" s="6">
        <f>G5*F5</f>
        <v>33234</v>
      </c>
      <c r="I5" s="20" t="b">
        <f>OR($E5=$F$2,$E5=$G$2,$E5=$H$2)</f>
        <v>0</v>
      </c>
      <c r="K5" s="35" t="s">
        <v>58</v>
      </c>
      <c r="O5" s="2"/>
    </row>
    <row r="6" spans="1:15" x14ac:dyDescent="0.35">
      <c r="C6" s="1">
        <v>42744</v>
      </c>
      <c r="D6" t="s">
        <v>9</v>
      </c>
      <c r="E6" t="s">
        <v>18</v>
      </c>
      <c r="F6" s="5">
        <v>3421</v>
      </c>
      <c r="G6" s="9">
        <v>12</v>
      </c>
      <c r="H6" s="6">
        <f t="shared" ref="H6:H36" si="0">G6*F6</f>
        <v>41052</v>
      </c>
      <c r="I6" s="20" t="b">
        <f t="shared" ref="I6:I36" si="1">OR($E6=$F$2,$E6=$G$2,$E6=$H$2)</f>
        <v>1</v>
      </c>
      <c r="K6" t="s">
        <v>16</v>
      </c>
      <c r="O6" s="2"/>
    </row>
    <row r="7" spans="1:15" x14ac:dyDescent="0.35">
      <c r="C7" s="1">
        <v>42744</v>
      </c>
      <c r="D7" t="s">
        <v>10</v>
      </c>
      <c r="E7" t="s">
        <v>16</v>
      </c>
      <c r="F7" s="5">
        <v>2785</v>
      </c>
      <c r="G7" s="9">
        <v>15</v>
      </c>
      <c r="H7" s="6">
        <f t="shared" si="0"/>
        <v>41775</v>
      </c>
      <c r="I7" s="20" t="b">
        <f t="shared" si="1"/>
        <v>1</v>
      </c>
      <c r="K7" t="s">
        <v>18</v>
      </c>
      <c r="O7" s="2"/>
    </row>
    <row r="8" spans="1:15" x14ac:dyDescent="0.35">
      <c r="C8" s="1">
        <v>42764</v>
      </c>
      <c r="D8" t="s">
        <v>11</v>
      </c>
      <c r="E8" t="s">
        <v>16</v>
      </c>
      <c r="F8" s="5">
        <v>2785</v>
      </c>
      <c r="G8" s="9">
        <v>9</v>
      </c>
      <c r="H8" s="6">
        <f t="shared" si="0"/>
        <v>25065</v>
      </c>
      <c r="I8" s="20" t="b">
        <f t="shared" si="1"/>
        <v>1</v>
      </c>
      <c r="K8" t="s">
        <v>13</v>
      </c>
      <c r="O8" s="2"/>
    </row>
    <row r="9" spans="1:15" x14ac:dyDescent="0.35">
      <c r="C9" s="1">
        <v>42766</v>
      </c>
      <c r="D9" t="s">
        <v>12</v>
      </c>
      <c r="E9" t="s">
        <v>18</v>
      </c>
      <c r="F9" s="5">
        <v>3421</v>
      </c>
      <c r="G9" s="9">
        <v>23</v>
      </c>
      <c r="H9" s="6">
        <f t="shared" si="0"/>
        <v>78683</v>
      </c>
      <c r="I9" s="20" t="b">
        <f t="shared" si="1"/>
        <v>1</v>
      </c>
      <c r="K9" t="s">
        <v>15</v>
      </c>
      <c r="O9" s="2"/>
    </row>
    <row r="10" spans="1:15" x14ac:dyDescent="0.35">
      <c r="C10" s="1">
        <v>42775</v>
      </c>
      <c r="D10" t="s">
        <v>12</v>
      </c>
      <c r="E10" t="s">
        <v>16</v>
      </c>
      <c r="F10" s="5">
        <v>2785</v>
      </c>
      <c r="G10" s="9">
        <v>28</v>
      </c>
      <c r="H10" s="6">
        <f t="shared" si="0"/>
        <v>77980</v>
      </c>
      <c r="I10" s="20" t="b">
        <f t="shared" si="1"/>
        <v>1</v>
      </c>
      <c r="K10" t="s">
        <v>17</v>
      </c>
      <c r="O10" s="2"/>
    </row>
    <row r="11" spans="1:15" x14ac:dyDescent="0.35">
      <c r="C11" s="1">
        <v>42779</v>
      </c>
      <c r="D11" t="s">
        <v>7</v>
      </c>
      <c r="E11" t="s">
        <v>17</v>
      </c>
      <c r="F11" s="5">
        <v>382</v>
      </c>
      <c r="G11" s="9">
        <v>33</v>
      </c>
      <c r="H11" s="6">
        <f t="shared" si="0"/>
        <v>12606</v>
      </c>
      <c r="I11" s="20" t="b">
        <f t="shared" si="1"/>
        <v>0</v>
      </c>
      <c r="K11" t="s">
        <v>14</v>
      </c>
      <c r="O11" s="2"/>
    </row>
    <row r="12" spans="1:15" x14ac:dyDescent="0.35">
      <c r="C12" s="1">
        <v>42788</v>
      </c>
      <c r="D12" t="s">
        <v>10</v>
      </c>
      <c r="E12" t="s">
        <v>15</v>
      </c>
      <c r="F12" s="5">
        <v>1843</v>
      </c>
      <c r="G12" s="9">
        <v>37</v>
      </c>
      <c r="H12" s="6">
        <f t="shared" si="0"/>
        <v>68191</v>
      </c>
      <c r="I12" s="20" t="b">
        <f t="shared" si="1"/>
        <v>0</v>
      </c>
      <c r="K12" t="s">
        <v>19</v>
      </c>
    </row>
    <row r="13" spans="1:15" x14ac:dyDescent="0.35">
      <c r="C13" s="1">
        <v>42789</v>
      </c>
      <c r="D13" t="s">
        <v>7</v>
      </c>
      <c r="E13" t="s">
        <v>13</v>
      </c>
      <c r="F13" s="5">
        <v>576</v>
      </c>
      <c r="G13" s="9">
        <v>6</v>
      </c>
      <c r="H13" s="6">
        <f t="shared" si="0"/>
        <v>3456</v>
      </c>
      <c r="I13" s="20" t="b">
        <f t="shared" si="1"/>
        <v>0</v>
      </c>
      <c r="K13"/>
    </row>
    <row r="14" spans="1:15" x14ac:dyDescent="0.35">
      <c r="C14" s="1">
        <v>42816</v>
      </c>
      <c r="D14" t="s">
        <v>7</v>
      </c>
      <c r="E14" t="s">
        <v>19</v>
      </c>
      <c r="F14" s="5">
        <v>8712</v>
      </c>
      <c r="G14" s="9">
        <v>8</v>
      </c>
      <c r="H14" s="6">
        <f t="shared" si="0"/>
        <v>69696</v>
      </c>
      <c r="I14" s="20" t="b">
        <f t="shared" si="1"/>
        <v>1</v>
      </c>
      <c r="K14"/>
    </row>
    <row r="15" spans="1:15" x14ac:dyDescent="0.35">
      <c r="C15" s="1">
        <v>42820</v>
      </c>
      <c r="D15" t="s">
        <v>12</v>
      </c>
      <c r="E15" t="s">
        <v>19</v>
      </c>
      <c r="F15" s="5">
        <v>8712</v>
      </c>
      <c r="G15" s="9">
        <v>7</v>
      </c>
      <c r="H15" s="6">
        <f t="shared" si="0"/>
        <v>60984</v>
      </c>
      <c r="I15" s="20" t="b">
        <f t="shared" si="1"/>
        <v>1</v>
      </c>
      <c r="K15"/>
    </row>
    <row r="16" spans="1:15" x14ac:dyDescent="0.35">
      <c r="C16" s="1">
        <v>42847</v>
      </c>
      <c r="D16" t="s">
        <v>21</v>
      </c>
      <c r="E16" t="s">
        <v>19</v>
      </c>
      <c r="F16" s="5">
        <v>8712</v>
      </c>
      <c r="G16" s="9">
        <v>9</v>
      </c>
      <c r="H16" s="6">
        <f t="shared" si="0"/>
        <v>78408</v>
      </c>
      <c r="I16" s="20" t="b">
        <f t="shared" si="1"/>
        <v>1</v>
      </c>
      <c r="K16"/>
    </row>
    <row r="17" spans="3:11" x14ac:dyDescent="0.35">
      <c r="C17" s="1">
        <v>42884</v>
      </c>
      <c r="D17" t="s">
        <v>21</v>
      </c>
      <c r="E17" t="s">
        <v>19</v>
      </c>
      <c r="F17" s="5">
        <v>8712</v>
      </c>
      <c r="G17" s="9">
        <v>11</v>
      </c>
      <c r="H17" s="6">
        <f t="shared" si="0"/>
        <v>95832</v>
      </c>
      <c r="I17" s="20" t="b">
        <f t="shared" si="1"/>
        <v>1</v>
      </c>
      <c r="K17"/>
    </row>
    <row r="18" spans="3:11" x14ac:dyDescent="0.35">
      <c r="C18" s="1">
        <v>42887</v>
      </c>
      <c r="D18" t="s">
        <v>10</v>
      </c>
      <c r="E18" t="s">
        <v>15</v>
      </c>
      <c r="F18" s="5">
        <v>1843</v>
      </c>
      <c r="G18" s="9">
        <v>47</v>
      </c>
      <c r="H18" s="6">
        <f t="shared" si="0"/>
        <v>86621</v>
      </c>
      <c r="I18" s="20" t="b">
        <f t="shared" si="1"/>
        <v>0</v>
      </c>
      <c r="K18"/>
    </row>
    <row r="19" spans="3:11" x14ac:dyDescent="0.35">
      <c r="C19" s="1">
        <v>42888</v>
      </c>
      <c r="D19" t="s">
        <v>11</v>
      </c>
      <c r="E19" t="s">
        <v>16</v>
      </c>
      <c r="F19" s="5">
        <v>2785</v>
      </c>
      <c r="G19" s="9">
        <v>12</v>
      </c>
      <c r="H19" s="6">
        <f t="shared" si="0"/>
        <v>33420</v>
      </c>
      <c r="I19" s="20" t="b">
        <f t="shared" si="1"/>
        <v>1</v>
      </c>
      <c r="K19"/>
    </row>
    <row r="20" spans="3:11" x14ac:dyDescent="0.35">
      <c r="C20" s="1">
        <v>42908</v>
      </c>
      <c r="D20" t="s">
        <v>6</v>
      </c>
      <c r="E20" t="s">
        <v>15</v>
      </c>
      <c r="F20" s="5">
        <v>1843</v>
      </c>
      <c r="G20" s="9">
        <v>34</v>
      </c>
      <c r="H20" s="6">
        <f t="shared" si="0"/>
        <v>62662</v>
      </c>
      <c r="I20" s="20" t="b">
        <f t="shared" si="1"/>
        <v>0</v>
      </c>
      <c r="K20"/>
    </row>
    <row r="21" spans="3:11" x14ac:dyDescent="0.35">
      <c r="C21" s="1">
        <v>42925</v>
      </c>
      <c r="D21" t="s">
        <v>11</v>
      </c>
      <c r="E21" t="s">
        <v>15</v>
      </c>
      <c r="F21" s="5">
        <v>1843</v>
      </c>
      <c r="G21" s="9">
        <v>32</v>
      </c>
      <c r="H21" s="6">
        <f t="shared" si="0"/>
        <v>58976</v>
      </c>
      <c r="I21" s="20" t="b">
        <f t="shared" si="1"/>
        <v>0</v>
      </c>
      <c r="K21"/>
    </row>
    <row r="22" spans="3:11" x14ac:dyDescent="0.35">
      <c r="C22" s="1">
        <v>42938</v>
      </c>
      <c r="D22" t="s">
        <v>12</v>
      </c>
      <c r="E22" t="s">
        <v>13</v>
      </c>
      <c r="F22" s="5">
        <v>576</v>
      </c>
      <c r="G22" s="9">
        <v>25</v>
      </c>
      <c r="H22" s="6">
        <f t="shared" si="0"/>
        <v>14400</v>
      </c>
      <c r="I22" s="20" t="b">
        <f t="shared" si="1"/>
        <v>0</v>
      </c>
      <c r="K22"/>
    </row>
    <row r="23" spans="3:11" x14ac:dyDescent="0.35">
      <c r="C23" s="1">
        <v>42939</v>
      </c>
      <c r="D23" t="s">
        <v>21</v>
      </c>
      <c r="E23" t="s">
        <v>18</v>
      </c>
      <c r="F23" s="5">
        <v>3421</v>
      </c>
      <c r="G23" s="9">
        <v>5</v>
      </c>
      <c r="H23" s="6">
        <f t="shared" si="0"/>
        <v>17105</v>
      </c>
      <c r="I23" s="20" t="b">
        <f t="shared" si="1"/>
        <v>1</v>
      </c>
      <c r="K23"/>
    </row>
    <row r="24" spans="3:11" x14ac:dyDescent="0.35">
      <c r="C24" s="1">
        <v>42978</v>
      </c>
      <c r="D24" t="s">
        <v>9</v>
      </c>
      <c r="E24" t="s">
        <v>15</v>
      </c>
      <c r="F24" s="5">
        <v>1843</v>
      </c>
      <c r="G24" s="9">
        <v>12</v>
      </c>
      <c r="H24" s="6">
        <f t="shared" si="0"/>
        <v>22116</v>
      </c>
      <c r="I24" s="20" t="b">
        <f t="shared" si="1"/>
        <v>0</v>
      </c>
      <c r="K24"/>
    </row>
    <row r="25" spans="3:11" x14ac:dyDescent="0.35">
      <c r="C25" s="1">
        <v>42986</v>
      </c>
      <c r="D25" t="s">
        <v>10</v>
      </c>
      <c r="E25" t="s">
        <v>19</v>
      </c>
      <c r="F25" s="5">
        <v>8712</v>
      </c>
      <c r="G25" s="9">
        <v>6</v>
      </c>
      <c r="H25" s="6">
        <f t="shared" si="0"/>
        <v>52272</v>
      </c>
      <c r="I25" s="20" t="b">
        <f t="shared" si="1"/>
        <v>1</v>
      </c>
      <c r="K25"/>
    </row>
    <row r="26" spans="3:11" x14ac:dyDescent="0.35">
      <c r="C26" s="1">
        <v>42992</v>
      </c>
      <c r="D26" t="s">
        <v>8</v>
      </c>
      <c r="E26" t="s">
        <v>13</v>
      </c>
      <c r="F26" s="5">
        <v>576</v>
      </c>
      <c r="G26" s="9">
        <v>66</v>
      </c>
      <c r="H26" s="6">
        <f t="shared" si="0"/>
        <v>38016</v>
      </c>
      <c r="I26" s="20" t="b">
        <f t="shared" si="1"/>
        <v>0</v>
      </c>
      <c r="K26"/>
    </row>
    <row r="27" spans="3:11" x14ac:dyDescent="0.35">
      <c r="C27" s="1">
        <v>43048</v>
      </c>
      <c r="D27" t="s">
        <v>10</v>
      </c>
      <c r="E27" t="s">
        <v>17</v>
      </c>
      <c r="F27" s="5">
        <v>382</v>
      </c>
      <c r="G27" s="9">
        <v>69</v>
      </c>
      <c r="H27" s="6">
        <f t="shared" si="0"/>
        <v>26358</v>
      </c>
      <c r="I27" s="20" t="b">
        <f t="shared" si="1"/>
        <v>0</v>
      </c>
      <c r="K27"/>
    </row>
    <row r="28" spans="3:11" x14ac:dyDescent="0.35">
      <c r="C28" s="1">
        <v>43060</v>
      </c>
      <c r="D28" t="s">
        <v>7</v>
      </c>
      <c r="E28" t="s">
        <v>14</v>
      </c>
      <c r="F28" s="5">
        <v>2987</v>
      </c>
      <c r="G28" s="9">
        <v>28</v>
      </c>
      <c r="H28" s="6">
        <f t="shared" si="0"/>
        <v>83636</v>
      </c>
      <c r="I28" s="20" t="b">
        <f t="shared" si="1"/>
        <v>0</v>
      </c>
      <c r="K28"/>
    </row>
    <row r="29" spans="3:11" x14ac:dyDescent="0.35">
      <c r="C29" s="1">
        <v>43062</v>
      </c>
      <c r="D29" t="s">
        <v>9</v>
      </c>
      <c r="E29" t="s">
        <v>14</v>
      </c>
      <c r="F29" s="5">
        <v>2987</v>
      </c>
      <c r="G29" s="9">
        <v>26</v>
      </c>
      <c r="H29" s="6">
        <f t="shared" si="0"/>
        <v>77662</v>
      </c>
      <c r="I29" s="20" t="b">
        <f t="shared" si="1"/>
        <v>0</v>
      </c>
      <c r="K29"/>
    </row>
    <row r="30" spans="3:11" x14ac:dyDescent="0.35">
      <c r="C30" s="1">
        <v>43078</v>
      </c>
      <c r="D30" t="s">
        <v>12</v>
      </c>
      <c r="E30" t="s">
        <v>17</v>
      </c>
      <c r="F30" s="5">
        <v>382</v>
      </c>
      <c r="G30" s="9">
        <v>43</v>
      </c>
      <c r="H30" s="6">
        <f t="shared" si="0"/>
        <v>16426</v>
      </c>
      <c r="I30" s="20" t="b">
        <f t="shared" si="1"/>
        <v>0</v>
      </c>
      <c r="K30"/>
    </row>
    <row r="31" spans="3:11" x14ac:dyDescent="0.35">
      <c r="C31" s="1">
        <v>43079</v>
      </c>
      <c r="D31" t="s">
        <v>10</v>
      </c>
      <c r="E31" t="s">
        <v>13</v>
      </c>
      <c r="F31" s="5">
        <v>576</v>
      </c>
      <c r="G31" s="9">
        <v>31</v>
      </c>
      <c r="H31" s="6">
        <f t="shared" si="0"/>
        <v>17856</v>
      </c>
      <c r="I31" s="20" t="b">
        <f t="shared" si="1"/>
        <v>0</v>
      </c>
      <c r="K31"/>
    </row>
    <row r="32" spans="3:11" x14ac:dyDescent="0.35">
      <c r="C32" s="1">
        <v>43085</v>
      </c>
      <c r="D32" t="s">
        <v>8</v>
      </c>
      <c r="E32" t="s">
        <v>16</v>
      </c>
      <c r="F32" s="5">
        <v>2785</v>
      </c>
      <c r="G32" s="9">
        <v>21</v>
      </c>
      <c r="H32" s="6">
        <f t="shared" si="0"/>
        <v>58485</v>
      </c>
      <c r="I32" s="20" t="b">
        <f t="shared" si="1"/>
        <v>1</v>
      </c>
      <c r="K32"/>
    </row>
    <row r="33" spans="3:11" x14ac:dyDescent="0.35">
      <c r="C33" s="1">
        <v>43091</v>
      </c>
      <c r="D33" t="s">
        <v>9</v>
      </c>
      <c r="E33" t="s">
        <v>17</v>
      </c>
      <c r="F33" s="5">
        <v>382</v>
      </c>
      <c r="G33" s="9">
        <v>15</v>
      </c>
      <c r="H33" s="6">
        <f t="shared" si="0"/>
        <v>5730</v>
      </c>
      <c r="I33" s="20" t="b">
        <f t="shared" si="1"/>
        <v>0</v>
      </c>
      <c r="K33"/>
    </row>
    <row r="34" spans="3:11" x14ac:dyDescent="0.35">
      <c r="C34" s="1">
        <v>43095</v>
      </c>
      <c r="D34" t="s">
        <v>8</v>
      </c>
      <c r="E34" t="s">
        <v>17</v>
      </c>
      <c r="F34" s="5">
        <v>382</v>
      </c>
      <c r="G34" s="9">
        <v>54</v>
      </c>
      <c r="H34" s="6">
        <f t="shared" si="0"/>
        <v>20628</v>
      </c>
      <c r="I34" s="20" t="b">
        <f t="shared" si="1"/>
        <v>0</v>
      </c>
      <c r="K34"/>
    </row>
    <row r="35" spans="3:11" x14ac:dyDescent="0.35">
      <c r="C35" s="1">
        <v>43095</v>
      </c>
      <c r="D35" t="s">
        <v>21</v>
      </c>
      <c r="E35" t="s">
        <v>16</v>
      </c>
      <c r="F35" s="5">
        <v>2785</v>
      </c>
      <c r="G35" s="9">
        <v>27</v>
      </c>
      <c r="H35" s="6">
        <f t="shared" si="0"/>
        <v>75195</v>
      </c>
      <c r="I35" s="20" t="b">
        <f t="shared" si="1"/>
        <v>1</v>
      </c>
      <c r="K35"/>
    </row>
    <row r="36" spans="3:11" x14ac:dyDescent="0.35">
      <c r="C36" s="1">
        <v>43100</v>
      </c>
      <c r="D36" t="s">
        <v>8</v>
      </c>
      <c r="E36" t="s">
        <v>17</v>
      </c>
      <c r="F36" s="5">
        <v>382</v>
      </c>
      <c r="G36" s="9">
        <v>52</v>
      </c>
      <c r="H36" s="6">
        <f t="shared" si="0"/>
        <v>19864</v>
      </c>
      <c r="I36" s="20" t="b">
        <f t="shared" si="1"/>
        <v>0</v>
      </c>
      <c r="K36"/>
    </row>
    <row r="37" spans="3:11" x14ac:dyDescent="0.35">
      <c r="K37"/>
    </row>
  </sheetData>
  <sortState xmlns:xlrd2="http://schemas.microsoft.com/office/spreadsheetml/2017/richdata2" ref="M5:M11">
    <sortCondition ref="M5"/>
  </sortState>
  <conditionalFormatting sqref="C5:H36">
    <cfRule type="expression" dxfId="9" priority="8">
      <formula>OR($E5=$F$2,$E5=$G$2,$E5=$H$2)</formula>
    </cfRule>
  </conditionalFormatting>
  <dataValidations count="1">
    <dataValidation type="list" allowBlank="1" showInputMessage="1" showErrorMessage="1" sqref="F2:H2" xr:uid="{00000000-0002-0000-0500-000000000000}">
      <formula1>$K$5:$K$12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7"/>
  <sheetViews>
    <sheetView topLeftCell="C1" zoomScale="115" zoomScaleNormal="115" workbookViewId="0">
      <selection activeCell="I5" sqref="I5"/>
    </sheetView>
  </sheetViews>
  <sheetFormatPr baseColWidth="10" defaultColWidth="8.7265625" defaultRowHeight="14.5" x14ac:dyDescent="0.35"/>
  <cols>
    <col min="3" max="3" width="11.81640625" customWidth="1"/>
    <col min="4" max="4" width="11.453125" customWidth="1"/>
    <col min="5" max="5" width="12.7265625" customWidth="1"/>
    <col min="6" max="6" width="11.54296875" customWidth="1"/>
    <col min="7" max="7" width="11.7265625" style="9" customWidth="1"/>
    <col min="8" max="8" width="13.54296875" customWidth="1"/>
    <col min="9" max="9" width="13.26953125" bestFit="1" customWidth="1"/>
    <col min="10" max="10" width="10.7265625" style="13" customWidth="1"/>
    <col min="11" max="11" width="10.54296875" style="13" bestFit="1" customWidth="1"/>
    <col min="14" max="14" width="14.1796875" customWidth="1"/>
  </cols>
  <sheetData>
    <row r="1" spans="1:15" x14ac:dyDescent="0.35">
      <c r="A1" s="37"/>
      <c r="F1" s="3" t="s">
        <v>59</v>
      </c>
      <c r="G1"/>
      <c r="I1" s="9"/>
      <c r="J1"/>
      <c r="K1"/>
      <c r="L1" s="13"/>
      <c r="M1" s="13"/>
    </row>
    <row r="2" spans="1:15" x14ac:dyDescent="0.35">
      <c r="E2" s="10" t="s">
        <v>60</v>
      </c>
      <c r="F2" s="16" t="s">
        <v>65</v>
      </c>
      <c r="G2"/>
      <c r="I2" s="9"/>
      <c r="J2" s="6"/>
      <c r="K2"/>
      <c r="L2" s="13"/>
      <c r="M2" s="13"/>
    </row>
    <row r="3" spans="1:15" x14ac:dyDescent="0.35">
      <c r="J3" s="26" t="s">
        <v>62</v>
      </c>
    </row>
    <row r="4" spans="1:15" x14ac:dyDescent="0.35">
      <c r="C4" s="10" t="s">
        <v>0</v>
      </c>
      <c r="D4" s="3" t="s">
        <v>1</v>
      </c>
      <c r="E4" s="3" t="s">
        <v>2</v>
      </c>
      <c r="F4" s="4" t="s">
        <v>5</v>
      </c>
      <c r="G4" s="8" t="s">
        <v>3</v>
      </c>
      <c r="H4" s="7" t="s">
        <v>4</v>
      </c>
      <c r="I4" s="12" t="s">
        <v>22</v>
      </c>
      <c r="J4" s="23" t="s">
        <v>66</v>
      </c>
      <c r="K4"/>
      <c r="M4" s="3"/>
      <c r="N4" s="3"/>
      <c r="O4" s="3"/>
    </row>
    <row r="5" spans="1:15" ht="15.5" x14ac:dyDescent="0.35">
      <c r="C5" s="1">
        <v>42741</v>
      </c>
      <c r="D5" t="s">
        <v>7</v>
      </c>
      <c r="E5" t="s">
        <v>17</v>
      </c>
      <c r="F5" s="5">
        <v>382</v>
      </c>
      <c r="G5" s="9">
        <v>87</v>
      </c>
      <c r="H5" s="6">
        <f>G5*F5</f>
        <v>33234</v>
      </c>
      <c r="I5" s="36" t="b">
        <f>NOT(ISERR(SEARCH($F$2,$E5)))</f>
        <v>0</v>
      </c>
      <c r="J5" s="13" t="s">
        <v>61</v>
      </c>
      <c r="K5"/>
      <c r="O5" s="2"/>
    </row>
    <row r="6" spans="1:15" ht="15.5" x14ac:dyDescent="0.35">
      <c r="C6" s="1">
        <v>42744</v>
      </c>
      <c r="D6" t="s">
        <v>9</v>
      </c>
      <c r="E6" t="s">
        <v>18</v>
      </c>
      <c r="F6" s="5">
        <v>3421</v>
      </c>
      <c r="G6" s="9">
        <v>12</v>
      </c>
      <c r="H6" s="6">
        <f t="shared" ref="H6:H36" si="0">G6*F6</f>
        <v>41052</v>
      </c>
      <c r="I6" s="36" t="b">
        <f t="shared" ref="I6:I36" si="1">NOT(ISERR(SEARCH($F$2,$E6)))</f>
        <v>1</v>
      </c>
      <c r="J6" s="13" t="s">
        <v>63</v>
      </c>
      <c r="K6"/>
      <c r="O6" s="2"/>
    </row>
    <row r="7" spans="1:15" ht="15.5" x14ac:dyDescent="0.35">
      <c r="C7" s="1">
        <v>42744</v>
      </c>
      <c r="D7" t="s">
        <v>10</v>
      </c>
      <c r="E7" t="s">
        <v>16</v>
      </c>
      <c r="F7" s="5">
        <v>2785</v>
      </c>
      <c r="G7" s="9">
        <v>15</v>
      </c>
      <c r="H7" s="6">
        <f t="shared" si="0"/>
        <v>41775</v>
      </c>
      <c r="I7" s="36" t="b">
        <f t="shared" si="1"/>
        <v>0</v>
      </c>
      <c r="J7" s="13" t="s">
        <v>64</v>
      </c>
      <c r="K7"/>
      <c r="O7" s="2"/>
    </row>
    <row r="8" spans="1:15" ht="15.5" x14ac:dyDescent="0.35">
      <c r="C8" s="1">
        <v>42764</v>
      </c>
      <c r="D8" t="s">
        <v>11</v>
      </c>
      <c r="E8" t="s">
        <v>16</v>
      </c>
      <c r="F8" s="5">
        <v>2785</v>
      </c>
      <c r="G8" s="9">
        <v>9</v>
      </c>
      <c r="H8" s="6">
        <f t="shared" si="0"/>
        <v>25065</v>
      </c>
      <c r="I8" s="36" t="b">
        <f t="shared" si="1"/>
        <v>0</v>
      </c>
      <c r="J8" s="13" t="s">
        <v>65</v>
      </c>
      <c r="K8"/>
      <c r="O8" s="2"/>
    </row>
    <row r="9" spans="1:15" ht="15.5" x14ac:dyDescent="0.35">
      <c r="C9" s="1">
        <v>42766</v>
      </c>
      <c r="D9" t="s">
        <v>12</v>
      </c>
      <c r="E9" t="s">
        <v>18</v>
      </c>
      <c r="F9" s="5">
        <v>3421</v>
      </c>
      <c r="G9" s="9">
        <v>23</v>
      </c>
      <c r="H9" s="6">
        <f t="shared" si="0"/>
        <v>78683</v>
      </c>
      <c r="I9" s="36" t="b">
        <f t="shared" si="1"/>
        <v>1</v>
      </c>
      <c r="K9"/>
      <c r="O9" s="2"/>
    </row>
    <row r="10" spans="1:15" ht="15.5" x14ac:dyDescent="0.35">
      <c r="C10" s="1">
        <v>42775</v>
      </c>
      <c r="D10" t="s">
        <v>12</v>
      </c>
      <c r="E10" t="s">
        <v>16</v>
      </c>
      <c r="F10" s="5">
        <v>2785</v>
      </c>
      <c r="G10" s="9">
        <v>28</v>
      </c>
      <c r="H10" s="6">
        <f t="shared" si="0"/>
        <v>77980</v>
      </c>
      <c r="I10" s="36" t="b">
        <f t="shared" si="1"/>
        <v>0</v>
      </c>
      <c r="K10"/>
      <c r="O10" s="2"/>
    </row>
    <row r="11" spans="1:15" ht="15.5" x14ac:dyDescent="0.35">
      <c r="C11" s="1">
        <v>42779</v>
      </c>
      <c r="D11" t="s">
        <v>7</v>
      </c>
      <c r="E11" t="s">
        <v>17</v>
      </c>
      <c r="F11" s="5">
        <v>382</v>
      </c>
      <c r="G11" s="9">
        <v>33</v>
      </c>
      <c r="H11" s="6">
        <f t="shared" si="0"/>
        <v>12606</v>
      </c>
      <c r="I11" s="36" t="b">
        <f t="shared" si="1"/>
        <v>0</v>
      </c>
      <c r="K11"/>
      <c r="O11" s="2"/>
    </row>
    <row r="12" spans="1:15" ht="15.5" x14ac:dyDescent="0.35">
      <c r="C12" s="1">
        <v>42788</v>
      </c>
      <c r="D12" t="s">
        <v>10</v>
      </c>
      <c r="E12" t="s">
        <v>15</v>
      </c>
      <c r="F12" s="5">
        <v>1843</v>
      </c>
      <c r="G12" s="9">
        <v>37</v>
      </c>
      <c r="H12" s="6">
        <f t="shared" si="0"/>
        <v>68191</v>
      </c>
      <c r="I12" s="36" t="b">
        <f t="shared" si="1"/>
        <v>0</v>
      </c>
      <c r="K12"/>
    </row>
    <row r="13" spans="1:15" ht="15.5" x14ac:dyDescent="0.35">
      <c r="C13" s="1">
        <v>42789</v>
      </c>
      <c r="D13" t="s">
        <v>7</v>
      </c>
      <c r="E13" t="s">
        <v>13</v>
      </c>
      <c r="F13" s="5">
        <v>576</v>
      </c>
      <c r="G13" s="9">
        <v>6</v>
      </c>
      <c r="H13" s="6">
        <f t="shared" si="0"/>
        <v>3456</v>
      </c>
      <c r="I13" s="36" t="b">
        <f t="shared" si="1"/>
        <v>0</v>
      </c>
      <c r="K13"/>
    </row>
    <row r="14" spans="1:15" ht="15.5" x14ac:dyDescent="0.35">
      <c r="C14" s="1">
        <v>42816</v>
      </c>
      <c r="D14" t="s">
        <v>7</v>
      </c>
      <c r="E14" t="s">
        <v>19</v>
      </c>
      <c r="F14" s="5">
        <v>8712</v>
      </c>
      <c r="G14" s="9">
        <v>8</v>
      </c>
      <c r="H14" s="6">
        <f t="shared" si="0"/>
        <v>69696</v>
      </c>
      <c r="I14" s="36" t="b">
        <f t="shared" si="1"/>
        <v>0</v>
      </c>
      <c r="K14"/>
    </row>
    <row r="15" spans="1:15" ht="15.5" x14ac:dyDescent="0.35">
      <c r="C15" s="1">
        <v>42820</v>
      </c>
      <c r="D15" t="s">
        <v>12</v>
      </c>
      <c r="E15" t="s">
        <v>19</v>
      </c>
      <c r="F15" s="5">
        <v>8712</v>
      </c>
      <c r="G15" s="9">
        <v>7</v>
      </c>
      <c r="H15" s="6">
        <f t="shared" si="0"/>
        <v>60984</v>
      </c>
      <c r="I15" s="36" t="b">
        <f t="shared" si="1"/>
        <v>0</v>
      </c>
      <c r="K15"/>
    </row>
    <row r="16" spans="1:15" ht="15.5" x14ac:dyDescent="0.35">
      <c r="C16" s="1">
        <v>42847</v>
      </c>
      <c r="D16" t="s">
        <v>21</v>
      </c>
      <c r="E16" t="s">
        <v>19</v>
      </c>
      <c r="F16" s="5">
        <v>8712</v>
      </c>
      <c r="G16" s="9">
        <v>9</v>
      </c>
      <c r="H16" s="6">
        <f t="shared" si="0"/>
        <v>78408</v>
      </c>
      <c r="I16" s="36" t="b">
        <f t="shared" si="1"/>
        <v>0</v>
      </c>
      <c r="K16"/>
    </row>
    <row r="17" spans="3:11" ht="15.5" x14ac:dyDescent="0.35">
      <c r="C17" s="1">
        <v>42884</v>
      </c>
      <c r="D17" t="s">
        <v>21</v>
      </c>
      <c r="E17" t="s">
        <v>19</v>
      </c>
      <c r="F17" s="5">
        <v>8712</v>
      </c>
      <c r="G17" s="9">
        <v>11</v>
      </c>
      <c r="H17" s="6">
        <f t="shared" si="0"/>
        <v>95832</v>
      </c>
      <c r="I17" s="36" t="b">
        <f t="shared" si="1"/>
        <v>0</v>
      </c>
      <c r="K17"/>
    </row>
    <row r="18" spans="3:11" ht="15.5" x14ac:dyDescent="0.35">
      <c r="C18" s="1">
        <v>42887</v>
      </c>
      <c r="D18" t="s">
        <v>10</v>
      </c>
      <c r="E18" t="s">
        <v>15</v>
      </c>
      <c r="F18" s="5">
        <v>1843</v>
      </c>
      <c r="G18" s="9">
        <v>47</v>
      </c>
      <c r="H18" s="6">
        <f t="shared" si="0"/>
        <v>86621</v>
      </c>
      <c r="I18" s="36" t="b">
        <f t="shared" si="1"/>
        <v>0</v>
      </c>
      <c r="K18"/>
    </row>
    <row r="19" spans="3:11" ht="15.5" x14ac:dyDescent="0.35">
      <c r="C19" s="1">
        <v>42888</v>
      </c>
      <c r="D19" t="s">
        <v>11</v>
      </c>
      <c r="E19" t="s">
        <v>16</v>
      </c>
      <c r="F19" s="5">
        <v>2785</v>
      </c>
      <c r="G19" s="9">
        <v>12</v>
      </c>
      <c r="H19" s="6">
        <f t="shared" si="0"/>
        <v>33420</v>
      </c>
      <c r="I19" s="36" t="b">
        <f t="shared" si="1"/>
        <v>0</v>
      </c>
      <c r="K19"/>
    </row>
    <row r="20" spans="3:11" ht="15.5" x14ac:dyDescent="0.35">
      <c r="C20" s="1">
        <v>42908</v>
      </c>
      <c r="D20" t="s">
        <v>6</v>
      </c>
      <c r="E20" t="s">
        <v>15</v>
      </c>
      <c r="F20" s="5">
        <v>1843</v>
      </c>
      <c r="G20" s="9">
        <v>34</v>
      </c>
      <c r="H20" s="6">
        <f t="shared" si="0"/>
        <v>62662</v>
      </c>
      <c r="I20" s="36" t="b">
        <f t="shared" si="1"/>
        <v>0</v>
      </c>
      <c r="K20"/>
    </row>
    <row r="21" spans="3:11" ht="15.5" x14ac:dyDescent="0.35">
      <c r="C21" s="1">
        <v>42925</v>
      </c>
      <c r="D21" t="s">
        <v>11</v>
      </c>
      <c r="E21" t="s">
        <v>15</v>
      </c>
      <c r="F21" s="5">
        <v>1843</v>
      </c>
      <c r="G21" s="9">
        <v>32</v>
      </c>
      <c r="H21" s="6">
        <f t="shared" si="0"/>
        <v>58976</v>
      </c>
      <c r="I21" s="36" t="b">
        <f t="shared" si="1"/>
        <v>0</v>
      </c>
      <c r="K21"/>
    </row>
    <row r="22" spans="3:11" ht="15.5" x14ac:dyDescent="0.35">
      <c r="C22" s="1">
        <v>42938</v>
      </c>
      <c r="D22" t="s">
        <v>12</v>
      </c>
      <c r="E22" t="s">
        <v>13</v>
      </c>
      <c r="F22" s="5">
        <v>576</v>
      </c>
      <c r="G22" s="9">
        <v>25</v>
      </c>
      <c r="H22" s="6">
        <f t="shared" si="0"/>
        <v>14400</v>
      </c>
      <c r="I22" s="36" t="b">
        <f t="shared" si="1"/>
        <v>0</v>
      </c>
      <c r="K22"/>
    </row>
    <row r="23" spans="3:11" ht="15.5" x14ac:dyDescent="0.35">
      <c r="C23" s="1">
        <v>42939</v>
      </c>
      <c r="D23" t="s">
        <v>21</v>
      </c>
      <c r="E23" t="s">
        <v>18</v>
      </c>
      <c r="F23" s="5">
        <v>3421</v>
      </c>
      <c r="G23" s="9">
        <v>5</v>
      </c>
      <c r="H23" s="6">
        <f t="shared" si="0"/>
        <v>17105</v>
      </c>
      <c r="I23" s="36" t="b">
        <f t="shared" si="1"/>
        <v>1</v>
      </c>
      <c r="K23"/>
    </row>
    <row r="24" spans="3:11" ht="15.5" x14ac:dyDescent="0.35">
      <c r="C24" s="1">
        <v>42978</v>
      </c>
      <c r="D24" t="s">
        <v>9</v>
      </c>
      <c r="E24" t="s">
        <v>15</v>
      </c>
      <c r="F24" s="5">
        <v>1843</v>
      </c>
      <c r="G24" s="9">
        <v>12</v>
      </c>
      <c r="H24" s="6">
        <f t="shared" si="0"/>
        <v>22116</v>
      </c>
      <c r="I24" s="36" t="b">
        <f t="shared" si="1"/>
        <v>0</v>
      </c>
      <c r="K24"/>
    </row>
    <row r="25" spans="3:11" ht="15.5" x14ac:dyDescent="0.35">
      <c r="C25" s="1">
        <v>42986</v>
      </c>
      <c r="D25" t="s">
        <v>10</v>
      </c>
      <c r="E25" t="s">
        <v>19</v>
      </c>
      <c r="F25" s="5">
        <v>8712</v>
      </c>
      <c r="G25" s="9">
        <v>6</v>
      </c>
      <c r="H25" s="6">
        <f t="shared" si="0"/>
        <v>52272</v>
      </c>
      <c r="I25" s="36" t="b">
        <f t="shared" si="1"/>
        <v>0</v>
      </c>
      <c r="K25"/>
    </row>
    <row r="26" spans="3:11" ht="15.5" x14ac:dyDescent="0.35">
      <c r="C26" s="1">
        <v>42992</v>
      </c>
      <c r="D26" t="s">
        <v>8</v>
      </c>
      <c r="E26" t="s">
        <v>13</v>
      </c>
      <c r="F26" s="5">
        <v>576</v>
      </c>
      <c r="G26" s="9">
        <v>66</v>
      </c>
      <c r="H26" s="6">
        <f t="shared" si="0"/>
        <v>38016</v>
      </c>
      <c r="I26" s="36" t="b">
        <f t="shared" si="1"/>
        <v>0</v>
      </c>
      <c r="K26"/>
    </row>
    <row r="27" spans="3:11" ht="15.5" x14ac:dyDescent="0.35">
      <c r="C27" s="1">
        <v>43048</v>
      </c>
      <c r="D27" t="s">
        <v>10</v>
      </c>
      <c r="E27" t="s">
        <v>17</v>
      </c>
      <c r="F27" s="5">
        <v>382</v>
      </c>
      <c r="G27" s="9">
        <v>69</v>
      </c>
      <c r="H27" s="6">
        <f t="shared" si="0"/>
        <v>26358</v>
      </c>
      <c r="I27" s="36" t="b">
        <f t="shared" si="1"/>
        <v>0</v>
      </c>
      <c r="K27"/>
    </row>
    <row r="28" spans="3:11" ht="15.5" x14ac:dyDescent="0.35">
      <c r="C28" s="1">
        <v>43060</v>
      </c>
      <c r="D28" t="s">
        <v>7</v>
      </c>
      <c r="E28" t="s">
        <v>14</v>
      </c>
      <c r="F28" s="5">
        <v>2987</v>
      </c>
      <c r="G28" s="9">
        <v>28</v>
      </c>
      <c r="H28" s="6">
        <f t="shared" si="0"/>
        <v>83636</v>
      </c>
      <c r="I28" s="36" t="b">
        <f t="shared" si="1"/>
        <v>0</v>
      </c>
      <c r="K28"/>
    </row>
    <row r="29" spans="3:11" ht="15.5" x14ac:dyDescent="0.35">
      <c r="C29" s="1">
        <v>43062</v>
      </c>
      <c r="D29" t="s">
        <v>9</v>
      </c>
      <c r="E29" t="s">
        <v>14</v>
      </c>
      <c r="F29" s="5">
        <v>2987</v>
      </c>
      <c r="G29" s="9">
        <v>26</v>
      </c>
      <c r="H29" s="6">
        <f t="shared" si="0"/>
        <v>77662</v>
      </c>
      <c r="I29" s="36" t="b">
        <f t="shared" si="1"/>
        <v>0</v>
      </c>
      <c r="K29"/>
    </row>
    <row r="30" spans="3:11" ht="15.5" x14ac:dyDescent="0.35">
      <c r="C30" s="1">
        <v>43078</v>
      </c>
      <c r="D30" t="s">
        <v>12</v>
      </c>
      <c r="E30" t="s">
        <v>17</v>
      </c>
      <c r="F30" s="5">
        <v>382</v>
      </c>
      <c r="G30" s="9">
        <v>43</v>
      </c>
      <c r="H30" s="6">
        <f t="shared" si="0"/>
        <v>16426</v>
      </c>
      <c r="I30" s="36" t="b">
        <f t="shared" si="1"/>
        <v>0</v>
      </c>
      <c r="K30"/>
    </row>
    <row r="31" spans="3:11" ht="15.5" x14ac:dyDescent="0.35">
      <c r="C31" s="1">
        <v>43079</v>
      </c>
      <c r="D31" t="s">
        <v>10</v>
      </c>
      <c r="E31" t="s">
        <v>13</v>
      </c>
      <c r="F31" s="5">
        <v>576</v>
      </c>
      <c r="G31" s="9">
        <v>31</v>
      </c>
      <c r="H31" s="6">
        <f t="shared" si="0"/>
        <v>17856</v>
      </c>
      <c r="I31" s="36" t="b">
        <f t="shared" si="1"/>
        <v>0</v>
      </c>
      <c r="K31"/>
    </row>
    <row r="32" spans="3:11" ht="15.5" x14ac:dyDescent="0.35">
      <c r="C32" s="1">
        <v>43085</v>
      </c>
      <c r="D32" t="s">
        <v>8</v>
      </c>
      <c r="E32" t="s">
        <v>16</v>
      </c>
      <c r="F32" s="5">
        <v>2785</v>
      </c>
      <c r="G32" s="9">
        <v>21</v>
      </c>
      <c r="H32" s="6">
        <f t="shared" si="0"/>
        <v>58485</v>
      </c>
      <c r="I32" s="36" t="b">
        <f t="shared" si="1"/>
        <v>0</v>
      </c>
      <c r="K32"/>
    </row>
    <row r="33" spans="3:11" ht="15.5" x14ac:dyDescent="0.35">
      <c r="C33" s="1">
        <v>43091</v>
      </c>
      <c r="D33" t="s">
        <v>9</v>
      </c>
      <c r="E33" t="s">
        <v>17</v>
      </c>
      <c r="F33" s="5">
        <v>382</v>
      </c>
      <c r="G33" s="9">
        <v>15</v>
      </c>
      <c r="H33" s="6">
        <f t="shared" si="0"/>
        <v>5730</v>
      </c>
      <c r="I33" s="36" t="b">
        <f t="shared" si="1"/>
        <v>0</v>
      </c>
      <c r="K33"/>
    </row>
    <row r="34" spans="3:11" ht="15.5" x14ac:dyDescent="0.35">
      <c r="C34" s="1">
        <v>43095</v>
      </c>
      <c r="D34" t="s">
        <v>8</v>
      </c>
      <c r="E34" t="s">
        <v>17</v>
      </c>
      <c r="F34" s="5">
        <v>382</v>
      </c>
      <c r="G34" s="9">
        <v>54</v>
      </c>
      <c r="H34" s="6">
        <f t="shared" si="0"/>
        <v>20628</v>
      </c>
      <c r="I34" s="36" t="b">
        <f t="shared" si="1"/>
        <v>0</v>
      </c>
      <c r="K34"/>
    </row>
    <row r="35" spans="3:11" ht="15.5" x14ac:dyDescent="0.35">
      <c r="C35" s="1">
        <v>43095</v>
      </c>
      <c r="D35" t="s">
        <v>21</v>
      </c>
      <c r="E35" t="s">
        <v>16</v>
      </c>
      <c r="F35" s="5">
        <v>2785</v>
      </c>
      <c r="G35" s="9">
        <v>27</v>
      </c>
      <c r="H35" s="6">
        <f t="shared" si="0"/>
        <v>75195</v>
      </c>
      <c r="I35" s="36" t="b">
        <f t="shared" si="1"/>
        <v>0</v>
      </c>
      <c r="K35"/>
    </row>
    <row r="36" spans="3:11" ht="15.5" x14ac:dyDescent="0.35">
      <c r="C36" s="1">
        <v>43100</v>
      </c>
      <c r="D36" t="s">
        <v>8</v>
      </c>
      <c r="E36" t="s">
        <v>17</v>
      </c>
      <c r="F36" s="5">
        <v>382</v>
      </c>
      <c r="G36" s="9">
        <v>52</v>
      </c>
      <c r="H36" s="6">
        <f t="shared" si="0"/>
        <v>19864</v>
      </c>
      <c r="I36" s="36" t="b">
        <f t="shared" si="1"/>
        <v>0</v>
      </c>
      <c r="K36"/>
    </row>
    <row r="37" spans="3:11" x14ac:dyDescent="0.35">
      <c r="K37"/>
    </row>
  </sheetData>
  <conditionalFormatting sqref="C5:H36">
    <cfRule type="expression" dxfId="8" priority="1">
      <formula>NOT(ISERR(SEARCH($F$2,$E5)))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36"/>
  <sheetViews>
    <sheetView zoomScale="115" zoomScaleNormal="115" workbookViewId="0"/>
  </sheetViews>
  <sheetFormatPr baseColWidth="10" defaultColWidth="8.7265625" defaultRowHeight="14.5" x14ac:dyDescent="0.35"/>
  <cols>
    <col min="3" max="3" width="11.81640625" customWidth="1"/>
    <col min="4" max="4" width="11.453125" customWidth="1"/>
    <col min="5" max="5" width="12.7265625" customWidth="1"/>
    <col min="6" max="6" width="11.54296875" customWidth="1"/>
    <col min="7" max="7" width="11.7265625" style="9" customWidth="1"/>
    <col min="8" max="8" width="13.54296875" customWidth="1"/>
    <col min="9" max="9" width="13.26953125" bestFit="1" customWidth="1"/>
    <col min="10" max="11" width="13.26953125" customWidth="1"/>
    <col min="12" max="12" width="10.7265625" style="13" customWidth="1"/>
    <col min="13" max="13" width="10.54296875" style="13" bestFit="1" customWidth="1"/>
    <col min="16" max="16" width="14.1796875" customWidth="1"/>
  </cols>
  <sheetData>
    <row r="1" spans="1:17" x14ac:dyDescent="0.35">
      <c r="A1" s="37"/>
      <c r="F1" s="28" t="s">
        <v>42</v>
      </c>
      <c r="G1" s="30" t="s">
        <v>43</v>
      </c>
      <c r="H1" s="26" t="s">
        <v>44</v>
      </c>
      <c r="I1" s="9"/>
      <c r="J1" s="9"/>
      <c r="K1" s="9"/>
      <c r="L1"/>
      <c r="M1"/>
      <c r="N1" s="13"/>
      <c r="O1" s="13"/>
    </row>
    <row r="2" spans="1:17" x14ac:dyDescent="0.35">
      <c r="E2" s="3" t="s">
        <v>33</v>
      </c>
      <c r="F2" s="29" t="s">
        <v>18</v>
      </c>
      <c r="G2" s="16" t="s">
        <v>16</v>
      </c>
      <c r="H2" s="27" t="s">
        <v>19</v>
      </c>
      <c r="I2" s="9"/>
      <c r="J2" s="9"/>
      <c r="K2" s="9"/>
      <c r="L2" s="6"/>
      <c r="M2"/>
      <c r="N2" s="13"/>
      <c r="O2" s="13"/>
    </row>
    <row r="4" spans="1:17" x14ac:dyDescent="0.35">
      <c r="C4" s="10" t="s">
        <v>0</v>
      </c>
      <c r="D4" s="3" t="s">
        <v>1</v>
      </c>
      <c r="E4" s="3" t="s">
        <v>2</v>
      </c>
      <c r="F4" s="4" t="s">
        <v>5</v>
      </c>
      <c r="G4" s="8" t="s">
        <v>3</v>
      </c>
      <c r="H4" s="7" t="s">
        <v>4</v>
      </c>
      <c r="I4" s="12" t="s">
        <v>42</v>
      </c>
      <c r="J4" s="12" t="s">
        <v>43</v>
      </c>
      <c r="K4" s="12" t="s">
        <v>44</v>
      </c>
      <c r="L4" s="12"/>
      <c r="M4" s="17" t="s">
        <v>32</v>
      </c>
      <c r="O4" s="3"/>
      <c r="P4" s="3"/>
      <c r="Q4" s="3"/>
    </row>
    <row r="5" spans="1:17" x14ac:dyDescent="0.35">
      <c r="C5" s="1">
        <v>42741</v>
      </c>
      <c r="D5" t="s">
        <v>7</v>
      </c>
      <c r="E5" t="s">
        <v>17</v>
      </c>
      <c r="F5" s="5">
        <v>382</v>
      </c>
      <c r="G5" s="9">
        <v>87</v>
      </c>
      <c r="H5" s="6">
        <f>G5*F5</f>
        <v>33234</v>
      </c>
      <c r="I5" s="31" t="b">
        <f>$E5=$F$2</f>
        <v>0</v>
      </c>
      <c r="J5" s="32" t="b">
        <f>$E5=$G$2</f>
        <v>0</v>
      </c>
      <c r="K5" s="33" t="b">
        <f>$E5=$H$2</f>
        <v>0</v>
      </c>
      <c r="M5" t="s">
        <v>16</v>
      </c>
      <c r="Q5" s="2"/>
    </row>
    <row r="6" spans="1:17" x14ac:dyDescent="0.35">
      <c r="C6" s="1">
        <v>42744</v>
      </c>
      <c r="D6" t="s">
        <v>9</v>
      </c>
      <c r="E6" t="s">
        <v>18</v>
      </c>
      <c r="F6" s="5">
        <v>3421</v>
      </c>
      <c r="G6" s="9">
        <v>12</v>
      </c>
      <c r="H6" s="6">
        <f t="shared" ref="H6:H36" si="0">G6*F6</f>
        <v>41052</v>
      </c>
      <c r="I6" s="31" t="b">
        <f t="shared" ref="I6:I36" si="1">$E6=$F$2</f>
        <v>1</v>
      </c>
      <c r="J6" s="32" t="b">
        <f t="shared" ref="J6:J36" si="2">$E6=$G$2</f>
        <v>0</v>
      </c>
      <c r="K6" s="33" t="b">
        <f t="shared" ref="K6:K36" si="3">$E6=$H$2</f>
        <v>0</v>
      </c>
      <c r="M6" t="s">
        <v>18</v>
      </c>
      <c r="Q6" s="2"/>
    </row>
    <row r="7" spans="1:17" x14ac:dyDescent="0.35">
      <c r="C7" s="1">
        <v>42744</v>
      </c>
      <c r="D7" t="s">
        <v>10</v>
      </c>
      <c r="E7" t="s">
        <v>16</v>
      </c>
      <c r="F7" s="5">
        <v>2785</v>
      </c>
      <c r="G7" s="9">
        <v>15</v>
      </c>
      <c r="H7" s="6">
        <f t="shared" si="0"/>
        <v>41775</v>
      </c>
      <c r="I7" s="31" t="b">
        <f t="shared" si="1"/>
        <v>0</v>
      </c>
      <c r="J7" s="32" t="b">
        <f t="shared" si="2"/>
        <v>1</v>
      </c>
      <c r="K7" s="33" t="b">
        <f t="shared" si="3"/>
        <v>0</v>
      </c>
      <c r="M7" t="s">
        <v>13</v>
      </c>
      <c r="Q7" s="2"/>
    </row>
    <row r="8" spans="1:17" x14ac:dyDescent="0.35">
      <c r="C8" s="1">
        <v>42764</v>
      </c>
      <c r="D8" t="s">
        <v>11</v>
      </c>
      <c r="E8" t="s">
        <v>16</v>
      </c>
      <c r="F8" s="5">
        <v>2785</v>
      </c>
      <c r="G8" s="9">
        <v>9</v>
      </c>
      <c r="H8" s="6">
        <f t="shared" si="0"/>
        <v>25065</v>
      </c>
      <c r="I8" s="31" t="b">
        <f t="shared" si="1"/>
        <v>0</v>
      </c>
      <c r="J8" s="32" t="b">
        <f t="shared" si="2"/>
        <v>1</v>
      </c>
      <c r="K8" s="33" t="b">
        <f t="shared" si="3"/>
        <v>0</v>
      </c>
      <c r="M8" t="s">
        <v>15</v>
      </c>
      <c r="Q8" s="2"/>
    </row>
    <row r="9" spans="1:17" x14ac:dyDescent="0.35">
      <c r="C9" s="1">
        <v>42766</v>
      </c>
      <c r="D9" t="s">
        <v>12</v>
      </c>
      <c r="E9" t="s">
        <v>18</v>
      </c>
      <c r="F9" s="5">
        <v>3421</v>
      </c>
      <c r="G9" s="9">
        <v>23</v>
      </c>
      <c r="H9" s="6">
        <f t="shared" si="0"/>
        <v>78683</v>
      </c>
      <c r="I9" s="31" t="b">
        <f t="shared" si="1"/>
        <v>1</v>
      </c>
      <c r="J9" s="32" t="b">
        <f t="shared" si="2"/>
        <v>0</v>
      </c>
      <c r="K9" s="33" t="b">
        <f t="shared" si="3"/>
        <v>0</v>
      </c>
      <c r="M9" t="s">
        <v>17</v>
      </c>
      <c r="Q9" s="2"/>
    </row>
    <row r="10" spans="1:17" x14ac:dyDescent="0.35">
      <c r="C10" s="1">
        <v>42775</v>
      </c>
      <c r="D10" t="s">
        <v>12</v>
      </c>
      <c r="E10" t="s">
        <v>16</v>
      </c>
      <c r="F10" s="5">
        <v>2785</v>
      </c>
      <c r="G10" s="9">
        <v>28</v>
      </c>
      <c r="H10" s="6">
        <f t="shared" si="0"/>
        <v>77980</v>
      </c>
      <c r="I10" s="31" t="b">
        <f t="shared" si="1"/>
        <v>0</v>
      </c>
      <c r="J10" s="32" t="b">
        <f t="shared" si="2"/>
        <v>1</v>
      </c>
      <c r="K10" s="33" t="b">
        <f t="shared" si="3"/>
        <v>0</v>
      </c>
      <c r="M10" t="s">
        <v>14</v>
      </c>
      <c r="Q10" s="2"/>
    </row>
    <row r="11" spans="1:17" x14ac:dyDescent="0.35">
      <c r="C11" s="1">
        <v>42779</v>
      </c>
      <c r="D11" t="s">
        <v>7</v>
      </c>
      <c r="E11" t="s">
        <v>17</v>
      </c>
      <c r="F11" s="5">
        <v>382</v>
      </c>
      <c r="G11" s="9">
        <v>33</v>
      </c>
      <c r="H11" s="6">
        <f t="shared" si="0"/>
        <v>12606</v>
      </c>
      <c r="I11" s="31" t="b">
        <f t="shared" si="1"/>
        <v>0</v>
      </c>
      <c r="J11" s="32" t="b">
        <f t="shared" si="2"/>
        <v>0</v>
      </c>
      <c r="K11" s="33" t="b">
        <f t="shared" si="3"/>
        <v>0</v>
      </c>
      <c r="M11" t="s">
        <v>19</v>
      </c>
      <c r="Q11" s="2"/>
    </row>
    <row r="12" spans="1:17" x14ac:dyDescent="0.35">
      <c r="C12" s="1">
        <v>42788</v>
      </c>
      <c r="D12" t="s">
        <v>10</v>
      </c>
      <c r="E12" t="s">
        <v>15</v>
      </c>
      <c r="F12" s="5">
        <v>1843</v>
      </c>
      <c r="G12" s="9">
        <v>37</v>
      </c>
      <c r="H12" s="6">
        <f t="shared" si="0"/>
        <v>68191</v>
      </c>
      <c r="I12" s="31" t="b">
        <f t="shared" si="1"/>
        <v>0</v>
      </c>
      <c r="J12" s="32" t="b">
        <f t="shared" si="2"/>
        <v>0</v>
      </c>
      <c r="K12" s="33" t="b">
        <f t="shared" si="3"/>
        <v>0</v>
      </c>
      <c r="M12"/>
    </row>
    <row r="13" spans="1:17" x14ac:dyDescent="0.35">
      <c r="C13" s="1">
        <v>42789</v>
      </c>
      <c r="D13" t="s">
        <v>7</v>
      </c>
      <c r="E13" t="s">
        <v>13</v>
      </c>
      <c r="F13" s="5">
        <v>576</v>
      </c>
      <c r="G13" s="9">
        <v>6</v>
      </c>
      <c r="H13" s="6">
        <f t="shared" si="0"/>
        <v>3456</v>
      </c>
      <c r="I13" s="31" t="b">
        <f t="shared" si="1"/>
        <v>0</v>
      </c>
      <c r="J13" s="32" t="b">
        <f t="shared" si="2"/>
        <v>0</v>
      </c>
      <c r="K13" s="33" t="b">
        <f t="shared" si="3"/>
        <v>0</v>
      </c>
      <c r="M13"/>
    </row>
    <row r="14" spans="1:17" x14ac:dyDescent="0.35">
      <c r="C14" s="1">
        <v>42816</v>
      </c>
      <c r="D14" t="s">
        <v>7</v>
      </c>
      <c r="E14" t="s">
        <v>19</v>
      </c>
      <c r="F14" s="5">
        <v>8712</v>
      </c>
      <c r="G14" s="9">
        <v>8</v>
      </c>
      <c r="H14" s="6">
        <f t="shared" si="0"/>
        <v>69696</v>
      </c>
      <c r="I14" s="31" t="b">
        <f t="shared" si="1"/>
        <v>0</v>
      </c>
      <c r="J14" s="32" t="b">
        <f t="shared" si="2"/>
        <v>0</v>
      </c>
      <c r="K14" s="33" t="b">
        <f t="shared" si="3"/>
        <v>1</v>
      </c>
      <c r="M14"/>
    </row>
    <row r="15" spans="1:17" x14ac:dyDescent="0.35">
      <c r="C15" s="1">
        <v>42820</v>
      </c>
      <c r="D15" t="s">
        <v>12</v>
      </c>
      <c r="E15" t="s">
        <v>19</v>
      </c>
      <c r="F15" s="5">
        <v>8712</v>
      </c>
      <c r="G15" s="9">
        <v>7</v>
      </c>
      <c r="H15" s="6">
        <f t="shared" si="0"/>
        <v>60984</v>
      </c>
      <c r="I15" s="31" t="b">
        <f t="shared" si="1"/>
        <v>0</v>
      </c>
      <c r="J15" s="32" t="b">
        <f t="shared" si="2"/>
        <v>0</v>
      </c>
      <c r="K15" s="33" t="b">
        <f t="shared" si="3"/>
        <v>1</v>
      </c>
      <c r="M15"/>
    </row>
    <row r="16" spans="1:17" x14ac:dyDescent="0.35">
      <c r="C16" s="1">
        <v>42847</v>
      </c>
      <c r="D16" t="s">
        <v>21</v>
      </c>
      <c r="E16" t="s">
        <v>19</v>
      </c>
      <c r="F16" s="5">
        <v>8712</v>
      </c>
      <c r="G16" s="9">
        <v>9</v>
      </c>
      <c r="H16" s="6">
        <f t="shared" si="0"/>
        <v>78408</v>
      </c>
      <c r="I16" s="31" t="b">
        <f t="shared" si="1"/>
        <v>0</v>
      </c>
      <c r="J16" s="32" t="b">
        <f t="shared" si="2"/>
        <v>0</v>
      </c>
      <c r="K16" s="33" t="b">
        <f t="shared" si="3"/>
        <v>1</v>
      </c>
      <c r="M16"/>
    </row>
    <row r="17" spans="3:13" x14ac:dyDescent="0.35">
      <c r="C17" s="1">
        <v>42884</v>
      </c>
      <c r="D17" t="s">
        <v>21</v>
      </c>
      <c r="E17" t="s">
        <v>19</v>
      </c>
      <c r="F17" s="5">
        <v>8712</v>
      </c>
      <c r="G17" s="9">
        <v>11</v>
      </c>
      <c r="H17" s="6">
        <f t="shared" si="0"/>
        <v>95832</v>
      </c>
      <c r="I17" s="31" t="b">
        <f t="shared" si="1"/>
        <v>0</v>
      </c>
      <c r="J17" s="32" t="b">
        <f t="shared" si="2"/>
        <v>0</v>
      </c>
      <c r="K17" s="33" t="b">
        <f t="shared" si="3"/>
        <v>1</v>
      </c>
      <c r="M17"/>
    </row>
    <row r="18" spans="3:13" x14ac:dyDescent="0.35">
      <c r="C18" s="1">
        <v>42887</v>
      </c>
      <c r="D18" t="s">
        <v>10</v>
      </c>
      <c r="E18" t="s">
        <v>15</v>
      </c>
      <c r="F18" s="5">
        <v>1843</v>
      </c>
      <c r="G18" s="9">
        <v>47</v>
      </c>
      <c r="H18" s="6">
        <f t="shared" si="0"/>
        <v>86621</v>
      </c>
      <c r="I18" s="31" t="b">
        <f t="shared" si="1"/>
        <v>0</v>
      </c>
      <c r="J18" s="32" t="b">
        <f t="shared" si="2"/>
        <v>0</v>
      </c>
      <c r="K18" s="33" t="b">
        <f t="shared" si="3"/>
        <v>0</v>
      </c>
      <c r="M18"/>
    </row>
    <row r="19" spans="3:13" x14ac:dyDescent="0.35">
      <c r="C19" s="1">
        <v>42888</v>
      </c>
      <c r="D19" t="s">
        <v>11</v>
      </c>
      <c r="E19" t="s">
        <v>16</v>
      </c>
      <c r="F19" s="5">
        <v>2785</v>
      </c>
      <c r="G19" s="9">
        <v>12</v>
      </c>
      <c r="H19" s="6">
        <f t="shared" si="0"/>
        <v>33420</v>
      </c>
      <c r="I19" s="31" t="b">
        <f t="shared" si="1"/>
        <v>0</v>
      </c>
      <c r="J19" s="32" t="b">
        <f t="shared" si="2"/>
        <v>1</v>
      </c>
      <c r="K19" s="33" t="b">
        <f t="shared" si="3"/>
        <v>0</v>
      </c>
      <c r="M19"/>
    </row>
    <row r="20" spans="3:13" x14ac:dyDescent="0.35">
      <c r="C20" s="1">
        <v>42908</v>
      </c>
      <c r="D20" t="s">
        <v>6</v>
      </c>
      <c r="E20" t="s">
        <v>15</v>
      </c>
      <c r="F20" s="5">
        <v>1843</v>
      </c>
      <c r="G20" s="9">
        <v>34</v>
      </c>
      <c r="H20" s="6">
        <f t="shared" si="0"/>
        <v>62662</v>
      </c>
      <c r="I20" s="31" t="b">
        <f t="shared" si="1"/>
        <v>0</v>
      </c>
      <c r="J20" s="32" t="b">
        <f t="shared" si="2"/>
        <v>0</v>
      </c>
      <c r="K20" s="33" t="b">
        <f t="shared" si="3"/>
        <v>0</v>
      </c>
      <c r="M20"/>
    </row>
    <row r="21" spans="3:13" x14ac:dyDescent="0.35">
      <c r="C21" s="1">
        <v>42925</v>
      </c>
      <c r="D21" t="s">
        <v>11</v>
      </c>
      <c r="E21" t="s">
        <v>15</v>
      </c>
      <c r="F21" s="5">
        <v>1843</v>
      </c>
      <c r="G21" s="9">
        <v>32</v>
      </c>
      <c r="H21" s="6">
        <f t="shared" si="0"/>
        <v>58976</v>
      </c>
      <c r="I21" s="31" t="b">
        <f t="shared" si="1"/>
        <v>0</v>
      </c>
      <c r="J21" s="32" t="b">
        <f t="shared" si="2"/>
        <v>0</v>
      </c>
      <c r="K21" s="33" t="b">
        <f t="shared" si="3"/>
        <v>0</v>
      </c>
      <c r="M21"/>
    </row>
    <row r="22" spans="3:13" x14ac:dyDescent="0.35">
      <c r="C22" s="1">
        <v>42938</v>
      </c>
      <c r="D22" t="s">
        <v>12</v>
      </c>
      <c r="E22" t="s">
        <v>13</v>
      </c>
      <c r="F22" s="5">
        <v>576</v>
      </c>
      <c r="G22" s="9">
        <v>25</v>
      </c>
      <c r="H22" s="6">
        <f t="shared" si="0"/>
        <v>14400</v>
      </c>
      <c r="I22" s="31" t="b">
        <f t="shared" si="1"/>
        <v>0</v>
      </c>
      <c r="J22" s="32" t="b">
        <f t="shared" si="2"/>
        <v>0</v>
      </c>
      <c r="K22" s="33" t="b">
        <f t="shared" si="3"/>
        <v>0</v>
      </c>
      <c r="M22"/>
    </row>
    <row r="23" spans="3:13" x14ac:dyDescent="0.35">
      <c r="C23" s="1">
        <v>42939</v>
      </c>
      <c r="D23" t="s">
        <v>21</v>
      </c>
      <c r="E23" t="s">
        <v>18</v>
      </c>
      <c r="F23" s="5">
        <v>3421</v>
      </c>
      <c r="G23" s="9">
        <v>5</v>
      </c>
      <c r="H23" s="6">
        <f t="shared" si="0"/>
        <v>17105</v>
      </c>
      <c r="I23" s="31" t="b">
        <f t="shared" si="1"/>
        <v>1</v>
      </c>
      <c r="J23" s="32" t="b">
        <f t="shared" si="2"/>
        <v>0</v>
      </c>
      <c r="K23" s="33" t="b">
        <f t="shared" si="3"/>
        <v>0</v>
      </c>
      <c r="M23"/>
    </row>
    <row r="24" spans="3:13" x14ac:dyDescent="0.35">
      <c r="C24" s="1">
        <v>42978</v>
      </c>
      <c r="D24" t="s">
        <v>9</v>
      </c>
      <c r="E24" t="s">
        <v>15</v>
      </c>
      <c r="F24" s="5">
        <v>1843</v>
      </c>
      <c r="G24" s="9">
        <v>12</v>
      </c>
      <c r="H24" s="6">
        <f t="shared" si="0"/>
        <v>22116</v>
      </c>
      <c r="I24" s="31" t="b">
        <f t="shared" si="1"/>
        <v>0</v>
      </c>
      <c r="J24" s="32" t="b">
        <f t="shared" si="2"/>
        <v>0</v>
      </c>
      <c r="K24" s="33" t="b">
        <f t="shared" si="3"/>
        <v>0</v>
      </c>
      <c r="M24"/>
    </row>
    <row r="25" spans="3:13" x14ac:dyDescent="0.35">
      <c r="C25" s="1">
        <v>42986</v>
      </c>
      <c r="D25" t="s">
        <v>10</v>
      </c>
      <c r="E25" t="s">
        <v>19</v>
      </c>
      <c r="F25" s="5">
        <v>8712</v>
      </c>
      <c r="G25" s="9">
        <v>6</v>
      </c>
      <c r="H25" s="6">
        <f t="shared" si="0"/>
        <v>52272</v>
      </c>
      <c r="I25" s="31" t="b">
        <f t="shared" si="1"/>
        <v>0</v>
      </c>
      <c r="J25" s="32" t="b">
        <f t="shared" si="2"/>
        <v>0</v>
      </c>
      <c r="K25" s="33" t="b">
        <f t="shared" si="3"/>
        <v>1</v>
      </c>
      <c r="M25"/>
    </row>
    <row r="26" spans="3:13" x14ac:dyDescent="0.35">
      <c r="C26" s="1">
        <v>42992</v>
      </c>
      <c r="D26" t="s">
        <v>8</v>
      </c>
      <c r="E26" t="s">
        <v>13</v>
      </c>
      <c r="F26" s="5">
        <v>576</v>
      </c>
      <c r="G26" s="9">
        <v>66</v>
      </c>
      <c r="H26" s="6">
        <f t="shared" si="0"/>
        <v>38016</v>
      </c>
      <c r="I26" s="31" t="b">
        <f t="shared" si="1"/>
        <v>0</v>
      </c>
      <c r="J26" s="32" t="b">
        <f t="shared" si="2"/>
        <v>0</v>
      </c>
      <c r="K26" s="33" t="b">
        <f t="shared" si="3"/>
        <v>0</v>
      </c>
      <c r="M26"/>
    </row>
    <row r="27" spans="3:13" x14ac:dyDescent="0.35">
      <c r="C27" s="1">
        <v>43048</v>
      </c>
      <c r="D27" t="s">
        <v>10</v>
      </c>
      <c r="E27" t="s">
        <v>17</v>
      </c>
      <c r="F27" s="5">
        <v>382</v>
      </c>
      <c r="G27" s="9">
        <v>69</v>
      </c>
      <c r="H27" s="6">
        <f t="shared" si="0"/>
        <v>26358</v>
      </c>
      <c r="I27" s="31" t="b">
        <f t="shared" si="1"/>
        <v>0</v>
      </c>
      <c r="J27" s="32" t="b">
        <f t="shared" si="2"/>
        <v>0</v>
      </c>
      <c r="K27" s="33" t="b">
        <f t="shared" si="3"/>
        <v>0</v>
      </c>
      <c r="M27"/>
    </row>
    <row r="28" spans="3:13" x14ac:dyDescent="0.35">
      <c r="C28" s="1">
        <v>43060</v>
      </c>
      <c r="D28" t="s">
        <v>7</v>
      </c>
      <c r="E28" t="s">
        <v>14</v>
      </c>
      <c r="F28" s="5">
        <v>2987</v>
      </c>
      <c r="G28" s="9">
        <v>28</v>
      </c>
      <c r="H28" s="6">
        <f t="shared" si="0"/>
        <v>83636</v>
      </c>
      <c r="I28" s="31" t="b">
        <f t="shared" si="1"/>
        <v>0</v>
      </c>
      <c r="J28" s="32" t="b">
        <f t="shared" si="2"/>
        <v>0</v>
      </c>
      <c r="K28" s="33" t="b">
        <f t="shared" si="3"/>
        <v>0</v>
      </c>
      <c r="M28"/>
    </row>
    <row r="29" spans="3:13" x14ac:dyDescent="0.35">
      <c r="C29" s="1">
        <v>43062</v>
      </c>
      <c r="D29" t="s">
        <v>9</v>
      </c>
      <c r="E29" t="s">
        <v>14</v>
      </c>
      <c r="F29" s="5">
        <v>2987</v>
      </c>
      <c r="G29" s="9">
        <v>26</v>
      </c>
      <c r="H29" s="6">
        <f t="shared" si="0"/>
        <v>77662</v>
      </c>
      <c r="I29" s="31" t="b">
        <f t="shared" si="1"/>
        <v>0</v>
      </c>
      <c r="J29" s="32" t="b">
        <f t="shared" si="2"/>
        <v>0</v>
      </c>
      <c r="K29" s="33" t="b">
        <f t="shared" si="3"/>
        <v>0</v>
      </c>
      <c r="M29"/>
    </row>
    <row r="30" spans="3:13" x14ac:dyDescent="0.35">
      <c r="C30" s="1">
        <v>43078</v>
      </c>
      <c r="D30" t="s">
        <v>12</v>
      </c>
      <c r="E30" t="s">
        <v>17</v>
      </c>
      <c r="F30" s="5">
        <v>382</v>
      </c>
      <c r="G30" s="9">
        <v>43</v>
      </c>
      <c r="H30" s="6">
        <f t="shared" si="0"/>
        <v>16426</v>
      </c>
      <c r="I30" s="31" t="b">
        <f t="shared" si="1"/>
        <v>0</v>
      </c>
      <c r="J30" s="32" t="b">
        <f t="shared" si="2"/>
        <v>0</v>
      </c>
      <c r="K30" s="33" t="b">
        <f t="shared" si="3"/>
        <v>0</v>
      </c>
      <c r="M30"/>
    </row>
    <row r="31" spans="3:13" x14ac:dyDescent="0.35">
      <c r="C31" s="1">
        <v>43079</v>
      </c>
      <c r="D31" t="s">
        <v>10</v>
      </c>
      <c r="E31" t="s">
        <v>13</v>
      </c>
      <c r="F31" s="5">
        <v>576</v>
      </c>
      <c r="G31" s="9">
        <v>31</v>
      </c>
      <c r="H31" s="6">
        <f t="shared" si="0"/>
        <v>17856</v>
      </c>
      <c r="I31" s="31" t="b">
        <f t="shared" si="1"/>
        <v>0</v>
      </c>
      <c r="J31" s="32" t="b">
        <f t="shared" si="2"/>
        <v>0</v>
      </c>
      <c r="K31" s="33" t="b">
        <f t="shared" si="3"/>
        <v>0</v>
      </c>
      <c r="M31"/>
    </row>
    <row r="32" spans="3:13" x14ac:dyDescent="0.35">
      <c r="C32" s="1">
        <v>43085</v>
      </c>
      <c r="D32" t="s">
        <v>8</v>
      </c>
      <c r="E32" t="s">
        <v>16</v>
      </c>
      <c r="F32" s="5">
        <v>2785</v>
      </c>
      <c r="G32" s="9">
        <v>21</v>
      </c>
      <c r="H32" s="6">
        <f t="shared" si="0"/>
        <v>58485</v>
      </c>
      <c r="I32" s="31" t="b">
        <f t="shared" si="1"/>
        <v>0</v>
      </c>
      <c r="J32" s="32" t="b">
        <f t="shared" si="2"/>
        <v>1</v>
      </c>
      <c r="K32" s="33" t="b">
        <f t="shared" si="3"/>
        <v>0</v>
      </c>
      <c r="M32"/>
    </row>
    <row r="33" spans="3:13" x14ac:dyDescent="0.35">
      <c r="C33" s="1">
        <v>43091</v>
      </c>
      <c r="D33" t="s">
        <v>9</v>
      </c>
      <c r="E33" t="s">
        <v>17</v>
      </c>
      <c r="F33" s="5">
        <v>382</v>
      </c>
      <c r="G33" s="9">
        <v>15</v>
      </c>
      <c r="H33" s="6">
        <f t="shared" si="0"/>
        <v>5730</v>
      </c>
      <c r="I33" s="31" t="b">
        <f t="shared" si="1"/>
        <v>0</v>
      </c>
      <c r="J33" s="32" t="b">
        <f t="shared" si="2"/>
        <v>0</v>
      </c>
      <c r="K33" s="33" t="b">
        <f t="shared" si="3"/>
        <v>0</v>
      </c>
      <c r="M33"/>
    </row>
    <row r="34" spans="3:13" x14ac:dyDescent="0.35">
      <c r="C34" s="1">
        <v>43095</v>
      </c>
      <c r="D34" t="s">
        <v>8</v>
      </c>
      <c r="E34" t="s">
        <v>17</v>
      </c>
      <c r="F34" s="5">
        <v>382</v>
      </c>
      <c r="G34" s="9">
        <v>54</v>
      </c>
      <c r="H34" s="6">
        <f t="shared" si="0"/>
        <v>20628</v>
      </c>
      <c r="I34" s="31" t="b">
        <f t="shared" si="1"/>
        <v>0</v>
      </c>
      <c r="J34" s="32" t="b">
        <f t="shared" si="2"/>
        <v>0</v>
      </c>
      <c r="K34" s="33" t="b">
        <f t="shared" si="3"/>
        <v>0</v>
      </c>
      <c r="M34"/>
    </row>
    <row r="35" spans="3:13" x14ac:dyDescent="0.35">
      <c r="C35" s="1">
        <v>43095</v>
      </c>
      <c r="D35" t="s">
        <v>21</v>
      </c>
      <c r="E35" t="s">
        <v>16</v>
      </c>
      <c r="F35" s="5">
        <v>2785</v>
      </c>
      <c r="G35" s="9">
        <v>27</v>
      </c>
      <c r="H35" s="6">
        <f t="shared" si="0"/>
        <v>75195</v>
      </c>
      <c r="I35" s="31" t="b">
        <f t="shared" si="1"/>
        <v>0</v>
      </c>
      <c r="J35" s="32" t="b">
        <f t="shared" si="2"/>
        <v>1</v>
      </c>
      <c r="K35" s="33" t="b">
        <f t="shared" si="3"/>
        <v>0</v>
      </c>
      <c r="M35"/>
    </row>
    <row r="36" spans="3:13" x14ac:dyDescent="0.35">
      <c r="C36" s="1">
        <v>43100</v>
      </c>
      <c r="D36" t="s">
        <v>8</v>
      </c>
      <c r="E36" t="s">
        <v>17</v>
      </c>
      <c r="F36" s="5">
        <v>382</v>
      </c>
      <c r="G36" s="9">
        <v>52</v>
      </c>
      <c r="H36" s="6">
        <f t="shared" si="0"/>
        <v>19864</v>
      </c>
      <c r="I36" s="31" t="b">
        <f t="shared" si="1"/>
        <v>0</v>
      </c>
      <c r="J36" s="32" t="b">
        <f t="shared" si="2"/>
        <v>0</v>
      </c>
      <c r="K36" s="33" t="b">
        <f t="shared" si="3"/>
        <v>0</v>
      </c>
      <c r="M36"/>
    </row>
  </sheetData>
  <conditionalFormatting sqref="C5:H36">
    <cfRule type="expression" dxfId="7" priority="1">
      <formula>$E5=$F$2</formula>
    </cfRule>
    <cfRule type="expression" dxfId="6" priority="2">
      <formula>$E5=$G$2</formula>
    </cfRule>
    <cfRule type="expression" dxfId="5" priority="3">
      <formula>$E5=$H$2</formula>
    </cfRule>
  </conditionalFormatting>
  <dataValidations count="1">
    <dataValidation type="list" allowBlank="1" showInputMessage="1" showErrorMessage="1" sqref="F2:H2" xr:uid="{00000000-0002-0000-0700-000000000000}">
      <formula1>$M$5:$M$11</formula1>
    </dataValidation>
  </dataValidations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DBA6DC8B641994792C36C81DCB75C72" ma:contentTypeVersion="10" ma:contentTypeDescription="Crear nuevo documento." ma:contentTypeScope="" ma:versionID="6d8c137133d0b3008f8beb798454da93">
  <xsd:schema xmlns:xsd="http://www.w3.org/2001/XMLSchema" xmlns:xs="http://www.w3.org/2001/XMLSchema" xmlns:p="http://schemas.microsoft.com/office/2006/metadata/properties" xmlns:ns2="789b8e19-23fb-4d58-ba2a-719f878591ed" xmlns:ns3="4dcc97b3-1ecc-4cd5-a7fe-888f0180f015" targetNamespace="http://schemas.microsoft.com/office/2006/metadata/properties" ma:root="true" ma:fieldsID="170028e9c9501e5b36523b1ff7f431d1" ns2:_="" ns3:_="">
    <xsd:import namespace="789b8e19-23fb-4d58-ba2a-719f878591ed"/>
    <xsd:import namespace="4dcc97b3-1ecc-4cd5-a7fe-888f0180f0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9b8e19-23fb-4d58-ba2a-719f878591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cc97b3-1ecc-4cd5-a7fe-888f0180f01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4C31F56-FB31-4031-AA8C-55DE4AE5A2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848CB5-4B11-4760-8B99-41FBF82E20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9b8e19-23fb-4d58-ba2a-719f878591ed"/>
    <ds:schemaRef ds:uri="4dcc97b3-1ecc-4cd5-a7fe-888f0180f0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264090-8419-4EA0-85DC-59001C53714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Data Generator</vt:lpstr>
      <vt:lpstr>Number Static</vt:lpstr>
      <vt:lpstr>Number Dynamic</vt:lpstr>
      <vt:lpstr>Number Dynamic w Icon</vt:lpstr>
      <vt:lpstr>Formatting Alternate Rows</vt:lpstr>
      <vt:lpstr>Multiple Text Static</vt:lpstr>
      <vt:lpstr>Multiple Text Dynamic</vt:lpstr>
      <vt:lpstr>Search Text Dynamic</vt:lpstr>
      <vt:lpstr>Multiple Rules - Text Dynamic</vt:lpstr>
      <vt:lpstr>Text Static &amp; Average Formula</vt:lpstr>
      <vt:lpstr>Text &amp; Number Dynamic</vt:lpstr>
      <vt:lpstr>Date Range Static</vt:lpstr>
      <vt:lpstr>Date Range Dynamic</vt:lpstr>
      <vt:lpstr>Errors and Blanks</vt:lpstr>
    </vt:vector>
  </TitlesOfParts>
  <Manager>Ron Person</Manager>
  <Company>Critical to Success</Company>
  <LinksUpToDate>false</LinksUpToDate>
  <SharedDoc>false</SharedDoc>
  <HyperlinkBase>http://www.criticaltosuccess.com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Conditional Formatting - CriticalToSuccess.com</dc:title>
  <dc:creator>Ron;www.CriticalToSuccess.com</dc:creator>
  <cp:lastModifiedBy>Benito Cuezva</cp:lastModifiedBy>
  <dcterms:created xsi:type="dcterms:W3CDTF">2017-02-08T23:50:21Z</dcterms:created>
  <dcterms:modified xsi:type="dcterms:W3CDTF">2020-11-24T15:22:55Z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0x010100DDBA6DC8B641994792C36C81DCB75C72</vt:lpwstr>
  </property>
</Properties>
</file>