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ebt Summaries" sheetId="2" r:id="rId5"/>
    <sheet state="visible" name="deleted data" sheetId="3" r:id="rId6"/>
  </sheets>
  <definedNames>
    <definedName name="SB740_Leases">Dashboard!$A$113:$H$219</definedName>
  </definedNames>
  <calcPr/>
</workbook>
</file>

<file path=xl/sharedStrings.xml><?xml version="1.0" encoding="utf-8"?>
<sst xmlns="http://schemas.openxmlformats.org/spreadsheetml/2006/main" count="688" uniqueCount="367">
  <si>
    <t xml:space="preserve"> </t>
  </si>
  <si>
    <t>Financial Statement</t>
  </si>
  <si>
    <t>Type</t>
  </si>
  <si>
    <t>Years collected</t>
  </si>
  <si>
    <t>Re-Organized</t>
  </si>
  <si>
    <t>Position</t>
  </si>
  <si>
    <t>2008 2009 2010 2011 2012 2013 2014 2015 2016 2017 2018 2019 2020 2021 2022</t>
  </si>
  <si>
    <r>
      <rPr>
        <rFont val="Alegreya Sans"/>
        <color rgb="FF38761D"/>
        <sz val="12.0"/>
      </rPr>
      <t>2008-2022</t>
    </r>
  </si>
  <si>
    <t>Income</t>
  </si>
  <si>
    <t>2008-2022</t>
  </si>
  <si>
    <t>Cash Flow</t>
  </si>
  <si>
    <t>not yet</t>
  </si>
  <si>
    <t>IRS Form 990</t>
  </si>
  <si>
    <t>Notes</t>
  </si>
  <si>
    <t>Rocketship Education</t>
  </si>
  <si>
    <r>
      <rPr>
        <rFont val="Alegreya Sans"/>
        <color theme="1"/>
        <sz val="12.0"/>
      </rPr>
      <t xml:space="preserve"> </t>
    </r>
    <r>
      <rPr>
        <rFont val="Alegreya Sans"/>
        <color rgb="FF38761D"/>
        <sz val="12.0"/>
      </rPr>
      <t>2010 2011 2012 2013 2014 2015 2016 2017 2018 2019 2020 2021 2022</t>
    </r>
  </si>
  <si>
    <t>*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</si>
  <si>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Launchpad Development</t>
  </si>
  <si>
    <t>2010 2011 2012 2013 2014 2015 2016 2017 2018 2019 2020</t>
  </si>
  <si>
    <t>New Debt</t>
  </si>
  <si>
    <t>Tax year
(YE 30 Jun)</t>
  </si>
  <si>
    <t>Borrower</t>
  </si>
  <si>
    <t>School(s)</t>
  </si>
  <si>
    <t>Lender/Terms</t>
  </si>
  <si>
    <t>Forgiven</t>
  </si>
  <si>
    <t>Status</t>
  </si>
  <si>
    <t>Location in Financial Statement
[YE/page]</t>
  </si>
  <si>
    <t>2008, 2009</t>
  </si>
  <si>
    <t>Locust LLC (LLC1)</t>
  </si>
  <si>
    <t>RMS
Mateo Sheedy</t>
  </si>
  <si>
    <t>CDFI (Raza Development Fund)
up to $5M @ 5.0%</t>
  </si>
  <si>
    <r>
      <rPr>
        <rFont val="Alegreya Sans"/>
        <color theme="1"/>
        <sz val="12.0"/>
      </rPr>
      <t>7 years interest-only
(</t>
    </r>
    <r>
      <rPr>
        <rFont val="Alegreya Sans"/>
        <color rgb="FF990000"/>
        <sz val="12.0"/>
      </rPr>
      <t>then balloon?</t>
    </r>
    <r>
      <rPr>
        <rFont val="Alegreya Sans"/>
        <color theme="1"/>
        <sz val="12.0"/>
      </rPr>
      <t>)
Paid off with Series 2015 bonds</t>
    </r>
  </si>
  <si>
    <t>2009/11, 2010/11, 2011/15, 2012/16. 2013/17, 2014/13, 2015/13</t>
  </si>
  <si>
    <t>CDFI (Raza Development Fund)
up to $700K @ 5.25%</t>
  </si>
  <si>
    <t>7 years interest-only
then 20 years
Paid off with Series 2015 bonds</t>
  </si>
  <si>
    <t>2009/11, 2010/11, 2011/15, 2012/16, 2013/17, 2014/13, 2015/13</t>
  </si>
  <si>
    <t>Dobern LLC (LLC2)</t>
  </si>
  <si>
    <t>RSSP
Sí Si Puede</t>
  </si>
  <si>
    <t>CDFI
$6.8M @5.5%</t>
  </si>
  <si>
    <t>7 years
Paid off Aug 2015</t>
  </si>
  <si>
    <t>2009/11, 2010/12, 2011/115,16, 2012/17, 2013/17, 2014/13</t>
  </si>
  <si>
    <t>RMS</t>
  </si>
  <si>
    <t>CDE Revolving Loan
$200K @ 5%</t>
  </si>
  <si>
    <t>2009/12</t>
  </si>
  <si>
    <t>RSSP</t>
  </si>
  <si>
    <t>RSSP 
Sí Si Puede</t>
  </si>
  <si>
    <t>CDE Revolving Loan
$200K @ 1.47%</t>
  </si>
  <si>
    <t>CCSA Growth Loan
$325K @ 6.5%</t>
  </si>
  <si>
    <t>Paid off 2010</t>
  </si>
  <si>
    <t>RSED, later RSN</t>
  </si>
  <si>
    <t>Charter School Growth Fund (CSGF)
2009: $2.3M @ 4.0%
2010: $3.4M @ 3.25%
2018: $1.05M (remaining) 
2019: $950K (new maturity dates)
2020: $950K (new maturity dates)</t>
  </si>
  <si>
    <t>2009: $400K 
2010: $800K
2011: $1.2M0K
2012: $1.45M
2013: $2.2M
2014: $2.3M
2015: $2.34M
2016: $2.35M
2017: $2.35M</t>
  </si>
  <si>
    <t>2018: Final $1.05M+interest due Jun 2021
2019: Jun 2023
2020: Jun 2025</t>
  </si>
  <si>
    <t>2008+9/12, 2010/12, 2011/13, 2012/15, 2013/15, 2014/11, 2015/11, 2016/11, 2017/11, 2018/11, 2019/14, 2020/14, 2021/14, 2022/14</t>
  </si>
  <si>
    <t>2009-2017: If benchmarks not met, to be paid off in annual $500K increments. When benchmarks are met, $400K is forgiven annually.
2018-2022: New due dates for remaining principal.</t>
  </si>
  <si>
    <t>RSED</t>
  </si>
  <si>
    <t>N/A</t>
  </si>
  <si>
    <t>Commercial line of credit
Up to $1M @ [varies with LIBOR or prime]</t>
  </si>
  <si>
    <t>ends 30 Nov 2009</t>
  </si>
  <si>
    <t>2009/13</t>
  </si>
  <si>
    <t>CDE Revolving Loan (3 loans)
$458K @ 0.54%-3.94%</t>
  </si>
  <si>
    <t>2010/11</t>
  </si>
  <si>
    <t>Walton
$1.5M @ 4.0%</t>
  </si>
  <si>
    <t>$1.5M + interest</t>
  </si>
  <si>
    <t>Paid off Jun 2013</t>
  </si>
  <si>
    <t>2010/13, 2011/14, 2012/15, 2013/15</t>
  </si>
  <si>
    <t>LLC3</t>
  </si>
  <si>
    <t>RLS
Los Sueños</t>
  </si>
  <si>
    <t>Self Help New Markets V
$6.48M j@ 6.41%</t>
  </si>
  <si>
    <t>amortized over 25 years
paid off by 19 Apr 2017</t>
  </si>
  <si>
    <t>2010/13, 2011/16, 2012/17, 2013/17-18, 2014/13, 2015/13, 2016/12-13</t>
  </si>
  <si>
    <t>CDE Revolving Loan
$325K @ 0.38%</t>
  </si>
  <si>
    <t>2011/15</t>
  </si>
  <si>
    <t>RSN</t>
  </si>
  <si>
    <t>ROMO
Mosaic Elementary</t>
  </si>
  <si>
    <t>Charter School Growth Fund
$3.5M @ 4.0%</t>
  </si>
  <si>
    <t>2011/16</t>
  </si>
  <si>
    <t>LLC4 (promissory note)
$3.5M</t>
  </si>
  <si>
    <t>Senior note</t>
  </si>
  <si>
    <t>LLC4 (promissory note)
$3.0M</t>
  </si>
  <si>
    <t>2011/17</t>
  </si>
  <si>
    <t>Junior note</t>
  </si>
  <si>
    <t>Launchpad</t>
  </si>
  <si>
    <t>Series 2011A bond
$9.6M @ 8.5%-9%</t>
  </si>
  <si>
    <t>2011/17, 2012/17, 2013/18, 2014/13-14, 2015/13, 2016/13, 2017/13, 2018/12, 2019/15, 2020/15, 2021/15, 2022/15</t>
  </si>
  <si>
    <t>Series 2011B bond
$515K @ (8.5%-9%?)</t>
  </si>
  <si>
    <t>LLC5</t>
  </si>
  <si>
    <t>RDP
Discovery Prep</t>
  </si>
  <si>
    <r>
      <rPr>
        <rFont val="Alegreya Sans"/>
        <color theme="1"/>
        <sz val="12.0"/>
      </rPr>
      <t xml:space="preserve">Low Income Investment Fund Sub-CDE VIII Loan (3 loans)
$9.975M @ </t>
    </r>
    <r>
      <rPr>
        <rFont val="Alegreya Sans"/>
        <color rgb="FF990000"/>
        <sz val="12.0"/>
      </rPr>
      <t>???%</t>
    </r>
  </si>
  <si>
    <t>Term &gt;7 years; interest only
Paid off Aug 2017 with proceeds from Series 2017A &amp; B.</t>
  </si>
  <si>
    <t>2011/17, 2012/18, 2013/18-19, 2014/14, 2015/14, 2016/13, 2017/13. 2018/12-13</t>
  </si>
  <si>
    <r>
      <rPr>
        <rFont val="Alegreya Sans"/>
        <color theme="1"/>
        <sz val="12.0"/>
      </rPr>
      <t xml:space="preserve">New Markets Tax Credit Program;
</t>
    </r>
    <r>
      <rPr>
        <rFont val="Alegreya Sans"/>
        <color rgb="FF990000"/>
        <sz val="12.0"/>
      </rPr>
      <t>"subordinateds debt provided by Launchpad of $560K" (???)</t>
    </r>
  </si>
  <si>
    <t>CSGF
$3.4M @ 3.25%</t>
  </si>
  <si>
    <t>$2.35M + intersest, 
i.e. all but $300K.</t>
  </si>
  <si>
    <t>2012/15, 2013/15, 2015/14</t>
  </si>
  <si>
    <t>Charter School Growth Fund
$1M @ 4.0%</t>
  </si>
  <si>
    <t>2012/16, 2015/14</t>
  </si>
  <si>
    <t>CDE Revolving Loan (5 loans)
$510K @ 0.38%-3.43%</t>
  </si>
  <si>
    <t>RBM &amp; RSA
Rocketship Brilliant Minds &amp; Alma Academy</t>
  </si>
  <si>
    <t>Local Initiatives Support Corp. (LISC) Recoverable Grant
$500K split between LLC6 and LLC8</t>
  </si>
  <si>
    <t xml:space="preserve">$105,540 used and turned into a grant  in Jun 2016 </t>
  </si>
  <si>
    <t>To be repaid when permanent financing is avaliable or by 01 Sep 2013.</t>
  </si>
  <si>
    <t>2012/18, 2013/19, 2014/14, 2015/15, 2016/14</t>
  </si>
  <si>
    <t>LLC6: long term liability
LLC7: intended for RSA, but unused
LLC8: short-term liability</t>
  </si>
  <si>
    <t>Local Initiatives Support Corp. (LISC)
$625,478 @ 6%</t>
  </si>
  <si>
    <t>To be repaid when permanent financing is avaliable or by 01 Apr 2013.</t>
  </si>
  <si>
    <t>2012/19, 2014/15</t>
  </si>
  <si>
    <t>$1.971M @ 4%</t>
  </si>
  <si>
    <t>2012/19, 2013/20</t>
  </si>
  <si>
    <t>RSN issues Promissory Note to LLC8.</t>
  </si>
  <si>
    <t>LLC8</t>
  </si>
  <si>
    <t>RSA
Rocketship Alma Academy</t>
  </si>
  <si>
    <t>Bank of America
$6M @ LIBOR +0.290%</t>
  </si>
  <si>
    <t>$1.848M outstanding as of June 2012</t>
  </si>
  <si>
    <t>Launchpad
Series 2012A: $9.105M @ 6.25%
Series 2012B: $0.355M @ 8.5%
Series 2012 (A+B): $9.46M</t>
  </si>
  <si>
    <t>2012A: Jun 2042
2012B: Jun 2016</t>
  </si>
  <si>
    <t>2012/19,27-28, 2013/20, 2014/15, 2015/15, 2016/14, 2017/13, 2018/13, 2019/15, 2020/15, 2021/15, 2022/15</t>
  </si>
  <si>
    <t>"In June 2020, Series 2012A experienced a maturity of $165K."</t>
  </si>
  <si>
    <t>Charter School Growth Fund
$125K @ 1.0%</t>
  </si>
  <si>
    <t>2013/15, 2014/11, 2015/12, 2016/12, 2017/12, 2018/12, 2019/14</t>
  </si>
  <si>
    <t>School Startup Subordinated Loan Agreement</t>
  </si>
  <si>
    <t>RSA</t>
  </si>
  <si>
    <t>$1M @ 4.0%</t>
  </si>
  <si>
    <t>2013/16</t>
  </si>
  <si>
    <t>Subordinated Load Agreement</t>
  </si>
  <si>
    <t>CDE Revolving Loan (6 loans)
$987.5K @ 0.38%-3.43%</t>
  </si>
  <si>
    <t>CSGF
$500K @ 1.0%</t>
  </si>
  <si>
    <t>To be forgiven</t>
  </si>
  <si>
    <t>2014/11</t>
  </si>
  <si>
    <t>RFZ
Rocketship Fuerza</t>
  </si>
  <si>
    <t>CSGF Revolving Facilities Loan
$7M @ 3.75%</t>
  </si>
  <si>
    <t>2014/12</t>
  </si>
  <si>
    <t>Repaid in full in one month!</t>
  </si>
  <si>
    <t>5-7 Rocketship Schools</t>
  </si>
  <si>
    <t>5-7 schools</t>
  </si>
  <si>
    <t>CSFA Revolving Loan
 @ 0.22% - 1.47%</t>
  </si>
  <si>
    <t>Principal payable in installments of $20K -$62.5K. Final maturity is current year + (3 - 5).
2019: 4 schools owe $791,680.
2020: 3 schools owe $312,500.
2021: 1 school owes $124,996.
2022: 1 school owes $80,879.</t>
  </si>
  <si>
    <t>2014/12, 2015/12, 2016/12. 2017/12, 2018/12, 2019/15, 2020/15, 2021/14, 2022/15</t>
  </si>
  <si>
    <t>Amount outstanding on 30 Jun:
YE 2014: $1,139,996 (7 schools)
YE 2015:     $757,512 (7 schools)
YE 2016     $625,028 (5 schools)
YE 2017      $812,528 (5 schools)
YE 2018      $541,680 (3 schools)
YE 2019      $791,680 (4 schools)
YE 2020    $312,500 (3 schools)</t>
  </si>
  <si>
    <t>Launchpad Development Co. (LDC)</t>
  </si>
  <si>
    <t>RBM &amp; RFZ
Rocketship Brilliant Minds &amp; Fuerza</t>
  </si>
  <si>
    <t>Series 2014A $31.935M
Series 2014B $$0.920M
@ 6.00% - 7.25%
Combined: $32.855M</t>
  </si>
  <si>
    <t>Series 2014A: Jun 2018, 2024, 2035
Series 2014B: Jun 2016</t>
  </si>
  <si>
    <t>2014/15, 2015/15. 2016/14, 2017/14, 2018/13, 2019/15-16, 2020/16, 2021/15, 2022/16</t>
  </si>
  <si>
    <t>"In June 2020, Series 2014A Bond experienced a principal maturity of $550K."
"In June 2021, Series 2014A Bond experienced a principal maturity of $580K."</t>
  </si>
  <si>
    <t>RFZ, RNNE, RRWC, RUA</t>
  </si>
  <si>
    <t>Rocketship Fuerza, Nashville Northeeast Elementary (TN), Redwood City Prep, United Academy (TN)</t>
  </si>
  <si>
    <t>Each school $100K @ 1.0%</t>
  </si>
  <si>
    <t>Due:
RFZ, RNNE: Jun 2020
RRWC, RUA: Jun 2021
2020: Changed to:
RFZ, RNNE: Jun 2021
RRWC, RUA: Jun 2022
2021: RFZ &amp; RNNE paid off</t>
  </si>
  <si>
    <t>2015/12, 2016/12, 2017/12, 2018/12, 2019/14, 2020/14, 2021/14, 2022/15</t>
  </si>
  <si>
    <t>"In June 2021, Series 2014A Bond experienced a principal maturity of $480K.%</t>
  </si>
  <si>
    <r>
      <rPr>
        <rFont val="Alegreya Sans"/>
        <color theme="1"/>
        <sz val="12.0"/>
      </rPr>
      <t xml:space="preserve">RRS Rocketship Rising Stars,
RFA Rocketship Futuro Academy,
</t>
    </r>
    <r>
      <rPr>
        <rFont val="Alegreya Sans"/>
        <i/>
        <color theme="1"/>
        <sz val="12.0"/>
      </rPr>
      <t>an unnamed new school</t>
    </r>
  </si>
  <si>
    <t>CSGF
3 x $100K = $300K @1.0%</t>
  </si>
  <si>
    <t>Due: Jun 2021
2020: Changed to: Jun 2022
2022: Paid off</t>
  </si>
  <si>
    <t>2016/12, 2017/12, 2018/12, 2019/15, 2020/15, 2021/14, 2022/15</t>
  </si>
  <si>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</si>
  <si>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RRS Rocketship Rising Stars</t>
  </si>
  <si>
    <t>CSGF Revolving Facilities Loan
$2.7M @ 3.75%</t>
  </si>
  <si>
    <t>Repaid in full: Feb 2016</t>
  </si>
  <si>
    <t>2016/12</t>
  </si>
  <si>
    <t>Interim financing; was repaid in 5 months</t>
  </si>
  <si>
    <t>RMS (LLC1)</t>
  </si>
  <si>
    <t>Series 2015A $6.135M @ 4.25%
Series 2015B    $250K @ 4.25%</t>
  </si>
  <si>
    <t>Series 2015A: Mar 2028
Series 2015B: Jun 2016</t>
  </si>
  <si>
    <t>2016/15, 2017/14, 2018/13, 2019/16, 2020/16, 2021/15-16, 2022/16</t>
  </si>
  <si>
    <t>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</si>
  <si>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LLC1, LLC10, LLC16</t>
  </si>
  <si>
    <t>Series 2016A $28.080M @ 4.25% 
Series 2016B $525K @ 4.25%</t>
  </si>
  <si>
    <t>Series 2016A: Mar 2046 
Series 2016B: Jun 2018</t>
  </si>
  <si>
    <t>2016/15, 2017/15, 2018/15, 2019/16, 2020/16, 2021/16</t>
  </si>
  <si>
    <t>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</si>
  <si>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unused row</t>
  </si>
  <si>
    <t>CSGF
$1M @ 1.0%</t>
  </si>
  <si>
    <t>To be forgiven if outcomes are met prior to 31 Dec 2019.</t>
  </si>
  <si>
    <t>2017/12, 2018/12</t>
  </si>
  <si>
    <t>Subordinated Loan Agreement</t>
  </si>
  <si>
    <t>LLC18</t>
  </si>
  <si>
    <t>Low Income Investment Fund (LIIF)
$1.2M @ 5.50%</t>
  </si>
  <si>
    <t>Repayable in 36 months
Repaid in Dec 2017 with Series 2017G  &amp; H proceeds</t>
  </si>
  <si>
    <t>2017/14. 2018/13, 2019/15</t>
  </si>
  <si>
    <t>I don't understand why these appear in the YE2019 Consolidated Financial Statement.</t>
  </si>
  <si>
    <t>LDC</t>
  </si>
  <si>
    <t>LCC18</t>
  </si>
  <si>
    <t>LIIF Acquisition Loan
Series 2017A $23.098M
Series 2017B    $3.665M
Series 2017C    $7.160M
Series 2017D   $0.250M
Series 2017E    $7.740M
Series 2017F   $0.250M
Series 2017A-F $42M @ 4.50% - 6.25%</t>
  </si>
  <si>
    <t>Due: June of
Series 2017A: 2027-2052
Series 2017B : 2025
Series 2017C: 2040
Series 2017D: 2019
Series 2017E: 2047-2052
Series 2017F: 2019</t>
  </si>
  <si>
    <t>2017/15, 2018/15, 2018/14-15, 2019/16-17, 2020/17, 2021/16, 2022/17</t>
  </si>
  <si>
    <t>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</si>
  <si>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Series 2017G $15.56M
Series 2017H $665K
Series G &amp; H $16.225M @ 4.05%-6.0%</t>
  </si>
  <si>
    <t>Due: June of
Series 2017G: 2025-2053
Series 2017H: 2022-2025</t>
  </si>
  <si>
    <t>2018/15, 2019/17, 2020/17, 2021/17, 2022/17</t>
  </si>
  <si>
    <t>In June 2021, Series 2014A Bond experienced a principal maturity of $580K.
Series 2017H Bond experienced a principal maturity of $60K.</t>
  </si>
  <si>
    <t>MKE2 LLC</t>
  </si>
  <si>
    <t>RTP Rocketship Transformation Prep</t>
  </si>
  <si>
    <t>Illinois Investment Fund (IIF)
$900K @ 5.875% → $2.7M @ 5.5% (2020)</t>
  </si>
  <si>
    <t>Matures 01 Apr 2021
New maturity: 01 Apr 2022
New maturity: Jul 2023</t>
  </si>
  <si>
    <t>2019/17, 2020/17, 2021/17, 2022/17-18</t>
  </si>
  <si>
    <t>Refinanced in 2020, principal increased to $2.7M, maturity extended to Apr 2022 and again to Jul 2023</t>
  </si>
  <si>
    <t>Nash2 LLC</t>
  </si>
  <si>
    <t>RUA Rocketship United Academy</t>
  </si>
  <si>
    <t>Charter Impact Fund, Inc. (CIF)
$7.3M @ 4⅖%</t>
  </si>
  <si>
    <t>Matures 01 Jun 2049</t>
  </si>
  <si>
    <t>2019/17, 2020/17. 2021/17, 2022/18</t>
  </si>
  <si>
    <t>2022: Series 2019B Bond experienced a principal maturity of $305K.</t>
  </si>
  <si>
    <t>Series 2019A &amp; B $28.075M @ 5.0% - 5.3%
Series 2019A  $27.17M
Series 2019B  $935K</t>
  </si>
  <si>
    <t>Matures:
Series 2019A: Jun 2029-2056
Series 2019B: Jun 2020-2023</t>
  </si>
  <si>
    <t>2019/17, 2020/18, 2021/17, 2022/18</t>
  </si>
  <si>
    <t>2020: Series 2019B Bond experienced a principal maturity of $165K.
2021: Series 2019B Bond experienced a principal maturity of $285K.
2022: Series 2019B Bond experienced a principal maturity of $305K.</t>
  </si>
  <si>
    <t>Loan one: Rocketship DC Public Charter
Loan two: Rocketship Wisconsin</t>
  </si>
  <si>
    <t>Paycheck Protection Program, Small Business Administration, via Heritage Bank of Commerce
Loan one: $1.15M @ 1.0%
Loan two: $537K @ 12.0%</t>
  </si>
  <si>
    <t>"RSEA intends to apply for PPP Loan forgiveness and expects both load to be fully forgiven."</t>
  </si>
  <si>
    <t>Forgiven as of 30 Jun 2021</t>
  </si>
  <si>
    <t>2020/18, 2021/18</t>
  </si>
  <si>
    <t>RSEA</t>
  </si>
  <si>
    <t>Charter Asset Management
$5M line of credit @ 6.0%
2020: $4M drawn
2021: $3,347;,846 drawn
2022: $419,417 balance</t>
  </si>
  <si>
    <t>2020/18, 2021/18, 2022/19</t>
  </si>
  <si>
    <t>May be increased to $10M if State of California defers payment of any funds to RSEA.</t>
  </si>
  <si>
    <t>LLC Two DC</t>
  </si>
  <si>
    <t>OG2021 Series: $15.245M @ 4.0%
OG2021A: $14.78M @ 4.0%
OG2021B: $465K @ 4.0%</t>
  </si>
  <si>
    <t>Series OG2021A: Jun 2022 - 2035.
Series OG2021B: Jun 2022.</t>
  </si>
  <si>
    <t>2021/17, 2021/17, 2022/18</t>
  </si>
  <si>
    <t>Texas One LLC</t>
  </si>
  <si>
    <t>Kleinheinz Family Foundation
$738,673 @ 3.5%</t>
  </si>
  <si>
    <t>Matures 21 Jan 2023
Repaid in Sep 2021</t>
  </si>
  <si>
    <t>2021/18, 2022/19</t>
  </si>
  <si>
    <t>RFA (receivables)</t>
  </si>
  <si>
    <t>Charter Asset Management</t>
  </si>
  <si>
    <t>$1.645M</t>
  </si>
  <si>
    <t>Repaid in Sep 2021</t>
  </si>
  <si>
    <t>2021/18. 2022/</t>
  </si>
  <si>
    <t>Series 2022A and OG2022B
$27,990M @ 4-4.5%</t>
  </si>
  <si>
    <t>Mature between Jun 2022 and 2042</t>
  </si>
  <si>
    <t>2022/19</t>
  </si>
  <si>
    <r>
      <rPr>
        <rFont val="Alegreya Sans"/>
        <b/>
        <color theme="1"/>
        <sz val="12.0"/>
      </rPr>
      <t xml:space="preserve">Debt Summary
</t>
    </r>
    <r>
      <rPr>
        <rFont val="Alegreya Sans"/>
        <b val="0"/>
        <color theme="1"/>
        <sz val="12.0"/>
      </rPr>
      <t>Future Maturities</t>
    </r>
  </si>
  <si>
    <t>Year</t>
  </si>
  <si>
    <t>Summary</t>
  </si>
  <si>
    <r>
      <rPr>
        <rFont val="Alegreya Sans, Arial"/>
        <color theme="1"/>
        <sz val="12.0"/>
      </rPr>
      <t xml:space="preserve">See p.14,  </t>
    </r>
    <r>
      <rPr>
        <rFont val="Alegreya Sans, Arial"/>
        <i/>
        <color theme="1"/>
        <sz val="12.0"/>
      </rPr>
      <t>Consolidated Financial Statement for YE June 30, 2010</t>
    </r>
  </si>
  <si>
    <r>
      <rPr>
        <rFont val="Alegreya Sans, Arial"/>
        <color theme="1"/>
        <sz val="12.0"/>
      </rPr>
      <t xml:space="preserve">See p.18,  </t>
    </r>
    <r>
      <rPr>
        <rFont val="Alegreya Sans, Arial"/>
        <i/>
        <color theme="1"/>
        <sz val="12.0"/>
      </rPr>
      <t>Consolidated Financial Statement for YE June 30, 2011</t>
    </r>
  </si>
  <si>
    <r>
      <rPr>
        <rFont val="Roboto Mono"/>
        <b/>
        <color theme="1"/>
      </rPr>
      <t xml:space="preserve">  June 3</t>
    </r>
    <r>
      <rPr>
        <rFont val="Roboto Mono"/>
        <color theme="1"/>
      </rPr>
      <t xml:space="preserve">0 </t>
    </r>
    <r>
      <rPr>
        <rFont val="Roboto Mono"/>
        <b/>
        <color theme="1"/>
      </rPr>
      <t xml:space="preserve">  RSED Schoo</t>
    </r>
    <r>
      <rPr>
        <rFont val="Roboto Mono"/>
        <color theme="1"/>
      </rPr>
      <t xml:space="preserve">ls   </t>
    </r>
    <r>
      <rPr>
        <rFont val="Roboto Mono"/>
        <b/>
        <color theme="1"/>
      </rPr>
      <t xml:space="preserve">  Launchp</t>
    </r>
    <r>
      <rPr>
        <rFont val="Roboto Mono"/>
        <color theme="1"/>
      </rPr>
      <t xml:space="preserve">ad       </t>
    </r>
    <r>
      <rPr>
        <rFont val="Roboto Mono"/>
        <b/>
        <color theme="1"/>
      </rPr>
      <t xml:space="preserve">  RS</t>
    </r>
    <r>
      <rPr>
        <rFont val="Roboto Mono"/>
        <color theme="1"/>
      </rPr>
      <t xml:space="preserve">EA 
                 </t>
    </r>
    <r>
      <rPr>
        <rFont val="Roboto Mono"/>
        <b/>
        <color theme="1"/>
      </rPr>
      <t xml:space="preserve">  Tot</t>
    </r>
    <r>
      <rPr>
        <rFont val="Roboto Mono"/>
        <color theme="1"/>
      </rPr>
      <t xml:space="preserve">al                     </t>
    </r>
    <r>
      <rPr>
        <rFont val="Roboto Mono"/>
        <b/>
        <color theme="1"/>
      </rPr>
      <t xml:space="preserve"> Tot</t>
    </r>
    <r>
      <rPr>
        <rFont val="Roboto Mono"/>
        <color theme="1"/>
      </rPr>
      <t xml:space="preserve">al 
---------------------------------------------------
     2013      1,210,000     2,836,712    4,046,712 
     2014        160,000     2,192,847    2,352,847 
     2015         70,000     5,793,331    5,863,331 
     2016        570,000     7,044,234    7,614,324 
     2017        300,000     5,870,128    6,170,128 
 Thereafter    1,300,000    19,710,000   21,010,000 
  Discount             -       -11,294      -11,294 
---------------------------------------------------
   Total       3,610,000    43,436,048   47,046,048
--------------------------------------------------- </t>
    </r>
  </si>
  <si>
    <r>
      <rPr>
        <rFont val="Roboto Mono, Arial"/>
        <b/>
        <color theme="1"/>
      </rPr>
      <t xml:space="preserve">  June 30     RSED Total     LDC Total   RSEA Tota</t>
    </r>
    <r>
      <rPr>
        <rFont val="Roboto Mono, Arial"/>
        <b/>
        <color theme="1"/>
      </rPr>
      <t>l
---------------------------------------------------
     2014      6,385,378     1,068,297    7,453,675
     2015        257,500     5,913,331    6,170,831
     2016        257,500     7,169,324    7,426,824
     2017        425,000     6,010,128    6,435,128
     2018        550,000     7,462,669    8,012,669
 Thereafter      375,000    21,212,331   21,587,331
  Discount             -        -8,292       -8,292
---------------------------------------------------
    Total      8,250,378    48,827,788   57,078,166
---------------------------------------------------</t>
    </r>
  </si>
  <si>
    <r>
      <rPr>
        <rFont val="Roboto Mono, Arial"/>
        <b/>
        <color theme="1"/>
      </rPr>
      <t xml:space="preserve">  June 30     RSED Total     LDC Total Eliminations    RSEA Tota</t>
    </r>
    <r>
      <rPr>
        <rFont val="Roboto Mono, Arial"/>
        <b/>
        <color theme="1"/>
      </rPr>
      <t>l
----------------------------------------------------------------
     2015     11,977,795     9,421,859  -3,402,988    17,996,666
     2016        382,500       794,325           -     1,176,825
     2017        550,000     6,465,128           -     7,015,128
     2018        175,000     7,952,669           -     8,127,669
     2019        375,000       744,271           -     1,119,271
 Thereafter    1,000,000    51,953,060           -    52,953,060
  Discount             -        -5,537           -        -5,537
----------------------------------------------------------------
    Total      14,460,295  77,325,775   -3,402,988    88,383,082
----------------------------------------------------------------</t>
    </r>
  </si>
  <si>
    <r>
      <rPr>
        <rFont val="Roboto Mono, Arial"/>
        <b/>
        <color theme="1"/>
      </rPr>
      <t xml:space="preserve">  June 30      RSED Total    LDC Total   RSEA Tota</t>
    </r>
    <r>
      <rPr>
        <rFont val="Roboto Mono, Arial"/>
        <b/>
        <color theme="1"/>
      </rPr>
      <t>l
---------------------------------------------------
   2016           402,795    6,439,457    6,842,252
   2017           250,000    6,465,127    6,715,131
   2018           175,008    7,952,669    8,127,677
   2019           125,000    3,572,332    3,697,332
   2020           200,000      855,000    1,055,000
 Thereafter     1,200,000   48,269,999   49,469,999
  Discount              -       -3,293       -3,293
---------------------------------------------------
    Total       2,352,807   73,551,291   75,904,098
---------------------------------------------------</t>
    </r>
  </si>
  <si>
    <r>
      <rPr>
        <rFont val="Roboto Mono, Arial"/>
        <b/>
        <color theme="1"/>
      </rPr>
      <t xml:space="preserve">   June 30     RSED Total    LDC Total   RSEA To</t>
    </r>
    <r>
      <rPr>
        <rFont val="Roboto Mono, Arial"/>
        <b/>
        <color theme="1"/>
      </rPr>
      <t>tal
---------------------------------------------------
    2017          312,508    7,305,128    7,617,636
    2018          487,516    8,832,669    9,320,185
    2019          437,500    1,774,270    2,211,770
    2020          762,504    1,872,822    2,635,326
    2021          500,000    1,971,606    2,471,606
 Thereafter             -   80,013,633   80,013,633
  Discount              -      587,540      587,540
---------------------------------------------------
   Total        2,500,028  102,357,668  104,857,696
----------------------------------------------------</t>
    </r>
  </si>
  <si>
    <r>
      <rPr>
        <rFont val="Roboto Mono, Arial"/>
        <b/>
        <color theme="1"/>
      </rPr>
      <t xml:space="preserve">   June 30     RSED Total    LDC Total   RSEA To</t>
    </r>
    <r>
      <rPr>
        <rFont val="Roboto Mono, Arial"/>
        <b/>
        <color theme="1"/>
      </rPr>
      <t>tal
---------------------------------------------------
    2019          612,526    9,110,000    9,722,526
    2010          562,502    2,225,000    2,787,502
    2021          887,500    3,545,000    4,432,500
    2022          625,000    2,455,000    3,080,000
    2023                -    5,405,000    5,405,000
 Thereafter     1,000,000  115,085,000  116,085,000
---------------------------------------------------
  Subtotal     3,687,528   137,825,000  141,512,528
  Costs                -    -4,859,966   -4,859,966
---------------------------------------------------
   Total       3,687,528   132,965,034  136,652,562</t>
    </r>
  </si>
  <si>
    <r>
      <rPr>
        <rFont val="Roboto Mono, Arial"/>
        <b/>
        <color theme="1"/>
      </rPr>
      <t xml:space="preserve">  June 30     RSED Total     LDC Total   RSEA Tot</t>
    </r>
    <r>
      <rPr>
        <rFont val="Roboto Mono, Arial"/>
        <b/>
        <color theme="1"/>
      </rPr>
      <t>al
---------------------------------------------------
   2019          491,668     2,225,000    2,716,668
   2020          987,512     3,545,000    4,532,512
   2021          712,500     2,455,000    3,167,500
   2022           62,500     2,650,000    2,712,500
   2023                -     2,995,000    2,995,000
 Thereafter            -   117,756,675  117,756,675
  Discount             -    -4,488,958   -4,488,958
---------------------------------------------------
Total          2,254,180   127,137,717  129,391,897
---------------------------------------------------</t>
    </r>
  </si>
  <si>
    <r>
      <rPr>
        <rFont val="Roboto Mono, Arial"/>
        <b/>
        <color theme="1"/>
      </rPr>
      <t xml:space="preserve">  June 30     RSED Total     LDC Total   RSEA Tota</t>
    </r>
    <r>
      <rPr>
        <rFont val="Roboto Mono, Arial"/>
        <b/>
        <color theme="1"/>
      </rPr>
      <t>l
---------------------------------------------------
   2020          775,000     2,915,122    3,690,122
   2021          887,500     3,304,934    4,192,434
   2022          562,500     3,083,571    3,646,071
   2023          112,500     3,449,143    3,561,643
   2024                -     3,609,956    3,609,956
 Thereafter            -   149,650,238  149,650,238
---------------------------------------------------
  Subtotal     2,337,500   166,012,964  168,350,464
   Costs               -    -4,751,620   -4,751,620
---------------------------------------------------
  Total        2,337,500   161,261,344  163,598,844
---------------------------------------------------</t>
    </r>
  </si>
  <si>
    <r>
      <rPr>
        <rFont val="Roboto Mono, Arial"/>
        <b/>
        <color theme="1"/>
      </rPr>
      <t xml:space="preserve">  June 30     RSED Total     LDC Total   RSEA Tot</t>
    </r>
    <r>
      <rPr>
        <rFont val="Roboto Mono, Arial"/>
        <b/>
        <color theme="1"/>
      </rPr>
      <t>al
---------------------------------------------------
   2021        1,498,180     2,508,117    4,006,297
   2022        2,586,793     5,408,669    7,995,462
   2023        1,551,030     3,034,462    4,585,492
   2024        1,086,919     3,180,506    4,267,425
   2025          927,211     3,471,812    4,399,023
 Thereafter            -   147,927,462  147,927,462
---------------------------------------------------
  Subtotal     7,650,133   165,531,028  173,181,161
   Costs               -    -4,480,037   -4,480,037
---------------------------------------------------
   Total       7,650,133   161,050,991  168,701,124</t>
    </r>
  </si>
  <si>
    <r>
      <rPr>
        <rFont val="Roboto Mono, Arial"/>
        <b/>
        <color theme="1"/>
      </rPr>
      <t xml:space="preserve">  June 30     RSED Total     LDC Total   RSEA Tot</t>
    </r>
    <r>
      <rPr>
        <rFont val="Roboto Mono, Arial"/>
        <b/>
        <color theme="1"/>
      </rPr>
      <t xml:space="preserve">al
---------------------------------------------------
     2022      2,890,204     5,408,669    8,298,873
     2023      1,548,026     4,028,136    5,576,162
     2024      1,083,731     3,445,507    4,529,238
     2025        884,892     3,746,812    4,631,704
     2026        160,989     4,123,391    4,284,380
  Thereafter           -    71,184,066  171,184,066
---------------------------------------------------
   Subtotal    6,567,842   191,936,581  198,504,423
    Costs              -    -2,088,378   -2,088,378
---------------------------------------------------
    Total       ,567,842   189,848,203  196,416,045  </t>
    </r>
  </si>
  <si>
    <r>
      <rPr>
        <rFont val="Roboto Mono, Arial"/>
        <b/>
        <color theme="1"/>
      </rPr>
      <t xml:space="preserve">  June 30     RSED Total      LDC Total   RSEA Tot</t>
    </r>
    <r>
      <rPr>
        <rFont val="Roboto Mono, Arial"/>
        <b/>
        <color theme="1"/>
      </rPr>
      <t>al
----------------------------------------------------
     2023        367,408      4,179,462    4,546,870
     2024        675,198      7,055,507    7,730,705
     2025        393,029      4,656,812    5,049,841
     2026         14,661      5,033,392    5,048,053
     2027              -      5,235,256    5,235,256
  Thereafter           -    158,463,810  158,463,810
----------------------------------------------------
   Subtotal    1,450,296    184,624,239  186,074,535
    Costs              -        476,031      476,031
----------------------------------------------------
    Total      1,450,296    185,100,270  186,550,566</t>
    </r>
  </si>
  <si>
    <t>Venture Capital</t>
  </si>
  <si>
    <t>Donations &amp; Grants</t>
  </si>
  <si>
    <t>Real Estate (Santa Clara County only)</t>
  </si>
  <si>
    <t>LLC1</t>
  </si>
  <si>
    <t>Mateo Sheedy</t>
  </si>
  <si>
    <t>Assessed valuation</t>
  </si>
  <si>
    <t>Plat map</t>
  </si>
  <si>
    <t>Aerial photo</t>
  </si>
  <si>
    <t>Opened 2007</t>
  </si>
  <si>
    <t>LLC2</t>
  </si>
  <si>
    <t>Sí Si Puede</t>
  </si>
  <si>
    <t>Opened 2009</t>
  </si>
  <si>
    <t>RLS</t>
  </si>
  <si>
    <t>Los Sueños</t>
  </si>
  <si>
    <t>Opened 2010</t>
  </si>
  <si>
    <t>ROMO</t>
  </si>
  <si>
    <t>LLC4</t>
  </si>
  <si>
    <t>Mosaic Elementary</t>
  </si>
  <si>
    <t>Opened 2011</t>
  </si>
  <si>
    <t>RDP</t>
  </si>
  <si>
    <t>Discovery Prep</t>
  </si>
  <si>
    <t>RBM</t>
  </si>
  <si>
    <t>LLC11</t>
  </si>
  <si>
    <t>Brilliant Minds</t>
  </si>
  <si>
    <t>Opened 2012</t>
  </si>
  <si>
    <t>Alma Academy</t>
  </si>
  <si>
    <t>RSK</t>
  </si>
  <si>
    <t>LLC10</t>
  </si>
  <si>
    <t>Spark Academy</t>
  </si>
  <si>
    <t>[Leased]</t>
  </si>
  <si>
    <t>Opened 2013</t>
  </si>
  <si>
    <t>RFZ</t>
  </si>
  <si>
    <t>LLC12</t>
  </si>
  <si>
    <t>Fuerza</t>
  </si>
  <si>
    <t>Opened 2014</t>
  </si>
  <si>
    <t>RRS</t>
  </si>
  <si>
    <t>LLC16</t>
  </si>
  <si>
    <t>Rising Stars</t>
  </si>
  <si>
    <t>Opened 2016</t>
  </si>
  <si>
    <t>Petitions (Year submitted)  (Santa Clara County only)</t>
  </si>
  <si>
    <t>Initial</t>
  </si>
  <si>
    <t>Renewal</t>
  </si>
  <si>
    <t>2006</t>
  </si>
  <si>
    <t>2009</t>
  </si>
  <si>
    <t>2015</t>
  </si>
  <si>
    <t>2019</t>
  </si>
  <si>
    <t>2008</t>
  </si>
  <si>
    <t>2011</t>
  </si>
  <si>
    <t>2016</t>
  </si>
  <si>
    <t>(est.2023)</t>
  </si>
  <si>
    <t>2020</t>
  </si>
  <si>
    <t>(est. 2027)</t>
  </si>
  <si>
    <t>SB 740 Grants</t>
  </si>
  <si>
    <t>Charter School Name</t>
  </si>
  <si>
    <t>Initial Apportionment</t>
  </si>
  <si>
    <t>Second Apportionment</t>
  </si>
  <si>
    <t>True-up Disbursement or
Third Apportionment</t>
  </si>
  <si>
    <t>Total Awarded</t>
  </si>
  <si>
    <t>Annual Total</t>
  </si>
  <si>
    <t>2012-13</t>
  </si>
  <si>
    <t>Rocketship Alma Academy</t>
  </si>
  <si>
    <t>-</t>
  </si>
  <si>
    <t>Rocketship Brilliant Minds</t>
  </si>
  <si>
    <t>Rocketship Discovery Prep</t>
  </si>
  <si>
    <t>Rocketship Los Suenos</t>
  </si>
  <si>
    <t>Rocketship Mateo Sheedy Elementary</t>
  </si>
  <si>
    <t>Rocketship Mosaic Elementary</t>
  </si>
  <si>
    <t>Rocketship Si Se Puede Academy</t>
  </si>
  <si>
    <t>2013-14</t>
  </si>
  <si>
    <t>Rocketship Spark</t>
  </si>
  <si>
    <t>2014-15</t>
  </si>
  <si>
    <t>Rocketship Fuerza Community Prep</t>
  </si>
  <si>
    <t>2015-16</t>
  </si>
  <si>
    <t>Rocketship Mateo Sheedy Elementary School</t>
  </si>
  <si>
    <t>2016-17</t>
  </si>
  <si>
    <t>Rocketship Rising Stars (Franklin McKinley)</t>
  </si>
  <si>
    <t>2017-18</t>
  </si>
  <si>
    <t>2018-19</t>
  </si>
  <si>
    <t>Rocketship Delta Prep</t>
  </si>
  <si>
    <t>2019-20</t>
  </si>
  <si>
    <t>Rocketship Academy Brilliant Minds</t>
  </si>
  <si>
    <t>Rocketship Los Suenos Academy</t>
  </si>
  <si>
    <t>Rocketship Rising Stars</t>
  </si>
  <si>
    <t>Rocketship Spark Academy</t>
  </si>
  <si>
    <t>2020-21</t>
  </si>
  <si>
    <t>2021-22</t>
  </si>
  <si>
    <t>RSED Total</t>
  </si>
  <si>
    <t>LDC Total</t>
  </si>
  <si>
    <t>RSEA Total</t>
  </si>
  <si>
    <t>Thereaafter</t>
  </si>
  <si>
    <t>Discount</t>
  </si>
  <si>
    <t>Total</t>
  </si>
  <si>
    <t>Eliminations</t>
  </si>
  <si>
    <t>Thereafter</t>
  </si>
  <si>
    <t>Premium</t>
  </si>
  <si>
    <t>Subtotal</t>
  </si>
  <si>
    <t>Costs</t>
  </si>
  <si>
    <t>q</t>
  </si>
  <si>
    <t>Loans</t>
  </si>
  <si>
    <t>Date</t>
  </si>
  <si>
    <t>Name</t>
  </si>
  <si>
    <t>Principal Amount &amp; Significant Terms</t>
  </si>
  <si>
    <t>Abbreviation</t>
  </si>
  <si>
    <t>Defined</t>
  </si>
  <si>
    <t>Lender &amp; Interest</t>
  </si>
  <si>
    <t>Rocketship National</t>
  </si>
  <si>
    <t>$2,300,000 ($2M to be forgiven if specified goals met)</t>
  </si>
  <si>
    <t>Consolidated Financials 2012, 
Note 6, p.15</t>
  </si>
  <si>
    <t>Charter School Growth Fund @ 4.0%</t>
  </si>
  <si>
    <t>$3,400,000 ($2.35M to be forgiven if specified goals met)</t>
  </si>
  <si>
    <t xml:space="preserve">$1,500,000 (forgiven if specified goals met) </t>
  </si>
  <si>
    <r>
      <rPr>
        <rFont val="Alegreya Sans"/>
        <color theme="1"/>
        <sz val="12.0"/>
      </rPr>
      <t xml:space="preserve">Jul 2009: Walton Fund @ 4.0% due 01 Oct 2015 if goals not met.
$500K converted into grant; $500K note payable </t>
    </r>
    <r>
      <rPr>
        <rFont val="Alegreya Sans"/>
        <color rgb="FF990000"/>
        <sz val="12.0"/>
      </rPr>
      <t>($500K unaccounted for)</t>
    </r>
  </si>
  <si>
    <t>Consolidated Financials 2012, 
Note 6, p.16</t>
  </si>
  <si>
    <t>March 2012: Charter School Growth Fund (CSGF) @ 4%
due Oct 2013 for RS7-LLC8 construction</t>
  </si>
  <si>
    <r>
      <rPr>
        <rFont val="Alegreya Sans"/>
        <color theme="1"/>
        <sz val="12.0"/>
      </rPr>
      <t xml:space="preserve">5 CDE loans @ 0.38% - 3.43.%
Principal payments deducted from apportionmnet revenue
</t>
    </r>
    <r>
      <rPr>
        <rFont val="Alegreya Sans"/>
        <color rgb="FF990000"/>
        <sz val="12.0"/>
      </rPr>
      <t>(not interest?)</t>
    </r>
  </si>
  <si>
    <t>2007-08: Community Development Financial Institutions Fund @ 5.0%
7 year term; interest only over term</t>
  </si>
  <si>
    <t>$641, 405 (out of $700K)</t>
  </si>
  <si>
    <t>2007-08: Community Development Financial Institutions Fund @ 5.25%
7 year term; interest only until Oct 2008</t>
  </si>
  <si>
    <t>Consolidated Financials 2012, 
Note 6, p.17</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</si>
</sst>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 mmm yyyy"/>
    <numFmt numFmtId="165" formatCode="mmmm yyyy"/>
    <numFmt numFmtId="166" formatCode="mmm yyyy"/>
    <numFmt numFmtId="167" formatCode="&quot;$&quot;#,##0.00"/>
    <numFmt numFmtId="168" formatCode="[$$]#,##0"/>
    <numFmt numFmtId="169" formatCode="&quot;$&quot;#,##0"/>
    <numFmt numFmtId="170" formatCode="mmmm d"/>
  </numFmts>
  <fonts count="23">
    <font>
      <sz val="10.0"/>
      <color rgb="FF000000"/>
      <name val="Roboto"/>
      <scheme val="minor"/>
    </font>
    <font>
      <b/>
      <sz val="12.0"/>
      <color rgb="FF000000"/>
      <name val="Alegreya Sans"/>
    </font>
    <font/>
    <font>
      <sz val="14.0"/>
      <color theme="1"/>
      <name val="Alegreya Sans"/>
    </font>
    <font>
      <sz val="12.0"/>
      <color theme="1"/>
      <name val="Alegreya Sans"/>
    </font>
    <font>
      <b/>
      <sz val="12.0"/>
      <color theme="1"/>
      <name val="Alegreya Sans"/>
    </font>
    <font>
      <sz val="12.0"/>
      <color rgb="FF38761D"/>
      <name val="Alegreya Sans"/>
    </font>
    <font>
      <sz val="12.0"/>
      <color rgb="FF990000"/>
      <name val="Alegreya Sans"/>
    </font>
    <font>
      <sz val="12.0"/>
      <color rgb="FF000000"/>
      <name val="Alegreya Sans"/>
    </font>
    <font>
      <sz val="8.0"/>
      <color theme="1"/>
      <name val="Roboto"/>
      <scheme val="minor"/>
    </font>
    <font>
      <color theme="1"/>
      <name val="Roboto"/>
      <scheme val="minor"/>
    </font>
    <font>
      <sz val="12.0"/>
      <color rgb="FF000000"/>
      <name val="&quot;docs-Alegreya Sans&quot;"/>
    </font>
    <font>
      <color theme="1"/>
      <name val="Alegreya Sans"/>
    </font>
    <font>
      <color theme="1"/>
      <name val="Arial"/>
    </font>
    <font>
      <color theme="1"/>
      <name val="Roboto"/>
    </font>
    <font>
      <color theme="1"/>
      <name val="Roboto Mono"/>
    </font>
    <font>
      <b/>
      <color theme="1"/>
      <name val="Roboto Mono"/>
    </font>
    <font>
      <b/>
      <color theme="1"/>
      <name val="Roboto"/>
      <scheme val="minor"/>
    </font>
    <font>
      <b/>
      <sz val="9.0"/>
      <color theme="1"/>
      <name val="Roboto Mono"/>
    </font>
    <font>
      <sz val="9.0"/>
      <color theme="1"/>
      <name val="Roboto Mono"/>
    </font>
    <font>
      <b/>
      <sz val="10.0"/>
      <color theme="1"/>
      <name val="Roboto Mono"/>
    </font>
    <font>
      <sz val="10.0"/>
      <color theme="1"/>
      <name val="Roboto Mono"/>
    </font>
    <font>
      <b/>
      <sz val="12.0"/>
      <color rgb="FF000000"/>
      <name val="&quot;docs-Alegreya Sans&quot;"/>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0">
    <border/>
    <border>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Border="1" applyFont="1"/>
    <xf borderId="1" fillId="2" fontId="3" numFmtId="0" xfId="0" applyAlignment="1" applyBorder="1" applyFont="1">
      <alignment readingOrder="0" shrinkToFit="0" vertical="center" wrapText="1"/>
    </xf>
    <xf borderId="2" fillId="0" fontId="2" numFmtId="0" xfId="0" applyBorder="1" applyFont="1"/>
    <xf borderId="0" fillId="3" fontId="3" numFmtId="0" xfId="0" applyAlignment="1" applyFill="1" applyFont="1">
      <alignment readingOrder="0" shrinkToFit="0" vertical="center" wrapText="1"/>
    </xf>
    <xf borderId="3" fillId="4" fontId="1" numFmtId="0" xfId="0" applyAlignment="1" applyBorder="1" applyFill="1" applyFont="1">
      <alignment readingOrder="0" shrinkToFit="0" vertical="center" wrapText="1"/>
    </xf>
    <xf borderId="3" fillId="0" fontId="2" numFmtId="0" xfId="0" applyBorder="1" applyFont="1"/>
    <xf borderId="3" fillId="4" fontId="4" numFmtId="0" xfId="0" applyAlignment="1" applyBorder="1" applyFont="1">
      <alignment readingOrder="0" shrinkToFit="0" vertical="center" wrapText="1"/>
    </xf>
    <xf borderId="4"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0" fillId="0" fontId="6" numFmtId="0" xfId="0" applyAlignment="1" applyFont="1">
      <alignment readingOrder="0" shrinkToFit="0" vertical="center" wrapText="1"/>
    </xf>
    <xf borderId="5" fillId="3" fontId="4" numFmtId="0" xfId="0" applyAlignment="1" applyBorder="1" applyFont="1">
      <alignment horizontal="center" readingOrder="0" shrinkToFit="0" vertical="center" wrapText="1"/>
    </xf>
    <xf borderId="0" fillId="0" fontId="6" numFmtId="0" xfId="0" applyAlignment="1" applyFont="1">
      <alignment readingOrder="0" shrinkToFit="0" wrapText="1"/>
    </xf>
    <xf borderId="5" fillId="3" fontId="6" numFmtId="0" xfId="0" applyAlignment="1" applyBorder="1" applyFont="1">
      <alignment horizontal="center" readingOrder="0" shrinkToFit="0" wrapText="1"/>
    </xf>
    <xf borderId="0" fillId="3" fontId="6" numFmtId="0" xfId="0" applyAlignment="1" applyFont="1">
      <alignment horizontal="center" readingOrder="0" shrinkToFit="0" wrapText="1"/>
    </xf>
    <xf borderId="5" fillId="3" fontId="7" numFmtId="0" xfId="0" applyAlignment="1" applyBorder="1" applyFont="1">
      <alignment horizontal="center" readingOrder="0" shrinkToFit="0" wrapText="1"/>
    </xf>
    <xf borderId="0" fillId="3" fontId="7" numFmtId="0" xfId="0" applyAlignment="1" applyFont="1">
      <alignment horizontal="center" readingOrder="0" shrinkToFit="0" wrapText="1"/>
    </xf>
    <xf borderId="0" fillId="0" fontId="4" numFmtId="0" xfId="0" applyAlignment="1" applyFont="1">
      <alignment horizontal="center" readingOrder="0" shrinkToFit="0" vertical="center" wrapText="1"/>
    </xf>
    <xf borderId="5" fillId="3" fontId="4" numFmtId="0" xfId="0" applyAlignment="1" applyBorder="1" applyFont="1">
      <alignment horizontal="center" shrinkToFit="0" vertical="center" wrapText="1"/>
    </xf>
    <xf borderId="0" fillId="3" fontId="4" numFmtId="0" xfId="0" applyAlignment="1" applyFont="1">
      <alignment horizontal="center" shrinkToFit="0" vertical="center" wrapText="1"/>
    </xf>
    <xf borderId="6" fillId="4" fontId="5" numFmtId="0" xfId="0" applyAlignment="1" applyBorder="1" applyFont="1">
      <alignment readingOrder="0" shrinkToFit="0" vertical="center" wrapText="1"/>
    </xf>
    <xf borderId="6" fillId="0" fontId="2" numFmtId="0" xfId="0" applyBorder="1" applyFont="1"/>
    <xf borderId="6" fillId="4" fontId="4" numFmtId="0" xfId="0" applyAlignment="1" applyBorder="1" applyFont="1">
      <alignment readingOrder="0" shrinkToFit="0" vertical="center" wrapText="1"/>
    </xf>
    <xf borderId="7" fillId="0" fontId="2" numFmtId="0" xfId="0" applyBorder="1" applyFont="1"/>
    <xf borderId="0" fillId="3" fontId="4" numFmtId="0" xfId="0" applyAlignment="1" applyFont="1">
      <alignment readingOrder="0" shrinkToFit="0" vertical="center" wrapText="1"/>
    </xf>
    <xf borderId="5" fillId="0" fontId="2" numFmtId="0" xfId="0" applyBorder="1" applyFont="1"/>
    <xf borderId="6" fillId="5" fontId="5" numFmtId="0" xfId="0" applyAlignment="1" applyBorder="1" applyFill="1" applyFont="1">
      <alignment readingOrder="0" shrinkToFit="0" vertical="center" wrapText="1"/>
    </xf>
    <xf borderId="6" fillId="5" fontId="4" numFmtId="0" xfId="0" applyAlignment="1" applyBorder="1" applyFont="1">
      <alignment readingOrder="0" shrinkToFit="0" vertical="center" wrapText="1"/>
    </xf>
    <xf borderId="6" fillId="5" fontId="4" numFmtId="0" xfId="0" applyAlignment="1" applyBorder="1" applyFont="1">
      <alignment horizontal="left" readingOrder="0" shrinkToFit="0" vertical="center" wrapText="1"/>
    </xf>
    <xf borderId="6" fillId="5" fontId="4" numFmtId="0" xfId="0" applyAlignment="1" applyBorder="1" applyFont="1">
      <alignment horizontal="center" readingOrder="0" shrinkToFit="0" vertical="center" wrapText="1"/>
    </xf>
    <xf borderId="7" fillId="4" fontId="4" numFmtId="0" xfId="0" applyAlignment="1" applyBorder="1" applyFont="1">
      <alignmen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4" numFmtId="49" xfId="0" applyAlignment="1" applyFont="1" applyNumberFormat="1">
      <alignment horizontal="left" readingOrder="0" shrinkToFit="0" vertical="center" wrapText="1"/>
    </xf>
    <xf borderId="5" fillId="3" fontId="4" numFmtId="0" xfId="0" applyAlignment="1" applyBorder="1" applyFont="1">
      <alignment shrinkToFit="0" vertical="center" wrapText="1"/>
    </xf>
    <xf borderId="0" fillId="3" fontId="4" numFmtId="0" xfId="0" applyAlignment="1" applyFont="1">
      <alignment shrinkToFit="0" vertical="center" wrapText="1"/>
    </xf>
    <xf borderId="0" fillId="0" fontId="4" numFmtId="0" xfId="0" applyAlignment="1" applyFont="1">
      <alignment shrinkToFit="0" vertical="center" wrapText="1"/>
    </xf>
    <xf borderId="0" fillId="0" fontId="8" numFmtId="0" xfId="0" applyAlignment="1" applyFont="1">
      <alignment horizontal="center" readingOrder="0" shrinkToFit="0" wrapText="1"/>
    </xf>
    <xf borderId="0" fillId="0" fontId="4" numFmtId="164" xfId="0" applyAlignment="1" applyFont="1" applyNumberFormat="1">
      <alignment horizontal="left" readingOrder="0" shrinkToFit="0" vertical="center" wrapText="1"/>
    </xf>
    <xf borderId="0" fillId="0" fontId="4" numFmtId="0" xfId="0" applyAlignment="1" applyFont="1">
      <alignment horizontal="left" readingOrder="0" shrinkToFit="0" vertical="center" wrapText="1"/>
    </xf>
    <xf borderId="5" fillId="3" fontId="4"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4" numFmtId="165" xfId="0" applyAlignment="1" applyFont="1" applyNumberFormat="1">
      <alignment horizontal="left" readingOrder="0" shrinkToFit="0" vertical="center" wrapText="1"/>
    </xf>
    <xf borderId="0" fillId="0" fontId="8" numFmtId="49" xfId="0" applyAlignment="1" applyFont="1" applyNumberFormat="1">
      <alignment horizontal="left" readingOrder="0" shrinkToFit="0" vertical="center" wrapText="1"/>
    </xf>
    <xf borderId="0" fillId="0" fontId="4" numFmtId="166" xfId="0" applyAlignment="1" applyFont="1" applyNumberFormat="1">
      <alignment horizontal="left" readingOrder="0" shrinkToFit="0" vertical="center" wrapText="1"/>
    </xf>
    <xf borderId="5" fillId="3" fontId="7" numFmtId="0" xfId="0" applyAlignment="1" applyBorder="1" applyFont="1">
      <alignment readingOrder="0" shrinkToFit="0" vertical="center" wrapText="1"/>
    </xf>
    <xf borderId="0" fillId="3" fontId="7" numFmtId="0" xfId="0" applyAlignment="1" applyFont="1">
      <alignment readingOrder="0" shrinkToFit="0" vertical="center" wrapText="1"/>
    </xf>
    <xf borderId="0" fillId="0" fontId="4" numFmtId="0" xfId="0" applyAlignment="1" applyFont="1">
      <alignment horizontal="center" shrinkToFit="0" vertical="center" wrapText="1"/>
    </xf>
    <xf borderId="0" fillId="0" fontId="8"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5" fillId="3" fontId="8" numFmtId="0" xfId="0" applyAlignment="1" applyBorder="1" applyFont="1">
      <alignment readingOrder="0" shrinkToFit="0" wrapText="1"/>
    </xf>
    <xf borderId="0" fillId="0" fontId="9" numFmtId="0" xfId="0" applyAlignment="1" applyFont="1">
      <alignment readingOrder="0" shrinkToFit="0" vertical="center" wrapText="1"/>
    </xf>
    <xf borderId="0" fillId="3" fontId="10" numFmtId="0" xfId="0" applyAlignment="1" applyFont="1">
      <alignment shrinkToFit="0" vertical="top" wrapText="1"/>
    </xf>
    <xf borderId="5" fillId="3" fontId="8" numFmtId="0" xfId="0" applyAlignment="1" applyBorder="1" applyFont="1">
      <alignment readingOrder="0" shrinkToFit="0" vertical="center" wrapText="1"/>
    </xf>
    <xf borderId="0" fillId="0" fontId="11" numFmtId="0" xfId="0" applyAlignment="1" applyFont="1">
      <alignment readingOrder="0" shrinkToFit="0" wrapText="1"/>
    </xf>
    <xf borderId="0" fillId="0" fontId="4" numFmtId="49" xfId="0" applyAlignment="1" applyFont="1" applyNumberFormat="1">
      <alignment horizontal="center" shrinkToFit="0" vertical="center" wrapText="1"/>
    </xf>
    <xf borderId="0" fillId="0" fontId="4" numFmtId="49" xfId="0" applyAlignment="1" applyFont="1" applyNumberFormat="1">
      <alignment horizontal="left" shrinkToFit="0" vertical="center" wrapText="1"/>
    </xf>
    <xf borderId="5" fillId="3" fontId="4" numFmtId="49" xfId="0" applyAlignment="1" applyBorder="1" applyFont="1" applyNumberFormat="1">
      <alignment readingOrder="0" shrinkToFit="0" vertical="center" wrapText="1"/>
    </xf>
    <xf borderId="0" fillId="0" fontId="4" numFmtId="167" xfId="0" applyAlignment="1" applyFont="1" applyNumberFormat="1">
      <alignment horizontal="left" readingOrder="0" shrinkToFit="0" vertical="center" wrapText="1"/>
    </xf>
    <xf borderId="5" fillId="3" fontId="4" numFmtId="0" xfId="0" applyAlignment="1" applyBorder="1" applyFont="1">
      <alignment horizontal="left" readingOrder="0" shrinkToFit="0" vertical="center" wrapText="1"/>
    </xf>
    <xf borderId="0" fillId="3" fontId="4" numFmtId="0" xfId="0" applyAlignment="1" applyFont="1">
      <alignment horizontal="left" shrinkToFit="0" vertical="center" wrapText="1"/>
    </xf>
    <xf borderId="6" fillId="4" fontId="4" numFmtId="0" xfId="0" applyAlignment="1" applyBorder="1" applyFont="1">
      <alignment horizontal="center" readingOrder="0" shrinkToFit="0" vertical="center" wrapText="1"/>
    </xf>
    <xf borderId="6" fillId="4" fontId="12" numFmtId="0" xfId="0" applyAlignment="1" applyBorder="1" applyFont="1">
      <alignment shrinkToFit="0" vertical="center" wrapText="1"/>
    </xf>
    <xf borderId="7" fillId="4" fontId="13" numFmtId="0" xfId="0" applyAlignment="1" applyBorder="1" applyFont="1">
      <alignment shrinkToFit="0" vertical="center" wrapText="1"/>
    </xf>
    <xf borderId="0" fillId="3" fontId="13" numFmtId="0" xfId="0" applyAlignment="1" applyFont="1">
      <alignment shrinkToFit="0" vertical="center" wrapText="1"/>
    </xf>
    <xf borderId="0" fillId="0" fontId="14" numFmtId="0" xfId="0" applyAlignment="1" applyFont="1">
      <alignment vertical="center"/>
    </xf>
    <xf borderId="0" fillId="0" fontId="4" numFmtId="1" xfId="0" applyAlignment="1" applyFont="1" applyNumberFormat="1">
      <alignment horizontal="center" shrinkToFit="0" vertical="center" wrapText="1"/>
    </xf>
    <xf borderId="0" fillId="0" fontId="4" numFmtId="0" xfId="0" applyAlignment="1" applyFont="1">
      <alignment shrinkToFit="0" vertical="center" wrapText="1"/>
    </xf>
    <xf borderId="0" fillId="0" fontId="14" numFmtId="0" xfId="0" applyAlignment="1" applyFont="1">
      <alignment vertical="center"/>
    </xf>
    <xf borderId="0" fillId="0" fontId="14" numFmtId="49" xfId="0" applyAlignment="1" applyFont="1" applyNumberFormat="1">
      <alignment vertical="center"/>
    </xf>
    <xf borderId="0" fillId="0" fontId="14" numFmtId="0" xfId="0" applyAlignment="1" applyFont="1">
      <alignment vertical="bottom"/>
    </xf>
    <xf borderId="0" fillId="0" fontId="4" numFmtId="1" xfId="0" applyAlignment="1" applyFont="1" applyNumberFormat="1">
      <alignment horizontal="center" shrinkToFit="0" vertical="top" wrapText="1"/>
    </xf>
    <xf borderId="0" fillId="0" fontId="15" numFmtId="0" xfId="0" applyAlignment="1" applyFont="1">
      <alignment shrinkToFit="0" vertical="bottom" wrapText="1"/>
    </xf>
    <xf borderId="0" fillId="0" fontId="14" numFmtId="0" xfId="0" applyAlignment="1" applyFont="1">
      <alignment vertical="bottom"/>
    </xf>
    <xf borderId="0" fillId="0" fontId="14" numFmtId="49" xfId="0" applyAlignment="1" applyFont="1" applyNumberFormat="1">
      <alignment vertical="bottom"/>
    </xf>
    <xf borderId="0" fillId="3" fontId="13" numFmtId="0" xfId="0" applyAlignment="1" applyFont="1">
      <alignment shrinkToFit="0" wrapText="1"/>
    </xf>
    <xf borderId="0" fillId="0" fontId="16" numFmtId="0" xfId="0" applyAlignment="1" applyFont="1">
      <alignment shrinkToFit="0" vertical="bottom" wrapText="1"/>
    </xf>
    <xf borderId="0" fillId="0" fontId="14" numFmtId="0" xfId="0" applyFont="1"/>
    <xf borderId="0" fillId="0" fontId="14" numFmtId="49" xfId="0" applyFont="1" applyNumberFormat="1"/>
    <xf borderId="3" fillId="0" fontId="14" numFmtId="0" xfId="0" applyAlignment="1" applyBorder="1" applyFont="1">
      <alignment vertical="bottom"/>
    </xf>
    <xf borderId="3" fillId="0" fontId="4" numFmtId="1" xfId="0" applyAlignment="1" applyBorder="1" applyFont="1" applyNumberFormat="1">
      <alignment horizontal="center" shrinkToFit="0" vertical="top" wrapText="1"/>
    </xf>
    <xf borderId="3" fillId="0" fontId="16" numFmtId="0" xfId="0" applyAlignment="1" applyBorder="1" applyFont="1">
      <alignment shrinkToFit="0" vertical="bottom" wrapText="1"/>
    </xf>
    <xf borderId="3" fillId="0" fontId="14" numFmtId="0" xfId="0" applyBorder="1" applyFont="1"/>
    <xf borderId="3" fillId="0" fontId="14" numFmtId="49" xfId="0" applyBorder="1" applyFont="1" applyNumberFormat="1"/>
    <xf borderId="3" fillId="4" fontId="5" numFmtId="0" xfId="0" applyAlignment="1" applyBorder="1" applyFont="1">
      <alignment shrinkToFit="0" wrapText="1"/>
    </xf>
    <xf borderId="3" fillId="4" fontId="13" numFmtId="0" xfId="0" applyAlignment="1" applyBorder="1" applyFont="1">
      <alignment shrinkToFit="0" wrapText="1"/>
    </xf>
    <xf borderId="3" fillId="4" fontId="14" numFmtId="0" xfId="0" applyBorder="1" applyFont="1"/>
    <xf borderId="6" fillId="4" fontId="13" numFmtId="0" xfId="0" applyAlignment="1" applyBorder="1" applyFont="1">
      <alignment shrinkToFit="0" wrapText="1"/>
    </xf>
    <xf borderId="3" fillId="0" fontId="14" numFmtId="0" xfId="0" applyBorder="1" applyFont="1"/>
    <xf borderId="3" fillId="4" fontId="14" numFmtId="0" xfId="0" applyBorder="1" applyFont="1"/>
    <xf borderId="0" fillId="0" fontId="4" numFmtId="0" xfId="0" applyAlignment="1" applyFont="1">
      <alignment horizontal="right" shrinkToFit="0" wrapText="1"/>
    </xf>
    <xf borderId="0" fillId="0" fontId="4" numFmtId="0" xfId="0" applyAlignment="1" applyFont="1">
      <alignment horizontal="center" shrinkToFit="0" wrapText="1"/>
    </xf>
    <xf borderId="0" fillId="0" fontId="4" numFmtId="0" xfId="0" applyAlignment="1" applyFont="1">
      <alignment shrinkToFit="0" wrapText="1"/>
    </xf>
    <xf borderId="0" fillId="0" fontId="6" numFmtId="0" xfId="0" applyAlignment="1" applyFont="1">
      <alignment horizontal="center" shrinkToFit="0" wrapText="1"/>
    </xf>
    <xf borderId="0" fillId="0" fontId="4" numFmtId="0" xfId="0" applyAlignment="1" applyFont="1">
      <alignment horizontal="center" shrinkToFit="0" wrapText="1"/>
    </xf>
    <xf borderId="0" fillId="0" fontId="12" numFmtId="0" xfId="0" applyAlignment="1" applyFont="1">
      <alignment horizontal="right" shrinkToFit="0" wrapText="1"/>
    </xf>
    <xf borderId="3" fillId="0" fontId="4" numFmtId="0" xfId="0" applyAlignment="1" applyBorder="1" applyFont="1">
      <alignment horizontal="right" shrinkToFit="0" wrapText="1"/>
    </xf>
    <xf borderId="3" fillId="0" fontId="4" numFmtId="0" xfId="0" applyAlignment="1" applyBorder="1" applyFont="1">
      <alignment horizontal="center" shrinkToFit="0" wrapText="1"/>
    </xf>
    <xf borderId="3" fillId="0" fontId="4" numFmtId="0" xfId="0" applyAlignment="1" applyBorder="1" applyFont="1">
      <alignment shrinkToFit="0" wrapText="1"/>
    </xf>
    <xf borderId="3" fillId="0" fontId="6" numFmtId="0" xfId="0" applyAlignment="1" applyBorder="1" applyFont="1">
      <alignment horizontal="center" shrinkToFit="0" wrapText="1"/>
    </xf>
    <xf borderId="3" fillId="0" fontId="4" numFmtId="0" xfId="0" applyAlignment="1" applyBorder="1" applyFont="1">
      <alignment horizontal="center" shrinkToFit="0" wrapText="1"/>
    </xf>
    <xf borderId="3" fillId="4" fontId="4" numFmtId="0" xfId="0" applyAlignment="1" applyBorder="1" applyFont="1">
      <alignment horizontal="center" shrinkToFit="0" wrapText="1"/>
    </xf>
    <xf borderId="0" fillId="3" fontId="4" numFmtId="0" xfId="0" applyAlignment="1" applyFont="1">
      <alignment horizontal="right" shrinkToFit="0" wrapText="1"/>
    </xf>
    <xf borderId="0" fillId="3" fontId="4" numFmtId="0" xfId="0" applyAlignment="1" applyFont="1">
      <alignment horizontal="center" shrinkToFit="0" wrapText="1"/>
    </xf>
    <xf borderId="0" fillId="3" fontId="4" numFmtId="0" xfId="0" applyAlignment="1" applyFont="1">
      <alignment shrinkToFit="0" wrapText="1"/>
    </xf>
    <xf borderId="0" fillId="3" fontId="6" numFmtId="49" xfId="0" applyAlignment="1" applyFont="1" applyNumberFormat="1">
      <alignment horizontal="center" shrinkToFit="0" wrapText="1"/>
    </xf>
    <xf borderId="0" fillId="3" fontId="14" numFmtId="0" xfId="0" applyFont="1"/>
    <xf borderId="0" fillId="0" fontId="6" numFmtId="49" xfId="0" applyAlignment="1" applyFont="1" applyNumberFormat="1">
      <alignment horizontal="center" shrinkToFit="0" wrapText="1"/>
    </xf>
    <xf borderId="0" fillId="0" fontId="4" numFmtId="49" xfId="0" applyAlignment="1" applyFont="1" applyNumberFormat="1">
      <alignment horizontal="center" shrinkToFit="0" wrapText="1"/>
    </xf>
    <xf borderId="6" fillId="4" fontId="4" numFmtId="0" xfId="0" applyAlignment="1" applyBorder="1" applyFont="1">
      <alignment horizontal="center" readingOrder="0" shrinkToFit="0" vertical="center" wrapText="1"/>
    </xf>
    <xf borderId="8" fillId="4" fontId="8" numFmtId="0" xfId="0" applyAlignment="1" applyBorder="1" applyFont="1">
      <alignment horizontal="left" readingOrder="0" vertical="center"/>
    </xf>
    <xf borderId="8" fillId="4" fontId="8" numFmtId="0" xfId="0" applyAlignment="1" applyBorder="1" applyFont="1">
      <alignment horizontal="center" readingOrder="0" vertical="center"/>
    </xf>
    <xf borderId="0" fillId="3" fontId="12" numFmtId="0" xfId="0" applyAlignment="1" applyFont="1">
      <alignment shrinkToFit="0" vertical="center" wrapText="1"/>
    </xf>
    <xf borderId="0" fillId="3" fontId="5" numFmtId="0" xfId="0" applyAlignment="1" applyFont="1">
      <alignment readingOrder="0" shrinkToFit="0" vertical="center" wrapText="1"/>
    </xf>
    <xf borderId="0" fillId="3" fontId="4" numFmtId="0" xfId="0" applyAlignment="1" applyFont="1">
      <alignment horizontal="center" readingOrder="0" shrinkToFit="0" vertical="top" wrapText="1"/>
    </xf>
    <xf borderId="0" fillId="3" fontId="8" numFmtId="0" xfId="0" applyAlignment="1" applyFont="1">
      <alignment horizontal="left" readingOrder="0" vertical="center"/>
    </xf>
    <xf borderId="0" fillId="3" fontId="8" numFmtId="168" xfId="0" applyAlignment="1" applyFont="1" applyNumberFormat="1">
      <alignment horizontal="right" readingOrder="0" vertical="center"/>
    </xf>
    <xf borderId="0" fillId="0" fontId="12" numFmtId="168" xfId="0" applyAlignment="1" applyFont="1" applyNumberFormat="1">
      <alignment horizontal="right" readingOrder="0" vertical="center"/>
    </xf>
    <xf borderId="0" fillId="3" fontId="4" numFmtId="0" xfId="0" applyFont="1"/>
    <xf borderId="0" fillId="3" fontId="4" numFmtId="168" xfId="0" applyFont="1" applyNumberFormat="1"/>
    <xf borderId="0" fillId="3" fontId="8" numFmtId="0" xfId="0" applyAlignment="1" applyFont="1">
      <alignment horizontal="center" readingOrder="0" vertical="top"/>
    </xf>
    <xf borderId="0" fillId="3" fontId="8" numFmtId="0" xfId="0" applyAlignment="1" applyFont="1">
      <alignment horizontal="left" readingOrder="0"/>
    </xf>
    <xf borderId="0" fillId="3" fontId="4" numFmtId="0" xfId="0" applyAlignment="1" applyFont="1">
      <alignment shrinkToFit="0" wrapText="1"/>
    </xf>
    <xf borderId="0" fillId="3" fontId="4" numFmtId="0" xfId="0" applyAlignment="1" applyFont="1">
      <alignment horizontal="center" readingOrder="0" shrinkToFit="0" vertical="top" wrapText="1"/>
    </xf>
    <xf borderId="0" fillId="3" fontId="8" numFmtId="169" xfId="0" applyAlignment="1" applyFont="1" applyNumberFormat="1">
      <alignment horizontal="right" readingOrder="0"/>
    </xf>
    <xf borderId="0" fillId="3" fontId="4" numFmtId="169" xfId="0" applyAlignment="1" applyFont="1" applyNumberFormat="1">
      <alignment horizontal="right" readingOrder="0"/>
    </xf>
    <xf borderId="0" fillId="3" fontId="4" numFmtId="169" xfId="0" applyFont="1" applyNumberFormat="1"/>
    <xf borderId="0" fillId="3" fontId="4" numFmtId="169" xfId="0" applyAlignment="1" applyFont="1" applyNumberFormat="1">
      <alignment horizontal="left"/>
    </xf>
    <xf borderId="0" fillId="3" fontId="8" numFmtId="169" xfId="0" applyAlignment="1" applyFont="1" applyNumberFormat="1">
      <alignment horizontal="left" readingOrder="0"/>
    </xf>
    <xf borderId="0" fillId="3" fontId="4" numFmtId="0" xfId="0" applyAlignment="1" applyFont="1">
      <alignment horizontal="center" readingOrder="0" shrinkToFit="0" vertical="center" wrapText="1"/>
    </xf>
    <xf borderId="0" fillId="3" fontId="4" numFmtId="0" xfId="0" applyAlignment="1" applyFont="1">
      <alignment horizontal="left" readingOrder="0" shrinkToFit="0" vertical="center" wrapText="1"/>
    </xf>
    <xf borderId="0" fillId="3" fontId="13" numFmtId="167" xfId="0" applyAlignment="1" applyFont="1" applyNumberFormat="1">
      <alignment readingOrder="0" shrinkToFit="0" wrapText="1"/>
    </xf>
    <xf borderId="0" fillId="3" fontId="4" numFmtId="169" xfId="0" applyAlignment="1" applyFont="1" applyNumberFormat="1">
      <alignment readingOrder="0" shrinkToFit="0" wrapText="1"/>
    </xf>
    <xf borderId="0" fillId="3" fontId="4" numFmtId="169" xfId="0" applyAlignment="1" applyFont="1" applyNumberFormat="1">
      <alignment shrinkToFit="0" wrapText="1"/>
    </xf>
    <xf borderId="0" fillId="3" fontId="4" numFmtId="169" xfId="0" applyAlignment="1" applyFont="1" applyNumberFormat="1">
      <alignment horizontal="right" readingOrder="0" shrinkToFit="0" wrapText="1"/>
    </xf>
    <xf borderId="0" fillId="3" fontId="8" numFmtId="167" xfId="0" applyAlignment="1" applyFont="1" applyNumberFormat="1">
      <alignment horizontal="right" readingOrder="0"/>
    </xf>
    <xf borderId="0" fillId="3" fontId="13" numFmtId="0" xfId="0" applyAlignment="1" applyFont="1">
      <alignment readingOrder="0" shrinkToFit="0" wrapText="1"/>
    </xf>
    <xf borderId="0" fillId="0" fontId="5" numFmtId="0" xfId="0" applyAlignment="1" applyFont="1">
      <alignment horizontal="center" readingOrder="0" vertical="center"/>
    </xf>
    <xf borderId="3" fillId="0" fontId="5" numFmtId="170" xfId="0" applyAlignment="1" applyBorder="1" applyFont="1" applyNumberFormat="1">
      <alignment horizontal="center" readingOrder="0" vertical="center"/>
    </xf>
    <xf borderId="3" fillId="0" fontId="5" numFmtId="0" xfId="0" applyAlignment="1" applyBorder="1" applyFont="1">
      <alignment horizontal="right" readingOrder="0" vertical="center"/>
    </xf>
    <xf borderId="0" fillId="0" fontId="4" numFmtId="0" xfId="0" applyAlignment="1" applyFont="1">
      <alignment vertical="center"/>
    </xf>
    <xf borderId="0" fillId="0" fontId="17" numFmtId="0" xfId="0" applyFont="1"/>
    <xf borderId="0" fillId="0" fontId="4" numFmtId="0" xfId="0" applyAlignment="1" applyFont="1">
      <alignment horizontal="center" readingOrder="0" vertical="center"/>
    </xf>
    <xf borderId="0" fillId="0" fontId="4" numFmtId="3" xfId="0" applyAlignment="1" applyFont="1" applyNumberFormat="1">
      <alignment horizontal="right" readingOrder="0" vertical="center"/>
    </xf>
    <xf borderId="0" fillId="0" fontId="4" numFmtId="3" xfId="0" applyAlignment="1" applyFont="1" applyNumberFormat="1">
      <alignment horizontal="right" vertical="center"/>
    </xf>
    <xf borderId="9" fillId="0" fontId="4" numFmtId="0" xfId="0" applyAlignment="1" applyBorder="1" applyFont="1">
      <alignment horizontal="center" readingOrder="0" vertical="center"/>
    </xf>
    <xf borderId="9" fillId="0" fontId="4" numFmtId="3" xfId="0" applyAlignment="1" applyBorder="1" applyFont="1" applyNumberFormat="1">
      <alignment horizontal="right" vertical="center"/>
    </xf>
    <xf borderId="0" fillId="0" fontId="5" numFmtId="0" xfId="0" applyAlignment="1" applyFont="1">
      <alignment horizontal="right" readingOrder="0" vertical="center"/>
    </xf>
    <xf borderId="0" fillId="0" fontId="5" numFmtId="0" xfId="0" applyAlignment="1" applyFont="1">
      <alignment horizontal="center" vertical="center"/>
    </xf>
    <xf borderId="0" fillId="0" fontId="4" numFmtId="0" xfId="0" applyAlignment="1" applyFont="1">
      <alignment horizontal="right" vertical="center"/>
    </xf>
    <xf borderId="3" fillId="0" fontId="18" numFmtId="170" xfId="0" applyAlignment="1" applyBorder="1" applyFont="1" applyNumberFormat="1">
      <alignment horizontal="center" readingOrder="0" vertical="center"/>
    </xf>
    <xf borderId="3" fillId="0" fontId="18" numFmtId="0" xfId="0" applyAlignment="1" applyBorder="1" applyFont="1">
      <alignment horizontal="right" readingOrder="0" vertical="center"/>
    </xf>
    <xf borderId="0" fillId="0" fontId="19" numFmtId="0" xfId="0" applyAlignment="1" applyFont="1">
      <alignment horizontal="center" readingOrder="0" vertical="center"/>
    </xf>
    <xf borderId="0" fillId="0" fontId="19" numFmtId="3" xfId="0" applyAlignment="1" applyFont="1" applyNumberFormat="1">
      <alignment horizontal="right" readingOrder="0" vertical="center"/>
    </xf>
    <xf borderId="0" fillId="0" fontId="19" numFmtId="3" xfId="0" applyAlignment="1" applyFont="1" applyNumberFormat="1">
      <alignment horizontal="right" vertical="center"/>
    </xf>
    <xf borderId="9" fillId="0" fontId="19" numFmtId="0" xfId="0" applyAlignment="1" applyBorder="1" applyFont="1">
      <alignment horizontal="center" readingOrder="0" vertical="center"/>
    </xf>
    <xf borderId="9" fillId="0" fontId="19" numFmtId="3" xfId="0" applyAlignment="1" applyBorder="1" applyFont="1" applyNumberFormat="1">
      <alignment horizontal="right" vertical="center"/>
    </xf>
    <xf borderId="0" fillId="0" fontId="4" numFmtId="0" xfId="0" applyAlignment="1" applyFont="1">
      <alignment horizontal="center" vertical="center"/>
    </xf>
    <xf borderId="6" fillId="0" fontId="19" numFmtId="0" xfId="0" applyAlignment="1" applyBorder="1" applyFont="1">
      <alignment horizontal="center" readingOrder="0" vertical="center"/>
    </xf>
    <xf borderId="6" fillId="0" fontId="19" numFmtId="3" xfId="0" applyAlignment="1" applyBorder="1" applyFont="1" applyNumberFormat="1">
      <alignment horizontal="right" vertical="center"/>
    </xf>
    <xf borderId="0" fillId="0" fontId="4" numFmtId="0" xfId="0" applyAlignment="1" applyFont="1">
      <alignment readingOrder="0" vertical="center"/>
    </xf>
    <xf borderId="3" fillId="0" fontId="20" numFmtId="170" xfId="0" applyAlignment="1" applyBorder="1" applyFont="1" applyNumberFormat="1">
      <alignment horizontal="center" readingOrder="0" vertical="center"/>
    </xf>
    <xf borderId="3" fillId="0" fontId="20" numFmtId="0" xfId="0" applyAlignment="1" applyBorder="1" applyFont="1">
      <alignment horizontal="right" readingOrder="0" vertical="center"/>
    </xf>
    <xf borderId="0" fillId="0" fontId="21" numFmtId="0" xfId="0" applyAlignment="1" applyFont="1">
      <alignment horizontal="center" readingOrder="0" vertical="center"/>
    </xf>
    <xf borderId="0" fillId="0" fontId="21" numFmtId="3" xfId="0" applyAlignment="1" applyFont="1" applyNumberFormat="1">
      <alignment horizontal="right" readingOrder="0" vertical="center"/>
    </xf>
    <xf borderId="0" fillId="0" fontId="21" numFmtId="3" xfId="0" applyAlignment="1" applyFont="1" applyNumberFormat="1">
      <alignment horizontal="right" vertical="center"/>
    </xf>
    <xf borderId="0" fillId="0" fontId="13" numFmtId="0" xfId="0" applyFont="1"/>
    <xf borderId="9" fillId="0" fontId="21" numFmtId="0" xfId="0" applyAlignment="1" applyBorder="1" applyFont="1">
      <alignment horizontal="center" readingOrder="0"/>
    </xf>
    <xf borderId="9" fillId="0" fontId="21" numFmtId="3" xfId="0" applyAlignment="1" applyBorder="1" applyFont="1" applyNumberFormat="1">
      <alignment horizontal="right"/>
    </xf>
    <xf borderId="0" fillId="0" fontId="13" numFmtId="0" xfId="0" applyFont="1"/>
    <xf borderId="3" fillId="0" fontId="21" numFmtId="0" xfId="0" applyAlignment="1" applyBorder="1" applyFont="1">
      <alignment horizontal="center" readingOrder="0" vertical="center"/>
    </xf>
    <xf borderId="3" fillId="0" fontId="21" numFmtId="0" xfId="0" applyAlignment="1" applyBorder="1" applyFont="1">
      <alignment horizontal="right" readingOrder="0" vertical="center"/>
    </xf>
    <xf borderId="3" fillId="0" fontId="21" numFmtId="3" xfId="0" applyAlignment="1" applyBorder="1" applyFont="1" applyNumberFormat="1">
      <alignment horizontal="right" readingOrder="0" vertical="center"/>
    </xf>
    <xf borderId="3" fillId="0" fontId="21" numFmtId="3" xfId="0" applyAlignment="1" applyBorder="1" applyFont="1" applyNumberFormat="1">
      <alignment horizontal="right" vertical="center"/>
    </xf>
    <xf borderId="6" fillId="0" fontId="21" numFmtId="0" xfId="0" applyAlignment="1" applyBorder="1" applyFont="1">
      <alignment horizontal="center" readingOrder="0" vertical="center"/>
    </xf>
    <xf borderId="6" fillId="0" fontId="21" numFmtId="3" xfId="0" applyAlignment="1" applyBorder="1" applyFont="1" applyNumberFormat="1">
      <alignment horizontal="right" vertical="center"/>
    </xf>
    <xf borderId="0" fillId="0" fontId="22" numFmtId="0" xfId="0" applyAlignment="1" applyFont="1">
      <alignment readingOrder="0"/>
    </xf>
    <xf borderId="9" fillId="0" fontId="19" numFmtId="3" xfId="0" applyAlignment="1" applyBorder="1" applyFont="1" applyNumberFormat="1">
      <alignment horizontal="right" readingOrder="0" vertical="center"/>
    </xf>
    <xf borderId="3" fillId="0" fontId="19" numFmtId="0" xfId="0" applyAlignment="1" applyBorder="1" applyFont="1">
      <alignment horizontal="center" readingOrder="0" vertical="center"/>
    </xf>
    <xf borderId="3" fillId="0" fontId="19" numFmtId="3" xfId="0" applyAlignment="1" applyBorder="1" applyFont="1" applyNumberFormat="1">
      <alignment horizontal="right" readingOrder="0" vertical="center"/>
    </xf>
    <xf borderId="3" fillId="0" fontId="19" numFmtId="3" xfId="0" applyAlignment="1" applyBorder="1" applyFont="1" applyNumberFormat="1">
      <alignment horizontal="right" vertical="center"/>
    </xf>
    <xf borderId="3" fillId="0" fontId="4" numFmtId="0" xfId="0" applyAlignment="1" applyBorder="1" applyFont="1">
      <alignment horizontal="center" vertical="center"/>
    </xf>
    <xf borderId="3" fillId="0" fontId="4" numFmtId="3" xfId="0" applyAlignment="1" applyBorder="1" applyFont="1" applyNumberFormat="1">
      <alignment horizontal="right" vertical="center"/>
    </xf>
    <xf borderId="3" fillId="0" fontId="4" numFmtId="3" xfId="0" applyAlignment="1" applyBorder="1" applyFont="1" applyNumberFormat="1">
      <alignment vertical="center"/>
    </xf>
    <xf borderId="0" fillId="0" fontId="18" numFmtId="170" xfId="0" applyAlignment="1" applyFont="1" applyNumberFormat="1">
      <alignment horizontal="center" readingOrder="0" vertical="center"/>
    </xf>
    <xf borderId="0" fillId="0" fontId="18" numFmtId="0" xfId="0" applyAlignment="1" applyFont="1">
      <alignment horizontal="right" readingOrder="0" vertical="center"/>
    </xf>
    <xf borderId="9" fillId="0" fontId="21" numFmtId="0" xfId="0" applyAlignment="1" applyBorder="1" applyFont="1">
      <alignment horizontal="center" readingOrder="0" vertical="center"/>
    </xf>
    <xf borderId="9" fillId="0" fontId="21" numFmtId="3" xfId="0" applyAlignment="1" applyBorder="1" applyFont="1" applyNumberFormat="1">
      <alignment horizontal="right" readingOrder="0" vertical="center"/>
    </xf>
    <xf borderId="9" fillId="0" fontId="21" numFmtId="3" xfId="0" applyAlignment="1" applyBorder="1" applyFont="1" applyNumberFormat="1">
      <alignment horizontal="right" vertical="center"/>
    </xf>
    <xf borderId="3" fillId="0" fontId="21" numFmtId="0" xfId="0" applyAlignment="1" applyBorder="1" applyFont="1">
      <alignment horizontal="center" vertical="center"/>
    </xf>
    <xf borderId="3" fillId="0" fontId="21" numFmtId="3" xfId="0" applyAlignment="1" applyBorder="1" applyFont="1" applyNumberFormat="1">
      <alignment vertical="center"/>
    </xf>
    <xf borderId="6" fillId="4" fontId="4" numFmtId="0" xfId="0" applyAlignment="1" applyBorder="1" applyFont="1">
      <alignment readingOrder="0" shrinkToFit="0" vertical="center" wrapText="1"/>
    </xf>
    <xf borderId="6" fillId="4" fontId="4" numFmtId="0" xfId="0" applyAlignment="1" applyBorder="1" applyFont="1">
      <alignment shrinkToFit="0" vertical="center" wrapText="1"/>
    </xf>
    <xf borderId="0" fillId="0" fontId="5" numFmtId="0" xfId="0" applyAlignment="1" applyFont="1">
      <alignment horizontal="right" readingOrder="0" shrinkToFit="0" vertical="center" wrapText="1"/>
    </xf>
    <xf borderId="0" fillId="0" fontId="8" numFmtId="166" xfId="0" applyAlignment="1" applyFont="1" applyNumberFormat="1">
      <alignment horizontal="center" readingOrder="0" vertical="center"/>
    </xf>
    <xf borderId="0" fillId="0" fontId="6" numFmtId="169" xfId="0" applyAlignment="1" applyFont="1" applyNumberFormat="1">
      <alignment horizontal="left" readingOrder="0" shrinkToFit="0" vertical="center" wrapText="1"/>
    </xf>
    <xf borderId="0" fillId="0" fontId="4" numFmtId="0" xfId="0" applyAlignment="1" applyFont="1">
      <alignment horizontal="righ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13"/>
    <col customWidth="1" min="2" max="2" width="11.63"/>
    <col customWidth="1" min="3" max="3" width="31.63"/>
    <col customWidth="1" min="4" max="4" width="19.75"/>
    <col customWidth="1" min="5" max="5" width="32.5"/>
    <col customWidth="1" min="6" max="6" width="29.63"/>
    <col customWidth="1" min="7" max="7" width="31.5"/>
    <col customWidth="1" min="8" max="8" width="22.0"/>
    <col customWidth="1" min="9" max="9" width="48.5"/>
    <col customWidth="1" min="10" max="12" width="47.63"/>
  </cols>
  <sheetData>
    <row r="1">
      <c r="A1" s="1" t="s">
        <v>0</v>
      </c>
      <c r="B1" s="2"/>
      <c r="C1" s="2"/>
      <c r="D1" s="3"/>
      <c r="E1" s="2"/>
      <c r="F1" s="2"/>
      <c r="G1" s="2"/>
      <c r="H1" s="2"/>
      <c r="I1" s="4"/>
      <c r="J1" s="5"/>
      <c r="K1" s="5"/>
      <c r="L1" s="5"/>
    </row>
    <row r="2">
      <c r="A2" s="6" t="s">
        <v>1</v>
      </c>
      <c r="B2" s="7"/>
      <c r="C2" s="8" t="s">
        <v>2</v>
      </c>
      <c r="D2" s="8" t="s">
        <v>3</v>
      </c>
      <c r="E2" s="7"/>
      <c r="F2" s="7"/>
      <c r="G2" s="7"/>
      <c r="H2" s="7"/>
      <c r="I2" s="9" t="s">
        <v>4</v>
      </c>
      <c r="J2" s="10"/>
      <c r="K2" s="10"/>
      <c r="L2" s="10"/>
    </row>
    <row r="3">
      <c r="A3" s="11"/>
      <c r="B3" s="11"/>
      <c r="C3" s="12" t="s">
        <v>5</v>
      </c>
      <c r="D3" s="13" t="s">
        <v>6</v>
      </c>
      <c r="I3" s="14" t="s">
        <v>7</v>
      </c>
      <c r="J3" s="10"/>
      <c r="K3" s="10"/>
      <c r="L3" s="10"/>
    </row>
    <row r="4">
      <c r="A4" s="11"/>
      <c r="B4" s="11"/>
      <c r="C4" s="12" t="s">
        <v>8</v>
      </c>
      <c r="D4" s="15" t="s">
        <v>6</v>
      </c>
      <c r="I4" s="16" t="s">
        <v>9</v>
      </c>
      <c r="J4" s="17"/>
      <c r="K4" s="17"/>
      <c r="L4" s="17"/>
    </row>
    <row r="5">
      <c r="A5" s="11"/>
      <c r="B5" s="11"/>
      <c r="C5" s="12" t="s">
        <v>10</v>
      </c>
      <c r="D5" s="15" t="s">
        <v>6</v>
      </c>
      <c r="I5" s="18" t="s">
        <v>11</v>
      </c>
      <c r="J5" s="19"/>
      <c r="K5" s="19"/>
      <c r="L5" s="19"/>
    </row>
    <row r="6">
      <c r="A6" s="11"/>
      <c r="B6" s="11"/>
      <c r="C6" s="12"/>
      <c r="D6" s="12"/>
      <c r="E6" s="12"/>
      <c r="F6" s="12"/>
      <c r="G6" s="20"/>
      <c r="H6" s="12"/>
      <c r="I6" s="21"/>
      <c r="J6" s="22"/>
      <c r="K6" s="22"/>
      <c r="L6" s="22"/>
    </row>
    <row r="7" ht="30.0" customHeight="1">
      <c r="A7" s="23" t="s">
        <v>12</v>
      </c>
      <c r="B7" s="24"/>
      <c r="C7" s="25" t="s">
        <v>3</v>
      </c>
      <c r="D7" s="24"/>
      <c r="E7" s="24"/>
      <c r="F7" s="25" t="s">
        <v>13</v>
      </c>
      <c r="G7" s="24"/>
      <c r="H7" s="24"/>
      <c r="I7" s="26"/>
      <c r="J7" s="22"/>
      <c r="K7" s="22"/>
      <c r="L7" s="22"/>
    </row>
    <row r="8">
      <c r="A8" s="27" t="s">
        <v>14</v>
      </c>
      <c r="C8" s="27" t="s">
        <v>15</v>
      </c>
      <c r="F8" s="27" t="s">
        <v>16</v>
      </c>
      <c r="I8" s="28"/>
      <c r="J8" s="22"/>
      <c r="K8" s="22"/>
      <c r="L8" s="22"/>
    </row>
    <row r="9" ht="30.0" customHeight="1">
      <c r="A9" s="27" t="s">
        <v>17</v>
      </c>
      <c r="C9" s="13" t="s">
        <v>18</v>
      </c>
      <c r="F9" s="13"/>
      <c r="I9" s="28"/>
      <c r="J9" s="22"/>
      <c r="K9" s="22"/>
      <c r="L9" s="22"/>
    </row>
    <row r="10" ht="45.75" customHeight="1">
      <c r="A10" s="29" t="s">
        <v>19</v>
      </c>
      <c r="B10" s="30" t="s">
        <v>20</v>
      </c>
      <c r="C10" s="31" t="s">
        <v>21</v>
      </c>
      <c r="D10" s="32" t="s">
        <v>22</v>
      </c>
      <c r="E10" s="31" t="s">
        <v>23</v>
      </c>
      <c r="F10" s="31" t="s">
        <v>24</v>
      </c>
      <c r="G10" s="32" t="s">
        <v>25</v>
      </c>
      <c r="H10" s="32" t="s">
        <v>26</v>
      </c>
      <c r="I10" s="33" t="s">
        <v>13</v>
      </c>
      <c r="J10" s="27"/>
      <c r="K10" s="27"/>
      <c r="L10" s="27"/>
    </row>
    <row r="11">
      <c r="A11" s="20"/>
      <c r="B11" s="20" t="s">
        <v>27</v>
      </c>
      <c r="C11" s="34" t="s">
        <v>28</v>
      </c>
      <c r="D11" s="20" t="s">
        <v>29</v>
      </c>
      <c r="E11" s="34" t="s">
        <v>30</v>
      </c>
      <c r="F11" s="35"/>
      <c r="G11" s="34" t="s">
        <v>31</v>
      </c>
      <c r="H11" s="36" t="s">
        <v>32</v>
      </c>
      <c r="I11" s="37"/>
      <c r="J11" s="38"/>
      <c r="K11" s="38"/>
      <c r="L11" s="38"/>
    </row>
    <row r="12">
      <c r="A12" s="39"/>
      <c r="B12" s="20"/>
      <c r="C12" s="34" t="s">
        <v>28</v>
      </c>
      <c r="D12" s="20" t="s">
        <v>29</v>
      </c>
      <c r="E12" s="34" t="s">
        <v>33</v>
      </c>
      <c r="F12" s="35"/>
      <c r="G12" s="34" t="s">
        <v>34</v>
      </c>
      <c r="H12" s="36" t="s">
        <v>35</v>
      </c>
      <c r="I12" s="37"/>
      <c r="J12" s="38"/>
      <c r="K12" s="38"/>
      <c r="L12" s="38"/>
    </row>
    <row r="13">
      <c r="A13" s="39"/>
      <c r="B13" s="20"/>
      <c r="C13" s="34" t="s">
        <v>36</v>
      </c>
      <c r="D13" s="20" t="s">
        <v>37</v>
      </c>
      <c r="E13" s="34" t="s">
        <v>38</v>
      </c>
      <c r="F13" s="34"/>
      <c r="G13" s="34" t="s">
        <v>39</v>
      </c>
      <c r="H13" s="36" t="s">
        <v>40</v>
      </c>
      <c r="I13" s="37"/>
      <c r="J13" s="38"/>
      <c r="K13" s="38"/>
      <c r="L13" s="38"/>
    </row>
    <row r="14">
      <c r="A14" s="39"/>
      <c r="B14" s="20"/>
      <c r="C14" s="34" t="s">
        <v>41</v>
      </c>
      <c r="D14" s="40" t="s">
        <v>29</v>
      </c>
      <c r="E14" s="34" t="s">
        <v>42</v>
      </c>
      <c r="F14" s="34"/>
      <c r="G14" s="41">
        <v>41820.0</v>
      </c>
      <c r="H14" s="36" t="s">
        <v>43</v>
      </c>
      <c r="I14" s="37"/>
      <c r="J14" s="38"/>
      <c r="K14" s="38"/>
      <c r="L14" s="38"/>
    </row>
    <row r="15">
      <c r="A15" s="39"/>
      <c r="B15" s="20"/>
      <c r="C15" s="34" t="s">
        <v>44</v>
      </c>
      <c r="D15" s="40" t="s">
        <v>45</v>
      </c>
      <c r="E15" s="34" t="s">
        <v>46</v>
      </c>
      <c r="F15" s="34"/>
      <c r="G15" s="41">
        <v>42185.0</v>
      </c>
      <c r="H15" s="36" t="s">
        <v>43</v>
      </c>
      <c r="I15" s="37"/>
      <c r="J15" s="38"/>
      <c r="K15" s="38"/>
      <c r="L15" s="38"/>
    </row>
    <row r="16">
      <c r="A16" s="39"/>
      <c r="B16" s="20"/>
      <c r="C16" s="34" t="s">
        <v>41</v>
      </c>
      <c r="D16" s="40" t="s">
        <v>29</v>
      </c>
      <c r="E16" s="34" t="s">
        <v>47</v>
      </c>
      <c r="F16" s="42"/>
      <c r="G16" s="34" t="s">
        <v>48</v>
      </c>
      <c r="H16" s="36" t="s">
        <v>43</v>
      </c>
      <c r="I16" s="37"/>
      <c r="J16" s="38"/>
      <c r="K16" s="38"/>
      <c r="L16" s="38"/>
    </row>
    <row r="17">
      <c r="A17" s="39"/>
      <c r="B17" s="20"/>
      <c r="C17" s="34" t="s">
        <v>49</v>
      </c>
      <c r="D17" s="20"/>
      <c r="E17" s="34" t="s">
        <v>50</v>
      </c>
      <c r="F17" s="34" t="s">
        <v>51</v>
      </c>
      <c r="G17" s="34" t="s">
        <v>52</v>
      </c>
      <c r="H17" s="36" t="s">
        <v>53</v>
      </c>
      <c r="I17" s="43" t="s">
        <v>54</v>
      </c>
      <c r="J17" s="38"/>
      <c r="K17" s="38"/>
      <c r="L17" s="38"/>
    </row>
    <row r="18">
      <c r="A18" s="39"/>
      <c r="B18" s="20"/>
      <c r="C18" s="34" t="s">
        <v>55</v>
      </c>
      <c r="D18" s="20" t="s">
        <v>56</v>
      </c>
      <c r="E18" s="34" t="s">
        <v>57</v>
      </c>
      <c r="F18" s="34"/>
      <c r="G18" s="34" t="s">
        <v>58</v>
      </c>
      <c r="H18" s="36" t="s">
        <v>59</v>
      </c>
      <c r="I18" s="37"/>
      <c r="J18" s="38"/>
      <c r="K18" s="38"/>
      <c r="L18" s="38"/>
    </row>
    <row r="19">
      <c r="A19" s="39"/>
      <c r="B19" s="44">
        <v>2010.0</v>
      </c>
      <c r="C19" s="34" t="s">
        <v>55</v>
      </c>
      <c r="D19" s="20" t="s">
        <v>56</v>
      </c>
      <c r="E19" s="34" t="s">
        <v>60</v>
      </c>
      <c r="F19" s="34"/>
      <c r="G19" s="35"/>
      <c r="H19" s="36" t="s">
        <v>61</v>
      </c>
      <c r="I19" s="37"/>
      <c r="J19" s="38"/>
      <c r="K19" s="38"/>
      <c r="L19" s="38"/>
    </row>
    <row r="20">
      <c r="A20" s="39"/>
      <c r="B20" s="20"/>
      <c r="C20" s="34" t="s">
        <v>55</v>
      </c>
      <c r="D20" s="20" t="s">
        <v>56</v>
      </c>
      <c r="E20" s="34" t="s">
        <v>62</v>
      </c>
      <c r="F20" s="34" t="s">
        <v>63</v>
      </c>
      <c r="G20" s="34" t="s">
        <v>64</v>
      </c>
      <c r="H20" s="36" t="s">
        <v>65</v>
      </c>
      <c r="I20" s="37"/>
      <c r="J20" s="38"/>
      <c r="K20" s="38"/>
      <c r="L20" s="38"/>
    </row>
    <row r="21">
      <c r="A21" s="39"/>
      <c r="B21" s="20"/>
      <c r="C21" s="34" t="s">
        <v>66</v>
      </c>
      <c r="D21" s="20" t="s">
        <v>67</v>
      </c>
      <c r="E21" s="34" t="s">
        <v>68</v>
      </c>
      <c r="F21" s="34"/>
      <c r="G21" s="34" t="s">
        <v>69</v>
      </c>
      <c r="H21" s="36" t="s">
        <v>70</v>
      </c>
      <c r="I21" s="37"/>
      <c r="J21" s="38"/>
      <c r="K21" s="38"/>
      <c r="L21" s="38"/>
    </row>
    <row r="22">
      <c r="A22" s="39"/>
      <c r="B22" s="44">
        <v>2011.0</v>
      </c>
      <c r="C22" s="34" t="s">
        <v>55</v>
      </c>
      <c r="D22" s="20" t="s">
        <v>56</v>
      </c>
      <c r="E22" s="34" t="s">
        <v>71</v>
      </c>
      <c r="F22" s="34"/>
      <c r="G22" s="35"/>
      <c r="H22" s="36" t="s">
        <v>72</v>
      </c>
      <c r="I22" s="43"/>
      <c r="J22" s="38"/>
      <c r="K22" s="38"/>
      <c r="L22" s="38"/>
    </row>
    <row r="23">
      <c r="A23" s="39"/>
      <c r="B23" s="44"/>
      <c r="C23" s="34" t="s">
        <v>73</v>
      </c>
      <c r="D23" s="20" t="s">
        <v>74</v>
      </c>
      <c r="E23" s="34" t="s">
        <v>75</v>
      </c>
      <c r="F23" s="34"/>
      <c r="G23" s="45">
        <v>41791.0</v>
      </c>
      <c r="H23" s="46" t="s">
        <v>76</v>
      </c>
      <c r="I23" s="37"/>
      <c r="J23" s="38"/>
      <c r="K23" s="38"/>
      <c r="L23" s="38"/>
    </row>
    <row r="24">
      <c r="A24" s="39"/>
      <c r="B24" s="44"/>
      <c r="C24" s="34" t="s">
        <v>73</v>
      </c>
      <c r="D24" s="20" t="s">
        <v>74</v>
      </c>
      <c r="E24" s="34" t="s">
        <v>77</v>
      </c>
      <c r="F24" s="34"/>
      <c r="G24" s="45"/>
      <c r="H24" s="46" t="s">
        <v>76</v>
      </c>
      <c r="I24" s="43" t="s">
        <v>78</v>
      </c>
      <c r="J24" s="27"/>
      <c r="K24" s="27"/>
      <c r="L24" s="27"/>
    </row>
    <row r="25">
      <c r="A25" s="39"/>
      <c r="B25" s="44"/>
      <c r="C25" s="34" t="s">
        <v>73</v>
      </c>
      <c r="D25" s="20" t="s">
        <v>74</v>
      </c>
      <c r="E25" s="34" t="s">
        <v>79</v>
      </c>
      <c r="F25" s="34"/>
      <c r="G25" s="45"/>
      <c r="H25" s="46" t="s">
        <v>80</v>
      </c>
      <c r="I25" s="43" t="s">
        <v>81</v>
      </c>
      <c r="J25" s="27"/>
      <c r="K25" s="27"/>
      <c r="L25" s="27"/>
    </row>
    <row r="26">
      <c r="A26" s="39"/>
      <c r="B26" s="44">
        <v>2012.0</v>
      </c>
      <c r="C26" s="34" t="s">
        <v>82</v>
      </c>
      <c r="D26" s="20" t="s">
        <v>74</v>
      </c>
      <c r="E26" s="34" t="s">
        <v>83</v>
      </c>
      <c r="F26" s="34"/>
      <c r="G26" s="34" t="str">
        <f>CONCATENATE("12/1/2041
2022: Paid off with Series OG2-2021AB bonds. (See line ", ROW(A59), ".)") </f>
        <v>12/1/2041
2022: Paid off with Series OG2-2021AB bonds. (See line 59.)</v>
      </c>
      <c r="H26" s="46" t="s">
        <v>84</v>
      </c>
      <c r="I26" s="43" t="str">
        <f>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c r="J26" s="27"/>
      <c r="K26" s="27"/>
      <c r="L26" s="27"/>
    </row>
    <row r="27">
      <c r="A27" s="39"/>
      <c r="B27" s="44"/>
      <c r="C27" s="34" t="s">
        <v>82</v>
      </c>
      <c r="D27" s="20" t="s">
        <v>74</v>
      </c>
      <c r="E27" s="34" t="s">
        <v>85</v>
      </c>
      <c r="F27" s="34"/>
      <c r="G27" s="45">
        <v>43435.0</v>
      </c>
      <c r="H27" s="46" t="s">
        <v>84</v>
      </c>
      <c r="I27" s="43" t="str">
        <f>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c r="J27" s="27"/>
      <c r="K27" s="27"/>
      <c r="L27" s="27"/>
    </row>
    <row r="28">
      <c r="A28" s="39"/>
      <c r="B28" s="44"/>
      <c r="C28" s="34" t="s">
        <v>86</v>
      </c>
      <c r="D28" s="20" t="s">
        <v>87</v>
      </c>
      <c r="E28" s="34" t="s">
        <v>88</v>
      </c>
      <c r="F28" s="34"/>
      <c r="G28" s="34" t="s">
        <v>89</v>
      </c>
      <c r="H28" s="36" t="s">
        <v>90</v>
      </c>
      <c r="I28" s="43" t="s">
        <v>91</v>
      </c>
      <c r="J28" s="27"/>
      <c r="K28" s="27"/>
      <c r="L28" s="27"/>
    </row>
    <row r="29" ht="49.5" customHeight="1">
      <c r="A29" s="39"/>
      <c r="B29" s="39"/>
      <c r="C29" s="34" t="s">
        <v>73</v>
      </c>
      <c r="D29" s="20" t="s">
        <v>56</v>
      </c>
      <c r="E29" s="34" t="s">
        <v>92</v>
      </c>
      <c r="F29" s="34" t="s">
        <v>93</v>
      </c>
      <c r="G29" s="47">
        <v>42916.0</v>
      </c>
      <c r="H29" s="36" t="s">
        <v>94</v>
      </c>
      <c r="I29" s="37" t="str">
        <f>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c r="J29" s="38"/>
      <c r="K29" s="38"/>
      <c r="L29" s="38"/>
    </row>
    <row r="30">
      <c r="A30" s="39"/>
      <c r="B30" s="44"/>
      <c r="C30" s="34" t="s">
        <v>73</v>
      </c>
      <c r="D30" s="44" t="s">
        <v>56</v>
      </c>
      <c r="E30" s="34" t="s">
        <v>95</v>
      </c>
      <c r="F30" s="34"/>
      <c r="G30" s="47">
        <v>41548.0</v>
      </c>
      <c r="H30" s="36" t="s">
        <v>96</v>
      </c>
      <c r="I30" s="37"/>
      <c r="J30" s="38"/>
      <c r="K30" s="38"/>
      <c r="L30" s="38"/>
    </row>
    <row r="31">
      <c r="A31" s="39"/>
      <c r="B31" s="20"/>
      <c r="C31" s="34" t="s">
        <v>73</v>
      </c>
      <c r="D31" s="20" t="s">
        <v>56</v>
      </c>
      <c r="E31" s="34" t="s">
        <v>97</v>
      </c>
      <c r="F31" s="35"/>
      <c r="G31" s="35"/>
      <c r="H31" s="36" t="s">
        <v>0</v>
      </c>
      <c r="I31" s="48" t="str">
        <f>CONCATENATE("Are 3 of 5 loans are the same as those on line ", ROW(A22), "???")</f>
        <v>Are 3 of 5 loans are the same as those on line 22???</v>
      </c>
      <c r="J31" s="49"/>
      <c r="K31" s="49"/>
      <c r="L31" s="49"/>
    </row>
    <row r="32">
      <c r="A32" s="39"/>
      <c r="B32" s="20"/>
      <c r="C32" s="34" t="s">
        <v>82</v>
      </c>
      <c r="D32" s="20" t="s">
        <v>98</v>
      </c>
      <c r="E32" s="34" t="s">
        <v>99</v>
      </c>
      <c r="F32" s="34" t="s">
        <v>100</v>
      </c>
      <c r="G32" s="34" t="s">
        <v>101</v>
      </c>
      <c r="H32" s="36" t="s">
        <v>102</v>
      </c>
      <c r="I32" s="43" t="s">
        <v>103</v>
      </c>
      <c r="J32" s="27"/>
      <c r="K32" s="27"/>
      <c r="L32" s="27"/>
    </row>
    <row r="33">
      <c r="A33" s="39"/>
      <c r="B33" s="20"/>
      <c r="C33" s="34" t="s">
        <v>82</v>
      </c>
      <c r="D33" s="20" t="s">
        <v>56</v>
      </c>
      <c r="E33" s="34" t="s">
        <v>104</v>
      </c>
      <c r="F33" s="34"/>
      <c r="G33" s="34" t="s">
        <v>105</v>
      </c>
      <c r="H33" s="36" t="s">
        <v>106</v>
      </c>
      <c r="I33" s="43"/>
      <c r="J33" s="27"/>
      <c r="K33" s="27"/>
      <c r="L33" s="27"/>
    </row>
    <row r="34">
      <c r="A34" s="39"/>
      <c r="B34" s="20"/>
      <c r="C34" s="34" t="s">
        <v>73</v>
      </c>
      <c r="D34" s="50"/>
      <c r="E34" s="34" t="s">
        <v>107</v>
      </c>
      <c r="F34" s="35"/>
      <c r="G34" s="47">
        <v>41699.0</v>
      </c>
      <c r="H34" s="36" t="s">
        <v>108</v>
      </c>
      <c r="I34" s="43" t="s">
        <v>109</v>
      </c>
      <c r="J34" s="27"/>
      <c r="K34" s="27"/>
      <c r="L34" s="27"/>
    </row>
    <row r="35">
      <c r="A35" s="39"/>
      <c r="B35" s="20"/>
      <c r="C35" s="34" t="s">
        <v>110</v>
      </c>
      <c r="D35" s="20" t="s">
        <v>111</v>
      </c>
      <c r="E35" s="34" t="s">
        <v>112</v>
      </c>
      <c r="F35" s="35"/>
      <c r="G35" s="34" t="s">
        <v>113</v>
      </c>
      <c r="H35" s="36" t="s">
        <v>108</v>
      </c>
      <c r="I35" s="43" t="str">
        <f>concatenate("Repaid with Series 2012 bonds  (line ", ROW(A36), ")")</f>
        <v>Repaid with Series 2012 bonds  (line 36)</v>
      </c>
      <c r="J35" s="27"/>
      <c r="K35" s="27"/>
      <c r="L35" s="27"/>
    </row>
    <row r="36">
      <c r="A36" s="39"/>
      <c r="B36" s="20">
        <v>2013.0</v>
      </c>
      <c r="C36" s="34" t="s">
        <v>82</v>
      </c>
      <c r="D36" s="20" t="s">
        <v>111</v>
      </c>
      <c r="E36" s="34" t="s">
        <v>114</v>
      </c>
      <c r="F36" s="35"/>
      <c r="G36" s="34" t="s">
        <v>115</v>
      </c>
      <c r="H36" s="36" t="s">
        <v>116</v>
      </c>
      <c r="I36" s="43" t="s">
        <v>117</v>
      </c>
      <c r="J36" s="38"/>
      <c r="K36" s="38"/>
      <c r="L36" s="38"/>
    </row>
    <row r="37">
      <c r="A37" s="39"/>
      <c r="B37" s="20"/>
      <c r="C37" s="34" t="s">
        <v>73</v>
      </c>
      <c r="D37" s="20"/>
      <c r="E37" s="51" t="s">
        <v>118</v>
      </c>
      <c r="F37" s="35"/>
      <c r="G37" s="47">
        <v>43617.0</v>
      </c>
      <c r="H37" s="36" t="s">
        <v>119</v>
      </c>
      <c r="I37" s="43" t="s">
        <v>120</v>
      </c>
      <c r="J37" s="27"/>
      <c r="K37" s="27"/>
      <c r="L37" s="27"/>
    </row>
    <row r="38">
      <c r="A38" s="39"/>
      <c r="B38" s="20"/>
      <c r="C38" s="34" t="s">
        <v>73</v>
      </c>
      <c r="D38" s="20" t="s">
        <v>121</v>
      </c>
      <c r="E38" s="51" t="s">
        <v>122</v>
      </c>
      <c r="F38" s="35"/>
      <c r="G38" s="47">
        <v>41548.0</v>
      </c>
      <c r="H38" s="36" t="s">
        <v>123</v>
      </c>
      <c r="I38" s="43" t="s">
        <v>124</v>
      </c>
      <c r="J38" s="27"/>
      <c r="K38" s="27"/>
      <c r="L38" s="27"/>
    </row>
    <row r="39">
      <c r="A39" s="39"/>
      <c r="B39" s="20"/>
      <c r="C39" s="34" t="s">
        <v>73</v>
      </c>
      <c r="D39" s="20" t="s">
        <v>56</v>
      </c>
      <c r="E39" s="34" t="s">
        <v>125</v>
      </c>
      <c r="F39" s="35"/>
      <c r="G39" s="35"/>
      <c r="H39" s="36" t="s">
        <v>123</v>
      </c>
      <c r="I39" s="48" t="str">
        <f>CONCATENATE("Are these the same loans as those on lines ", ROW(A22), " and ", ROW(A31), "???")</f>
        <v>Are these the same loans as those on lines 22 and 31???</v>
      </c>
      <c r="J39" s="49"/>
      <c r="K39" s="49"/>
      <c r="L39" s="49"/>
    </row>
    <row r="40">
      <c r="A40" s="39"/>
      <c r="B40" s="20">
        <v>2014.0</v>
      </c>
      <c r="C40" s="34" t="s">
        <v>73</v>
      </c>
      <c r="D40" s="50"/>
      <c r="E40" s="34" t="s">
        <v>126</v>
      </c>
      <c r="F40" s="34" t="s">
        <v>127</v>
      </c>
      <c r="G40" s="35"/>
      <c r="H40" s="36" t="s">
        <v>128</v>
      </c>
      <c r="I40" s="37"/>
      <c r="J40" s="38"/>
      <c r="K40" s="38"/>
      <c r="L40" s="38"/>
    </row>
    <row r="41">
      <c r="A41" s="39"/>
      <c r="B41" s="20"/>
      <c r="C41" s="34" t="s">
        <v>73</v>
      </c>
      <c r="D41" s="20" t="s">
        <v>129</v>
      </c>
      <c r="E41" s="34" t="s">
        <v>130</v>
      </c>
      <c r="F41" s="34"/>
      <c r="G41" s="45">
        <v>41821.0</v>
      </c>
      <c r="H41" s="36" t="s">
        <v>131</v>
      </c>
      <c r="I41" s="43" t="s">
        <v>132</v>
      </c>
      <c r="J41" s="27"/>
      <c r="K41" s="27"/>
      <c r="L41" s="27"/>
    </row>
    <row r="42">
      <c r="A42" s="39"/>
      <c r="B42" s="20"/>
      <c r="C42" s="34" t="s">
        <v>133</v>
      </c>
      <c r="D42" s="20" t="s">
        <v>134</v>
      </c>
      <c r="E42" s="34" t="s">
        <v>135</v>
      </c>
      <c r="F42" s="34"/>
      <c r="G42" s="34" t="s">
        <v>136</v>
      </c>
      <c r="H42" s="36" t="s">
        <v>137</v>
      </c>
      <c r="I42" s="43" t="s">
        <v>138</v>
      </c>
      <c r="J42" s="27"/>
      <c r="K42" s="27"/>
      <c r="L42" s="27"/>
    </row>
    <row r="43">
      <c r="A43" s="39"/>
      <c r="B43" s="20"/>
      <c r="C43" s="34" t="s">
        <v>139</v>
      </c>
      <c r="D43" s="20" t="s">
        <v>140</v>
      </c>
      <c r="E43" s="34" t="s">
        <v>141</v>
      </c>
      <c r="F43" s="34"/>
      <c r="G43" s="34" t="s">
        <v>142</v>
      </c>
      <c r="H43" s="36" t="s">
        <v>143</v>
      </c>
      <c r="I43" s="43" t="s">
        <v>144</v>
      </c>
      <c r="J43" s="27"/>
      <c r="K43" s="27"/>
      <c r="L43" s="27"/>
    </row>
    <row r="44">
      <c r="A44" s="39"/>
      <c r="B44" s="20">
        <v>2015.0</v>
      </c>
      <c r="C44" s="34" t="s">
        <v>145</v>
      </c>
      <c r="D44" s="20" t="s">
        <v>146</v>
      </c>
      <c r="E44" s="34" t="s">
        <v>147</v>
      </c>
      <c r="F44" s="35"/>
      <c r="G44" s="34" t="s">
        <v>148</v>
      </c>
      <c r="H44" s="36" t="s">
        <v>149</v>
      </c>
      <c r="I44" s="43" t="s">
        <v>150</v>
      </c>
      <c r="J44" s="38"/>
      <c r="K44" s="38"/>
      <c r="L44" s="38"/>
    </row>
    <row r="45">
      <c r="A45" s="39"/>
      <c r="B45" s="20">
        <v>2016.0</v>
      </c>
      <c r="C45" s="34" t="s">
        <v>73</v>
      </c>
      <c r="D45" s="20" t="s">
        <v>151</v>
      </c>
      <c r="E45" s="34" t="s">
        <v>152</v>
      </c>
      <c r="F45" s="35"/>
      <c r="G45" s="34" t="s">
        <v>153</v>
      </c>
      <c r="H45" s="36" t="s">
        <v>154</v>
      </c>
      <c r="I45" s="43" t="s">
        <v>155</v>
      </c>
      <c r="J45" s="27"/>
      <c r="K45" s="27"/>
      <c r="L45" s="27"/>
    </row>
    <row r="46">
      <c r="A46" s="39"/>
      <c r="B46" s="20"/>
      <c r="C46" s="34" t="s">
        <v>73</v>
      </c>
      <c r="D46" s="20" t="s">
        <v>156</v>
      </c>
      <c r="E46" s="34" t="s">
        <v>157</v>
      </c>
      <c r="F46" s="35"/>
      <c r="G46" s="34" t="s">
        <v>158</v>
      </c>
      <c r="H46" s="36" t="s">
        <v>159</v>
      </c>
      <c r="I46" s="43" t="s">
        <v>160</v>
      </c>
      <c r="J46" s="27"/>
      <c r="K46" s="27"/>
      <c r="L46" s="27"/>
    </row>
    <row r="47">
      <c r="A47" s="39"/>
      <c r="B47" s="20"/>
      <c r="C47" s="34" t="s">
        <v>82</v>
      </c>
      <c r="D47" s="20" t="s">
        <v>161</v>
      </c>
      <c r="E47" s="34" t="s">
        <v>162</v>
      </c>
      <c r="F47" s="35"/>
      <c r="G47" s="34" t="s">
        <v>163</v>
      </c>
      <c r="H47" s="36" t="s">
        <v>164</v>
      </c>
      <c r="I47" s="43" t="s">
        <v>165</v>
      </c>
      <c r="J47" s="27"/>
      <c r="K47" s="27"/>
      <c r="L47" s="27"/>
    </row>
    <row r="48" ht="71.25" customHeight="1">
      <c r="A48" s="39"/>
      <c r="B48" s="20"/>
      <c r="C48" s="34" t="s">
        <v>82</v>
      </c>
      <c r="D48" s="20" t="s">
        <v>166</v>
      </c>
      <c r="E48" s="52" t="s">
        <v>167</v>
      </c>
      <c r="F48" s="35"/>
      <c r="G48" s="53" t="s">
        <v>168</v>
      </c>
      <c r="H48" s="36" t="s">
        <v>169</v>
      </c>
      <c r="I48" s="54" t="s">
        <v>170</v>
      </c>
      <c r="J48" s="27"/>
      <c r="K48" s="27"/>
      <c r="L48" s="27"/>
    </row>
    <row r="49" ht="12.75" customHeight="1">
      <c r="A49" s="55" t="s">
        <v>171</v>
      </c>
      <c r="J49" s="56"/>
      <c r="K49" s="56"/>
      <c r="L49" s="56"/>
    </row>
    <row r="50">
      <c r="A50" s="39"/>
      <c r="B50" s="20">
        <v>2017.0</v>
      </c>
      <c r="C50" s="12" t="s">
        <v>73</v>
      </c>
      <c r="D50" s="12"/>
      <c r="E50" s="52" t="s">
        <v>172</v>
      </c>
      <c r="F50" s="34" t="s">
        <v>173</v>
      </c>
      <c r="G50" s="41">
        <v>44926.0</v>
      </c>
      <c r="H50" s="36" t="s">
        <v>174</v>
      </c>
      <c r="I50" s="43" t="s">
        <v>175</v>
      </c>
      <c r="J50" s="27"/>
      <c r="K50" s="27"/>
      <c r="L50" s="27"/>
    </row>
    <row r="51">
      <c r="A51" s="39"/>
      <c r="B51" s="20"/>
      <c r="C51" s="12" t="s">
        <v>176</v>
      </c>
      <c r="D51" s="12"/>
      <c r="E51" s="52" t="s">
        <v>177</v>
      </c>
      <c r="F51" s="34"/>
      <c r="G51" s="34" t="s">
        <v>178</v>
      </c>
      <c r="H51" s="36" t="s">
        <v>179</v>
      </c>
      <c r="I51" s="43" t="s">
        <v>180</v>
      </c>
      <c r="J51" s="27"/>
      <c r="K51" s="27"/>
      <c r="L51" s="27"/>
    </row>
    <row r="52">
      <c r="A52" s="39"/>
      <c r="B52" s="20">
        <v>2018.0</v>
      </c>
      <c r="C52" s="34" t="s">
        <v>181</v>
      </c>
      <c r="D52" s="20" t="s">
        <v>182</v>
      </c>
      <c r="E52" s="34" t="s">
        <v>183</v>
      </c>
      <c r="F52" s="35"/>
      <c r="G52" s="34" t="s">
        <v>184</v>
      </c>
      <c r="H52" s="36" t="s">
        <v>185</v>
      </c>
      <c r="I52" s="43" t="s">
        <v>186</v>
      </c>
      <c r="J52" s="27"/>
      <c r="K52" s="27"/>
      <c r="L52" s="27"/>
    </row>
    <row r="53">
      <c r="A53" s="39"/>
      <c r="B53" s="20"/>
      <c r="C53" s="35"/>
      <c r="D53" s="50"/>
      <c r="E53" s="34" t="s">
        <v>187</v>
      </c>
      <c r="F53" s="35"/>
      <c r="G53" s="34" t="s">
        <v>188</v>
      </c>
      <c r="H53" s="36" t="s">
        <v>189</v>
      </c>
      <c r="I53" s="57" t="s">
        <v>190</v>
      </c>
      <c r="J53" s="38"/>
      <c r="K53" s="38"/>
      <c r="L53" s="38"/>
    </row>
    <row r="54">
      <c r="A54" s="39"/>
      <c r="B54" s="20">
        <v>2019.0</v>
      </c>
      <c r="C54" s="34" t="s">
        <v>191</v>
      </c>
      <c r="D54" s="20" t="s">
        <v>192</v>
      </c>
      <c r="E54" s="34" t="s">
        <v>193</v>
      </c>
      <c r="F54" s="35"/>
      <c r="G54" s="34" t="s">
        <v>194</v>
      </c>
      <c r="H54" s="36" t="s">
        <v>195</v>
      </c>
      <c r="I54" s="43" t="s">
        <v>196</v>
      </c>
      <c r="J54" s="38"/>
      <c r="K54" s="38"/>
      <c r="L54" s="38"/>
    </row>
    <row r="55">
      <c r="A55" s="39"/>
      <c r="B55" s="20"/>
      <c r="C55" s="34" t="s">
        <v>197</v>
      </c>
      <c r="D55" s="58" t="s">
        <v>198</v>
      </c>
      <c r="E55" s="34" t="s">
        <v>199</v>
      </c>
      <c r="F55" s="35"/>
      <c r="G55" s="34" t="s">
        <v>200</v>
      </c>
      <c r="H55" s="36" t="s">
        <v>201</v>
      </c>
      <c r="I55" s="43" t="s">
        <v>202</v>
      </c>
      <c r="J55" s="38"/>
      <c r="K55" s="38"/>
      <c r="L55" s="38"/>
    </row>
    <row r="56">
      <c r="A56" s="39"/>
      <c r="B56" s="20"/>
      <c r="C56" s="36" t="s">
        <v>181</v>
      </c>
      <c r="D56" s="59"/>
      <c r="E56" s="36" t="s">
        <v>203</v>
      </c>
      <c r="F56" s="60"/>
      <c r="G56" s="36" t="s">
        <v>204</v>
      </c>
      <c r="H56" s="36" t="s">
        <v>205</v>
      </c>
      <c r="I56" s="61" t="s">
        <v>206</v>
      </c>
      <c r="J56" s="38"/>
      <c r="K56" s="38"/>
      <c r="L56" s="38"/>
    </row>
    <row r="57">
      <c r="A57" s="39"/>
      <c r="B57" s="20">
        <v>2020.0</v>
      </c>
      <c r="C57" s="34" t="s">
        <v>73</v>
      </c>
      <c r="D57" s="20" t="s">
        <v>207</v>
      </c>
      <c r="E57" s="34" t="s">
        <v>208</v>
      </c>
      <c r="F57" s="34" t="s">
        <v>209</v>
      </c>
      <c r="G57" s="34" t="s">
        <v>210</v>
      </c>
      <c r="H57" s="36" t="s">
        <v>211</v>
      </c>
      <c r="I57" s="37"/>
      <c r="J57" s="38"/>
      <c r="K57" s="38"/>
      <c r="L57" s="38"/>
    </row>
    <row r="58">
      <c r="A58" s="39"/>
      <c r="B58" s="20"/>
      <c r="C58" s="34" t="s">
        <v>212</v>
      </c>
      <c r="D58" s="50"/>
      <c r="E58" s="34" t="s">
        <v>213</v>
      </c>
      <c r="F58" s="35"/>
      <c r="G58" s="35"/>
      <c r="H58" s="36" t="s">
        <v>214</v>
      </c>
      <c r="I58" s="43" t="s">
        <v>215</v>
      </c>
      <c r="J58" s="38"/>
      <c r="K58" s="38"/>
      <c r="L58" s="38"/>
    </row>
    <row r="59">
      <c r="A59" s="39"/>
      <c r="B59" s="20">
        <v>2021.0</v>
      </c>
      <c r="C59" s="34" t="s">
        <v>181</v>
      </c>
      <c r="D59" s="20" t="s">
        <v>216</v>
      </c>
      <c r="E59" s="62" t="s">
        <v>217</v>
      </c>
      <c r="F59" s="35"/>
      <c r="G59" s="34" t="s">
        <v>218</v>
      </c>
      <c r="H59" s="36" t="s">
        <v>219</v>
      </c>
      <c r="I59" s="43" t="str">
        <f>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c r="J59" s="38"/>
      <c r="K59" s="38"/>
      <c r="L59" s="38"/>
    </row>
    <row r="60">
      <c r="A60" s="35"/>
      <c r="B60" s="34"/>
      <c r="C60" s="34" t="s">
        <v>220</v>
      </c>
      <c r="D60" s="34" t="s">
        <v>220</v>
      </c>
      <c r="E60" s="62" t="s">
        <v>221</v>
      </c>
      <c r="F60" s="35"/>
      <c r="G60" s="34" t="s">
        <v>222</v>
      </c>
      <c r="H60" s="36" t="s">
        <v>223</v>
      </c>
      <c r="I60" s="63"/>
      <c r="J60" s="64"/>
      <c r="K60" s="64"/>
      <c r="L60" s="64"/>
    </row>
    <row r="61">
      <c r="A61" s="35"/>
      <c r="B61" s="34"/>
      <c r="C61" s="34" t="s">
        <v>224</v>
      </c>
      <c r="D61" s="34" t="s">
        <v>225</v>
      </c>
      <c r="E61" s="62" t="s">
        <v>226</v>
      </c>
      <c r="F61" s="35"/>
      <c r="G61" s="34" t="s">
        <v>227</v>
      </c>
      <c r="H61" s="36" t="s">
        <v>228</v>
      </c>
      <c r="I61" s="63"/>
      <c r="J61" s="64"/>
      <c r="K61" s="64"/>
      <c r="L61" s="64"/>
    </row>
    <row r="62">
      <c r="A62" s="35"/>
      <c r="B62" s="20">
        <v>2022.0</v>
      </c>
      <c r="C62" s="34" t="s">
        <v>181</v>
      </c>
      <c r="D62" s="34"/>
      <c r="E62" s="62" t="s">
        <v>229</v>
      </c>
      <c r="F62" s="35"/>
      <c r="G62" s="34" t="s">
        <v>230</v>
      </c>
      <c r="H62" s="36" t="s">
        <v>231</v>
      </c>
      <c r="I62" s="63"/>
      <c r="J62" s="64"/>
      <c r="K62" s="64"/>
      <c r="L62" s="64"/>
    </row>
    <row r="63" ht="30.0" customHeight="1">
      <c r="A63" s="23" t="s">
        <v>232</v>
      </c>
      <c r="B63" s="24"/>
      <c r="C63" s="65" t="s">
        <v>233</v>
      </c>
      <c r="D63" s="25" t="s">
        <v>234</v>
      </c>
      <c r="E63" s="24"/>
      <c r="F63" s="24"/>
      <c r="G63" s="66"/>
      <c r="H63" s="66"/>
      <c r="I63" s="67"/>
      <c r="J63" s="68"/>
      <c r="K63" s="68"/>
      <c r="L63" s="68"/>
    </row>
    <row r="64" ht="30.0" customHeight="1">
      <c r="A64" s="69"/>
      <c r="B64" s="69"/>
      <c r="C64" s="70">
        <v>2010.0</v>
      </c>
      <c r="D64" s="71" t="s">
        <v>235</v>
      </c>
      <c r="G64" s="72"/>
      <c r="H64" s="73"/>
      <c r="I64" s="68"/>
      <c r="J64" s="68"/>
      <c r="K64" s="68"/>
      <c r="L64" s="68"/>
    </row>
    <row r="65" ht="30.0" customHeight="1">
      <c r="A65" s="69"/>
      <c r="B65" s="69"/>
      <c r="C65" s="70">
        <v>2011.0</v>
      </c>
      <c r="D65" s="71" t="s">
        <v>236</v>
      </c>
      <c r="G65" s="72"/>
      <c r="H65" s="73"/>
      <c r="I65" s="68"/>
      <c r="J65" s="68"/>
      <c r="K65" s="68"/>
      <c r="L65" s="68"/>
    </row>
    <row r="66">
      <c r="A66" s="74"/>
      <c r="B66" s="74"/>
      <c r="C66" s="75">
        <v>2012.0</v>
      </c>
      <c r="D66" s="76" t="s">
        <v>237</v>
      </c>
      <c r="G66" s="77"/>
      <c r="H66" s="78"/>
      <c r="I66" s="79"/>
      <c r="J66" s="79"/>
      <c r="K66" s="79"/>
      <c r="L66" s="79"/>
    </row>
    <row r="67">
      <c r="A67" s="74"/>
      <c r="B67" s="74"/>
      <c r="C67" s="75"/>
      <c r="D67" s="77"/>
      <c r="E67" s="77"/>
      <c r="F67" s="77"/>
      <c r="G67" s="77"/>
      <c r="H67" s="78"/>
      <c r="I67" s="79"/>
      <c r="J67" s="79"/>
      <c r="K67" s="79"/>
      <c r="L67" s="79"/>
    </row>
    <row r="68">
      <c r="A68" s="74"/>
      <c r="B68" s="74"/>
      <c r="C68" s="75">
        <v>2013.0</v>
      </c>
      <c r="D68" s="80" t="s">
        <v>238</v>
      </c>
      <c r="G68" s="77"/>
      <c r="H68" s="78"/>
      <c r="I68" s="79"/>
      <c r="J68" s="79"/>
      <c r="K68" s="79"/>
      <c r="L68" s="79"/>
    </row>
    <row r="69">
      <c r="A69" s="74"/>
      <c r="B69" s="74"/>
      <c r="C69" s="75"/>
      <c r="D69" s="77"/>
      <c r="E69" s="77"/>
      <c r="F69" s="77"/>
      <c r="G69" s="81"/>
      <c r="H69" s="82"/>
      <c r="I69" s="79"/>
      <c r="J69" s="79"/>
      <c r="K69" s="79"/>
      <c r="L69" s="79"/>
    </row>
    <row r="70">
      <c r="A70" s="74"/>
      <c r="B70" s="74"/>
      <c r="C70" s="75">
        <v>2014.0</v>
      </c>
      <c r="D70" s="80" t="s">
        <v>239</v>
      </c>
      <c r="G70" s="81"/>
      <c r="H70" s="82"/>
      <c r="I70" s="79"/>
      <c r="J70" s="79"/>
      <c r="K70" s="79"/>
      <c r="L70" s="79"/>
    </row>
    <row r="71">
      <c r="A71" s="74"/>
      <c r="B71" s="74"/>
      <c r="C71" s="75"/>
      <c r="D71" s="77"/>
      <c r="E71" s="77"/>
      <c r="F71" s="77"/>
      <c r="G71" s="81"/>
      <c r="H71" s="82"/>
      <c r="I71" s="79"/>
      <c r="J71" s="79"/>
      <c r="K71" s="79"/>
      <c r="L71" s="79"/>
    </row>
    <row r="72">
      <c r="A72" s="74"/>
      <c r="B72" s="74"/>
      <c r="C72" s="75">
        <v>2015.0</v>
      </c>
      <c r="D72" s="80" t="s">
        <v>240</v>
      </c>
      <c r="G72" s="81"/>
      <c r="H72" s="82"/>
      <c r="I72" s="79"/>
      <c r="J72" s="79"/>
      <c r="K72" s="79"/>
      <c r="L72" s="79"/>
    </row>
    <row r="73">
      <c r="A73" s="74"/>
      <c r="B73" s="74"/>
      <c r="C73" s="75"/>
      <c r="D73" s="77"/>
      <c r="E73" s="77"/>
      <c r="F73" s="77"/>
      <c r="G73" s="81"/>
      <c r="H73" s="82"/>
      <c r="I73" s="79"/>
      <c r="J73" s="79"/>
      <c r="K73" s="79"/>
      <c r="L73" s="79"/>
    </row>
    <row r="74">
      <c r="A74" s="74"/>
      <c r="B74" s="74"/>
      <c r="C74" s="75">
        <v>2016.0</v>
      </c>
      <c r="D74" s="80" t="s">
        <v>241</v>
      </c>
      <c r="G74" s="81"/>
      <c r="H74" s="82"/>
      <c r="I74" s="79"/>
      <c r="J74" s="79"/>
      <c r="K74" s="79"/>
      <c r="L74" s="79"/>
    </row>
    <row r="75">
      <c r="A75" s="74"/>
      <c r="B75" s="74"/>
      <c r="C75" s="75"/>
      <c r="D75" s="77"/>
      <c r="E75" s="77"/>
      <c r="F75" s="77"/>
      <c r="G75" s="81"/>
      <c r="H75" s="82"/>
      <c r="I75" s="79"/>
      <c r="J75" s="79"/>
      <c r="K75" s="79"/>
      <c r="L75" s="79"/>
    </row>
    <row r="76">
      <c r="A76" s="74"/>
      <c r="B76" s="74"/>
      <c r="C76" s="75">
        <v>2017.0</v>
      </c>
      <c r="D76" s="80" t="s">
        <v>242</v>
      </c>
      <c r="G76" s="81"/>
      <c r="H76" s="82"/>
      <c r="I76" s="79"/>
      <c r="J76" s="79"/>
      <c r="K76" s="79"/>
      <c r="L76" s="79"/>
    </row>
    <row r="77">
      <c r="A77" s="74"/>
      <c r="B77" s="74"/>
      <c r="C77" s="75"/>
      <c r="D77" s="77"/>
      <c r="E77" s="77"/>
      <c r="F77" s="77"/>
      <c r="G77" s="81"/>
      <c r="H77" s="82"/>
      <c r="I77" s="79"/>
      <c r="J77" s="79"/>
      <c r="K77" s="79"/>
      <c r="L77" s="79"/>
    </row>
    <row r="78">
      <c r="A78" s="74"/>
      <c r="B78" s="74"/>
      <c r="C78" s="75">
        <v>2018.0</v>
      </c>
      <c r="D78" s="80" t="s">
        <v>243</v>
      </c>
      <c r="G78" s="81"/>
      <c r="H78" s="82"/>
      <c r="I78" s="79"/>
      <c r="J78" s="79"/>
      <c r="K78" s="79"/>
      <c r="L78" s="79"/>
    </row>
    <row r="79">
      <c r="A79" s="74"/>
      <c r="B79" s="74"/>
      <c r="C79" s="75"/>
      <c r="D79" s="77"/>
      <c r="E79" s="77"/>
      <c r="F79" s="77"/>
      <c r="G79" s="81"/>
      <c r="H79" s="82"/>
      <c r="I79" s="79"/>
      <c r="J79" s="79"/>
      <c r="K79" s="79"/>
      <c r="L79" s="79"/>
    </row>
    <row r="80">
      <c r="A80" s="74"/>
      <c r="B80" s="74"/>
      <c r="C80" s="75">
        <v>2019.0</v>
      </c>
      <c r="D80" s="80" t="s">
        <v>244</v>
      </c>
      <c r="G80" s="81"/>
      <c r="H80" s="82"/>
      <c r="I80" s="79"/>
      <c r="J80" s="79"/>
      <c r="K80" s="79"/>
      <c r="L80" s="79"/>
    </row>
    <row r="81">
      <c r="A81" s="74"/>
      <c r="B81" s="74"/>
      <c r="C81" s="75"/>
      <c r="D81" s="77"/>
      <c r="E81" s="77"/>
      <c r="F81" s="77"/>
      <c r="G81" s="81"/>
      <c r="H81" s="82"/>
      <c r="I81" s="79"/>
      <c r="J81" s="79"/>
      <c r="K81" s="79"/>
      <c r="L81" s="79"/>
    </row>
    <row r="82">
      <c r="A82" s="74"/>
      <c r="B82" s="74"/>
      <c r="C82" s="75">
        <v>2020.0</v>
      </c>
      <c r="D82" s="80" t="s">
        <v>245</v>
      </c>
      <c r="G82" s="81"/>
      <c r="H82" s="82"/>
      <c r="I82" s="79"/>
      <c r="J82" s="79"/>
      <c r="K82" s="79"/>
      <c r="L82" s="79"/>
    </row>
    <row r="83">
      <c r="A83" s="74"/>
      <c r="B83" s="74"/>
      <c r="C83" s="75"/>
      <c r="D83" s="77"/>
      <c r="E83" s="77"/>
      <c r="F83" s="77"/>
      <c r="G83" s="81"/>
      <c r="H83" s="82"/>
      <c r="I83" s="79"/>
      <c r="J83" s="79"/>
      <c r="K83" s="79"/>
      <c r="L83" s="79"/>
    </row>
    <row r="84">
      <c r="A84" s="74"/>
      <c r="B84" s="74"/>
      <c r="C84" s="75">
        <v>2021.0</v>
      </c>
      <c r="D84" s="80" t="s">
        <v>246</v>
      </c>
      <c r="G84" s="81"/>
      <c r="H84" s="82"/>
      <c r="I84" s="79"/>
      <c r="J84" s="79"/>
      <c r="K84" s="79"/>
      <c r="L84" s="79"/>
    </row>
    <row r="85">
      <c r="A85" s="74"/>
      <c r="B85" s="74"/>
      <c r="C85" s="75"/>
      <c r="D85" s="77"/>
      <c r="E85" s="77"/>
      <c r="F85" s="77"/>
      <c r="G85" s="81"/>
      <c r="H85" s="82"/>
      <c r="I85" s="79"/>
      <c r="J85" s="79"/>
      <c r="K85" s="79"/>
      <c r="L85" s="79"/>
    </row>
    <row r="86">
      <c r="A86" s="83"/>
      <c r="B86" s="83"/>
      <c r="C86" s="84">
        <v>2022.0</v>
      </c>
      <c r="D86" s="85" t="s">
        <v>247</v>
      </c>
      <c r="E86" s="7"/>
      <c r="F86" s="7"/>
      <c r="G86" s="86"/>
      <c r="H86" s="87"/>
      <c r="I86" s="79"/>
      <c r="J86" s="79"/>
      <c r="K86" s="79"/>
      <c r="L86" s="79"/>
    </row>
    <row r="87" ht="30.0" customHeight="1">
      <c r="A87" s="88" t="s">
        <v>248</v>
      </c>
      <c r="B87" s="7"/>
      <c r="C87" s="7"/>
      <c r="D87" s="89"/>
      <c r="E87" s="7"/>
      <c r="F87" s="7"/>
      <c r="G87" s="90"/>
      <c r="H87" s="90"/>
      <c r="I87" s="91"/>
      <c r="J87" s="79"/>
      <c r="K87" s="79"/>
      <c r="L87" s="79"/>
    </row>
    <row r="88" ht="30.0" customHeight="1">
      <c r="A88" s="92"/>
      <c r="B88" s="92"/>
      <c r="C88" s="92"/>
      <c r="D88" s="89"/>
      <c r="E88" s="7"/>
      <c r="F88" s="7"/>
      <c r="G88" s="90"/>
      <c r="H88" s="90"/>
      <c r="I88" s="91"/>
      <c r="J88" s="79"/>
      <c r="K88" s="79"/>
      <c r="L88" s="79"/>
    </row>
    <row r="89" ht="30.0" customHeight="1">
      <c r="A89" s="88" t="s">
        <v>249</v>
      </c>
      <c r="B89" s="7"/>
      <c r="C89" s="93"/>
      <c r="D89" s="89"/>
      <c r="E89" s="7"/>
      <c r="F89" s="7"/>
      <c r="G89" s="90"/>
      <c r="H89" s="90"/>
      <c r="I89" s="91"/>
      <c r="J89" s="79"/>
      <c r="K89" s="79"/>
      <c r="L89" s="79"/>
    </row>
    <row r="90" ht="30.0" customHeight="1">
      <c r="A90" s="92"/>
      <c r="B90" s="92"/>
      <c r="C90" s="92"/>
      <c r="D90" s="89"/>
      <c r="E90" s="7"/>
      <c r="F90" s="7"/>
      <c r="G90" s="90"/>
      <c r="H90" s="90"/>
      <c r="I90" s="91"/>
      <c r="J90" s="79"/>
      <c r="K90" s="79"/>
      <c r="L90" s="79"/>
    </row>
    <row r="91" ht="30.0" customHeight="1">
      <c r="A91" s="88" t="s">
        <v>250</v>
      </c>
      <c r="B91" s="7"/>
      <c r="C91" s="7"/>
      <c r="D91" s="90"/>
      <c r="E91" s="90"/>
      <c r="F91" s="90"/>
      <c r="G91" s="90"/>
      <c r="H91" s="90"/>
      <c r="I91" s="89"/>
      <c r="J91" s="79"/>
      <c r="K91" s="79"/>
      <c r="L91" s="79"/>
    </row>
    <row r="92" ht="30.0" customHeight="1">
      <c r="A92" s="94" t="s">
        <v>41</v>
      </c>
      <c r="B92" s="95" t="s">
        <v>251</v>
      </c>
      <c r="C92" s="96" t="s">
        <v>252</v>
      </c>
      <c r="D92" s="97" t="s">
        <v>253</v>
      </c>
      <c r="E92" s="97" t="s">
        <v>254</v>
      </c>
      <c r="F92" s="97" t="s">
        <v>255</v>
      </c>
      <c r="G92" s="98" t="s">
        <v>256</v>
      </c>
      <c r="H92" s="81"/>
      <c r="I92" s="79"/>
      <c r="J92" s="79"/>
      <c r="K92" s="79"/>
      <c r="L92" s="79"/>
    </row>
    <row r="93" ht="30.0" customHeight="1">
      <c r="A93" s="99" t="s">
        <v>44</v>
      </c>
      <c r="B93" s="95" t="s">
        <v>257</v>
      </c>
      <c r="C93" s="96" t="s">
        <v>258</v>
      </c>
      <c r="D93" s="97" t="s">
        <v>253</v>
      </c>
      <c r="E93" s="97" t="s">
        <v>254</v>
      </c>
      <c r="F93" s="97" t="s">
        <v>255</v>
      </c>
      <c r="G93" s="98" t="s">
        <v>259</v>
      </c>
      <c r="H93" s="81"/>
      <c r="I93" s="79"/>
      <c r="J93" s="79"/>
      <c r="K93" s="79"/>
      <c r="L93" s="79"/>
    </row>
    <row r="94" ht="30.0" customHeight="1">
      <c r="A94" s="94" t="s">
        <v>260</v>
      </c>
      <c r="B94" s="95" t="s">
        <v>66</v>
      </c>
      <c r="C94" s="96" t="s">
        <v>261</v>
      </c>
      <c r="D94" s="97" t="s">
        <v>253</v>
      </c>
      <c r="E94" s="97" t="s">
        <v>254</v>
      </c>
      <c r="F94" s="97" t="s">
        <v>255</v>
      </c>
      <c r="G94" s="98" t="s">
        <v>262</v>
      </c>
      <c r="H94" s="81"/>
      <c r="I94" s="79"/>
      <c r="J94" s="79"/>
      <c r="K94" s="79"/>
      <c r="L94" s="79"/>
    </row>
    <row r="95" ht="30.0" customHeight="1">
      <c r="A95" s="94" t="s">
        <v>263</v>
      </c>
      <c r="B95" s="95" t="s">
        <v>264</v>
      </c>
      <c r="C95" s="96" t="s">
        <v>265</v>
      </c>
      <c r="D95" s="97" t="s">
        <v>253</v>
      </c>
      <c r="E95" s="97" t="s">
        <v>254</v>
      </c>
      <c r="F95" s="97" t="s">
        <v>255</v>
      </c>
      <c r="G95" s="98" t="s">
        <v>266</v>
      </c>
      <c r="H95" s="81"/>
      <c r="I95" s="79"/>
      <c r="J95" s="79"/>
      <c r="K95" s="79"/>
      <c r="L95" s="79"/>
    </row>
    <row r="96" ht="30.0" customHeight="1">
      <c r="A96" s="94" t="s">
        <v>267</v>
      </c>
      <c r="B96" s="95" t="s">
        <v>86</v>
      </c>
      <c r="C96" s="96" t="s">
        <v>268</v>
      </c>
      <c r="D96" s="97" t="s">
        <v>253</v>
      </c>
      <c r="E96" s="97" t="s">
        <v>254</v>
      </c>
      <c r="F96" s="97" t="s">
        <v>255</v>
      </c>
      <c r="G96" s="98" t="s">
        <v>266</v>
      </c>
      <c r="H96" s="81"/>
      <c r="I96" s="79"/>
      <c r="J96" s="79"/>
      <c r="K96" s="79"/>
      <c r="L96" s="79"/>
    </row>
    <row r="97" ht="30.0" customHeight="1">
      <c r="A97" s="94" t="s">
        <v>269</v>
      </c>
      <c r="B97" s="95" t="s">
        <v>270</v>
      </c>
      <c r="C97" s="96" t="s">
        <v>271</v>
      </c>
      <c r="D97" s="97" t="s">
        <v>253</v>
      </c>
      <c r="E97" s="97" t="s">
        <v>254</v>
      </c>
      <c r="F97" s="97" t="s">
        <v>255</v>
      </c>
      <c r="G97" s="98" t="s">
        <v>272</v>
      </c>
      <c r="H97" s="81"/>
      <c r="I97" s="79"/>
      <c r="J97" s="79"/>
      <c r="K97" s="79"/>
      <c r="L97" s="79"/>
    </row>
    <row r="98" ht="30.0" customHeight="1">
      <c r="A98" s="94" t="s">
        <v>121</v>
      </c>
      <c r="B98" s="95" t="s">
        <v>110</v>
      </c>
      <c r="C98" s="96" t="s">
        <v>273</v>
      </c>
      <c r="D98" s="97" t="s">
        <v>253</v>
      </c>
      <c r="E98" s="97" t="s">
        <v>254</v>
      </c>
      <c r="F98" s="97" t="s">
        <v>255</v>
      </c>
      <c r="G98" s="98" t="s">
        <v>272</v>
      </c>
      <c r="H98" s="81"/>
      <c r="I98" s="79"/>
      <c r="J98" s="79"/>
      <c r="K98" s="79"/>
      <c r="L98" s="79"/>
    </row>
    <row r="99" ht="30.0" customHeight="1">
      <c r="A99" s="94" t="s">
        <v>274</v>
      </c>
      <c r="B99" s="95" t="s">
        <v>275</v>
      </c>
      <c r="C99" s="96" t="s">
        <v>276</v>
      </c>
      <c r="D99" s="97" t="s">
        <v>277</v>
      </c>
      <c r="E99" s="97" t="s">
        <v>254</v>
      </c>
      <c r="F99" s="97" t="s">
        <v>255</v>
      </c>
      <c r="G99" s="98" t="s">
        <v>278</v>
      </c>
      <c r="H99" s="81"/>
      <c r="I99" s="79"/>
      <c r="J99" s="79"/>
      <c r="K99" s="79"/>
      <c r="L99" s="79"/>
    </row>
    <row r="100" ht="30.0" customHeight="1">
      <c r="A100" s="94" t="s">
        <v>279</v>
      </c>
      <c r="B100" s="95" t="s">
        <v>280</v>
      </c>
      <c r="C100" s="96" t="s">
        <v>281</v>
      </c>
      <c r="D100" s="97" t="s">
        <v>253</v>
      </c>
      <c r="E100" s="97" t="s">
        <v>254</v>
      </c>
      <c r="F100" s="97" t="s">
        <v>255</v>
      </c>
      <c r="G100" s="98" t="s">
        <v>282</v>
      </c>
      <c r="H100" s="81"/>
      <c r="I100" s="79"/>
      <c r="J100" s="79"/>
      <c r="K100" s="79"/>
      <c r="L100" s="79"/>
    </row>
    <row r="101" ht="30.0" customHeight="1">
      <c r="A101" s="100" t="s">
        <v>283</v>
      </c>
      <c r="B101" s="101" t="s">
        <v>284</v>
      </c>
      <c r="C101" s="102" t="s">
        <v>285</v>
      </c>
      <c r="D101" s="103" t="s">
        <v>253</v>
      </c>
      <c r="E101" s="103" t="s">
        <v>254</v>
      </c>
      <c r="F101" s="103" t="s">
        <v>255</v>
      </c>
      <c r="G101" s="104" t="s">
        <v>286</v>
      </c>
      <c r="H101" s="86"/>
      <c r="I101" s="79"/>
      <c r="J101" s="79"/>
      <c r="K101" s="79"/>
      <c r="L101" s="79"/>
    </row>
    <row r="102" ht="30.0" customHeight="1">
      <c r="A102" s="88" t="s">
        <v>287</v>
      </c>
      <c r="B102" s="7"/>
      <c r="C102" s="7"/>
      <c r="D102" s="105" t="s">
        <v>288</v>
      </c>
      <c r="E102" s="105"/>
      <c r="F102" s="105" t="s">
        <v>289</v>
      </c>
      <c r="G102" s="7"/>
      <c r="H102" s="7"/>
      <c r="I102" s="91"/>
      <c r="J102" s="79"/>
      <c r="K102" s="79"/>
      <c r="L102" s="79"/>
    </row>
    <row r="103" ht="30.0" customHeight="1">
      <c r="A103" s="106" t="s">
        <v>41</v>
      </c>
      <c r="B103" s="107" t="s">
        <v>251</v>
      </c>
      <c r="C103" s="108" t="s">
        <v>252</v>
      </c>
      <c r="D103" s="109" t="s">
        <v>290</v>
      </c>
      <c r="E103" s="109" t="s">
        <v>291</v>
      </c>
      <c r="F103" s="109" t="s">
        <v>292</v>
      </c>
      <c r="G103" s="109" t="s">
        <v>293</v>
      </c>
      <c r="H103" s="110"/>
      <c r="I103" s="79"/>
      <c r="J103" s="79"/>
      <c r="K103" s="79"/>
      <c r="L103" s="79"/>
    </row>
    <row r="104" ht="30.0" customHeight="1">
      <c r="A104" s="94" t="s">
        <v>44</v>
      </c>
      <c r="B104" s="95" t="s">
        <v>257</v>
      </c>
      <c r="C104" s="96" t="s">
        <v>258</v>
      </c>
      <c r="D104" s="111" t="s">
        <v>294</v>
      </c>
      <c r="E104" s="111" t="s">
        <v>295</v>
      </c>
      <c r="F104" s="111" t="s">
        <v>296</v>
      </c>
      <c r="G104" s="112" t="s">
        <v>297</v>
      </c>
      <c r="H104" s="81"/>
      <c r="I104" s="79"/>
      <c r="J104" s="79"/>
      <c r="K104" s="79"/>
      <c r="L104" s="79"/>
    </row>
    <row r="105" ht="30.0" customHeight="1">
      <c r="A105" s="94" t="s">
        <v>260</v>
      </c>
      <c r="B105" s="95" t="s">
        <v>66</v>
      </c>
      <c r="C105" s="96" t="s">
        <v>261</v>
      </c>
      <c r="D105" s="111" t="s">
        <v>291</v>
      </c>
      <c r="E105" s="111" t="s">
        <v>292</v>
      </c>
      <c r="F105" s="111" t="s">
        <v>298</v>
      </c>
      <c r="G105" s="112" t="s">
        <v>299</v>
      </c>
      <c r="H105" s="81"/>
      <c r="I105" s="79"/>
      <c r="J105" s="79"/>
      <c r="K105" s="79"/>
      <c r="L105" s="79"/>
    </row>
    <row r="106" ht="30.0" customHeight="1">
      <c r="A106" s="94" t="s">
        <v>263</v>
      </c>
      <c r="B106" s="95" t="s">
        <v>264</v>
      </c>
      <c r="C106" s="96" t="s">
        <v>265</v>
      </c>
      <c r="D106" s="82"/>
      <c r="E106" s="82"/>
      <c r="F106" s="82"/>
      <c r="G106" s="82"/>
      <c r="H106" s="81"/>
      <c r="I106" s="79"/>
      <c r="J106" s="79"/>
      <c r="K106" s="79"/>
      <c r="L106" s="79"/>
    </row>
    <row r="107" ht="30.0" customHeight="1">
      <c r="A107" s="94" t="s">
        <v>267</v>
      </c>
      <c r="B107" s="95" t="s">
        <v>86</v>
      </c>
      <c r="C107" s="96" t="s">
        <v>268</v>
      </c>
      <c r="D107" s="82"/>
      <c r="E107" s="82"/>
      <c r="F107" s="82"/>
      <c r="G107" s="82"/>
      <c r="H107" s="81"/>
      <c r="I107" s="79"/>
      <c r="J107" s="79"/>
      <c r="K107" s="79"/>
      <c r="L107" s="79"/>
    </row>
    <row r="108" ht="30.0" customHeight="1">
      <c r="A108" s="94" t="s">
        <v>269</v>
      </c>
      <c r="B108" s="95" t="s">
        <v>270</v>
      </c>
      <c r="C108" s="96" t="s">
        <v>271</v>
      </c>
      <c r="D108" s="82"/>
      <c r="E108" s="82"/>
      <c r="F108" s="82"/>
      <c r="G108" s="82"/>
      <c r="H108" s="81"/>
      <c r="I108" s="79"/>
      <c r="J108" s="79"/>
      <c r="K108" s="79"/>
      <c r="L108" s="79"/>
    </row>
    <row r="109" ht="30.0" customHeight="1">
      <c r="A109" s="94" t="s">
        <v>121</v>
      </c>
      <c r="B109" s="95" t="s">
        <v>110</v>
      </c>
      <c r="C109" s="96" t="s">
        <v>273</v>
      </c>
      <c r="D109" s="82"/>
      <c r="E109" s="82"/>
      <c r="F109" s="82"/>
      <c r="G109" s="82"/>
      <c r="H109" s="81"/>
      <c r="I109" s="79"/>
      <c r="J109" s="79"/>
      <c r="K109" s="79"/>
      <c r="L109" s="79"/>
    </row>
    <row r="110" ht="30.0" customHeight="1">
      <c r="A110" s="94" t="s">
        <v>274</v>
      </c>
      <c r="B110" s="95" t="s">
        <v>275</v>
      </c>
      <c r="C110" s="96" t="s">
        <v>276</v>
      </c>
      <c r="D110" s="82"/>
      <c r="E110" s="82"/>
      <c r="F110" s="82"/>
      <c r="G110" s="82"/>
      <c r="H110" s="81"/>
      <c r="I110" s="79"/>
      <c r="J110" s="79"/>
      <c r="K110" s="79"/>
      <c r="L110" s="79"/>
    </row>
    <row r="111" ht="30.0" customHeight="1">
      <c r="A111" s="94" t="s">
        <v>279</v>
      </c>
      <c r="B111" s="95" t="s">
        <v>280</v>
      </c>
      <c r="C111" s="96" t="s">
        <v>281</v>
      </c>
      <c r="D111" s="82"/>
      <c r="E111" s="82"/>
      <c r="F111" s="82"/>
      <c r="G111" s="82"/>
      <c r="H111" s="81"/>
      <c r="I111" s="79"/>
      <c r="J111" s="79"/>
      <c r="K111" s="79"/>
      <c r="L111" s="79"/>
    </row>
    <row r="112" ht="30.0" customHeight="1">
      <c r="A112" s="100" t="s">
        <v>283</v>
      </c>
      <c r="B112" s="101" t="s">
        <v>284</v>
      </c>
      <c r="C112" s="102" t="s">
        <v>285</v>
      </c>
      <c r="D112" s="87"/>
      <c r="E112" s="87"/>
      <c r="F112" s="87"/>
      <c r="G112" s="87"/>
      <c r="H112" s="86"/>
      <c r="I112" s="79"/>
      <c r="J112" s="79"/>
      <c r="K112" s="79"/>
      <c r="L112" s="79"/>
    </row>
    <row r="113" ht="30.0" customHeight="1">
      <c r="A113" s="23" t="s">
        <v>300</v>
      </c>
      <c r="B113" s="113" t="s">
        <v>233</v>
      </c>
      <c r="C113" s="114" t="s">
        <v>301</v>
      </c>
      <c r="D113" s="115" t="s">
        <v>302</v>
      </c>
      <c r="E113" s="115" t="s">
        <v>303</v>
      </c>
      <c r="F113" s="115" t="s">
        <v>304</v>
      </c>
      <c r="G113" s="115" t="s">
        <v>305</v>
      </c>
      <c r="H113" s="115" t="s">
        <v>306</v>
      </c>
      <c r="I113" s="115" t="s">
        <v>13</v>
      </c>
      <c r="J113" s="116"/>
      <c r="K113" s="116"/>
      <c r="L113" s="116"/>
    </row>
    <row r="114" ht="18.75" customHeight="1">
      <c r="A114" s="117"/>
      <c r="B114" s="118" t="s">
        <v>307</v>
      </c>
      <c r="C114" s="119" t="s">
        <v>308</v>
      </c>
      <c r="D114" s="120">
        <v>342285.0</v>
      </c>
      <c r="E114" s="121" t="s">
        <v>309</v>
      </c>
      <c r="F114" s="121" t="s">
        <v>309</v>
      </c>
      <c r="G114" s="120">
        <v>342285.0</v>
      </c>
      <c r="H114" s="122"/>
      <c r="I114" s="122"/>
      <c r="J114" s="79"/>
      <c r="K114" s="79"/>
      <c r="L114" s="79"/>
    </row>
    <row r="115" ht="18.75" customHeight="1">
      <c r="A115" s="117"/>
      <c r="C115" s="119" t="s">
        <v>310</v>
      </c>
      <c r="D115" s="120">
        <v>114208.0</v>
      </c>
      <c r="E115" s="121" t="s">
        <v>309</v>
      </c>
      <c r="F115" s="121" t="s">
        <v>309</v>
      </c>
      <c r="G115" s="120">
        <v>114208.0</v>
      </c>
      <c r="H115" s="122"/>
      <c r="I115" s="122"/>
      <c r="J115" s="79"/>
      <c r="K115" s="79"/>
      <c r="L115" s="79"/>
    </row>
    <row r="116" ht="18.75" customHeight="1">
      <c r="A116" s="117"/>
      <c r="C116" s="119" t="s">
        <v>311</v>
      </c>
      <c r="D116" s="120">
        <v>228253.0</v>
      </c>
      <c r="E116" s="121" t="s">
        <v>309</v>
      </c>
      <c r="F116" s="121" t="s">
        <v>309</v>
      </c>
      <c r="G116" s="120">
        <v>228253.0</v>
      </c>
      <c r="H116" s="122"/>
      <c r="I116" s="122"/>
      <c r="J116" s="79"/>
      <c r="K116" s="79"/>
      <c r="L116" s="79"/>
    </row>
    <row r="117" ht="18.75" customHeight="1">
      <c r="A117" s="117"/>
      <c r="C117" s="119" t="s">
        <v>312</v>
      </c>
      <c r="D117" s="120">
        <v>187024.0</v>
      </c>
      <c r="E117" s="121" t="s">
        <v>309</v>
      </c>
      <c r="F117" s="121" t="s">
        <v>309</v>
      </c>
      <c r="G117" s="120">
        <v>187024.0</v>
      </c>
      <c r="H117" s="122"/>
      <c r="I117" s="122"/>
      <c r="J117" s="79"/>
      <c r="K117" s="79"/>
      <c r="L117" s="79"/>
    </row>
    <row r="118" ht="18.75" customHeight="1">
      <c r="A118" s="117"/>
      <c r="C118" s="119" t="s">
        <v>313</v>
      </c>
      <c r="D118" s="120">
        <v>160304.0</v>
      </c>
      <c r="E118" s="121" t="s">
        <v>309</v>
      </c>
      <c r="F118" s="121" t="s">
        <v>309</v>
      </c>
      <c r="G118" s="120">
        <v>160304.0</v>
      </c>
      <c r="H118" s="122"/>
      <c r="I118" s="122"/>
      <c r="J118" s="79"/>
      <c r="K118" s="79"/>
      <c r="L118" s="79"/>
    </row>
    <row r="119" ht="18.75" customHeight="1">
      <c r="A119" s="117"/>
      <c r="C119" s="119" t="s">
        <v>314</v>
      </c>
      <c r="D119" s="120">
        <v>227325.0</v>
      </c>
      <c r="E119" s="121" t="s">
        <v>309</v>
      </c>
      <c r="F119" s="121" t="s">
        <v>309</v>
      </c>
      <c r="G119" s="120">
        <v>227325.0</v>
      </c>
      <c r="H119" s="122"/>
      <c r="I119" s="122"/>
      <c r="J119" s="79"/>
      <c r="K119" s="79"/>
      <c r="L119" s="79"/>
    </row>
    <row r="120" ht="18.75" customHeight="1">
      <c r="A120" s="117"/>
      <c r="C120" s="119" t="s">
        <v>315</v>
      </c>
      <c r="D120" s="120">
        <v>213997.0</v>
      </c>
      <c r="E120" s="121" t="s">
        <v>309</v>
      </c>
      <c r="F120" s="121" t="s">
        <v>309</v>
      </c>
      <c r="G120" s="120">
        <v>213997.0</v>
      </c>
      <c r="H120" s="123">
        <f>sum(G114:G120)</f>
        <v>1473396</v>
      </c>
      <c r="I120" s="122"/>
      <c r="J120" s="79"/>
      <c r="K120" s="79"/>
      <c r="L120" s="79"/>
    </row>
    <row r="121" ht="18.75" customHeight="1">
      <c r="A121" s="117"/>
      <c r="B121" s="124"/>
      <c r="C121" s="125"/>
      <c r="D121" s="120"/>
      <c r="E121" s="120"/>
      <c r="F121" s="120"/>
      <c r="G121" s="120"/>
      <c r="H121" s="126"/>
      <c r="I121" s="126"/>
      <c r="J121" s="79"/>
      <c r="K121" s="79"/>
    </row>
    <row r="122" ht="18.75" customHeight="1">
      <c r="A122" s="117"/>
      <c r="B122" s="124" t="s">
        <v>316</v>
      </c>
      <c r="C122" s="125" t="s">
        <v>308</v>
      </c>
      <c r="D122" s="120">
        <v>171143.0</v>
      </c>
      <c r="E122" s="120">
        <v>85571.0</v>
      </c>
      <c r="F122" s="120">
        <v>153123.5</v>
      </c>
      <c r="G122" s="120">
        <v>409837.5</v>
      </c>
      <c r="H122" s="126"/>
      <c r="I122" s="126"/>
      <c r="J122" s="79"/>
      <c r="K122" s="79"/>
    </row>
    <row r="123" ht="18.75" customHeight="1">
      <c r="A123" s="117"/>
      <c r="C123" s="125" t="s">
        <v>310</v>
      </c>
      <c r="D123" s="120">
        <v>25762.0</v>
      </c>
      <c r="E123" s="120">
        <v>12881.0</v>
      </c>
      <c r="F123" s="120">
        <v>72525.51</v>
      </c>
      <c r="G123" s="120">
        <v>111168.51</v>
      </c>
      <c r="H123" s="126"/>
      <c r="I123" s="126"/>
      <c r="J123" s="79"/>
      <c r="K123" s="79"/>
    </row>
    <row r="124" ht="18.75" customHeight="1">
      <c r="A124" s="117"/>
      <c r="C124" s="125" t="s">
        <v>311</v>
      </c>
      <c r="D124" s="120">
        <v>226800.0</v>
      </c>
      <c r="E124" s="120">
        <v>113400.0</v>
      </c>
      <c r="F124" s="120">
        <v>122370.0</v>
      </c>
      <c r="G124" s="120">
        <v>462570.0</v>
      </c>
      <c r="H124" s="126"/>
      <c r="I124" s="126"/>
      <c r="J124" s="79"/>
      <c r="K124" s="79"/>
    </row>
    <row r="125" ht="18.75" customHeight="1">
      <c r="A125" s="117"/>
      <c r="C125" s="125" t="s">
        <v>312</v>
      </c>
      <c r="D125" s="120">
        <v>229290.0</v>
      </c>
      <c r="E125" s="120">
        <v>114645.0</v>
      </c>
      <c r="F125" s="120">
        <v>104947.5</v>
      </c>
      <c r="G125" s="120">
        <v>448882.5</v>
      </c>
      <c r="H125" s="126"/>
      <c r="I125" s="126"/>
      <c r="J125" s="79"/>
      <c r="K125" s="79"/>
    </row>
    <row r="126" ht="18.75" customHeight="1">
      <c r="A126" s="117"/>
      <c r="C126" s="125" t="s">
        <v>313</v>
      </c>
      <c r="D126" s="120">
        <v>215857.0</v>
      </c>
      <c r="E126" s="120">
        <v>107928.0</v>
      </c>
      <c r="F126" s="120">
        <v>120830.0</v>
      </c>
      <c r="G126" s="120">
        <v>444615.0</v>
      </c>
      <c r="H126" s="126"/>
      <c r="I126" s="126"/>
      <c r="J126" s="79"/>
      <c r="K126" s="79"/>
    </row>
    <row r="127" ht="18.75" customHeight="1">
      <c r="A127" s="117"/>
      <c r="C127" s="125" t="s">
        <v>314</v>
      </c>
      <c r="D127" s="120">
        <v>227977.0</v>
      </c>
      <c r="E127" s="120">
        <v>113988.0</v>
      </c>
      <c r="F127" s="120">
        <v>106077.5</v>
      </c>
      <c r="G127" s="120">
        <v>448042.5</v>
      </c>
      <c r="H127" s="126"/>
      <c r="I127" s="126"/>
      <c r="J127" s="79"/>
      <c r="K127" s="79"/>
    </row>
    <row r="128" ht="18.75" customHeight="1">
      <c r="A128" s="117"/>
      <c r="C128" s="125" t="s">
        <v>315</v>
      </c>
      <c r="D128" s="120">
        <v>194861.0</v>
      </c>
      <c r="E128" s="120">
        <v>97430.0</v>
      </c>
      <c r="F128" s="120">
        <v>162486.5</v>
      </c>
      <c r="G128" s="120">
        <v>454777.5</v>
      </c>
      <c r="H128" s="126"/>
      <c r="I128" s="126"/>
      <c r="J128" s="79"/>
      <c r="K128" s="79"/>
    </row>
    <row r="129" ht="18.75" customHeight="1">
      <c r="A129" s="117"/>
      <c r="C129" s="125" t="s">
        <v>317</v>
      </c>
      <c r="D129" s="120">
        <v>201000.0</v>
      </c>
      <c r="E129" s="120">
        <v>100500.0</v>
      </c>
      <c r="F129" s="120">
        <v>90120.0</v>
      </c>
      <c r="G129" s="120">
        <v>391620.0</v>
      </c>
      <c r="H129" s="123">
        <f>sum(G123:G129)</f>
        <v>2761676.01</v>
      </c>
      <c r="I129" s="122"/>
      <c r="J129" s="79"/>
      <c r="K129" s="79"/>
    </row>
    <row r="130" ht="18.75" customHeight="1">
      <c r="A130" s="117"/>
      <c r="B130" s="127"/>
      <c r="C130" s="125"/>
      <c r="D130" s="128"/>
      <c r="E130" s="128"/>
      <c r="F130" s="128"/>
      <c r="G130" s="128"/>
      <c r="H130" s="126"/>
      <c r="I130" s="126"/>
      <c r="J130" s="79"/>
      <c r="K130" s="79"/>
    </row>
    <row r="131" ht="18.75" customHeight="1">
      <c r="A131" s="117"/>
      <c r="B131" s="127" t="s">
        <v>318</v>
      </c>
      <c r="C131" s="125" t="s">
        <v>308</v>
      </c>
      <c r="D131" s="128">
        <v>204918.0</v>
      </c>
      <c r="E131" s="128">
        <v>102459.0</v>
      </c>
      <c r="F131" s="128">
        <v>135423.0</v>
      </c>
      <c r="G131" s="128">
        <v>442800.0</v>
      </c>
      <c r="H131" s="126"/>
      <c r="I131" s="126"/>
      <c r="J131" s="79"/>
      <c r="K131" s="79"/>
    </row>
    <row r="132" ht="18.75" customHeight="1">
      <c r="A132" s="117"/>
      <c r="C132" s="125" t="s">
        <v>310</v>
      </c>
      <c r="D132" s="128">
        <v>153378.0</v>
      </c>
      <c r="E132" s="128">
        <v>76689.0</v>
      </c>
      <c r="F132" s="128">
        <v>123055.5</v>
      </c>
      <c r="G132" s="128">
        <v>353122.5</v>
      </c>
      <c r="H132" s="126"/>
      <c r="I132" s="126"/>
      <c r="J132" s="79"/>
      <c r="K132" s="79"/>
    </row>
    <row r="133" ht="18.75" customHeight="1">
      <c r="A133" s="117"/>
      <c r="C133" s="125" t="s">
        <v>311</v>
      </c>
      <c r="D133" s="128">
        <v>226019.0</v>
      </c>
      <c r="E133" s="128">
        <v>113009.0</v>
      </c>
      <c r="F133" s="128">
        <v>26904.5</v>
      </c>
      <c r="G133" s="128">
        <v>365932.5</v>
      </c>
      <c r="H133" s="126"/>
      <c r="I133" s="126"/>
      <c r="J133" s="79"/>
      <c r="K133" s="79"/>
    </row>
    <row r="134" ht="18.75" customHeight="1">
      <c r="A134" s="117"/>
      <c r="C134" s="125" t="s">
        <v>319</v>
      </c>
      <c r="D134" s="128">
        <v>177056.0</v>
      </c>
      <c r="E134" s="128">
        <v>88528.0</v>
      </c>
      <c r="F134" s="128">
        <v>93853.5</v>
      </c>
      <c r="G134" s="128">
        <v>359437.5</v>
      </c>
      <c r="H134" s="126"/>
      <c r="I134" s="126"/>
      <c r="J134" s="79"/>
      <c r="K134" s="79"/>
    </row>
    <row r="135" ht="18.75" customHeight="1">
      <c r="A135" s="117"/>
      <c r="C135" s="125" t="s">
        <v>312</v>
      </c>
      <c r="D135" s="128">
        <v>224441.0</v>
      </c>
      <c r="E135" s="128">
        <v>112220.0</v>
      </c>
      <c r="F135" s="128">
        <v>92174.0</v>
      </c>
      <c r="G135" s="128">
        <v>428835.0</v>
      </c>
      <c r="H135" s="126"/>
      <c r="I135" s="126"/>
      <c r="J135" s="79"/>
      <c r="K135" s="79"/>
    </row>
    <row r="136" ht="18.75" customHeight="1">
      <c r="A136" s="117"/>
      <c r="C136" s="125" t="s">
        <v>313</v>
      </c>
      <c r="D136" s="128">
        <v>222307.0</v>
      </c>
      <c r="E136" s="128">
        <v>111153.0</v>
      </c>
      <c r="F136" s="128">
        <v>109362.5</v>
      </c>
      <c r="G136" s="128">
        <v>442822.5</v>
      </c>
      <c r="H136" s="126"/>
      <c r="I136" s="126"/>
      <c r="J136" s="79"/>
      <c r="K136" s="79"/>
    </row>
    <row r="137" ht="18.75" customHeight="1">
      <c r="A137" s="117"/>
      <c r="C137" s="125" t="s">
        <v>314</v>
      </c>
      <c r="D137" s="128">
        <v>224021.0</v>
      </c>
      <c r="E137" s="128">
        <v>112010.0</v>
      </c>
      <c r="F137" s="128">
        <v>78981.5</v>
      </c>
      <c r="G137" s="128">
        <v>415012.5</v>
      </c>
      <c r="H137" s="126"/>
      <c r="I137" s="126"/>
      <c r="J137" s="79"/>
      <c r="K137" s="79"/>
    </row>
    <row r="138" ht="18.75" customHeight="1">
      <c r="A138" s="117"/>
      <c r="C138" s="125" t="s">
        <v>315</v>
      </c>
      <c r="D138" s="128">
        <v>227388.0</v>
      </c>
      <c r="E138" s="128">
        <v>113694.0</v>
      </c>
      <c r="F138" s="128">
        <v>74178.0</v>
      </c>
      <c r="G138" s="128">
        <v>415260.0</v>
      </c>
      <c r="H138" s="126"/>
      <c r="I138" s="126"/>
      <c r="J138" s="79"/>
      <c r="K138" s="79"/>
    </row>
    <row r="139" ht="18.75" customHeight="1">
      <c r="A139" s="117"/>
      <c r="C139" s="125" t="s">
        <v>317</v>
      </c>
      <c r="D139" s="128">
        <v>405142.5</v>
      </c>
      <c r="E139" s="129" t="s">
        <v>309</v>
      </c>
      <c r="F139" s="129" t="s">
        <v>309</v>
      </c>
      <c r="G139" s="128">
        <v>405142.5</v>
      </c>
      <c r="H139" s="130">
        <f>sum(G133:G139)</f>
        <v>2832442.5</v>
      </c>
      <c r="I139" s="122"/>
      <c r="J139" s="79"/>
      <c r="K139" s="79"/>
    </row>
    <row r="140" ht="18.75" customHeight="1">
      <c r="A140" s="117"/>
      <c r="B140" s="127"/>
      <c r="C140" s="125"/>
      <c r="D140" s="128"/>
      <c r="E140" s="128"/>
      <c r="F140" s="128"/>
      <c r="G140" s="128"/>
      <c r="H140" s="79"/>
      <c r="I140" s="79"/>
      <c r="J140" s="79"/>
      <c r="K140" s="79"/>
    </row>
    <row r="141" ht="18.75" customHeight="1">
      <c r="A141" s="117"/>
      <c r="B141" s="127" t="s">
        <v>320</v>
      </c>
      <c r="C141" s="125" t="s">
        <v>308</v>
      </c>
      <c r="D141" s="128">
        <v>221400.0</v>
      </c>
      <c r="E141" s="128">
        <v>110700.0</v>
      </c>
      <c r="F141" s="128">
        <v>66457.5</v>
      </c>
      <c r="G141" s="128">
        <v>398557.5</v>
      </c>
      <c r="H141" s="79"/>
      <c r="I141" s="79"/>
      <c r="J141" s="79"/>
      <c r="K141" s="79"/>
    </row>
    <row r="142" ht="18.75" customHeight="1">
      <c r="A142" s="117"/>
      <c r="C142" s="125" t="s">
        <v>310</v>
      </c>
      <c r="D142" s="128">
        <v>176561.0</v>
      </c>
      <c r="E142" s="128">
        <v>88280.0</v>
      </c>
      <c r="F142" s="128">
        <v>149871.5</v>
      </c>
      <c r="G142" s="128">
        <v>414712.5</v>
      </c>
      <c r="H142" s="79"/>
      <c r="I142" s="79"/>
      <c r="J142" s="79"/>
      <c r="K142" s="79"/>
    </row>
    <row r="143" ht="18.75" customHeight="1">
      <c r="A143" s="117"/>
      <c r="C143" s="125" t="s">
        <v>311</v>
      </c>
      <c r="D143" s="128">
        <v>357037.5</v>
      </c>
      <c r="E143" s="131"/>
      <c r="F143" s="131"/>
      <c r="G143" s="128">
        <v>357037.5</v>
      </c>
      <c r="H143" s="79"/>
      <c r="I143" s="79"/>
      <c r="J143" s="79"/>
      <c r="K143" s="79"/>
    </row>
    <row r="144" ht="18.75" customHeight="1">
      <c r="A144" s="117"/>
      <c r="C144" s="125" t="s">
        <v>319</v>
      </c>
      <c r="D144" s="128">
        <v>179718.0</v>
      </c>
      <c r="E144" s="128">
        <v>89859.0</v>
      </c>
      <c r="F144" s="128">
        <v>153138.0</v>
      </c>
      <c r="G144" s="128">
        <v>422715.0</v>
      </c>
      <c r="H144" s="79"/>
      <c r="I144" s="79"/>
      <c r="J144" s="79"/>
      <c r="K144" s="79"/>
    </row>
    <row r="145" ht="18.75" customHeight="1">
      <c r="A145" s="117"/>
      <c r="C145" s="125" t="s">
        <v>312</v>
      </c>
      <c r="D145" s="128">
        <v>416175.0</v>
      </c>
      <c r="E145" s="131"/>
      <c r="F145" s="131"/>
      <c r="G145" s="128">
        <v>416175.0</v>
      </c>
      <c r="H145" s="79"/>
      <c r="I145" s="79"/>
      <c r="J145" s="79"/>
      <c r="K145" s="79"/>
    </row>
    <row r="146" ht="18.75" customHeight="1">
      <c r="A146" s="117"/>
      <c r="C146" s="125" t="s">
        <v>321</v>
      </c>
      <c r="D146" s="128">
        <v>444900.0</v>
      </c>
      <c r="E146" s="131"/>
      <c r="F146" s="131"/>
      <c r="G146" s="128">
        <v>444900.0</v>
      </c>
      <c r="H146" s="79"/>
      <c r="I146" s="79"/>
      <c r="J146" s="79"/>
      <c r="K146" s="79"/>
    </row>
    <row r="147" ht="18.75" customHeight="1">
      <c r="A147" s="117"/>
      <c r="C147" s="125" t="s">
        <v>314</v>
      </c>
      <c r="D147" s="128">
        <v>207506.0</v>
      </c>
      <c r="E147" s="128">
        <v>103753.0</v>
      </c>
      <c r="F147" s="128">
        <v>116811.0</v>
      </c>
      <c r="G147" s="128">
        <v>428070.0</v>
      </c>
      <c r="H147" s="79"/>
      <c r="I147" s="79"/>
      <c r="J147" s="79"/>
      <c r="K147" s="79"/>
    </row>
    <row r="148" ht="18.75" customHeight="1">
      <c r="A148" s="117"/>
      <c r="C148" s="125" t="s">
        <v>315</v>
      </c>
      <c r="D148" s="128">
        <v>207630.0</v>
      </c>
      <c r="E148" s="128">
        <v>103815.0</v>
      </c>
      <c r="F148" s="128">
        <v>101077.5</v>
      </c>
      <c r="G148" s="128">
        <v>412522.5</v>
      </c>
      <c r="H148" s="79"/>
      <c r="I148" s="79"/>
      <c r="J148" s="79"/>
      <c r="K148" s="79"/>
    </row>
    <row r="149" ht="18.75" customHeight="1">
      <c r="A149" s="117"/>
      <c r="C149" s="125" t="s">
        <v>317</v>
      </c>
      <c r="D149" s="128">
        <v>437422.5</v>
      </c>
      <c r="E149" s="131"/>
      <c r="F149" s="131"/>
      <c r="G149" s="128">
        <v>437422.5</v>
      </c>
      <c r="H149" s="130">
        <f>sum(G143:G149)</f>
        <v>2918842.5</v>
      </c>
      <c r="I149" s="122"/>
      <c r="J149" s="79"/>
      <c r="K149" s="79"/>
    </row>
    <row r="150" ht="18.75" customHeight="1">
      <c r="A150" s="117"/>
      <c r="B150" s="10"/>
      <c r="C150" s="132"/>
      <c r="D150" s="128"/>
      <c r="E150" s="128"/>
      <c r="F150" s="128"/>
      <c r="G150" s="128"/>
      <c r="H150" s="79"/>
      <c r="I150" s="79"/>
      <c r="J150" s="79"/>
      <c r="K150" s="79"/>
    </row>
    <row r="151" ht="18.75" customHeight="1">
      <c r="A151" s="117"/>
      <c r="B151" s="127" t="s">
        <v>322</v>
      </c>
      <c r="C151" s="132" t="s">
        <v>308</v>
      </c>
      <c r="D151" s="128">
        <v>199278.0</v>
      </c>
      <c r="E151" s="128">
        <v>99639.0</v>
      </c>
      <c r="F151" s="128">
        <v>77155.5</v>
      </c>
      <c r="G151" s="128">
        <v>376072.5</v>
      </c>
      <c r="H151" s="79"/>
      <c r="I151" s="79"/>
      <c r="J151" s="79"/>
      <c r="K151" s="79"/>
    </row>
    <row r="152" ht="18.75" customHeight="1">
      <c r="A152" s="117"/>
      <c r="C152" s="132" t="s">
        <v>310</v>
      </c>
      <c r="D152" s="128">
        <v>207356.0</v>
      </c>
      <c r="E152" s="128">
        <v>103678.0</v>
      </c>
      <c r="F152" s="128">
        <v>120201.0</v>
      </c>
      <c r="G152" s="128">
        <v>431235.0</v>
      </c>
      <c r="H152" s="79"/>
      <c r="I152" s="79"/>
      <c r="J152" s="79"/>
      <c r="K152" s="79"/>
    </row>
    <row r="153" ht="18.75" customHeight="1">
      <c r="A153" s="117"/>
      <c r="C153" s="132" t="s">
        <v>311</v>
      </c>
      <c r="D153" s="128">
        <v>178518.0</v>
      </c>
      <c r="E153" s="128">
        <v>89259.0</v>
      </c>
      <c r="F153" s="128">
        <v>71343.0</v>
      </c>
      <c r="G153" s="128">
        <v>339120.0</v>
      </c>
      <c r="H153" s="79"/>
      <c r="I153" s="79"/>
      <c r="J153" s="79"/>
      <c r="K153" s="79"/>
    </row>
    <row r="154" ht="18.75" customHeight="1">
      <c r="A154" s="117"/>
      <c r="C154" s="132" t="s">
        <v>319</v>
      </c>
      <c r="D154" s="128">
        <v>211357.0</v>
      </c>
      <c r="E154" s="128">
        <v>105678.0</v>
      </c>
      <c r="F154" s="128">
        <v>130820.0</v>
      </c>
      <c r="G154" s="128">
        <v>447855.0</v>
      </c>
      <c r="H154" s="79"/>
      <c r="I154" s="79"/>
      <c r="J154" s="79"/>
      <c r="K154" s="79"/>
    </row>
    <row r="155" ht="18.75" customHeight="1">
      <c r="A155" s="117"/>
      <c r="C155" s="132" t="s">
        <v>312</v>
      </c>
      <c r="D155" s="128">
        <v>208087.0</v>
      </c>
      <c r="E155" s="128">
        <v>104043.0</v>
      </c>
      <c r="F155" s="128">
        <v>37302.5</v>
      </c>
      <c r="G155" s="128">
        <v>349432.5</v>
      </c>
      <c r="H155" s="79"/>
      <c r="I155" s="79"/>
      <c r="J155" s="79"/>
      <c r="K155" s="79"/>
    </row>
    <row r="156" ht="18.75" customHeight="1">
      <c r="A156" s="117"/>
      <c r="C156" s="132" t="s">
        <v>321</v>
      </c>
      <c r="D156" s="128">
        <v>222450.0</v>
      </c>
      <c r="E156" s="128">
        <v>111225.0</v>
      </c>
      <c r="F156" s="128">
        <v>87585.0</v>
      </c>
      <c r="G156" s="128">
        <v>421260.0</v>
      </c>
      <c r="H156" s="79"/>
      <c r="I156" s="79"/>
      <c r="J156" s="79"/>
      <c r="K156" s="79"/>
    </row>
    <row r="157" ht="18.75" customHeight="1">
      <c r="A157" s="117"/>
      <c r="C157" s="132" t="s">
        <v>314</v>
      </c>
      <c r="D157" s="128">
        <v>214035.0</v>
      </c>
      <c r="E157" s="128">
        <v>107017.0</v>
      </c>
      <c r="F157" s="128">
        <v>93443.0</v>
      </c>
      <c r="G157" s="128">
        <v>414495.0</v>
      </c>
      <c r="H157" s="79"/>
      <c r="I157" s="79"/>
      <c r="J157" s="79"/>
      <c r="K157" s="79"/>
    </row>
    <row r="158" ht="18.75" customHeight="1">
      <c r="A158" s="117"/>
      <c r="C158" s="132" t="s">
        <v>323</v>
      </c>
      <c r="D158" s="128">
        <v>142273.0</v>
      </c>
      <c r="E158" s="128">
        <v>71136.0</v>
      </c>
      <c r="F158" s="128">
        <v>117993.5</v>
      </c>
      <c r="G158" s="128">
        <v>331402.5</v>
      </c>
      <c r="H158" s="79"/>
      <c r="I158" s="79"/>
      <c r="J158" s="79"/>
      <c r="K158" s="79"/>
    </row>
    <row r="159" ht="18.75" customHeight="1">
      <c r="A159" s="117"/>
      <c r="C159" s="132" t="s">
        <v>315</v>
      </c>
      <c r="D159" s="128">
        <v>206261.0</v>
      </c>
      <c r="E159" s="128">
        <v>103130.0</v>
      </c>
      <c r="F159" s="128">
        <v>48254.0</v>
      </c>
      <c r="G159" s="128">
        <v>357645.0</v>
      </c>
      <c r="H159" s="79"/>
      <c r="I159" s="79"/>
      <c r="J159" s="79"/>
      <c r="K159" s="79"/>
    </row>
    <row r="160" ht="18.75" customHeight="1">
      <c r="A160" s="117"/>
      <c r="C160" s="132" t="s">
        <v>317</v>
      </c>
      <c r="D160" s="128">
        <v>218711.0</v>
      </c>
      <c r="E160" s="128">
        <v>109355.0</v>
      </c>
      <c r="F160" s="128">
        <v>91769.0</v>
      </c>
      <c r="G160" s="128">
        <v>419835.0</v>
      </c>
      <c r="H160" s="130">
        <f>sum(G154:G160)</f>
        <v>2741925</v>
      </c>
      <c r="I160" s="122"/>
      <c r="J160" s="79"/>
      <c r="K160" s="79"/>
    </row>
    <row r="161" ht="18.75" customHeight="1">
      <c r="A161" s="117"/>
      <c r="B161" s="10"/>
      <c r="C161" s="133"/>
      <c r="D161" s="79"/>
      <c r="E161" s="79"/>
      <c r="F161" s="79"/>
      <c r="G161" s="79"/>
      <c r="H161" s="79"/>
      <c r="I161" s="79"/>
      <c r="J161" s="79"/>
      <c r="K161" s="79"/>
      <c r="L161" s="79"/>
    </row>
    <row r="162" ht="18.75" customHeight="1">
      <c r="A162" s="117"/>
      <c r="B162" s="127" t="s">
        <v>324</v>
      </c>
      <c r="C162" s="132" t="s">
        <v>308</v>
      </c>
      <c r="D162" s="128">
        <v>178897.0</v>
      </c>
      <c r="E162" s="128">
        <v>89448.0</v>
      </c>
      <c r="F162" s="128">
        <v>260639.36</v>
      </c>
      <c r="G162" s="128">
        <v>528984.36</v>
      </c>
      <c r="H162" s="79"/>
      <c r="I162" s="79"/>
      <c r="J162" s="79"/>
      <c r="K162" s="79"/>
    </row>
    <row r="163" ht="18.75" customHeight="1">
      <c r="A163" s="117"/>
      <c r="C163" s="132" t="s">
        <v>310</v>
      </c>
      <c r="D163" s="128">
        <v>217203.0</v>
      </c>
      <c r="E163" s="128">
        <v>108601.0</v>
      </c>
      <c r="F163" s="128">
        <v>277040.9</v>
      </c>
      <c r="G163" s="128">
        <v>602844.9</v>
      </c>
      <c r="H163" s="79"/>
      <c r="I163" s="79"/>
      <c r="J163" s="79"/>
      <c r="K163" s="79"/>
    </row>
    <row r="164" ht="18.75" customHeight="1">
      <c r="A164" s="117"/>
      <c r="C164" s="132" t="s">
        <v>311</v>
      </c>
      <c r="D164" s="128">
        <v>152706.0</v>
      </c>
      <c r="E164" s="128">
        <v>76353.0</v>
      </c>
      <c r="F164" s="128">
        <v>218101.86</v>
      </c>
      <c r="G164" s="128">
        <v>447160.86</v>
      </c>
      <c r="H164" s="79"/>
      <c r="I164" s="79"/>
      <c r="J164" s="79"/>
      <c r="K164" s="79"/>
    </row>
    <row r="165" ht="18.75" customHeight="1">
      <c r="A165" s="117"/>
      <c r="C165" s="132" t="s">
        <v>319</v>
      </c>
      <c r="D165" s="128">
        <v>225574.0</v>
      </c>
      <c r="E165" s="128">
        <v>112787.0</v>
      </c>
      <c r="F165" s="128">
        <v>315642.5</v>
      </c>
      <c r="G165" s="128">
        <v>654003.5</v>
      </c>
      <c r="H165" s="79"/>
      <c r="I165" s="79"/>
      <c r="J165" s="79"/>
      <c r="K165" s="79"/>
    </row>
    <row r="166" ht="18.75" customHeight="1">
      <c r="A166" s="117"/>
      <c r="C166" s="132" t="s">
        <v>312</v>
      </c>
      <c r="D166" s="128">
        <v>176001.0</v>
      </c>
      <c r="E166" s="128">
        <v>88000.0</v>
      </c>
      <c r="F166" s="128">
        <v>184511.69</v>
      </c>
      <c r="G166" s="128">
        <v>448512.69</v>
      </c>
      <c r="H166" s="79"/>
      <c r="I166" s="79"/>
      <c r="J166" s="79"/>
      <c r="K166" s="79"/>
    </row>
    <row r="167" ht="18.75" customHeight="1">
      <c r="A167" s="117"/>
      <c r="C167" s="132" t="s">
        <v>321</v>
      </c>
      <c r="D167" s="128">
        <v>212179.0</v>
      </c>
      <c r="E167" s="128">
        <v>106089.0</v>
      </c>
      <c r="F167" s="128">
        <v>287916.73</v>
      </c>
      <c r="G167" s="128">
        <v>606184.73</v>
      </c>
      <c r="H167" s="79"/>
      <c r="I167" s="79"/>
      <c r="J167" s="79"/>
      <c r="K167" s="79"/>
    </row>
    <row r="168" ht="18.75" customHeight="1">
      <c r="A168" s="117"/>
      <c r="C168" s="132" t="s">
        <v>314</v>
      </c>
      <c r="D168" s="128">
        <v>208771.0</v>
      </c>
      <c r="E168" s="128">
        <v>104385.0</v>
      </c>
      <c r="F168" s="128">
        <v>301841.86</v>
      </c>
      <c r="G168" s="128">
        <v>614997.86</v>
      </c>
      <c r="H168" s="79"/>
      <c r="I168" s="79"/>
      <c r="J168" s="79"/>
      <c r="K168" s="79"/>
    </row>
    <row r="169" ht="18.75" customHeight="1">
      <c r="A169" s="117"/>
      <c r="C169" s="132" t="s">
        <v>323</v>
      </c>
      <c r="D169" s="128">
        <v>166919.0</v>
      </c>
      <c r="E169" s="128">
        <v>83459.0</v>
      </c>
      <c r="F169" s="128">
        <v>255726.86</v>
      </c>
      <c r="G169" s="128">
        <v>506104.86</v>
      </c>
      <c r="H169" s="79"/>
      <c r="I169" s="79"/>
      <c r="J169" s="79"/>
      <c r="K169" s="79"/>
    </row>
    <row r="170" ht="18.75" customHeight="1">
      <c r="A170" s="117"/>
      <c r="C170" s="132" t="s">
        <v>315</v>
      </c>
      <c r="D170" s="128">
        <v>180137.0</v>
      </c>
      <c r="E170" s="128">
        <v>90068.0</v>
      </c>
      <c r="F170" s="128">
        <v>194053.71</v>
      </c>
      <c r="G170" s="128">
        <v>464258.71</v>
      </c>
      <c r="H170" s="79"/>
      <c r="I170" s="79"/>
      <c r="J170" s="79"/>
      <c r="K170" s="79"/>
    </row>
    <row r="171" ht="18.75" customHeight="1">
      <c r="A171" s="117"/>
      <c r="C171" s="132" t="s">
        <v>317</v>
      </c>
      <c r="D171" s="128">
        <v>196687.0</v>
      </c>
      <c r="E171" s="128">
        <v>98343.0</v>
      </c>
      <c r="F171" s="128">
        <v>340073.86</v>
      </c>
      <c r="G171" s="128">
        <v>635103.86</v>
      </c>
      <c r="H171" s="130">
        <f>sum(G165:G171)</f>
        <v>3929166.21</v>
      </c>
      <c r="I171" s="122"/>
      <c r="J171" s="79"/>
      <c r="K171" s="79"/>
    </row>
    <row r="172" ht="18.75" customHeight="1">
      <c r="A172" s="117"/>
      <c r="B172" s="10"/>
      <c r="C172" s="134"/>
      <c r="D172" s="135"/>
      <c r="E172" s="135"/>
      <c r="F172" s="135"/>
      <c r="G172" s="135"/>
      <c r="H172" s="79"/>
      <c r="I172" s="79"/>
      <c r="J172" s="79"/>
      <c r="K172" s="79"/>
    </row>
    <row r="173" ht="18.75" customHeight="1">
      <c r="A173" s="117"/>
      <c r="B173" s="127" t="s">
        <v>325</v>
      </c>
      <c r="C173" s="134" t="s">
        <v>308</v>
      </c>
      <c r="D173" s="136">
        <v>264844.0</v>
      </c>
      <c r="E173" s="136">
        <v>132422.0</v>
      </c>
      <c r="F173" s="136">
        <v>143940.9</v>
      </c>
      <c r="G173" s="136">
        <v>541206.9</v>
      </c>
      <c r="H173" s="79"/>
      <c r="I173" s="79"/>
      <c r="J173" s="79"/>
      <c r="K173" s="79"/>
    </row>
    <row r="174" ht="18.75" customHeight="1">
      <c r="A174" s="117"/>
      <c r="C174" s="134" t="s">
        <v>310</v>
      </c>
      <c r="D174" s="136">
        <v>309518.0</v>
      </c>
      <c r="E174" s="136">
        <v>154759.0</v>
      </c>
      <c r="F174" s="136">
        <v>180635.22</v>
      </c>
      <c r="G174" s="136">
        <v>644912.22</v>
      </c>
      <c r="H174" s="79"/>
      <c r="I174" s="79"/>
      <c r="J174" s="79"/>
      <c r="K174" s="79"/>
    </row>
    <row r="175" ht="18.75" customHeight="1">
      <c r="A175" s="117"/>
      <c r="C175" s="134" t="s">
        <v>326</v>
      </c>
      <c r="D175" s="136">
        <v>191812.5</v>
      </c>
      <c r="E175" s="137"/>
      <c r="F175" s="137"/>
      <c r="G175" s="136">
        <v>191812.5</v>
      </c>
      <c r="H175" s="79"/>
      <c r="I175" s="79"/>
      <c r="J175" s="79"/>
      <c r="K175" s="79"/>
    </row>
    <row r="176" ht="18.75" customHeight="1">
      <c r="A176" s="117"/>
      <c r="C176" s="134" t="s">
        <v>311</v>
      </c>
      <c r="D176" s="136">
        <v>229639.0</v>
      </c>
      <c r="E176" s="136">
        <v>114820.0</v>
      </c>
      <c r="F176" s="136">
        <v>133042.53</v>
      </c>
      <c r="G176" s="136">
        <v>477501.53</v>
      </c>
      <c r="H176" s="79"/>
      <c r="I176" s="79"/>
      <c r="J176" s="79"/>
      <c r="K176" s="79"/>
    </row>
    <row r="177" ht="18.75" customHeight="1">
      <c r="A177" s="117"/>
      <c r="C177" s="134" t="s">
        <v>319</v>
      </c>
      <c r="D177" s="136">
        <v>335784.0</v>
      </c>
      <c r="E177" s="136">
        <v>167892.0</v>
      </c>
      <c r="F177" s="136">
        <v>183789.92</v>
      </c>
      <c r="G177" s="136">
        <v>687465.92</v>
      </c>
      <c r="H177" s="79"/>
      <c r="I177" s="79"/>
      <c r="J177" s="79"/>
      <c r="K177" s="79"/>
    </row>
    <row r="178" ht="18.75" customHeight="1">
      <c r="A178" s="117"/>
      <c r="C178" s="134" t="s">
        <v>312</v>
      </c>
      <c r="D178" s="136">
        <v>230334.0</v>
      </c>
      <c r="E178" s="136">
        <v>115167.0</v>
      </c>
      <c r="F178" s="136">
        <v>125629.73</v>
      </c>
      <c r="G178" s="136">
        <v>471130.73</v>
      </c>
      <c r="H178" s="79"/>
      <c r="I178" s="79"/>
      <c r="J178" s="79"/>
      <c r="K178" s="79"/>
    </row>
    <row r="179" ht="18.75" customHeight="1">
      <c r="A179" s="117"/>
      <c r="C179" s="134" t="s">
        <v>321</v>
      </c>
      <c r="D179" s="136">
        <v>311233.0</v>
      </c>
      <c r="E179" s="136">
        <v>155616.0</v>
      </c>
      <c r="F179" s="136">
        <v>130726.53</v>
      </c>
      <c r="G179" s="136">
        <v>597575.53</v>
      </c>
      <c r="H179" s="79"/>
      <c r="I179" s="79"/>
      <c r="J179" s="79"/>
      <c r="K179" s="79"/>
    </row>
    <row r="180" ht="18.75" customHeight="1">
      <c r="A180" s="117"/>
      <c r="C180" s="134" t="s">
        <v>314</v>
      </c>
      <c r="D180" s="136">
        <v>315758.0</v>
      </c>
      <c r="E180" s="136">
        <v>157879.0</v>
      </c>
      <c r="F180" s="136">
        <v>167581.88</v>
      </c>
      <c r="G180" s="136">
        <v>641218.88</v>
      </c>
      <c r="H180" s="79"/>
      <c r="I180" s="79"/>
      <c r="J180" s="79"/>
      <c r="K180" s="79"/>
    </row>
    <row r="181" ht="18.75" customHeight="1">
      <c r="A181" s="117"/>
      <c r="C181" s="134" t="s">
        <v>323</v>
      </c>
      <c r="D181" s="136">
        <v>259910.0</v>
      </c>
      <c r="E181" s="136">
        <v>129955.0</v>
      </c>
      <c r="F181" s="136">
        <v>132692.78</v>
      </c>
      <c r="G181" s="136">
        <v>522557.78</v>
      </c>
      <c r="H181" s="79"/>
      <c r="I181" s="79"/>
      <c r="J181" s="79"/>
      <c r="K181" s="79"/>
    </row>
    <row r="182" ht="18.75" customHeight="1">
      <c r="A182" s="117"/>
      <c r="C182" s="134" t="s">
        <v>315</v>
      </c>
      <c r="D182" s="136">
        <v>238364.0</v>
      </c>
      <c r="E182" s="136">
        <v>119182.0</v>
      </c>
      <c r="F182" s="136">
        <v>93660.86</v>
      </c>
      <c r="G182" s="136">
        <v>451206.86</v>
      </c>
      <c r="H182" s="79"/>
      <c r="I182" s="79"/>
      <c r="J182" s="79"/>
      <c r="K182" s="79"/>
    </row>
    <row r="183" ht="18.75" customHeight="1">
      <c r="A183" s="117"/>
      <c r="C183" s="134" t="s">
        <v>317</v>
      </c>
      <c r="D183" s="136">
        <v>326081.0</v>
      </c>
      <c r="E183" s="136">
        <v>163040.0</v>
      </c>
      <c r="F183" s="136">
        <v>172112.06</v>
      </c>
      <c r="G183" s="136">
        <v>661233.06</v>
      </c>
      <c r="H183" s="130">
        <f>sum(G177:G183)</f>
        <v>4032388.76</v>
      </c>
      <c r="I183" s="122"/>
      <c r="J183" s="79"/>
      <c r="K183" s="79"/>
    </row>
    <row r="184" ht="18.75" customHeight="1">
      <c r="A184" s="117"/>
      <c r="B184" s="10"/>
      <c r="C184" s="133"/>
      <c r="D184" s="79"/>
      <c r="E184" s="79"/>
      <c r="F184" s="79"/>
      <c r="G184" s="79"/>
      <c r="H184" s="79"/>
      <c r="I184" s="79"/>
      <c r="J184" s="79"/>
      <c r="K184" s="79"/>
      <c r="L184" s="79"/>
    </row>
    <row r="185" ht="18.75" customHeight="1">
      <c r="A185" s="117"/>
      <c r="B185" s="127" t="s">
        <v>327</v>
      </c>
      <c r="C185" s="134" t="s">
        <v>328</v>
      </c>
      <c r="D185" s="138">
        <v>332857.0</v>
      </c>
      <c r="E185" s="138">
        <v>166428.0</v>
      </c>
      <c r="F185" s="138">
        <v>181840.15</v>
      </c>
      <c r="G185" s="138">
        <v>681125.15</v>
      </c>
      <c r="H185" s="79"/>
      <c r="I185" s="79"/>
      <c r="J185" s="79"/>
      <c r="K185" s="79"/>
    </row>
    <row r="186" ht="18.75" customHeight="1">
      <c r="A186" s="117"/>
      <c r="C186" s="134" t="s">
        <v>308</v>
      </c>
      <c r="D186" s="138">
        <v>264951.0</v>
      </c>
      <c r="E186" s="138">
        <v>132475.0</v>
      </c>
      <c r="F186" s="138">
        <v>118055.52</v>
      </c>
      <c r="G186" s="138">
        <v>515481.52</v>
      </c>
      <c r="H186" s="79"/>
      <c r="I186" s="79"/>
      <c r="J186" s="79"/>
      <c r="K186" s="79"/>
    </row>
    <row r="187" ht="18.75" customHeight="1">
      <c r="A187" s="117"/>
      <c r="C187" s="134" t="s">
        <v>326</v>
      </c>
      <c r="D187" s="138">
        <v>198065.0</v>
      </c>
      <c r="E187" s="138">
        <v>99032.0</v>
      </c>
      <c r="F187" s="138">
        <v>88239.6</v>
      </c>
      <c r="G187" s="138">
        <v>385336.6</v>
      </c>
      <c r="H187" s="79"/>
      <c r="I187" s="79"/>
      <c r="J187" s="79"/>
      <c r="K187" s="79"/>
    </row>
    <row r="188" ht="18.75" customHeight="1">
      <c r="A188" s="117"/>
      <c r="C188" s="134" t="s">
        <v>311</v>
      </c>
      <c r="D188" s="138">
        <v>237125.0</v>
      </c>
      <c r="E188" s="138">
        <v>118562.0</v>
      </c>
      <c r="F188" s="138">
        <v>105641.06</v>
      </c>
      <c r="G188" s="138">
        <v>461328.06</v>
      </c>
      <c r="H188" s="79"/>
      <c r="I188" s="79"/>
      <c r="J188" s="79"/>
      <c r="K188" s="79"/>
    </row>
    <row r="189" ht="18.75" customHeight="1">
      <c r="A189" s="117"/>
      <c r="C189" s="134" t="s">
        <v>319</v>
      </c>
      <c r="D189" s="138">
        <v>354821.0</v>
      </c>
      <c r="E189" s="138">
        <v>177410.0</v>
      </c>
      <c r="F189" s="138">
        <v>152637.3</v>
      </c>
      <c r="G189" s="138">
        <v>684868.3</v>
      </c>
      <c r="H189" s="79"/>
      <c r="I189" s="79"/>
      <c r="J189" s="79"/>
      <c r="K189" s="79"/>
    </row>
    <row r="190" ht="18.75" customHeight="1">
      <c r="A190" s="117"/>
      <c r="C190" s="134" t="s">
        <v>329</v>
      </c>
      <c r="D190" s="138">
        <v>237842.0</v>
      </c>
      <c r="E190" s="138">
        <v>118921.0</v>
      </c>
      <c r="F190" s="138">
        <v>105959.72</v>
      </c>
      <c r="G190" s="138">
        <v>462722.72</v>
      </c>
      <c r="H190" s="79"/>
      <c r="I190" s="79"/>
      <c r="J190" s="79"/>
      <c r="K190" s="79"/>
    </row>
    <row r="191" ht="18.75" customHeight="1">
      <c r="A191" s="117"/>
      <c r="C191" s="134" t="s">
        <v>313</v>
      </c>
      <c r="D191" s="138">
        <v>308426.0</v>
      </c>
      <c r="E191" s="138">
        <v>154213.0</v>
      </c>
      <c r="F191" s="138">
        <v>110626.08</v>
      </c>
      <c r="G191" s="138">
        <v>573265.08</v>
      </c>
      <c r="H191" s="79"/>
      <c r="I191" s="79"/>
      <c r="J191" s="79"/>
      <c r="K191" s="79"/>
    </row>
    <row r="192" ht="18.75" customHeight="1">
      <c r="A192" s="117"/>
      <c r="C192" s="134" t="s">
        <v>314</v>
      </c>
      <c r="D192" s="138">
        <v>330951.0</v>
      </c>
      <c r="E192" s="138">
        <v>165475.0</v>
      </c>
      <c r="F192" s="138">
        <v>149697.9</v>
      </c>
      <c r="G192" s="138">
        <v>646123.9</v>
      </c>
      <c r="H192" s="79"/>
      <c r="I192" s="79"/>
      <c r="J192" s="79"/>
      <c r="K192" s="79"/>
    </row>
    <row r="193" ht="18.75" customHeight="1">
      <c r="A193" s="117"/>
      <c r="C193" s="134" t="s">
        <v>330</v>
      </c>
      <c r="D193" s="138">
        <v>268383.0</v>
      </c>
      <c r="E193" s="138">
        <v>134191.0</v>
      </c>
      <c r="F193" s="138">
        <v>119565.56</v>
      </c>
      <c r="G193" s="138">
        <v>522139.56</v>
      </c>
      <c r="H193" s="79"/>
      <c r="I193" s="79"/>
      <c r="J193" s="79"/>
      <c r="K193" s="79"/>
    </row>
    <row r="194" ht="18.75" customHeight="1">
      <c r="A194" s="117"/>
      <c r="C194" s="134" t="s">
        <v>315</v>
      </c>
      <c r="D194" s="138">
        <v>232880.0</v>
      </c>
      <c r="E194" s="138">
        <v>116440.0</v>
      </c>
      <c r="F194" s="138">
        <v>76925.98</v>
      </c>
      <c r="G194" s="138">
        <v>426245.98</v>
      </c>
      <c r="H194" s="79"/>
      <c r="I194" s="79"/>
      <c r="J194" s="79"/>
      <c r="K194" s="79"/>
    </row>
    <row r="195" ht="18.75" customHeight="1">
      <c r="A195" s="117"/>
      <c r="C195" s="134" t="s">
        <v>331</v>
      </c>
      <c r="D195" s="138">
        <v>328742.0</v>
      </c>
      <c r="E195" s="138">
        <v>164371.0</v>
      </c>
      <c r="F195" s="138">
        <v>146454.93</v>
      </c>
      <c r="G195" s="138">
        <v>639567.93</v>
      </c>
      <c r="H195" s="130">
        <f>sum(G189:G195)</f>
        <v>3954933.47</v>
      </c>
      <c r="I195" s="122"/>
      <c r="J195" s="79"/>
      <c r="K195" s="79"/>
    </row>
    <row r="196" ht="18.75" customHeight="1">
      <c r="A196" s="117"/>
      <c r="B196" s="10"/>
      <c r="C196" s="133"/>
      <c r="D196" s="79"/>
      <c r="E196" s="79"/>
      <c r="F196" s="79"/>
      <c r="G196" s="79"/>
      <c r="H196" s="79"/>
      <c r="I196" s="79"/>
      <c r="J196" s="79"/>
      <c r="K196" s="79"/>
      <c r="L196" s="79"/>
    </row>
    <row r="197">
      <c r="A197" s="117"/>
      <c r="B197" s="127" t="s">
        <v>332</v>
      </c>
      <c r="C197" s="125" t="s">
        <v>328</v>
      </c>
      <c r="D197" s="139">
        <v>358086.65</v>
      </c>
      <c r="E197" s="139">
        <v>179043.32</v>
      </c>
      <c r="F197" s="139">
        <v>126318.0</v>
      </c>
      <c r="G197" s="128">
        <v>663447.97</v>
      </c>
      <c r="H197" s="79"/>
      <c r="I197" s="140"/>
      <c r="J197" s="79"/>
    </row>
    <row r="198" ht="18.75" customHeight="1">
      <c r="A198" s="117"/>
      <c r="C198" s="125" t="s">
        <v>308</v>
      </c>
      <c r="D198" s="139">
        <v>264843.77</v>
      </c>
      <c r="E198" s="139">
        <v>132421.88</v>
      </c>
      <c r="F198" s="139">
        <v>93425.81</v>
      </c>
      <c r="G198" s="128">
        <v>490691.46</v>
      </c>
      <c r="H198" s="79"/>
      <c r="I198" s="79"/>
      <c r="J198" s="79"/>
    </row>
    <row r="199" ht="18.75" customHeight="1">
      <c r="A199" s="117"/>
      <c r="C199" s="125" t="s">
        <v>326</v>
      </c>
      <c r="D199" s="139">
        <v>202640.9</v>
      </c>
      <c r="E199" s="139">
        <v>99032.79</v>
      </c>
      <c r="F199" s="139">
        <v>73770.9</v>
      </c>
      <c r="G199" s="128">
        <v>375444.59</v>
      </c>
      <c r="H199" s="79"/>
      <c r="I199" s="79"/>
      <c r="J199" s="79"/>
    </row>
    <row r="200" ht="18.75" customHeight="1">
      <c r="A200" s="117"/>
      <c r="C200" s="125" t="s">
        <v>311</v>
      </c>
      <c r="D200" s="139">
        <v>242603.31</v>
      </c>
      <c r="E200" s="139">
        <v>118562.85</v>
      </c>
      <c r="F200" s="139">
        <v>88319.11</v>
      </c>
      <c r="G200" s="128">
        <v>449485.27</v>
      </c>
      <c r="H200" s="79"/>
      <c r="I200" s="79"/>
      <c r="J200" s="79"/>
    </row>
    <row r="201" ht="18.75" customHeight="1">
      <c r="A201" s="117"/>
      <c r="C201" s="125" t="s">
        <v>319</v>
      </c>
      <c r="D201" s="139">
        <v>360054.52</v>
      </c>
      <c r="E201" s="139">
        <v>180027.26</v>
      </c>
      <c r="F201" s="139">
        <v>127012.18</v>
      </c>
      <c r="G201" s="128">
        <v>667093.96</v>
      </c>
      <c r="H201" s="79"/>
      <c r="I201" s="79"/>
      <c r="J201" s="79"/>
    </row>
    <row r="202" ht="18.75" customHeight="1">
      <c r="A202" s="117"/>
      <c r="C202" s="125" t="s">
        <v>329</v>
      </c>
      <c r="D202" s="139">
        <v>243336.73</v>
      </c>
      <c r="E202" s="139">
        <v>118921.28</v>
      </c>
      <c r="F202" s="139">
        <v>88586.11</v>
      </c>
      <c r="G202" s="128">
        <v>450844.12</v>
      </c>
      <c r="H202" s="79"/>
      <c r="I202" s="79"/>
      <c r="J202" s="79"/>
    </row>
    <row r="203" ht="18.75" customHeight="1">
      <c r="A203" s="117"/>
      <c r="C203" s="125" t="s">
        <v>313</v>
      </c>
      <c r="D203" s="139">
        <v>301381.57</v>
      </c>
      <c r="E203" s="139">
        <v>150690.79</v>
      </c>
      <c r="F203" s="139">
        <v>106314.82</v>
      </c>
      <c r="G203" s="128">
        <v>558387.18</v>
      </c>
      <c r="H203" s="79"/>
      <c r="I203" s="79"/>
      <c r="J203" s="79"/>
    </row>
    <row r="204" ht="18.75" customHeight="1">
      <c r="A204" s="117"/>
      <c r="C204" s="125" t="s">
        <v>314</v>
      </c>
      <c r="D204" s="139">
        <v>339685.5</v>
      </c>
      <c r="E204" s="139">
        <v>169842.75</v>
      </c>
      <c r="F204" s="139">
        <v>147650.9</v>
      </c>
      <c r="G204" s="128">
        <v>657179.15</v>
      </c>
      <c r="H204" s="79"/>
      <c r="I204" s="79"/>
      <c r="J204" s="79"/>
    </row>
    <row r="205" ht="18.75" customHeight="1">
      <c r="A205" s="117"/>
      <c r="C205" s="125" t="s">
        <v>330</v>
      </c>
      <c r="D205" s="139">
        <v>274582.88</v>
      </c>
      <c r="E205" s="139">
        <v>134191.61</v>
      </c>
      <c r="F205" s="139">
        <v>99961.19</v>
      </c>
      <c r="G205" s="128">
        <v>508735.68</v>
      </c>
      <c r="H205" s="79"/>
      <c r="I205" s="79"/>
      <c r="J205" s="79"/>
    </row>
    <row r="206" ht="18.75" customHeight="1">
      <c r="A206" s="117"/>
      <c r="C206" s="125" t="s">
        <v>315</v>
      </c>
      <c r="D206" s="139">
        <v>224089.5</v>
      </c>
      <c r="E206" s="139">
        <v>112044.75</v>
      </c>
      <c r="F206" s="139">
        <v>79049.41</v>
      </c>
      <c r="G206" s="128">
        <v>415183.66</v>
      </c>
      <c r="H206" s="79"/>
      <c r="I206" s="79"/>
      <c r="J206" s="79"/>
    </row>
    <row r="207" ht="18.75" customHeight="1">
      <c r="A207" s="117"/>
      <c r="C207" s="125" t="s">
        <v>331</v>
      </c>
      <c r="D207" s="139">
        <v>328903.43</v>
      </c>
      <c r="E207" s="139">
        <v>164371.1</v>
      </c>
      <c r="F207" s="139">
        <v>116104.0</v>
      </c>
      <c r="G207" s="128">
        <v>609378.53</v>
      </c>
      <c r="H207" s="130">
        <f>sum(G201:G207)</f>
        <v>3866802.28</v>
      </c>
      <c r="I207" s="140"/>
      <c r="J207" s="79"/>
    </row>
    <row r="208" ht="18.75" customHeight="1">
      <c r="A208" s="117"/>
      <c r="B208" s="10"/>
      <c r="C208" s="133"/>
      <c r="D208" s="79"/>
      <c r="E208" s="79"/>
      <c r="F208" s="79"/>
      <c r="G208" s="79"/>
      <c r="H208" s="79"/>
      <c r="I208" s="140"/>
      <c r="J208" s="79"/>
      <c r="K208" s="79"/>
      <c r="L208" s="79"/>
    </row>
    <row r="209" ht="18.75" customHeight="1">
      <c r="A209" s="117"/>
      <c r="B209" s="10" t="s">
        <v>333</v>
      </c>
      <c r="C209" s="125" t="s">
        <v>328</v>
      </c>
      <c r="D209" s="128">
        <v>364296.24</v>
      </c>
      <c r="E209" s="128">
        <v>182148.12</v>
      </c>
      <c r="F209" s="128">
        <v>-3946.59</v>
      </c>
      <c r="G209" s="128">
        <v>542497.77</v>
      </c>
      <c r="H209" s="79"/>
      <c r="I209" s="79"/>
      <c r="J209" s="79"/>
      <c r="K209" s="79"/>
    </row>
    <row r="210" ht="18.75" customHeight="1">
      <c r="A210" s="117"/>
      <c r="B210" s="10"/>
      <c r="C210" s="125" t="s">
        <v>308</v>
      </c>
      <c r="D210" s="128">
        <v>264599.6</v>
      </c>
      <c r="E210" s="128">
        <v>132299.8</v>
      </c>
      <c r="F210" s="128">
        <v>118177.03</v>
      </c>
      <c r="G210" s="128">
        <v>515076.43</v>
      </c>
      <c r="H210" s="79"/>
      <c r="I210" s="79"/>
      <c r="J210" s="79"/>
      <c r="K210" s="79"/>
    </row>
    <row r="211" ht="18.75" customHeight="1">
      <c r="A211" s="117"/>
      <c r="B211" s="10"/>
      <c r="C211" s="125" t="s">
        <v>326</v>
      </c>
      <c r="D211" s="128">
        <v>206085.8</v>
      </c>
      <c r="E211" s="128">
        <v>103042.9</v>
      </c>
      <c r="F211" s="128">
        <v>224473.15</v>
      </c>
      <c r="G211" s="128">
        <v>533601.85</v>
      </c>
      <c r="H211" s="79"/>
      <c r="I211" s="79"/>
      <c r="J211" s="79"/>
      <c r="K211" s="79"/>
    </row>
    <row r="212" ht="18.75" customHeight="1">
      <c r="A212" s="117"/>
      <c r="B212" s="10"/>
      <c r="C212" s="125" t="s">
        <v>311</v>
      </c>
      <c r="D212" s="128">
        <v>246727.57</v>
      </c>
      <c r="E212" s="128">
        <v>123363.78</v>
      </c>
      <c r="F212" s="128">
        <v>88710.94</v>
      </c>
      <c r="G212" s="128">
        <v>458802.29</v>
      </c>
      <c r="H212" s="79"/>
      <c r="I212" s="79"/>
      <c r="J212" s="79"/>
      <c r="K212" s="79"/>
    </row>
    <row r="213" ht="18.75" customHeight="1">
      <c r="A213" s="117"/>
      <c r="B213" s="10"/>
      <c r="C213" s="125" t="s">
        <v>319</v>
      </c>
      <c r="D213" s="128">
        <v>366298.24</v>
      </c>
      <c r="E213" s="128">
        <v>183149.12</v>
      </c>
      <c r="F213" s="128">
        <v>50033.02</v>
      </c>
      <c r="G213" s="128">
        <v>599480.38</v>
      </c>
      <c r="H213" s="79"/>
      <c r="I213" s="79"/>
      <c r="J213" s="79"/>
      <c r="K213" s="79"/>
    </row>
    <row r="214" ht="18.75" customHeight="1">
      <c r="A214" s="117"/>
      <c r="B214" s="10"/>
      <c r="C214" s="125" t="s">
        <v>329</v>
      </c>
      <c r="D214" s="128">
        <v>247473.46</v>
      </c>
      <c r="E214" s="128">
        <v>123736.72</v>
      </c>
      <c r="F214" s="128">
        <v>22789.25</v>
      </c>
      <c r="G214" s="128">
        <v>393999.43</v>
      </c>
      <c r="H214" s="79"/>
      <c r="I214" s="79"/>
      <c r="J214" s="79"/>
      <c r="K214" s="79"/>
    </row>
    <row r="215" ht="18.75" customHeight="1">
      <c r="A215" s="117"/>
      <c r="B215" s="10"/>
      <c r="C215" s="125" t="s">
        <v>313</v>
      </c>
      <c r="D215" s="128">
        <v>306607.84</v>
      </c>
      <c r="E215" s="128">
        <v>153303.92</v>
      </c>
      <c r="F215" s="128">
        <v>38201.7</v>
      </c>
      <c r="G215" s="128">
        <v>498113.46</v>
      </c>
      <c r="H215" s="79"/>
      <c r="I215" s="79"/>
      <c r="J215" s="79"/>
      <c r="K215" s="79"/>
    </row>
    <row r="216" ht="18.75" customHeight="1">
      <c r="A216" s="117"/>
      <c r="B216" s="10"/>
      <c r="C216" s="125" t="s">
        <v>314</v>
      </c>
      <c r="D216" s="128">
        <v>355328.92</v>
      </c>
      <c r="E216" s="128">
        <v>177664.46</v>
      </c>
      <c r="F216" s="128">
        <v>63895.85</v>
      </c>
      <c r="G216" s="128">
        <v>596889.23</v>
      </c>
      <c r="H216" s="79"/>
      <c r="I216" s="79"/>
      <c r="J216" s="79"/>
      <c r="K216" s="79"/>
    </row>
    <row r="217" ht="18.75" customHeight="1">
      <c r="A217" s="117"/>
      <c r="B217" s="10"/>
      <c r="C217" s="125" t="s">
        <v>330</v>
      </c>
      <c r="D217" s="128">
        <v>279250.78</v>
      </c>
      <c r="E217" s="128">
        <v>139625.4</v>
      </c>
      <c r="F217" s="128">
        <v>124941.4</v>
      </c>
      <c r="G217" s="128">
        <v>543817.58</v>
      </c>
      <c r="H217" s="79"/>
      <c r="I217" s="79"/>
      <c r="J217" s="79"/>
      <c r="K217" s="79"/>
    </row>
    <row r="218" ht="18.75" customHeight="1">
      <c r="A218" s="117"/>
      <c r="B218" s="10"/>
      <c r="C218" s="125" t="s">
        <v>315</v>
      </c>
      <c r="D218" s="128">
        <v>227975.44</v>
      </c>
      <c r="E218" s="128">
        <v>113987.72</v>
      </c>
      <c r="F218" s="128">
        <v>-7082.59</v>
      </c>
      <c r="G218" s="128">
        <v>334880.57</v>
      </c>
      <c r="H218" s="79"/>
      <c r="I218" s="79"/>
      <c r="J218" s="79"/>
      <c r="K218" s="79"/>
    </row>
    <row r="219" ht="18.75" customHeight="1">
      <c r="A219" s="117"/>
      <c r="B219" s="10"/>
      <c r="C219" s="125" t="s">
        <v>331</v>
      </c>
      <c r="D219" s="128">
        <v>288928.34</v>
      </c>
      <c r="E219" s="128">
        <v>144464.16</v>
      </c>
      <c r="F219" s="128">
        <v>176008.65</v>
      </c>
      <c r="G219" s="128">
        <v>609401.15</v>
      </c>
      <c r="H219" s="130">
        <f>sum(G213:G219)</f>
        <v>3576581.8</v>
      </c>
      <c r="I219" s="79"/>
      <c r="J219" s="79"/>
      <c r="K219" s="79"/>
    </row>
    <row r="220" ht="18.75" customHeight="1">
      <c r="A220" s="117"/>
      <c r="B220" s="10"/>
      <c r="C220" s="133"/>
      <c r="D220" s="79"/>
      <c r="E220" s="79"/>
      <c r="F220" s="79"/>
      <c r="G220" s="79"/>
      <c r="H220" s="79"/>
      <c r="I220" s="79"/>
      <c r="J220" s="79"/>
      <c r="K220" s="79"/>
      <c r="L220" s="79"/>
    </row>
    <row r="221" ht="18.75" customHeight="1">
      <c r="A221" s="117"/>
      <c r="B221" s="10"/>
      <c r="C221" s="133"/>
      <c r="D221" s="79"/>
      <c r="E221" s="79"/>
      <c r="F221" s="79"/>
      <c r="G221" s="79"/>
      <c r="H221" s="79"/>
      <c r="I221" s="79"/>
      <c r="J221" s="79"/>
      <c r="K221" s="79"/>
      <c r="L221" s="79"/>
    </row>
    <row r="222" ht="18.75" customHeight="1">
      <c r="A222" s="117"/>
      <c r="B222" s="10"/>
      <c r="C222" s="133"/>
      <c r="D222" s="79"/>
      <c r="E222" s="79"/>
      <c r="F222" s="79"/>
      <c r="G222" s="79"/>
      <c r="H222" s="79"/>
      <c r="I222" s="79"/>
      <c r="J222" s="79"/>
      <c r="K222" s="79"/>
      <c r="L222" s="79"/>
    </row>
    <row r="223" ht="18.75" customHeight="1">
      <c r="A223" s="117"/>
      <c r="B223" s="10"/>
      <c r="C223" s="133"/>
      <c r="D223" s="79"/>
      <c r="E223" s="79"/>
      <c r="F223" s="79"/>
      <c r="G223" s="79"/>
      <c r="H223" s="79"/>
      <c r="I223" s="79"/>
      <c r="J223" s="79"/>
      <c r="K223" s="79"/>
      <c r="L223" s="79"/>
    </row>
    <row r="224" ht="18.75" customHeight="1">
      <c r="A224" s="117"/>
      <c r="B224" s="10"/>
      <c r="C224" s="133"/>
      <c r="D224" s="79"/>
      <c r="E224" s="79"/>
      <c r="F224" s="79"/>
      <c r="G224" s="79"/>
      <c r="H224" s="79"/>
      <c r="I224" s="79"/>
      <c r="J224" s="79"/>
      <c r="K224" s="79"/>
      <c r="L224" s="79"/>
    </row>
    <row r="225" ht="18.75" customHeight="1">
      <c r="A225" s="117"/>
      <c r="B225" s="10"/>
      <c r="C225" s="133"/>
      <c r="D225" s="79"/>
      <c r="E225" s="79"/>
      <c r="F225" s="79"/>
      <c r="G225" s="79"/>
      <c r="H225" s="79"/>
      <c r="I225" s="79"/>
      <c r="J225" s="79"/>
      <c r="K225" s="79"/>
      <c r="L225" s="79"/>
    </row>
    <row r="226" ht="18.75" customHeight="1">
      <c r="A226" s="117"/>
      <c r="B226" s="10"/>
      <c r="C226" s="133"/>
      <c r="D226" s="79"/>
      <c r="E226" s="79"/>
      <c r="F226" s="79"/>
      <c r="G226" s="79"/>
      <c r="H226" s="79"/>
      <c r="I226" s="79"/>
      <c r="J226" s="79"/>
      <c r="K226" s="79"/>
      <c r="L226" s="79"/>
    </row>
    <row r="227" ht="18.75" customHeight="1">
      <c r="A227" s="117"/>
      <c r="B227" s="10"/>
      <c r="C227" s="133"/>
      <c r="D227" s="79"/>
      <c r="E227" s="79"/>
      <c r="F227" s="79"/>
      <c r="G227" s="79"/>
      <c r="H227" s="79"/>
      <c r="I227" s="79"/>
      <c r="J227" s="79"/>
      <c r="K227" s="79"/>
      <c r="L227" s="79"/>
    </row>
    <row r="228" ht="18.75" customHeight="1">
      <c r="A228" s="117"/>
      <c r="B228" s="10"/>
      <c r="C228" s="133"/>
      <c r="D228" s="79"/>
      <c r="E228" s="79"/>
      <c r="F228" s="79"/>
      <c r="G228" s="79"/>
      <c r="H228" s="79"/>
      <c r="I228" s="79"/>
      <c r="J228" s="79"/>
      <c r="K228" s="79"/>
      <c r="L228" s="79"/>
    </row>
    <row r="229" ht="18.75" customHeight="1">
      <c r="A229" s="117"/>
      <c r="B229" s="10"/>
      <c r="C229" s="133"/>
      <c r="D229" s="79"/>
      <c r="E229" s="79"/>
      <c r="F229" s="79"/>
      <c r="G229" s="79"/>
      <c r="H229" s="79"/>
      <c r="I229" s="79"/>
      <c r="J229" s="79"/>
      <c r="K229" s="79"/>
      <c r="L229" s="79"/>
    </row>
    <row r="230" ht="18.75" customHeight="1">
      <c r="A230" s="117"/>
      <c r="B230" s="10"/>
      <c r="C230" s="133"/>
      <c r="D230" s="79"/>
      <c r="E230" s="79"/>
      <c r="F230" s="79"/>
      <c r="G230" s="79"/>
      <c r="H230" s="79"/>
      <c r="I230" s="79"/>
      <c r="J230" s="79"/>
      <c r="K230" s="79"/>
      <c r="L230" s="79"/>
    </row>
    <row r="231" ht="18.75" customHeight="1">
      <c r="A231" s="117"/>
      <c r="B231" s="10"/>
      <c r="C231" s="133"/>
      <c r="D231" s="79"/>
      <c r="E231" s="79"/>
      <c r="F231" s="79"/>
      <c r="G231" s="79"/>
      <c r="H231" s="79"/>
      <c r="I231" s="79"/>
      <c r="J231" s="79"/>
      <c r="K231" s="79"/>
      <c r="L231" s="79"/>
    </row>
    <row r="232" ht="18.75" customHeight="1">
      <c r="A232" s="117"/>
      <c r="B232" s="10"/>
      <c r="C232" s="133"/>
      <c r="D232" s="79"/>
      <c r="E232" s="79"/>
      <c r="F232" s="79"/>
      <c r="G232" s="79"/>
      <c r="H232" s="79"/>
      <c r="I232" s="79"/>
      <c r="J232" s="79"/>
      <c r="K232" s="79"/>
      <c r="L232" s="79"/>
    </row>
    <row r="233" ht="18.75" customHeight="1">
      <c r="A233" s="117"/>
      <c r="B233" s="10"/>
      <c r="C233" s="133"/>
      <c r="D233" s="79"/>
      <c r="E233" s="79"/>
      <c r="F233" s="79"/>
      <c r="G233" s="79"/>
      <c r="H233" s="79"/>
      <c r="I233" s="79"/>
      <c r="J233" s="79"/>
      <c r="K233" s="79"/>
      <c r="L233" s="79"/>
    </row>
    <row r="234" ht="18.75" customHeight="1">
      <c r="A234" s="117"/>
      <c r="B234" s="10"/>
      <c r="C234" s="133"/>
      <c r="D234" s="79"/>
      <c r="E234" s="79"/>
      <c r="F234" s="79"/>
      <c r="G234" s="79"/>
      <c r="H234" s="79"/>
      <c r="I234" s="79"/>
      <c r="J234" s="79"/>
      <c r="K234" s="79"/>
      <c r="L234" s="79"/>
    </row>
    <row r="235" ht="18.75" customHeight="1">
      <c r="A235" s="117"/>
      <c r="B235" s="10"/>
      <c r="C235" s="133"/>
      <c r="D235" s="79"/>
      <c r="E235" s="79"/>
      <c r="F235" s="79"/>
      <c r="G235" s="79"/>
      <c r="H235" s="79"/>
      <c r="I235" s="79"/>
      <c r="J235" s="79"/>
      <c r="K235" s="79"/>
      <c r="L235" s="79"/>
    </row>
    <row r="236" ht="18.75" customHeight="1">
      <c r="A236" s="117"/>
      <c r="B236" s="10"/>
      <c r="C236" s="133"/>
      <c r="D236" s="79"/>
      <c r="E236" s="79"/>
      <c r="F236" s="79"/>
      <c r="G236" s="79"/>
      <c r="H236" s="79"/>
      <c r="I236" s="79"/>
      <c r="J236" s="79"/>
      <c r="K236" s="79"/>
      <c r="L236" s="79"/>
    </row>
    <row r="237" ht="18.75" customHeight="1">
      <c r="A237" s="117"/>
      <c r="B237" s="10"/>
      <c r="C237" s="133"/>
      <c r="D237" s="79"/>
      <c r="E237" s="79"/>
      <c r="F237" s="79"/>
      <c r="G237" s="79"/>
      <c r="H237" s="79"/>
      <c r="I237" s="79"/>
      <c r="J237" s="79"/>
      <c r="K237" s="79"/>
      <c r="L237" s="79"/>
    </row>
    <row r="238" ht="18.75" customHeight="1">
      <c r="A238" s="117"/>
      <c r="B238" s="10"/>
      <c r="C238" s="133"/>
      <c r="D238" s="79"/>
      <c r="E238" s="79"/>
      <c r="F238" s="79"/>
      <c r="G238" s="79"/>
      <c r="H238" s="79"/>
      <c r="I238" s="79"/>
      <c r="J238" s="79"/>
      <c r="K238" s="79"/>
      <c r="L238" s="79"/>
    </row>
    <row r="239" ht="18.75" customHeight="1">
      <c r="A239" s="117"/>
      <c r="B239" s="10"/>
      <c r="C239" s="133"/>
      <c r="D239" s="79"/>
      <c r="E239" s="79"/>
      <c r="F239" s="79"/>
      <c r="G239" s="79"/>
      <c r="H239" s="79"/>
      <c r="I239" s="79"/>
      <c r="J239" s="79"/>
      <c r="K239" s="79"/>
      <c r="L239" s="79"/>
    </row>
    <row r="240" ht="18.75" customHeight="1">
      <c r="A240" s="117"/>
      <c r="B240" s="10"/>
      <c r="C240" s="133"/>
      <c r="D240" s="79"/>
      <c r="E240" s="79"/>
      <c r="F240" s="79"/>
      <c r="G240" s="79"/>
      <c r="H240" s="79"/>
      <c r="I240" s="79"/>
      <c r="J240" s="79"/>
      <c r="K240" s="79"/>
      <c r="L240" s="79"/>
    </row>
    <row r="241" ht="18.75" customHeight="1">
      <c r="A241" s="117"/>
      <c r="B241" s="10"/>
      <c r="C241" s="133"/>
      <c r="D241" s="79"/>
      <c r="E241" s="79"/>
      <c r="F241" s="79"/>
      <c r="G241" s="79"/>
      <c r="H241" s="79"/>
      <c r="I241" s="79"/>
      <c r="J241" s="79"/>
      <c r="K241" s="79"/>
      <c r="L241" s="79"/>
    </row>
    <row r="242" ht="18.75" customHeight="1">
      <c r="A242" s="117"/>
      <c r="B242" s="10"/>
      <c r="C242" s="133"/>
      <c r="D242" s="79"/>
      <c r="E242" s="79"/>
      <c r="F242" s="79"/>
      <c r="G242" s="79"/>
      <c r="H242" s="79"/>
      <c r="I242" s="79"/>
      <c r="J242" s="79"/>
      <c r="K242" s="79"/>
      <c r="L242" s="79"/>
    </row>
    <row r="243" ht="18.75" customHeight="1">
      <c r="A243" s="117"/>
      <c r="B243" s="10"/>
      <c r="C243" s="133"/>
      <c r="D243" s="79"/>
      <c r="E243" s="79"/>
      <c r="F243" s="79"/>
      <c r="G243" s="79"/>
      <c r="H243" s="79"/>
      <c r="I243" s="79"/>
      <c r="J243" s="79"/>
      <c r="K243" s="79"/>
      <c r="L243" s="79"/>
    </row>
    <row r="244" ht="18.75" customHeight="1">
      <c r="A244" s="117"/>
      <c r="B244" s="10"/>
      <c r="C244" s="133"/>
      <c r="D244" s="79"/>
      <c r="E244" s="79"/>
      <c r="F244" s="79"/>
      <c r="G244" s="79"/>
      <c r="H244" s="79"/>
      <c r="I244" s="79"/>
      <c r="J244" s="79"/>
      <c r="K244" s="79"/>
      <c r="L244" s="79"/>
    </row>
    <row r="245" ht="18.75" customHeight="1">
      <c r="A245" s="117"/>
      <c r="B245" s="10"/>
      <c r="C245" s="133"/>
      <c r="D245" s="79"/>
      <c r="E245" s="79"/>
      <c r="F245" s="79"/>
      <c r="G245" s="79"/>
      <c r="H245" s="79"/>
      <c r="I245" s="79"/>
      <c r="J245" s="79"/>
      <c r="K245" s="79"/>
      <c r="L245" s="79"/>
    </row>
    <row r="246" ht="18.75" customHeight="1">
      <c r="A246" s="117"/>
      <c r="B246" s="10"/>
      <c r="C246" s="133"/>
      <c r="D246" s="79"/>
      <c r="E246" s="79"/>
      <c r="F246" s="79"/>
      <c r="G246" s="79"/>
      <c r="H246" s="79"/>
      <c r="I246" s="79"/>
      <c r="J246" s="79"/>
      <c r="K246" s="79"/>
      <c r="L246" s="79"/>
    </row>
    <row r="247" ht="18.75" customHeight="1">
      <c r="A247" s="117"/>
      <c r="B247" s="10"/>
      <c r="C247" s="133"/>
      <c r="D247" s="79"/>
      <c r="E247" s="79"/>
      <c r="F247" s="79"/>
      <c r="G247" s="79"/>
      <c r="H247" s="79"/>
      <c r="I247" s="79"/>
      <c r="J247" s="79"/>
      <c r="K247" s="79"/>
      <c r="L247" s="79"/>
    </row>
    <row r="248" ht="18.75" customHeight="1">
      <c r="A248" s="117"/>
      <c r="B248" s="10"/>
      <c r="C248" s="133"/>
      <c r="D248" s="79"/>
      <c r="E248" s="79"/>
      <c r="F248" s="79"/>
      <c r="G248" s="79"/>
      <c r="H248" s="79"/>
      <c r="I248" s="79"/>
      <c r="J248" s="79"/>
      <c r="K248" s="79"/>
      <c r="L248" s="79"/>
    </row>
    <row r="249" ht="18.75" customHeight="1">
      <c r="A249" s="117"/>
      <c r="B249" s="10"/>
      <c r="C249" s="133"/>
      <c r="D249" s="79"/>
      <c r="E249" s="79"/>
      <c r="F249" s="79"/>
      <c r="G249" s="79"/>
      <c r="H249" s="79"/>
      <c r="I249" s="79"/>
      <c r="J249" s="79"/>
      <c r="K249" s="79"/>
      <c r="L249" s="79"/>
    </row>
    <row r="250" ht="18.75" customHeight="1">
      <c r="A250" s="117"/>
      <c r="B250" s="10"/>
      <c r="C250" s="133"/>
      <c r="D250" s="79"/>
      <c r="E250" s="79"/>
      <c r="F250" s="79"/>
      <c r="G250" s="79"/>
      <c r="H250" s="79"/>
      <c r="I250" s="79"/>
      <c r="J250" s="79"/>
      <c r="K250" s="79"/>
      <c r="L250" s="79"/>
    </row>
    <row r="251" ht="18.75" customHeight="1">
      <c r="A251" s="117"/>
      <c r="B251" s="10"/>
      <c r="C251" s="133"/>
      <c r="D251" s="79"/>
      <c r="E251" s="79"/>
      <c r="F251" s="79"/>
      <c r="G251" s="79"/>
      <c r="H251" s="79"/>
      <c r="I251" s="79"/>
      <c r="J251" s="79"/>
      <c r="K251" s="79"/>
      <c r="L251" s="79"/>
    </row>
    <row r="252" ht="18.75" customHeight="1">
      <c r="A252" s="117"/>
      <c r="B252" s="10"/>
      <c r="C252" s="133"/>
      <c r="D252" s="79"/>
      <c r="E252" s="79"/>
      <c r="F252" s="79"/>
      <c r="G252" s="79"/>
      <c r="H252" s="79"/>
      <c r="I252" s="79"/>
      <c r="J252" s="79"/>
      <c r="K252" s="79"/>
      <c r="L252" s="79"/>
    </row>
    <row r="253" ht="18.75" customHeight="1">
      <c r="A253" s="117"/>
      <c r="B253" s="10"/>
      <c r="C253" s="133"/>
      <c r="D253" s="79"/>
      <c r="E253" s="79"/>
      <c r="F253" s="79"/>
      <c r="G253" s="79"/>
      <c r="H253" s="79"/>
      <c r="I253" s="79"/>
      <c r="J253" s="79"/>
      <c r="K253" s="79"/>
      <c r="L253" s="79"/>
    </row>
    <row r="254" ht="18.75" customHeight="1">
      <c r="A254" s="117"/>
      <c r="B254" s="10"/>
      <c r="C254" s="133"/>
      <c r="D254" s="79"/>
      <c r="E254" s="79"/>
      <c r="F254" s="79"/>
      <c r="G254" s="79"/>
      <c r="H254" s="79"/>
      <c r="I254" s="79"/>
      <c r="J254" s="79"/>
      <c r="K254" s="79"/>
      <c r="L254" s="79"/>
    </row>
    <row r="255" ht="18.75" customHeight="1">
      <c r="A255" s="117"/>
      <c r="B255" s="10"/>
      <c r="C255" s="133"/>
      <c r="D255" s="79"/>
      <c r="E255" s="79"/>
      <c r="F255" s="79"/>
      <c r="G255" s="79"/>
      <c r="H255" s="79"/>
      <c r="I255" s="79"/>
      <c r="J255" s="79"/>
      <c r="K255" s="79"/>
      <c r="L255" s="79"/>
    </row>
    <row r="256" ht="18.75" customHeight="1">
      <c r="A256" s="117"/>
      <c r="B256" s="10"/>
      <c r="C256" s="133"/>
      <c r="D256" s="79"/>
      <c r="E256" s="79"/>
      <c r="F256" s="79"/>
      <c r="G256" s="79"/>
      <c r="H256" s="79"/>
      <c r="I256" s="79"/>
      <c r="J256" s="79"/>
      <c r="K256" s="79"/>
      <c r="L256" s="79"/>
    </row>
    <row r="257" ht="18.75" customHeight="1">
      <c r="A257" s="117"/>
      <c r="B257" s="10"/>
      <c r="C257" s="133"/>
      <c r="D257" s="79"/>
      <c r="E257" s="79"/>
      <c r="F257" s="79"/>
      <c r="G257" s="79"/>
      <c r="H257" s="79"/>
      <c r="I257" s="79"/>
      <c r="J257" s="79"/>
      <c r="K257" s="79"/>
      <c r="L257" s="79"/>
    </row>
    <row r="258" ht="18.75" customHeight="1">
      <c r="A258" s="117"/>
      <c r="B258" s="10"/>
      <c r="C258" s="133"/>
      <c r="D258" s="79"/>
      <c r="E258" s="79"/>
      <c r="F258" s="79"/>
      <c r="G258" s="79"/>
      <c r="H258" s="79"/>
      <c r="I258" s="79"/>
      <c r="J258" s="79"/>
      <c r="K258" s="79"/>
      <c r="L258" s="79"/>
    </row>
    <row r="259" ht="18.75" customHeight="1">
      <c r="A259" s="117"/>
      <c r="B259" s="10"/>
      <c r="C259" s="133"/>
      <c r="D259" s="79"/>
      <c r="E259" s="79"/>
      <c r="F259" s="79"/>
      <c r="G259" s="79"/>
      <c r="H259" s="79"/>
      <c r="I259" s="79"/>
      <c r="J259" s="79"/>
      <c r="K259" s="79"/>
      <c r="L259" s="79"/>
    </row>
    <row r="260" ht="18.75" customHeight="1">
      <c r="A260" s="117"/>
      <c r="B260" s="10"/>
      <c r="C260" s="133"/>
      <c r="D260" s="79"/>
      <c r="E260" s="79"/>
      <c r="F260" s="79"/>
      <c r="G260" s="79"/>
      <c r="H260" s="79"/>
      <c r="I260" s="79"/>
      <c r="J260" s="79"/>
      <c r="K260" s="79"/>
      <c r="L260" s="79"/>
    </row>
    <row r="261" ht="18.75" customHeight="1">
      <c r="A261" s="117"/>
      <c r="B261" s="10"/>
      <c r="C261" s="133"/>
      <c r="D261" s="79"/>
      <c r="E261" s="79"/>
      <c r="F261" s="79"/>
      <c r="G261" s="79"/>
      <c r="H261" s="79"/>
      <c r="I261" s="79"/>
      <c r="J261" s="79"/>
      <c r="K261" s="79"/>
      <c r="L261" s="79"/>
    </row>
    <row r="262" ht="18.75" customHeight="1">
      <c r="A262" s="117"/>
      <c r="B262" s="10"/>
      <c r="C262" s="133"/>
      <c r="D262" s="79"/>
      <c r="E262" s="79"/>
      <c r="F262" s="79"/>
      <c r="G262" s="79"/>
      <c r="H262" s="79"/>
      <c r="I262" s="79"/>
      <c r="J262" s="79"/>
      <c r="K262" s="79"/>
      <c r="L262" s="79"/>
    </row>
    <row r="263" ht="18.75" customHeight="1">
      <c r="A263" s="117"/>
      <c r="B263" s="10"/>
      <c r="C263" s="133"/>
      <c r="D263" s="79"/>
      <c r="E263" s="79"/>
      <c r="F263" s="79"/>
      <c r="G263" s="79"/>
      <c r="H263" s="79"/>
      <c r="I263" s="79"/>
      <c r="J263" s="79"/>
      <c r="K263" s="79"/>
      <c r="L263" s="79"/>
    </row>
    <row r="264" ht="18.75" customHeight="1">
      <c r="A264" s="117"/>
      <c r="B264" s="10"/>
      <c r="C264" s="133"/>
      <c r="D264" s="79"/>
      <c r="E264" s="79"/>
      <c r="F264" s="79"/>
      <c r="G264" s="79"/>
      <c r="H264" s="79"/>
      <c r="I264" s="79"/>
      <c r="J264" s="79"/>
      <c r="K264" s="79"/>
      <c r="L264" s="79"/>
    </row>
    <row r="265" ht="18.75" customHeight="1">
      <c r="A265" s="117"/>
      <c r="B265" s="10"/>
      <c r="C265" s="133"/>
      <c r="D265" s="79"/>
      <c r="E265" s="79"/>
      <c r="F265" s="79"/>
      <c r="G265" s="79"/>
      <c r="H265" s="79"/>
      <c r="I265" s="79"/>
      <c r="J265" s="79"/>
      <c r="K265" s="79"/>
      <c r="L265" s="79"/>
    </row>
    <row r="266" ht="18.75" customHeight="1">
      <c r="A266" s="117"/>
      <c r="B266" s="10"/>
      <c r="C266" s="133"/>
      <c r="D266" s="79"/>
      <c r="E266" s="79"/>
      <c r="F266" s="79"/>
      <c r="G266" s="79"/>
      <c r="H266" s="79"/>
      <c r="I266" s="79"/>
      <c r="J266" s="79"/>
      <c r="K266" s="79"/>
      <c r="L266" s="79"/>
    </row>
  </sheetData>
  <mergeCells count="50">
    <mergeCell ref="B162:B171"/>
    <mergeCell ref="B173:B183"/>
    <mergeCell ref="B185:B195"/>
    <mergeCell ref="B197:B207"/>
    <mergeCell ref="A9:B9"/>
    <mergeCell ref="A63:B63"/>
    <mergeCell ref="B114:B120"/>
    <mergeCell ref="B122:B129"/>
    <mergeCell ref="B131:B139"/>
    <mergeCell ref="B141:B149"/>
    <mergeCell ref="B151:B160"/>
    <mergeCell ref="A1:C1"/>
    <mergeCell ref="D1:I1"/>
    <mergeCell ref="A2:B2"/>
    <mergeCell ref="D2:H2"/>
    <mergeCell ref="D3:H3"/>
    <mergeCell ref="D4:H4"/>
    <mergeCell ref="D5:H5"/>
    <mergeCell ref="C9:E9"/>
    <mergeCell ref="F9:I9"/>
    <mergeCell ref="A7:B7"/>
    <mergeCell ref="C7:E7"/>
    <mergeCell ref="F7:I7"/>
    <mergeCell ref="A8:B8"/>
    <mergeCell ref="C8:E8"/>
    <mergeCell ref="F8:I8"/>
    <mergeCell ref="A49:I49"/>
    <mergeCell ref="D63:F63"/>
    <mergeCell ref="D64:F64"/>
    <mergeCell ref="D65:F65"/>
    <mergeCell ref="D66:F66"/>
    <mergeCell ref="D68:F68"/>
    <mergeCell ref="D70:F70"/>
    <mergeCell ref="D72:F72"/>
    <mergeCell ref="A87:C87"/>
    <mergeCell ref="D87:F87"/>
    <mergeCell ref="A89:B89"/>
    <mergeCell ref="D89:F89"/>
    <mergeCell ref="A91:C91"/>
    <mergeCell ref="A102:C102"/>
    <mergeCell ref="F102:H102"/>
    <mergeCell ref="D88:F88"/>
    <mergeCell ref="D90:F90"/>
    <mergeCell ref="D74:F74"/>
    <mergeCell ref="D76:F76"/>
    <mergeCell ref="D78:F78"/>
    <mergeCell ref="D80:F80"/>
    <mergeCell ref="D82:F82"/>
    <mergeCell ref="D84:F84"/>
    <mergeCell ref="D86:F86"/>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12.63"/>
  </cols>
  <sheetData>
    <row r="1">
      <c r="A1" s="141">
        <v>2012.0</v>
      </c>
      <c r="B1" s="142">
        <v>45107.0</v>
      </c>
      <c r="C1" s="143" t="s">
        <v>334</v>
      </c>
      <c r="D1" s="143" t="s">
        <v>335</v>
      </c>
      <c r="E1" s="143" t="s">
        <v>336</v>
      </c>
      <c r="F1" s="144"/>
      <c r="G1" s="144"/>
      <c r="H1" s="144"/>
      <c r="I1" s="144"/>
      <c r="J1" s="144"/>
      <c r="K1" s="144"/>
      <c r="L1" s="144"/>
      <c r="M1" s="144"/>
      <c r="N1" s="144"/>
      <c r="O1" s="144"/>
      <c r="P1" s="144"/>
      <c r="Q1" s="144"/>
      <c r="R1" s="144"/>
      <c r="S1" s="144"/>
      <c r="T1" s="144"/>
      <c r="U1" s="144"/>
      <c r="V1" s="144"/>
      <c r="W1" s="144"/>
      <c r="X1" s="144"/>
      <c r="Y1" s="144"/>
      <c r="Z1" s="144"/>
    </row>
    <row r="2">
      <c r="A2" s="145"/>
      <c r="B2" s="146">
        <v>2013.0</v>
      </c>
      <c r="C2" s="147">
        <v>1210000.0</v>
      </c>
      <c r="D2" s="147">
        <v>2836712.0</v>
      </c>
      <c r="E2" s="148">
        <f t="shared" ref="E2:E8" si="1">sum(C2:D2)</f>
        <v>4046712</v>
      </c>
      <c r="F2" s="144"/>
      <c r="G2" s="144"/>
      <c r="H2" s="144"/>
      <c r="I2" s="144"/>
      <c r="J2" s="144"/>
      <c r="K2" s="144"/>
      <c r="L2" s="144"/>
      <c r="M2" s="144"/>
      <c r="N2" s="144"/>
      <c r="O2" s="144"/>
      <c r="P2" s="144"/>
      <c r="Q2" s="144"/>
      <c r="R2" s="144"/>
      <c r="S2" s="144"/>
      <c r="T2" s="144"/>
      <c r="U2" s="144"/>
      <c r="V2" s="144"/>
      <c r="W2" s="144"/>
      <c r="X2" s="144"/>
      <c r="Y2" s="144"/>
      <c r="Z2" s="144"/>
    </row>
    <row r="3">
      <c r="A3" s="145"/>
      <c r="B3" s="146">
        <v>2014.0</v>
      </c>
      <c r="C3" s="147">
        <v>160000.0</v>
      </c>
      <c r="D3" s="147">
        <v>2192847.0</v>
      </c>
      <c r="E3" s="148">
        <f t="shared" si="1"/>
        <v>2352847</v>
      </c>
      <c r="F3" s="144"/>
      <c r="G3" s="144"/>
      <c r="H3" s="144"/>
      <c r="I3" s="144"/>
      <c r="J3" s="144"/>
      <c r="K3" s="144"/>
      <c r="L3" s="144"/>
      <c r="M3" s="144"/>
      <c r="N3" s="144"/>
      <c r="O3" s="144"/>
      <c r="P3" s="144"/>
      <c r="Q3" s="144"/>
      <c r="R3" s="144"/>
      <c r="S3" s="144"/>
      <c r="T3" s="144"/>
      <c r="U3" s="144"/>
      <c r="V3" s="144"/>
      <c r="W3" s="144"/>
      <c r="X3" s="144"/>
      <c r="Y3" s="144"/>
      <c r="Z3" s="144"/>
    </row>
    <row r="4">
      <c r="A4" s="145"/>
      <c r="B4" s="146">
        <v>2015.0</v>
      </c>
      <c r="C4" s="147">
        <v>70000.0</v>
      </c>
      <c r="D4" s="147">
        <v>5793331.0</v>
      </c>
      <c r="E4" s="148">
        <f t="shared" si="1"/>
        <v>5863331</v>
      </c>
      <c r="F4" s="144"/>
      <c r="G4" s="144"/>
      <c r="H4" s="144"/>
      <c r="I4" s="144"/>
      <c r="J4" s="144"/>
      <c r="K4" s="144"/>
      <c r="L4" s="144"/>
      <c r="M4" s="144"/>
      <c r="N4" s="144"/>
      <c r="O4" s="144"/>
      <c r="P4" s="144"/>
      <c r="Q4" s="144"/>
      <c r="R4" s="144"/>
      <c r="S4" s="144"/>
      <c r="T4" s="144"/>
      <c r="U4" s="144"/>
      <c r="V4" s="144"/>
      <c r="W4" s="144"/>
      <c r="X4" s="144"/>
      <c r="Y4" s="144"/>
      <c r="Z4" s="144"/>
    </row>
    <row r="5">
      <c r="A5" s="145"/>
      <c r="B5" s="146">
        <v>2016.0</v>
      </c>
      <c r="C5" s="147">
        <v>570000.0</v>
      </c>
      <c r="D5" s="147">
        <v>7044324.0</v>
      </c>
      <c r="E5" s="148">
        <f t="shared" si="1"/>
        <v>7614324</v>
      </c>
      <c r="F5" s="144"/>
      <c r="G5" s="144"/>
      <c r="H5" s="144"/>
      <c r="I5" s="144"/>
      <c r="J5" s="144"/>
      <c r="K5" s="144"/>
      <c r="L5" s="144"/>
      <c r="M5" s="144"/>
      <c r="N5" s="144"/>
      <c r="O5" s="144"/>
      <c r="P5" s="144"/>
      <c r="Q5" s="144"/>
      <c r="R5" s="144"/>
      <c r="S5" s="144"/>
      <c r="T5" s="144"/>
      <c r="U5" s="144"/>
      <c r="V5" s="144"/>
      <c r="W5" s="144"/>
      <c r="X5" s="144"/>
      <c r="Y5" s="144"/>
      <c r="Z5" s="144"/>
    </row>
    <row r="6">
      <c r="A6" s="145"/>
      <c r="B6" s="146">
        <v>2017.0</v>
      </c>
      <c r="C6" s="147">
        <v>300000.0</v>
      </c>
      <c r="D6" s="147">
        <v>5870128.0</v>
      </c>
      <c r="E6" s="148">
        <f t="shared" si="1"/>
        <v>6170128</v>
      </c>
      <c r="F6" s="144"/>
      <c r="G6" s="144"/>
      <c r="H6" s="144"/>
      <c r="I6" s="144"/>
      <c r="J6" s="144"/>
      <c r="K6" s="144"/>
      <c r="L6" s="144"/>
      <c r="M6" s="144"/>
      <c r="N6" s="144"/>
      <c r="O6" s="144"/>
      <c r="P6" s="144"/>
      <c r="Q6" s="144"/>
      <c r="R6" s="144"/>
      <c r="S6" s="144"/>
      <c r="T6" s="144"/>
      <c r="U6" s="144"/>
      <c r="V6" s="144"/>
      <c r="W6" s="144"/>
      <c r="X6" s="144"/>
      <c r="Y6" s="144"/>
      <c r="Z6" s="144"/>
    </row>
    <row r="7">
      <c r="A7" s="145"/>
      <c r="B7" s="146" t="s">
        <v>337</v>
      </c>
      <c r="C7" s="147">
        <v>1300000.0</v>
      </c>
      <c r="D7" s="147">
        <v>1.971E7</v>
      </c>
      <c r="E7" s="148">
        <f t="shared" si="1"/>
        <v>21010000</v>
      </c>
      <c r="F7" s="144"/>
      <c r="G7" s="144"/>
      <c r="H7" s="144"/>
      <c r="I7" s="144"/>
      <c r="J7" s="144"/>
      <c r="K7" s="144"/>
      <c r="L7" s="144"/>
      <c r="M7" s="144"/>
      <c r="N7" s="144"/>
      <c r="O7" s="144"/>
      <c r="P7" s="144"/>
      <c r="Q7" s="144"/>
      <c r="R7" s="144"/>
      <c r="S7" s="144"/>
      <c r="T7" s="144"/>
      <c r="U7" s="144"/>
      <c r="V7" s="144"/>
      <c r="W7" s="144"/>
      <c r="X7" s="144"/>
      <c r="Y7" s="144"/>
      <c r="Z7" s="144"/>
    </row>
    <row r="8">
      <c r="A8" s="145"/>
      <c r="B8" s="146" t="s">
        <v>338</v>
      </c>
      <c r="C8" s="147" t="s">
        <v>309</v>
      </c>
      <c r="D8" s="147">
        <v>-11294.0</v>
      </c>
      <c r="E8" s="148">
        <f t="shared" si="1"/>
        <v>-11294</v>
      </c>
      <c r="F8" s="144"/>
      <c r="G8" s="144"/>
      <c r="H8" s="144"/>
      <c r="I8" s="144"/>
      <c r="J8" s="144"/>
      <c r="K8" s="144"/>
      <c r="L8" s="144"/>
      <c r="M8" s="144"/>
      <c r="N8" s="144"/>
      <c r="O8" s="144"/>
      <c r="P8" s="144"/>
      <c r="Q8" s="144"/>
      <c r="R8" s="144"/>
      <c r="S8" s="144"/>
      <c r="T8" s="144"/>
      <c r="U8" s="144"/>
      <c r="V8" s="144"/>
      <c r="W8" s="144"/>
      <c r="X8" s="144"/>
      <c r="Y8" s="144"/>
      <c r="Z8" s="144"/>
    </row>
    <row r="9">
      <c r="A9" s="145"/>
      <c r="B9" s="149" t="s">
        <v>339</v>
      </c>
      <c r="C9" s="150">
        <f t="shared" ref="C9:E9" si="2">sum(C2:C8)</f>
        <v>3610000</v>
      </c>
      <c r="D9" s="150">
        <f t="shared" si="2"/>
        <v>43436048</v>
      </c>
      <c r="E9" s="150">
        <f t="shared" si="2"/>
        <v>47046048</v>
      </c>
      <c r="F9" s="144"/>
      <c r="G9" s="144"/>
      <c r="H9" s="144"/>
      <c r="I9" s="144"/>
      <c r="J9" s="144"/>
      <c r="K9" s="144"/>
      <c r="L9" s="144"/>
      <c r="M9" s="144"/>
      <c r="N9" s="144"/>
      <c r="O9" s="144"/>
      <c r="P9" s="144"/>
      <c r="Q9" s="144"/>
      <c r="R9" s="144"/>
      <c r="S9" s="144"/>
      <c r="T9" s="144"/>
      <c r="U9" s="144"/>
      <c r="V9" s="144"/>
      <c r="W9" s="144"/>
      <c r="X9" s="144"/>
      <c r="Y9" s="144"/>
      <c r="Z9" s="144"/>
    </row>
    <row r="10">
      <c r="A10" s="145"/>
      <c r="E10" s="144"/>
      <c r="F10" s="144"/>
      <c r="G10" s="144"/>
      <c r="H10" s="144"/>
      <c r="I10" s="144"/>
      <c r="J10" s="144"/>
      <c r="K10" s="144"/>
      <c r="L10" s="144"/>
      <c r="M10" s="144"/>
      <c r="N10" s="144"/>
      <c r="O10" s="144"/>
      <c r="P10" s="144"/>
      <c r="Q10" s="144"/>
      <c r="R10" s="144"/>
      <c r="S10" s="144"/>
      <c r="T10" s="144"/>
      <c r="U10" s="144"/>
      <c r="V10" s="144"/>
      <c r="W10" s="144"/>
      <c r="X10" s="144"/>
      <c r="Y10" s="144"/>
      <c r="Z10" s="144"/>
    </row>
    <row r="11">
      <c r="A11" s="141"/>
      <c r="B11" s="151"/>
      <c r="C11" s="151"/>
      <c r="D11" s="151"/>
      <c r="E11" s="144"/>
      <c r="F11" s="144"/>
      <c r="G11" s="144"/>
      <c r="H11" s="144"/>
      <c r="I11" s="144"/>
      <c r="J11" s="144"/>
      <c r="K11" s="144"/>
      <c r="L11" s="144"/>
      <c r="M11" s="144"/>
      <c r="N11" s="144"/>
      <c r="O11" s="144"/>
      <c r="P11" s="144"/>
      <c r="Q11" s="144"/>
      <c r="R11" s="144"/>
      <c r="S11" s="144"/>
      <c r="T11" s="144"/>
      <c r="U11" s="144"/>
      <c r="V11" s="144"/>
      <c r="W11" s="144"/>
      <c r="X11" s="144"/>
      <c r="Y11" s="144"/>
      <c r="Z11" s="144"/>
    </row>
    <row r="12">
      <c r="A12" s="141">
        <v>2013.0</v>
      </c>
      <c r="B12" s="142">
        <v>45107.0</v>
      </c>
      <c r="C12" s="143" t="s">
        <v>334</v>
      </c>
      <c r="D12" s="143" t="s">
        <v>335</v>
      </c>
      <c r="E12" s="143" t="s">
        <v>336</v>
      </c>
      <c r="F12" s="144"/>
      <c r="G12" s="144"/>
      <c r="H12" s="144"/>
      <c r="I12" s="144"/>
      <c r="J12" s="144"/>
      <c r="K12" s="144"/>
      <c r="L12" s="144"/>
      <c r="M12" s="144"/>
      <c r="N12" s="144"/>
      <c r="O12" s="144"/>
      <c r="P12" s="144"/>
      <c r="Q12" s="144"/>
      <c r="R12" s="144"/>
      <c r="S12" s="144"/>
      <c r="T12" s="144"/>
      <c r="U12" s="144"/>
      <c r="V12" s="144"/>
      <c r="W12" s="144"/>
      <c r="X12" s="144"/>
      <c r="Y12" s="144"/>
      <c r="Z12" s="144"/>
    </row>
    <row r="13">
      <c r="A13" s="145"/>
      <c r="B13" s="146">
        <v>2014.0</v>
      </c>
      <c r="C13" s="147">
        <v>6385378.0</v>
      </c>
      <c r="D13" s="147">
        <v>1068297.0</v>
      </c>
      <c r="E13" s="148">
        <f t="shared" ref="E13:E18" si="3">sum(C13:D13)</f>
        <v>7453675</v>
      </c>
      <c r="F13" s="144"/>
      <c r="G13" s="144"/>
      <c r="H13" s="144"/>
      <c r="I13" s="144"/>
      <c r="J13" s="144"/>
      <c r="K13" s="144"/>
      <c r="L13" s="144"/>
      <c r="M13" s="144"/>
      <c r="N13" s="144"/>
      <c r="O13" s="144"/>
      <c r="P13" s="144"/>
      <c r="Q13" s="144"/>
      <c r="R13" s="144"/>
      <c r="S13" s="144"/>
      <c r="T13" s="144"/>
      <c r="U13" s="144"/>
      <c r="V13" s="144"/>
      <c r="W13" s="144"/>
      <c r="X13" s="144"/>
      <c r="Y13" s="144"/>
      <c r="Z13" s="144"/>
    </row>
    <row r="14">
      <c r="A14" s="145"/>
      <c r="B14" s="146">
        <v>2015.0</v>
      </c>
      <c r="C14" s="147">
        <v>257500.0</v>
      </c>
      <c r="D14" s="147">
        <v>5913331.0</v>
      </c>
      <c r="E14" s="148">
        <f t="shared" si="3"/>
        <v>6170831</v>
      </c>
      <c r="F14" s="144"/>
      <c r="G14" s="144"/>
      <c r="H14" s="144"/>
      <c r="I14" s="144"/>
      <c r="J14" s="144"/>
      <c r="K14" s="144"/>
      <c r="L14" s="144"/>
      <c r="M14" s="144"/>
      <c r="N14" s="144"/>
      <c r="O14" s="144"/>
      <c r="P14" s="144"/>
      <c r="Q14" s="144"/>
      <c r="R14" s="144"/>
      <c r="S14" s="144"/>
      <c r="T14" s="144"/>
      <c r="U14" s="144"/>
      <c r="V14" s="144"/>
      <c r="W14" s="144"/>
      <c r="X14" s="144"/>
      <c r="Y14" s="144"/>
      <c r="Z14" s="144"/>
    </row>
    <row r="15">
      <c r="A15" s="145"/>
      <c r="B15" s="146">
        <v>2016.0</v>
      </c>
      <c r="C15" s="147">
        <v>257500.0</v>
      </c>
      <c r="D15" s="147">
        <v>7169324.0</v>
      </c>
      <c r="E15" s="148">
        <f t="shared" si="3"/>
        <v>7426824</v>
      </c>
      <c r="F15" s="144"/>
      <c r="G15" s="144"/>
      <c r="H15" s="144"/>
      <c r="I15" s="144"/>
      <c r="J15" s="144"/>
      <c r="K15" s="144"/>
      <c r="L15" s="144"/>
      <c r="M15" s="144"/>
      <c r="N15" s="144"/>
      <c r="O15" s="144"/>
      <c r="P15" s="144"/>
      <c r="Q15" s="144"/>
      <c r="R15" s="144"/>
      <c r="S15" s="144"/>
      <c r="T15" s="144"/>
      <c r="U15" s="144"/>
      <c r="V15" s="144"/>
      <c r="W15" s="144"/>
      <c r="X15" s="144"/>
      <c r="Y15" s="144"/>
      <c r="Z15" s="144"/>
    </row>
    <row r="16">
      <c r="A16" s="145"/>
      <c r="B16" s="146">
        <v>2017.0</v>
      </c>
      <c r="C16" s="147">
        <v>425000.0</v>
      </c>
      <c r="D16" s="147">
        <v>6010128.0</v>
      </c>
      <c r="E16" s="148">
        <f t="shared" si="3"/>
        <v>6435128</v>
      </c>
      <c r="F16" s="144"/>
      <c r="G16" s="144"/>
      <c r="H16" s="144"/>
      <c r="I16" s="144"/>
      <c r="J16" s="144"/>
      <c r="K16" s="144"/>
      <c r="L16" s="144"/>
      <c r="M16" s="144"/>
      <c r="N16" s="144"/>
      <c r="O16" s="144"/>
      <c r="P16" s="144"/>
      <c r="Q16" s="144"/>
      <c r="R16" s="144"/>
      <c r="S16" s="144"/>
      <c r="T16" s="144"/>
      <c r="U16" s="144"/>
      <c r="V16" s="144"/>
      <c r="W16" s="144"/>
      <c r="X16" s="144"/>
      <c r="Y16" s="144"/>
      <c r="Z16" s="144"/>
    </row>
    <row r="17">
      <c r="A17" s="145"/>
      <c r="B17" s="146">
        <v>2018.0</v>
      </c>
      <c r="C17" s="147">
        <v>550000.0</v>
      </c>
      <c r="D17" s="147">
        <v>7462669.0</v>
      </c>
      <c r="E17" s="148">
        <f t="shared" si="3"/>
        <v>8012669</v>
      </c>
      <c r="F17" s="144"/>
      <c r="G17" s="144"/>
      <c r="H17" s="144"/>
      <c r="I17" s="144"/>
      <c r="J17" s="144"/>
      <c r="K17" s="144"/>
      <c r="L17" s="144"/>
      <c r="M17" s="144"/>
      <c r="N17" s="144"/>
      <c r="O17" s="144"/>
      <c r="P17" s="144"/>
      <c r="Q17" s="144"/>
      <c r="R17" s="144"/>
      <c r="S17" s="144"/>
      <c r="T17" s="144"/>
      <c r="U17" s="144"/>
      <c r="V17" s="144"/>
      <c r="W17" s="144"/>
      <c r="X17" s="144"/>
      <c r="Y17" s="144"/>
      <c r="Z17" s="144"/>
    </row>
    <row r="18">
      <c r="A18" s="145"/>
      <c r="B18" s="146" t="s">
        <v>337</v>
      </c>
      <c r="C18" s="147">
        <v>375000.0</v>
      </c>
      <c r="D18" s="147">
        <v>2.1212331E7</v>
      </c>
      <c r="E18" s="148">
        <f t="shared" si="3"/>
        <v>21587331</v>
      </c>
      <c r="F18" s="144"/>
      <c r="G18" s="144"/>
      <c r="H18" s="144"/>
      <c r="I18" s="144"/>
      <c r="J18" s="144"/>
      <c r="K18" s="144"/>
      <c r="L18" s="144"/>
      <c r="M18" s="144"/>
      <c r="N18" s="144"/>
      <c r="O18" s="144"/>
      <c r="P18" s="144"/>
      <c r="Q18" s="144"/>
      <c r="R18" s="144"/>
      <c r="S18" s="144"/>
      <c r="T18" s="144"/>
      <c r="U18" s="144"/>
      <c r="V18" s="144"/>
      <c r="W18" s="144"/>
      <c r="X18" s="144"/>
      <c r="Y18" s="144"/>
      <c r="Z18" s="144"/>
    </row>
    <row r="19">
      <c r="A19" s="145"/>
      <c r="B19" s="146" t="s">
        <v>338</v>
      </c>
      <c r="C19" s="147" t="s">
        <v>309</v>
      </c>
      <c r="D19" s="147">
        <v>-8292.0</v>
      </c>
      <c r="E19" s="147">
        <v>-8292.0</v>
      </c>
      <c r="F19" s="144"/>
      <c r="G19" s="144"/>
      <c r="H19" s="144"/>
      <c r="I19" s="144"/>
      <c r="J19" s="144"/>
      <c r="K19" s="144"/>
      <c r="L19" s="144"/>
      <c r="M19" s="144"/>
      <c r="N19" s="144"/>
      <c r="O19" s="144"/>
      <c r="P19" s="144"/>
      <c r="Q19" s="144"/>
      <c r="R19" s="144"/>
      <c r="S19" s="144"/>
      <c r="T19" s="144"/>
      <c r="U19" s="144"/>
      <c r="V19" s="144"/>
      <c r="W19" s="144"/>
      <c r="X19" s="144"/>
      <c r="Y19" s="144"/>
      <c r="Z19" s="144"/>
    </row>
    <row r="20">
      <c r="A20" s="145"/>
      <c r="B20" s="149" t="s">
        <v>339</v>
      </c>
      <c r="C20" s="150">
        <f t="shared" ref="C20:E20" si="4">sum(C13:C19)</f>
        <v>8250378</v>
      </c>
      <c r="D20" s="150">
        <f t="shared" si="4"/>
        <v>48827788</v>
      </c>
      <c r="E20" s="150">
        <f t="shared" si="4"/>
        <v>57078166</v>
      </c>
      <c r="F20" s="144"/>
      <c r="G20" s="144"/>
      <c r="H20" s="144"/>
      <c r="I20" s="144"/>
      <c r="J20" s="144"/>
      <c r="K20" s="144"/>
      <c r="L20" s="144"/>
      <c r="M20" s="144"/>
      <c r="N20" s="144"/>
      <c r="O20" s="144"/>
      <c r="P20" s="144"/>
      <c r="Q20" s="144"/>
      <c r="R20" s="144"/>
      <c r="S20" s="144"/>
      <c r="T20" s="144"/>
      <c r="U20" s="144"/>
      <c r="V20" s="144"/>
      <c r="W20" s="144"/>
      <c r="X20" s="144"/>
      <c r="Y20" s="144"/>
      <c r="Z20" s="144"/>
    </row>
    <row r="21">
      <c r="A21" s="145"/>
      <c r="E21" s="144"/>
      <c r="F21" s="144"/>
      <c r="G21" s="144"/>
      <c r="H21" s="144"/>
      <c r="I21" s="144"/>
      <c r="J21" s="144"/>
      <c r="K21" s="144"/>
      <c r="L21" s="144"/>
      <c r="M21" s="144"/>
      <c r="N21" s="144"/>
      <c r="O21" s="144"/>
      <c r="P21" s="144"/>
      <c r="Q21" s="144"/>
      <c r="R21" s="144"/>
      <c r="S21" s="144"/>
      <c r="T21" s="144"/>
      <c r="U21" s="144"/>
      <c r="V21" s="144"/>
      <c r="W21" s="144"/>
      <c r="X21" s="144"/>
      <c r="Y21" s="144"/>
      <c r="Z21" s="144"/>
    </row>
    <row r="22">
      <c r="A22" s="152"/>
      <c r="B22" s="153"/>
      <c r="C22" s="153"/>
      <c r="D22" s="153"/>
      <c r="E22" s="144"/>
      <c r="F22" s="144"/>
      <c r="G22" s="144"/>
      <c r="H22" s="144"/>
      <c r="I22" s="144"/>
      <c r="J22" s="144"/>
      <c r="K22" s="144"/>
      <c r="L22" s="144"/>
      <c r="M22" s="144"/>
      <c r="N22" s="144"/>
      <c r="O22" s="144"/>
      <c r="P22" s="144"/>
      <c r="Q22" s="144"/>
      <c r="R22" s="144"/>
      <c r="S22" s="144"/>
      <c r="T22" s="144"/>
      <c r="U22" s="144"/>
      <c r="V22" s="144"/>
      <c r="W22" s="144"/>
      <c r="X22" s="144"/>
      <c r="Y22" s="144"/>
      <c r="Z22" s="144"/>
    </row>
    <row r="23">
      <c r="A23" s="141">
        <v>2014.0</v>
      </c>
      <c r="B23" s="154">
        <v>45107.0</v>
      </c>
      <c r="C23" s="155" t="s">
        <v>334</v>
      </c>
      <c r="D23" s="155" t="s">
        <v>335</v>
      </c>
      <c r="E23" s="155" t="s">
        <v>340</v>
      </c>
      <c r="F23" s="155" t="s">
        <v>336</v>
      </c>
      <c r="G23" s="144"/>
      <c r="H23" s="144"/>
      <c r="I23" s="144"/>
      <c r="J23" s="144"/>
      <c r="K23" s="144"/>
      <c r="L23" s="144"/>
      <c r="M23" s="144"/>
      <c r="N23" s="144"/>
      <c r="O23" s="144"/>
      <c r="P23" s="144"/>
      <c r="Q23" s="144"/>
      <c r="R23" s="144"/>
      <c r="S23" s="144"/>
      <c r="T23" s="144"/>
      <c r="U23" s="144"/>
      <c r="V23" s="144"/>
      <c r="W23" s="144"/>
      <c r="X23" s="144"/>
      <c r="Y23" s="144"/>
      <c r="Z23" s="144"/>
    </row>
    <row r="24">
      <c r="A24" s="145"/>
      <c r="B24" s="156">
        <v>2015.0</v>
      </c>
      <c r="C24" s="157">
        <v>1.1977795E7</v>
      </c>
      <c r="D24" s="157">
        <v>9421859.0</v>
      </c>
      <c r="E24" s="157">
        <v>-3402988.0</v>
      </c>
      <c r="F24" s="158">
        <f t="shared" ref="F24:F30" si="5">sum(C24:E24)</f>
        <v>17996666</v>
      </c>
      <c r="G24" s="144"/>
      <c r="H24" s="144"/>
      <c r="I24" s="144"/>
      <c r="J24" s="144"/>
      <c r="K24" s="144"/>
      <c r="L24" s="144"/>
      <c r="M24" s="144"/>
      <c r="N24" s="144"/>
      <c r="O24" s="144"/>
      <c r="P24" s="144"/>
      <c r="Q24" s="144"/>
      <c r="R24" s="144"/>
      <c r="S24" s="144"/>
      <c r="T24" s="144"/>
      <c r="U24" s="144"/>
      <c r="V24" s="144"/>
      <c r="W24" s="144"/>
      <c r="X24" s="144"/>
      <c r="Y24" s="144"/>
      <c r="Z24" s="144"/>
    </row>
    <row r="25">
      <c r="A25" s="145"/>
      <c r="B25" s="156">
        <v>2016.0</v>
      </c>
      <c r="C25" s="157">
        <v>382500.0</v>
      </c>
      <c r="D25" s="157">
        <v>794325.0</v>
      </c>
      <c r="E25" s="157" t="s">
        <v>309</v>
      </c>
      <c r="F25" s="158">
        <f t="shared" si="5"/>
        <v>1176825</v>
      </c>
      <c r="G25" s="144"/>
      <c r="H25" s="144"/>
      <c r="I25" s="144"/>
      <c r="J25" s="144"/>
      <c r="K25" s="144"/>
      <c r="L25" s="144"/>
      <c r="M25" s="144"/>
      <c r="N25" s="144"/>
      <c r="O25" s="144"/>
      <c r="P25" s="144"/>
      <c r="Q25" s="144"/>
      <c r="R25" s="144"/>
      <c r="S25" s="144"/>
      <c r="T25" s="144"/>
      <c r="U25" s="144"/>
      <c r="V25" s="144"/>
      <c r="W25" s="144"/>
      <c r="X25" s="144"/>
      <c r="Y25" s="144"/>
      <c r="Z25" s="144"/>
    </row>
    <row r="26">
      <c r="A26" s="145"/>
      <c r="B26" s="156">
        <v>2017.0</v>
      </c>
      <c r="C26" s="157">
        <v>550000.0</v>
      </c>
      <c r="D26" s="157">
        <v>6465128.0</v>
      </c>
      <c r="E26" s="157" t="s">
        <v>309</v>
      </c>
      <c r="F26" s="158">
        <f t="shared" si="5"/>
        <v>7015128</v>
      </c>
      <c r="G26" s="144"/>
      <c r="H26" s="144"/>
      <c r="I26" s="144"/>
      <c r="J26" s="144"/>
      <c r="K26" s="144"/>
      <c r="L26" s="144"/>
      <c r="M26" s="144"/>
      <c r="N26" s="144"/>
      <c r="O26" s="144"/>
      <c r="P26" s="144"/>
      <c r="Q26" s="144"/>
      <c r="R26" s="144"/>
      <c r="S26" s="144"/>
      <c r="T26" s="144"/>
      <c r="U26" s="144"/>
      <c r="V26" s="144"/>
      <c r="W26" s="144"/>
      <c r="X26" s="144"/>
      <c r="Y26" s="144"/>
      <c r="Z26" s="144"/>
    </row>
    <row r="27">
      <c r="A27" s="145"/>
      <c r="B27" s="156">
        <v>2018.0</v>
      </c>
      <c r="C27" s="157">
        <v>175000.0</v>
      </c>
      <c r="D27" s="157">
        <v>7952669.0</v>
      </c>
      <c r="E27" s="157" t="s">
        <v>309</v>
      </c>
      <c r="F27" s="158">
        <f t="shared" si="5"/>
        <v>8127669</v>
      </c>
      <c r="G27" s="144"/>
      <c r="H27" s="144"/>
      <c r="I27" s="144"/>
      <c r="J27" s="144"/>
      <c r="K27" s="144"/>
      <c r="L27" s="144"/>
      <c r="M27" s="144"/>
      <c r="N27" s="144"/>
      <c r="O27" s="144"/>
      <c r="P27" s="144"/>
      <c r="Q27" s="144"/>
      <c r="R27" s="144"/>
      <c r="S27" s="144"/>
      <c r="T27" s="144"/>
      <c r="U27" s="144"/>
      <c r="V27" s="144"/>
      <c r="W27" s="144"/>
      <c r="X27" s="144"/>
      <c r="Y27" s="144"/>
      <c r="Z27" s="144"/>
    </row>
    <row r="28">
      <c r="A28" s="145"/>
      <c r="B28" s="156">
        <v>2019.0</v>
      </c>
      <c r="C28" s="157">
        <v>375000.0</v>
      </c>
      <c r="D28" s="157">
        <v>744271.0</v>
      </c>
      <c r="E28" s="157" t="s">
        <v>309</v>
      </c>
      <c r="F28" s="158">
        <f t="shared" si="5"/>
        <v>1119271</v>
      </c>
      <c r="G28" s="144"/>
      <c r="H28" s="144"/>
      <c r="I28" s="144"/>
      <c r="J28" s="144"/>
      <c r="K28" s="144"/>
      <c r="L28" s="144"/>
      <c r="M28" s="144"/>
      <c r="N28" s="144"/>
      <c r="O28" s="144"/>
      <c r="P28" s="144"/>
      <c r="Q28" s="144"/>
      <c r="R28" s="144"/>
      <c r="S28" s="144"/>
      <c r="T28" s="144"/>
      <c r="U28" s="144"/>
      <c r="V28" s="144"/>
      <c r="W28" s="144"/>
      <c r="X28" s="144"/>
      <c r="Y28" s="144"/>
      <c r="Z28" s="144"/>
    </row>
    <row r="29">
      <c r="A29" s="145"/>
      <c r="B29" s="156" t="s">
        <v>337</v>
      </c>
      <c r="C29" s="157">
        <v>1000000.0</v>
      </c>
      <c r="D29" s="157">
        <v>5.195306E7</v>
      </c>
      <c r="E29" s="157" t="s">
        <v>309</v>
      </c>
      <c r="F29" s="158">
        <f t="shared" si="5"/>
        <v>52953060</v>
      </c>
      <c r="G29" s="144"/>
      <c r="H29" s="144"/>
      <c r="I29" s="144"/>
      <c r="J29" s="144"/>
      <c r="K29" s="144"/>
      <c r="L29" s="144"/>
      <c r="M29" s="144"/>
      <c r="N29" s="144"/>
      <c r="O29" s="144"/>
      <c r="P29" s="144"/>
      <c r="Q29" s="144"/>
      <c r="R29" s="144"/>
      <c r="S29" s="144"/>
      <c r="T29" s="144"/>
      <c r="U29" s="144"/>
      <c r="V29" s="144"/>
      <c r="W29" s="144"/>
      <c r="X29" s="144"/>
      <c r="Y29" s="144"/>
      <c r="Z29" s="144"/>
    </row>
    <row r="30">
      <c r="A30" s="145"/>
      <c r="B30" s="156" t="s">
        <v>338</v>
      </c>
      <c r="C30" s="157"/>
      <c r="D30" s="157">
        <v>-5537.0</v>
      </c>
      <c r="E30" s="157"/>
      <c r="F30" s="158">
        <f t="shared" si="5"/>
        <v>-5537</v>
      </c>
      <c r="G30" s="144"/>
      <c r="H30" s="144"/>
      <c r="I30" s="144"/>
      <c r="J30" s="144"/>
      <c r="K30" s="144"/>
      <c r="L30" s="144"/>
      <c r="M30" s="144"/>
      <c r="N30" s="144"/>
      <c r="O30" s="144"/>
      <c r="P30" s="144"/>
      <c r="Q30" s="144"/>
      <c r="R30" s="144"/>
      <c r="S30" s="144"/>
      <c r="T30" s="144"/>
      <c r="U30" s="144"/>
      <c r="V30" s="144"/>
      <c r="W30" s="144"/>
      <c r="X30" s="144"/>
      <c r="Y30" s="144"/>
      <c r="Z30" s="144"/>
    </row>
    <row r="31">
      <c r="A31" s="145"/>
      <c r="B31" s="159" t="s">
        <v>339</v>
      </c>
      <c r="C31" s="160">
        <f t="shared" ref="C31:F31" si="6">sum(C24:C30)</f>
        <v>14460295</v>
      </c>
      <c r="D31" s="160">
        <f t="shared" si="6"/>
        <v>77325775</v>
      </c>
      <c r="E31" s="160">
        <f t="shared" si="6"/>
        <v>-3402988</v>
      </c>
      <c r="F31" s="160">
        <f t="shared" si="6"/>
        <v>88383082</v>
      </c>
      <c r="G31" s="144"/>
      <c r="H31" s="144"/>
      <c r="I31" s="144"/>
      <c r="J31" s="144"/>
      <c r="K31" s="144"/>
      <c r="L31" s="144"/>
      <c r="M31" s="144"/>
      <c r="N31" s="144"/>
      <c r="O31" s="144"/>
      <c r="P31" s="144"/>
      <c r="Q31" s="144"/>
      <c r="R31" s="144"/>
      <c r="S31" s="144"/>
      <c r="T31" s="144"/>
      <c r="U31" s="144"/>
      <c r="V31" s="144"/>
      <c r="W31" s="144"/>
      <c r="X31" s="144"/>
      <c r="Y31" s="144"/>
      <c r="Z31" s="144"/>
    </row>
    <row r="32">
      <c r="A32" s="141"/>
      <c r="B32" s="161"/>
      <c r="C32" s="161"/>
      <c r="D32" s="161"/>
      <c r="E32" s="144"/>
      <c r="F32" s="144"/>
      <c r="G32" s="144"/>
      <c r="H32" s="144"/>
      <c r="I32" s="144"/>
      <c r="J32" s="144"/>
      <c r="K32" s="144"/>
      <c r="L32" s="144"/>
      <c r="M32" s="144"/>
      <c r="N32" s="144"/>
      <c r="O32" s="144"/>
      <c r="P32" s="144"/>
      <c r="Q32" s="144"/>
      <c r="R32" s="144"/>
      <c r="S32" s="144"/>
      <c r="T32" s="144"/>
      <c r="U32" s="144"/>
      <c r="V32" s="144"/>
      <c r="W32" s="144"/>
      <c r="X32" s="144"/>
      <c r="Y32" s="144"/>
      <c r="Z32" s="144"/>
    </row>
    <row r="33">
      <c r="A33" s="141">
        <v>2015.0</v>
      </c>
      <c r="B33" s="154">
        <v>45107.0</v>
      </c>
      <c r="C33" s="155" t="s">
        <v>334</v>
      </c>
      <c r="D33" s="155" t="s">
        <v>335</v>
      </c>
      <c r="E33" s="155" t="s">
        <v>336</v>
      </c>
      <c r="F33" s="144"/>
      <c r="G33" s="144"/>
      <c r="H33" s="144"/>
      <c r="I33" s="144"/>
      <c r="J33" s="144"/>
      <c r="K33" s="144"/>
      <c r="L33" s="144"/>
      <c r="M33" s="144"/>
      <c r="N33" s="144"/>
      <c r="O33" s="144"/>
      <c r="P33" s="144"/>
      <c r="Q33" s="144"/>
      <c r="R33" s="144"/>
      <c r="S33" s="144"/>
      <c r="T33" s="144"/>
      <c r="U33" s="144"/>
      <c r="V33" s="144"/>
      <c r="W33" s="144"/>
      <c r="X33" s="144"/>
      <c r="Y33" s="144"/>
      <c r="Z33" s="144"/>
    </row>
    <row r="34">
      <c r="A34" s="141"/>
      <c r="B34" s="156">
        <v>2016.0</v>
      </c>
      <c r="C34" s="157">
        <v>402795.0</v>
      </c>
      <c r="D34" s="157">
        <v>6439457.0</v>
      </c>
      <c r="E34" s="158">
        <f t="shared" ref="E34:E40" si="7">sum(C34:D34)</f>
        <v>6842252</v>
      </c>
      <c r="F34" s="144"/>
      <c r="G34" s="144"/>
      <c r="H34" s="144"/>
      <c r="I34" s="144"/>
      <c r="J34" s="144"/>
      <c r="K34" s="144"/>
      <c r="L34" s="144"/>
      <c r="M34" s="144"/>
      <c r="N34" s="144"/>
      <c r="O34" s="144"/>
      <c r="P34" s="144"/>
      <c r="Q34" s="144"/>
      <c r="R34" s="144"/>
      <c r="S34" s="144"/>
      <c r="T34" s="144"/>
      <c r="U34" s="144"/>
      <c r="V34" s="144"/>
      <c r="W34" s="144"/>
      <c r="X34" s="144"/>
      <c r="Y34" s="144"/>
      <c r="Z34" s="144"/>
    </row>
    <row r="35">
      <c r="A35" s="145"/>
      <c r="B35" s="156">
        <v>2017.0</v>
      </c>
      <c r="C35" s="157">
        <v>250004.0</v>
      </c>
      <c r="D35" s="157">
        <v>6465127.0</v>
      </c>
      <c r="E35" s="158">
        <f t="shared" si="7"/>
        <v>6715131</v>
      </c>
      <c r="F35" s="144"/>
      <c r="G35" s="144"/>
      <c r="H35" s="144"/>
      <c r="I35" s="144"/>
      <c r="J35" s="144"/>
      <c r="K35" s="144"/>
      <c r="L35" s="144"/>
      <c r="M35" s="144"/>
      <c r="N35" s="144"/>
      <c r="O35" s="144"/>
      <c r="P35" s="144"/>
      <c r="Q35" s="144"/>
      <c r="R35" s="144"/>
      <c r="S35" s="144"/>
      <c r="T35" s="144"/>
      <c r="U35" s="144"/>
      <c r="V35" s="144"/>
      <c r="W35" s="144"/>
      <c r="X35" s="144"/>
      <c r="Y35" s="144"/>
      <c r="Z35" s="144"/>
    </row>
    <row r="36">
      <c r="A36" s="145"/>
      <c r="B36" s="156">
        <v>2018.0</v>
      </c>
      <c r="C36" s="157">
        <v>175008.0</v>
      </c>
      <c r="D36" s="157">
        <v>7952669.0</v>
      </c>
      <c r="E36" s="158">
        <f t="shared" si="7"/>
        <v>8127677</v>
      </c>
      <c r="F36" s="144"/>
      <c r="G36" s="144"/>
      <c r="H36" s="144"/>
      <c r="I36" s="144"/>
      <c r="J36" s="144"/>
      <c r="K36" s="144"/>
      <c r="L36" s="144"/>
      <c r="M36" s="144"/>
      <c r="N36" s="144"/>
      <c r="O36" s="144"/>
      <c r="P36" s="144"/>
      <c r="Q36" s="144"/>
      <c r="R36" s="144"/>
      <c r="S36" s="144"/>
      <c r="T36" s="144"/>
      <c r="U36" s="144"/>
      <c r="V36" s="144"/>
      <c r="W36" s="144"/>
      <c r="X36" s="144"/>
      <c r="Y36" s="144"/>
      <c r="Z36" s="144"/>
    </row>
    <row r="37">
      <c r="A37" s="145"/>
      <c r="B37" s="156">
        <v>2019.0</v>
      </c>
      <c r="C37" s="157">
        <v>125000.0</v>
      </c>
      <c r="D37" s="157">
        <v>3572332.0</v>
      </c>
      <c r="E37" s="158">
        <f t="shared" si="7"/>
        <v>3697332</v>
      </c>
      <c r="F37" s="144"/>
      <c r="G37" s="144"/>
      <c r="H37" s="144"/>
      <c r="I37" s="144"/>
      <c r="J37" s="144"/>
      <c r="K37" s="144"/>
      <c r="L37" s="144"/>
      <c r="M37" s="144"/>
      <c r="N37" s="144"/>
      <c r="O37" s="144"/>
      <c r="P37" s="144"/>
      <c r="Q37" s="144"/>
      <c r="R37" s="144"/>
      <c r="S37" s="144"/>
      <c r="T37" s="144"/>
      <c r="U37" s="144"/>
      <c r="V37" s="144"/>
      <c r="W37" s="144"/>
      <c r="X37" s="144"/>
      <c r="Y37" s="144"/>
      <c r="Z37" s="144"/>
    </row>
    <row r="38">
      <c r="A38" s="145"/>
      <c r="B38" s="156">
        <v>2020.0</v>
      </c>
      <c r="C38" s="157">
        <v>200000.0</v>
      </c>
      <c r="D38" s="157">
        <v>855000.0</v>
      </c>
      <c r="E38" s="158">
        <f t="shared" si="7"/>
        <v>1055000</v>
      </c>
      <c r="F38" s="144"/>
      <c r="G38" s="144"/>
      <c r="H38" s="144"/>
      <c r="I38" s="144"/>
      <c r="J38" s="144"/>
      <c r="K38" s="144"/>
      <c r="L38" s="144"/>
      <c r="M38" s="144"/>
      <c r="N38" s="144"/>
      <c r="O38" s="144"/>
      <c r="P38" s="144"/>
      <c r="Q38" s="144"/>
      <c r="R38" s="144"/>
      <c r="S38" s="144"/>
      <c r="T38" s="144"/>
      <c r="U38" s="144"/>
      <c r="V38" s="144"/>
      <c r="W38" s="144"/>
      <c r="X38" s="144"/>
      <c r="Y38" s="144"/>
      <c r="Z38" s="144"/>
    </row>
    <row r="39">
      <c r="A39" s="145"/>
      <c r="B39" s="156" t="s">
        <v>341</v>
      </c>
      <c r="C39" s="157">
        <v>1200000.0</v>
      </c>
      <c r="D39" s="157">
        <v>4.8269999E7</v>
      </c>
      <c r="E39" s="158">
        <f t="shared" si="7"/>
        <v>49469999</v>
      </c>
      <c r="F39" s="144"/>
      <c r="G39" s="144"/>
      <c r="H39" s="144"/>
      <c r="I39" s="144"/>
      <c r="J39" s="144"/>
      <c r="K39" s="144"/>
      <c r="L39" s="144"/>
      <c r="M39" s="144"/>
      <c r="N39" s="144"/>
      <c r="O39" s="144"/>
      <c r="P39" s="144"/>
      <c r="Q39" s="144"/>
      <c r="R39" s="144"/>
      <c r="S39" s="144"/>
      <c r="T39" s="144"/>
      <c r="U39" s="144"/>
      <c r="V39" s="144"/>
      <c r="W39" s="144"/>
      <c r="X39" s="144"/>
      <c r="Y39" s="144"/>
      <c r="Z39" s="144"/>
    </row>
    <row r="40">
      <c r="A40" s="145"/>
      <c r="B40" s="156" t="s">
        <v>338</v>
      </c>
      <c r="C40" s="157" t="s">
        <v>309</v>
      </c>
      <c r="D40" s="157">
        <v>-3293.0</v>
      </c>
      <c r="E40" s="158">
        <f t="shared" si="7"/>
        <v>-3293</v>
      </c>
      <c r="F40" s="144"/>
      <c r="G40" s="144"/>
      <c r="H40" s="144"/>
      <c r="I40" s="144"/>
      <c r="J40" s="144"/>
      <c r="K40" s="144"/>
      <c r="L40" s="144"/>
      <c r="M40" s="144"/>
      <c r="N40" s="144"/>
      <c r="O40" s="144"/>
      <c r="P40" s="144"/>
      <c r="Q40" s="144"/>
      <c r="R40" s="144"/>
      <c r="S40" s="144"/>
      <c r="T40" s="144"/>
      <c r="U40" s="144"/>
      <c r="V40" s="144"/>
      <c r="W40" s="144"/>
      <c r="X40" s="144"/>
      <c r="Y40" s="144"/>
      <c r="Z40" s="144"/>
    </row>
    <row r="41">
      <c r="A41" s="145"/>
      <c r="B41" s="162" t="s">
        <v>339</v>
      </c>
      <c r="C41" s="163">
        <f t="shared" ref="C41:E41" si="8">sum(C34:C40)</f>
        <v>2352807</v>
      </c>
      <c r="D41" s="163">
        <f t="shared" si="8"/>
        <v>73551291</v>
      </c>
      <c r="E41" s="163">
        <f t="shared" si="8"/>
        <v>75904098</v>
      </c>
      <c r="F41" s="144"/>
      <c r="G41" s="144"/>
      <c r="H41" s="144"/>
      <c r="I41" s="144"/>
      <c r="J41" s="144"/>
      <c r="K41" s="144"/>
      <c r="L41" s="144"/>
      <c r="M41" s="144"/>
      <c r="N41" s="144"/>
      <c r="O41" s="144"/>
      <c r="P41" s="144"/>
      <c r="Q41" s="144"/>
      <c r="R41" s="144"/>
      <c r="S41" s="144"/>
      <c r="T41" s="144"/>
      <c r="U41" s="144"/>
      <c r="V41" s="144"/>
      <c r="W41" s="144"/>
      <c r="X41" s="144"/>
      <c r="Y41" s="144"/>
      <c r="Z41" s="144"/>
    </row>
    <row r="42">
      <c r="A42" s="145"/>
      <c r="B42" s="161"/>
      <c r="C42" s="161"/>
      <c r="D42" s="161"/>
      <c r="E42" s="144"/>
      <c r="F42" s="144"/>
      <c r="G42" s="144"/>
      <c r="H42" s="144"/>
      <c r="I42" s="144"/>
      <c r="J42" s="144"/>
      <c r="K42" s="144"/>
      <c r="L42" s="144"/>
      <c r="M42" s="144"/>
      <c r="N42" s="144"/>
      <c r="O42" s="144"/>
      <c r="P42" s="144"/>
      <c r="Q42" s="144"/>
      <c r="R42" s="144"/>
      <c r="S42" s="144"/>
      <c r="T42" s="144"/>
      <c r="U42" s="144"/>
      <c r="V42" s="144"/>
      <c r="W42" s="144"/>
      <c r="X42" s="144"/>
      <c r="Y42" s="144"/>
      <c r="Z42" s="144"/>
    </row>
    <row r="43">
      <c r="A43" s="141">
        <v>2016.0</v>
      </c>
      <c r="B43" s="154">
        <v>45107.0</v>
      </c>
      <c r="C43" s="155" t="s">
        <v>334</v>
      </c>
      <c r="D43" s="155" t="s">
        <v>335</v>
      </c>
      <c r="E43" s="155" t="s">
        <v>336</v>
      </c>
      <c r="F43" s="144"/>
      <c r="G43" s="144"/>
      <c r="H43" s="144"/>
      <c r="I43" s="144"/>
      <c r="J43" s="144"/>
      <c r="K43" s="144"/>
      <c r="L43" s="144"/>
      <c r="M43" s="144"/>
      <c r="N43" s="144"/>
      <c r="O43" s="144"/>
      <c r="P43" s="144"/>
      <c r="Q43" s="144"/>
      <c r="R43" s="144"/>
      <c r="S43" s="144"/>
      <c r="T43" s="144"/>
      <c r="U43" s="144"/>
      <c r="V43" s="144"/>
      <c r="W43" s="144"/>
      <c r="X43" s="144"/>
      <c r="Y43" s="144"/>
      <c r="Z43" s="144"/>
    </row>
    <row r="44">
      <c r="A44" s="141"/>
      <c r="B44" s="156">
        <v>2017.0</v>
      </c>
      <c r="C44" s="157">
        <v>312508.0</v>
      </c>
      <c r="D44" s="157">
        <v>7305128.0</v>
      </c>
      <c r="E44" s="158">
        <f t="shared" ref="E44:E50" si="9">sum(C44:D44)</f>
        <v>7617636</v>
      </c>
      <c r="F44" s="144"/>
      <c r="G44" s="144"/>
      <c r="H44" s="144"/>
      <c r="I44" s="144"/>
      <c r="J44" s="144"/>
      <c r="K44" s="144"/>
      <c r="L44" s="144"/>
      <c r="M44" s="144"/>
      <c r="N44" s="144"/>
      <c r="O44" s="144"/>
      <c r="P44" s="144"/>
      <c r="Q44" s="144"/>
      <c r="R44" s="144"/>
      <c r="S44" s="144"/>
      <c r="T44" s="144"/>
      <c r="U44" s="144"/>
      <c r="V44" s="144"/>
      <c r="W44" s="144"/>
      <c r="X44" s="144"/>
      <c r="Y44" s="144"/>
      <c r="Z44" s="144"/>
    </row>
    <row r="45">
      <c r="A45" s="141"/>
      <c r="B45" s="156">
        <v>2018.0</v>
      </c>
      <c r="C45" s="157">
        <v>487516.0</v>
      </c>
      <c r="D45" s="157">
        <v>8832669.0</v>
      </c>
      <c r="E45" s="158">
        <f t="shared" si="9"/>
        <v>9320185</v>
      </c>
      <c r="F45" s="144"/>
      <c r="G45" s="144"/>
      <c r="H45" s="144"/>
      <c r="I45" s="144"/>
      <c r="J45" s="144"/>
      <c r="K45" s="144"/>
      <c r="L45" s="144"/>
      <c r="M45" s="144"/>
      <c r="N45" s="144"/>
      <c r="O45" s="144"/>
      <c r="P45" s="144"/>
      <c r="Q45" s="144"/>
      <c r="R45" s="144"/>
      <c r="S45" s="144"/>
      <c r="T45" s="144"/>
      <c r="U45" s="144"/>
      <c r="V45" s="144"/>
      <c r="W45" s="144"/>
      <c r="X45" s="144"/>
      <c r="Y45" s="144"/>
      <c r="Z45" s="144"/>
    </row>
    <row r="46">
      <c r="A46" s="141"/>
      <c r="B46" s="156">
        <v>2019.0</v>
      </c>
      <c r="C46" s="157">
        <v>437500.0</v>
      </c>
      <c r="D46" s="157">
        <v>1774270.0</v>
      </c>
      <c r="E46" s="158">
        <f t="shared" si="9"/>
        <v>2211770</v>
      </c>
      <c r="F46" s="144"/>
      <c r="G46" s="144"/>
      <c r="H46" s="144"/>
      <c r="I46" s="144"/>
      <c r="J46" s="144"/>
      <c r="K46" s="164" t="s">
        <v>0</v>
      </c>
      <c r="L46" s="144"/>
      <c r="M46" s="144"/>
      <c r="N46" s="144"/>
      <c r="O46" s="144"/>
      <c r="P46" s="144"/>
      <c r="Q46" s="144"/>
      <c r="R46" s="144"/>
      <c r="S46" s="144"/>
      <c r="T46" s="144"/>
      <c r="U46" s="144"/>
      <c r="V46" s="144"/>
      <c r="W46" s="144"/>
      <c r="X46" s="144"/>
      <c r="Y46" s="144"/>
      <c r="Z46" s="144"/>
    </row>
    <row r="47">
      <c r="A47" s="141"/>
      <c r="B47" s="156">
        <v>2020.0</v>
      </c>
      <c r="C47" s="157">
        <v>762504.0</v>
      </c>
      <c r="D47" s="157">
        <v>1872822.0</v>
      </c>
      <c r="E47" s="158">
        <f t="shared" si="9"/>
        <v>2635326</v>
      </c>
      <c r="F47" s="144"/>
      <c r="G47" s="144"/>
      <c r="H47" s="144"/>
      <c r="I47" s="144"/>
      <c r="J47" s="144"/>
      <c r="K47" s="144"/>
      <c r="L47" s="144"/>
      <c r="M47" s="144"/>
      <c r="N47" s="144"/>
      <c r="O47" s="144"/>
      <c r="P47" s="144"/>
      <c r="Q47" s="144"/>
      <c r="R47" s="144"/>
      <c r="S47" s="144"/>
      <c r="T47" s="144"/>
      <c r="U47" s="144"/>
      <c r="V47" s="144"/>
      <c r="W47" s="144"/>
      <c r="X47" s="144"/>
      <c r="Y47" s="144"/>
      <c r="Z47" s="144"/>
    </row>
    <row r="48">
      <c r="A48" s="141"/>
      <c r="B48" s="156">
        <v>2021.0</v>
      </c>
      <c r="C48" s="157">
        <v>500000.0</v>
      </c>
      <c r="D48" s="157">
        <v>1971606.0</v>
      </c>
      <c r="E48" s="158">
        <f t="shared" si="9"/>
        <v>2471606</v>
      </c>
      <c r="F48" s="144"/>
      <c r="G48" s="144"/>
      <c r="H48" s="144"/>
      <c r="I48" s="144"/>
      <c r="J48" s="144"/>
      <c r="K48" s="144"/>
      <c r="L48" s="144"/>
      <c r="M48" s="144"/>
      <c r="N48" s="144"/>
      <c r="O48" s="144"/>
      <c r="P48" s="144"/>
      <c r="Q48" s="144"/>
      <c r="R48" s="144"/>
      <c r="S48" s="144"/>
      <c r="T48" s="144"/>
      <c r="U48" s="144"/>
      <c r="V48" s="144"/>
      <c r="W48" s="144"/>
      <c r="X48" s="144"/>
      <c r="Y48" s="144"/>
      <c r="Z48" s="144"/>
    </row>
    <row r="49">
      <c r="A49" s="141"/>
      <c r="B49" s="156" t="s">
        <v>341</v>
      </c>
      <c r="C49" s="157" t="s">
        <v>309</v>
      </c>
      <c r="D49" s="157">
        <v>8.0013633E7</v>
      </c>
      <c r="E49" s="158">
        <f t="shared" si="9"/>
        <v>80013633</v>
      </c>
      <c r="F49" s="144"/>
      <c r="G49" s="144"/>
      <c r="H49" s="144"/>
      <c r="I49" s="144"/>
      <c r="J49" s="144"/>
      <c r="K49" s="144"/>
      <c r="L49" s="144"/>
      <c r="M49" s="144"/>
      <c r="N49" s="144"/>
      <c r="O49" s="144"/>
      <c r="P49" s="144"/>
      <c r="Q49" s="144"/>
      <c r="R49" s="144"/>
      <c r="S49" s="144"/>
      <c r="T49" s="144"/>
      <c r="U49" s="144"/>
      <c r="V49" s="144"/>
      <c r="W49" s="144"/>
      <c r="X49" s="144"/>
      <c r="Y49" s="144"/>
      <c r="Z49" s="144"/>
    </row>
    <row r="50">
      <c r="A50" s="141"/>
      <c r="B50" s="156" t="s">
        <v>342</v>
      </c>
      <c r="C50" s="157" t="s">
        <v>309</v>
      </c>
      <c r="D50" s="157">
        <v>587540.0</v>
      </c>
      <c r="E50" s="158">
        <f t="shared" si="9"/>
        <v>587540</v>
      </c>
      <c r="F50" s="144"/>
      <c r="G50" s="144"/>
      <c r="H50" s="144"/>
      <c r="I50" s="144"/>
      <c r="J50" s="144"/>
      <c r="K50" s="144"/>
      <c r="L50" s="144"/>
      <c r="M50" s="144"/>
      <c r="N50" s="144"/>
      <c r="O50" s="144"/>
      <c r="P50" s="144"/>
      <c r="Q50" s="144"/>
      <c r="R50" s="144"/>
      <c r="S50" s="144"/>
      <c r="T50" s="144"/>
      <c r="U50" s="144"/>
      <c r="V50" s="144"/>
      <c r="W50" s="144"/>
      <c r="X50" s="144"/>
      <c r="Y50" s="144"/>
      <c r="Z50" s="144"/>
    </row>
    <row r="51">
      <c r="A51" s="141"/>
      <c r="B51" s="162" t="s">
        <v>339</v>
      </c>
      <c r="C51" s="163">
        <f>SUM(C44:C50)</f>
        <v>2500028</v>
      </c>
      <c r="D51" s="163">
        <f t="shared" ref="D51:E51" si="10">sum(D44:D50)</f>
        <v>102357668</v>
      </c>
      <c r="E51" s="163">
        <f t="shared" si="10"/>
        <v>104857696</v>
      </c>
      <c r="F51" s="144"/>
      <c r="G51" s="144"/>
      <c r="H51" s="144"/>
      <c r="I51" s="144"/>
      <c r="J51" s="144"/>
      <c r="K51" s="144"/>
      <c r="L51" s="144"/>
      <c r="M51" s="144"/>
      <c r="N51" s="144"/>
      <c r="O51" s="144"/>
      <c r="P51" s="144"/>
      <c r="Q51" s="144"/>
      <c r="R51" s="144"/>
      <c r="S51" s="144"/>
      <c r="T51" s="144"/>
      <c r="U51" s="144"/>
      <c r="V51" s="144"/>
      <c r="W51" s="144"/>
      <c r="X51" s="144"/>
      <c r="Y51" s="144"/>
      <c r="Z51" s="144"/>
    </row>
    <row r="52">
      <c r="A52" s="141"/>
      <c r="B52" s="161"/>
      <c r="C52" s="161"/>
      <c r="D52" s="161"/>
      <c r="E52" s="144"/>
      <c r="F52" s="144"/>
      <c r="G52" s="144"/>
      <c r="H52" s="144"/>
      <c r="I52" s="144"/>
      <c r="J52" s="144"/>
      <c r="K52" s="144"/>
      <c r="L52" s="144"/>
      <c r="M52" s="144"/>
      <c r="N52" s="144"/>
      <c r="O52" s="144"/>
      <c r="P52" s="144"/>
      <c r="Q52" s="144"/>
      <c r="R52" s="144"/>
      <c r="S52" s="144"/>
      <c r="T52" s="144"/>
      <c r="U52" s="144"/>
      <c r="V52" s="144"/>
      <c r="W52" s="144"/>
      <c r="X52" s="144"/>
      <c r="Y52" s="144"/>
      <c r="Z52" s="144"/>
    </row>
    <row r="53">
      <c r="A53" s="141">
        <v>2017.0</v>
      </c>
      <c r="B53" s="165">
        <v>45107.0</v>
      </c>
      <c r="C53" s="166" t="s">
        <v>334</v>
      </c>
      <c r="D53" s="166" t="s">
        <v>335</v>
      </c>
      <c r="E53" s="166" t="s">
        <v>336</v>
      </c>
      <c r="F53" s="144"/>
      <c r="G53" s="144"/>
      <c r="H53" s="144"/>
      <c r="I53" s="144"/>
      <c r="J53" s="144"/>
      <c r="K53" s="144"/>
      <c r="L53" s="144"/>
      <c r="M53" s="144"/>
      <c r="N53" s="144"/>
      <c r="O53" s="144"/>
      <c r="P53" s="144"/>
      <c r="Q53" s="144"/>
      <c r="R53" s="144"/>
      <c r="S53" s="144"/>
      <c r="T53" s="144"/>
      <c r="U53" s="144"/>
      <c r="V53" s="144"/>
      <c r="W53" s="144"/>
      <c r="X53" s="144"/>
      <c r="Y53" s="144"/>
      <c r="Z53" s="144"/>
    </row>
    <row r="54">
      <c r="A54" s="141"/>
      <c r="B54" s="167">
        <v>2018.0</v>
      </c>
      <c r="C54" s="168">
        <v>612526.0</v>
      </c>
      <c r="D54" s="168">
        <v>9110000.0</v>
      </c>
      <c r="E54" s="169">
        <f t="shared" ref="E54:E59" si="11">sum(C54:D54)</f>
        <v>9722526</v>
      </c>
      <c r="F54" s="144"/>
      <c r="G54" s="144"/>
      <c r="H54" s="144"/>
      <c r="I54" s="144"/>
      <c r="J54" s="144"/>
      <c r="K54" s="144"/>
      <c r="L54" s="144"/>
      <c r="M54" s="144"/>
      <c r="N54" s="144"/>
      <c r="O54" s="144"/>
      <c r="P54" s="144"/>
      <c r="Q54" s="144"/>
      <c r="R54" s="144"/>
      <c r="S54" s="144"/>
      <c r="T54" s="144"/>
      <c r="U54" s="144"/>
      <c r="V54" s="144"/>
      <c r="W54" s="144"/>
      <c r="X54" s="144"/>
      <c r="Y54" s="144"/>
      <c r="Z54" s="144"/>
    </row>
    <row r="55">
      <c r="A55" s="141"/>
      <c r="B55" s="167">
        <v>2019.0</v>
      </c>
      <c r="C55" s="168">
        <v>562502.0</v>
      </c>
      <c r="D55" s="168">
        <v>2225000.0</v>
      </c>
      <c r="E55" s="169">
        <f t="shared" si="11"/>
        <v>2787502</v>
      </c>
      <c r="F55" s="144"/>
      <c r="G55" s="144"/>
      <c r="H55" s="144"/>
      <c r="I55" s="144"/>
      <c r="J55" s="144"/>
      <c r="K55" s="144"/>
      <c r="L55" s="144"/>
      <c r="M55" s="144"/>
      <c r="N55" s="144"/>
      <c r="O55" s="144"/>
      <c r="P55" s="144"/>
      <c r="Q55" s="144"/>
      <c r="R55" s="144"/>
      <c r="S55" s="144"/>
      <c r="T55" s="144"/>
      <c r="U55" s="144"/>
      <c r="V55" s="144"/>
      <c r="W55" s="144"/>
      <c r="X55" s="144"/>
      <c r="Y55" s="144"/>
      <c r="Z55" s="144"/>
    </row>
    <row r="56">
      <c r="A56" s="141"/>
      <c r="B56" s="167">
        <v>2020.0</v>
      </c>
      <c r="C56" s="168">
        <v>887500.0</v>
      </c>
      <c r="D56" s="168">
        <v>3545000.0</v>
      </c>
      <c r="E56" s="169">
        <f t="shared" si="11"/>
        <v>4432500</v>
      </c>
      <c r="F56" s="144"/>
      <c r="G56" s="144"/>
      <c r="H56" s="144"/>
      <c r="I56" s="144"/>
      <c r="J56" s="144"/>
      <c r="K56" s="144"/>
      <c r="L56" s="144"/>
      <c r="M56" s="144"/>
      <c r="N56" s="144"/>
      <c r="O56" s="144"/>
      <c r="P56" s="144"/>
      <c r="Q56" s="144"/>
      <c r="R56" s="144"/>
      <c r="S56" s="144"/>
      <c r="T56" s="144"/>
      <c r="U56" s="144"/>
      <c r="V56" s="144"/>
      <c r="W56" s="144"/>
      <c r="X56" s="144"/>
      <c r="Y56" s="144"/>
      <c r="Z56" s="144"/>
    </row>
    <row r="57">
      <c r="A57" s="141"/>
      <c r="B57" s="167">
        <v>2021.0</v>
      </c>
      <c r="C57" s="168">
        <v>625000.0</v>
      </c>
      <c r="D57" s="168">
        <v>2455000.0</v>
      </c>
      <c r="E57" s="169">
        <f t="shared" si="11"/>
        <v>3080000</v>
      </c>
      <c r="F57" s="144"/>
      <c r="G57" s="144"/>
      <c r="H57" s="144"/>
      <c r="I57" s="144"/>
      <c r="J57" s="144"/>
      <c r="K57" s="144"/>
      <c r="L57" s="144"/>
      <c r="M57" s="144"/>
      <c r="N57" s="144"/>
      <c r="O57" s="144"/>
      <c r="P57" s="144"/>
      <c r="Q57" s="144"/>
      <c r="R57" s="144"/>
      <c r="S57" s="144"/>
      <c r="T57" s="144"/>
      <c r="U57" s="144"/>
      <c r="V57" s="144"/>
      <c r="W57" s="144"/>
      <c r="X57" s="144"/>
      <c r="Y57" s="144"/>
      <c r="Z57" s="144"/>
    </row>
    <row r="58">
      <c r="A58" s="141"/>
      <c r="B58" s="167">
        <v>2022.0</v>
      </c>
      <c r="C58" s="168" t="s">
        <v>309</v>
      </c>
      <c r="D58" s="168">
        <v>5405000.0</v>
      </c>
      <c r="E58" s="169">
        <f t="shared" si="11"/>
        <v>5405000</v>
      </c>
      <c r="F58" s="144"/>
      <c r="G58" s="144"/>
      <c r="H58" s="144"/>
      <c r="I58" s="144"/>
      <c r="J58" s="144"/>
      <c r="K58" s="144"/>
      <c r="L58" s="144"/>
      <c r="M58" s="144"/>
      <c r="N58" s="144"/>
      <c r="O58" s="144"/>
      <c r="P58" s="144"/>
      <c r="Q58" s="144"/>
      <c r="R58" s="144"/>
      <c r="S58" s="144"/>
      <c r="T58" s="144"/>
      <c r="U58" s="144"/>
      <c r="V58" s="144"/>
      <c r="W58" s="144"/>
      <c r="X58" s="144"/>
      <c r="Y58" s="144"/>
      <c r="Z58" s="144"/>
    </row>
    <row r="59">
      <c r="A59" s="141"/>
      <c r="B59" s="167" t="s">
        <v>341</v>
      </c>
      <c r="C59" s="168">
        <v>1000000.0</v>
      </c>
      <c r="D59" s="168">
        <v>1.15085E8</v>
      </c>
      <c r="E59" s="169">
        <f t="shared" si="11"/>
        <v>116085000</v>
      </c>
      <c r="F59" s="144"/>
      <c r="G59" s="144"/>
      <c r="H59" s="144"/>
      <c r="I59" s="144"/>
      <c r="J59" s="144"/>
      <c r="K59" s="144"/>
      <c r="L59" s="144"/>
      <c r="M59" s="144"/>
      <c r="N59" s="144"/>
      <c r="O59" s="144"/>
      <c r="P59" s="144"/>
      <c r="Q59" s="144"/>
      <c r="R59" s="144"/>
      <c r="S59" s="144"/>
      <c r="T59" s="144"/>
      <c r="U59" s="144"/>
      <c r="V59" s="144"/>
      <c r="W59" s="144"/>
      <c r="X59" s="144"/>
      <c r="Y59" s="144"/>
      <c r="Z59" s="144"/>
    </row>
    <row r="60">
      <c r="A60" s="170"/>
      <c r="B60" s="171" t="s">
        <v>343</v>
      </c>
      <c r="C60" s="172">
        <f t="shared" ref="C60:E60" si="12">sum(C54:C59)</f>
        <v>3687528</v>
      </c>
      <c r="D60" s="172">
        <f t="shared" si="12"/>
        <v>137825000</v>
      </c>
      <c r="E60" s="172">
        <f t="shared" si="12"/>
        <v>141512528</v>
      </c>
      <c r="F60" s="173"/>
      <c r="G60" s="173"/>
      <c r="H60" s="173"/>
      <c r="I60" s="173"/>
      <c r="J60" s="173"/>
      <c r="K60" s="173"/>
      <c r="L60" s="173"/>
      <c r="M60" s="173"/>
      <c r="N60" s="173"/>
      <c r="O60" s="173"/>
      <c r="P60" s="173"/>
      <c r="Q60" s="173"/>
      <c r="R60" s="173"/>
      <c r="S60" s="173"/>
      <c r="T60" s="173"/>
      <c r="U60" s="173"/>
      <c r="V60" s="173"/>
      <c r="W60" s="173"/>
      <c r="X60" s="173"/>
      <c r="Y60" s="173"/>
      <c r="Z60" s="173"/>
    </row>
    <row r="61">
      <c r="A61" s="141"/>
      <c r="B61" s="174" t="s">
        <v>344</v>
      </c>
      <c r="C61" s="175" t="s">
        <v>309</v>
      </c>
      <c r="D61" s="176">
        <v>-4859966.0</v>
      </c>
      <c r="E61" s="177">
        <f>sum(C61:D61)</f>
        <v>-4859966</v>
      </c>
      <c r="F61" s="144"/>
      <c r="G61" s="144"/>
      <c r="H61" s="144"/>
      <c r="I61" s="144"/>
      <c r="J61" s="144"/>
      <c r="K61" s="144"/>
      <c r="L61" s="144"/>
      <c r="M61" s="144"/>
      <c r="N61" s="144"/>
      <c r="O61" s="144"/>
      <c r="P61" s="144"/>
      <c r="Q61" s="144"/>
      <c r="R61" s="144"/>
      <c r="S61" s="144"/>
      <c r="T61" s="144"/>
      <c r="U61" s="144"/>
      <c r="V61" s="144"/>
      <c r="W61" s="144"/>
      <c r="X61" s="144"/>
      <c r="Y61" s="144"/>
      <c r="Z61" s="144"/>
    </row>
    <row r="62">
      <c r="A62" s="141"/>
      <c r="B62" s="178" t="s">
        <v>339</v>
      </c>
      <c r="C62" s="179">
        <f t="shared" ref="C62:D62" si="13">sum(C60:C61)</f>
        <v>3687528</v>
      </c>
      <c r="D62" s="179">
        <f t="shared" si="13"/>
        <v>132965034</v>
      </c>
      <c r="E62" s="179">
        <f>(sum(E60:E61))</f>
        <v>136652562</v>
      </c>
      <c r="F62" s="144"/>
      <c r="G62" s="144"/>
      <c r="H62" s="144"/>
      <c r="I62" s="144"/>
      <c r="J62" s="144"/>
      <c r="K62" s="144"/>
      <c r="L62" s="144"/>
      <c r="M62" s="144"/>
      <c r="N62" s="144"/>
      <c r="O62" s="144"/>
      <c r="P62" s="144"/>
      <c r="Q62" s="144"/>
      <c r="R62" s="144"/>
      <c r="S62" s="144"/>
      <c r="T62" s="144"/>
      <c r="U62" s="144"/>
      <c r="V62" s="144"/>
      <c r="W62" s="144"/>
      <c r="X62" s="144"/>
      <c r="Y62" s="144"/>
      <c r="Z62" s="144"/>
    </row>
    <row r="63">
      <c r="A63" s="180"/>
      <c r="B63" s="161"/>
      <c r="C63" s="161"/>
      <c r="D63" s="161"/>
      <c r="E63" s="144"/>
      <c r="F63" s="144"/>
      <c r="G63" s="144"/>
      <c r="H63" s="144"/>
      <c r="I63" s="144"/>
      <c r="J63" s="144"/>
      <c r="K63" s="144"/>
      <c r="L63" s="144"/>
      <c r="M63" s="144"/>
      <c r="N63" s="144"/>
      <c r="O63" s="144"/>
      <c r="P63" s="144"/>
      <c r="Q63" s="144"/>
      <c r="R63" s="144"/>
      <c r="S63" s="144"/>
      <c r="T63" s="144"/>
      <c r="U63" s="144"/>
      <c r="V63" s="144"/>
      <c r="W63" s="144"/>
      <c r="X63" s="144"/>
      <c r="Y63" s="144"/>
      <c r="Z63" s="144"/>
    </row>
    <row r="64">
      <c r="A64" s="141">
        <v>2018.0</v>
      </c>
      <c r="B64" s="154">
        <v>45107.0</v>
      </c>
      <c r="C64" s="155" t="s">
        <v>334</v>
      </c>
      <c r="D64" s="155" t="s">
        <v>335</v>
      </c>
      <c r="E64" s="155" t="s">
        <v>336</v>
      </c>
      <c r="F64" s="144"/>
      <c r="G64" s="144"/>
      <c r="H64" s="144"/>
      <c r="I64" s="144"/>
      <c r="J64" s="144"/>
      <c r="K64" s="144"/>
      <c r="L64" s="144"/>
      <c r="M64" s="144"/>
      <c r="N64" s="144"/>
      <c r="O64" s="144"/>
      <c r="P64" s="144"/>
      <c r="Q64" s="144"/>
      <c r="R64" s="144"/>
      <c r="S64" s="144"/>
      <c r="T64" s="144"/>
      <c r="U64" s="144"/>
      <c r="V64" s="144"/>
      <c r="W64" s="144"/>
      <c r="X64" s="144"/>
      <c r="Y64" s="144"/>
      <c r="Z64" s="144"/>
    </row>
    <row r="65">
      <c r="A65" s="141"/>
      <c r="B65" s="156">
        <v>2019.0</v>
      </c>
      <c r="C65" s="157">
        <v>491668.0</v>
      </c>
      <c r="D65" s="157">
        <v>2225000.0</v>
      </c>
      <c r="E65" s="158">
        <f t="shared" ref="E65:E68" si="14">sum(C65:D65)</f>
        <v>2716668</v>
      </c>
      <c r="F65" s="144"/>
      <c r="G65" s="144"/>
      <c r="H65" s="144"/>
      <c r="I65" s="144"/>
      <c r="J65" s="144"/>
      <c r="K65" s="144"/>
      <c r="L65" s="144"/>
      <c r="M65" s="144"/>
      <c r="N65" s="144"/>
      <c r="O65" s="144"/>
      <c r="P65" s="144"/>
      <c r="Q65" s="144"/>
      <c r="R65" s="144"/>
      <c r="S65" s="144"/>
      <c r="T65" s="144"/>
      <c r="U65" s="144"/>
      <c r="V65" s="144"/>
      <c r="W65" s="144"/>
      <c r="X65" s="144"/>
      <c r="Y65" s="144"/>
      <c r="Z65" s="144"/>
    </row>
    <row r="66">
      <c r="A66" s="141"/>
      <c r="B66" s="156">
        <v>2020.0</v>
      </c>
      <c r="C66" s="157">
        <v>987512.0</v>
      </c>
      <c r="D66" s="157">
        <v>3545000.0</v>
      </c>
      <c r="E66" s="158">
        <f t="shared" si="14"/>
        <v>4532512</v>
      </c>
      <c r="F66" s="144"/>
      <c r="G66" s="144"/>
      <c r="H66" s="144"/>
      <c r="I66" s="144"/>
      <c r="J66" s="144"/>
      <c r="K66" s="144"/>
      <c r="L66" s="144"/>
      <c r="M66" s="144"/>
      <c r="N66" s="144"/>
      <c r="O66" s="144"/>
      <c r="P66" s="144"/>
      <c r="Q66" s="144"/>
      <c r="R66" s="144"/>
      <c r="S66" s="144"/>
      <c r="T66" s="144"/>
      <c r="U66" s="144"/>
      <c r="V66" s="144"/>
      <c r="W66" s="144"/>
      <c r="X66" s="144"/>
      <c r="Y66" s="144"/>
      <c r="Z66" s="144"/>
    </row>
    <row r="67">
      <c r="A67" s="141"/>
      <c r="B67" s="156">
        <v>2021.0</v>
      </c>
      <c r="C67" s="157">
        <v>712500.0</v>
      </c>
      <c r="D67" s="157">
        <v>2455000.0</v>
      </c>
      <c r="E67" s="158">
        <f t="shared" si="14"/>
        <v>3167500</v>
      </c>
      <c r="F67" s="144"/>
      <c r="G67" s="144"/>
      <c r="H67" s="144"/>
      <c r="I67" s="144"/>
      <c r="J67" s="144"/>
      <c r="K67" s="144"/>
      <c r="L67" s="144"/>
      <c r="M67" s="144"/>
      <c r="N67" s="144"/>
      <c r="O67" s="144"/>
      <c r="P67" s="144"/>
      <c r="Q67" s="144"/>
      <c r="R67" s="144"/>
      <c r="S67" s="144"/>
      <c r="T67" s="144"/>
      <c r="U67" s="144"/>
      <c r="V67" s="144"/>
      <c r="W67" s="144"/>
      <c r="X67" s="144"/>
      <c r="Y67" s="144"/>
      <c r="Z67" s="144"/>
    </row>
    <row r="68">
      <c r="A68" s="141"/>
      <c r="B68" s="156">
        <v>2022.0</v>
      </c>
      <c r="C68" s="157">
        <v>62500.0</v>
      </c>
      <c r="D68" s="157">
        <v>2650000.0</v>
      </c>
      <c r="E68" s="158">
        <f t="shared" si="14"/>
        <v>2712500</v>
      </c>
      <c r="F68" s="144"/>
      <c r="G68" s="144"/>
      <c r="H68" s="144"/>
      <c r="I68" s="144"/>
      <c r="J68" s="144"/>
      <c r="K68" s="144"/>
      <c r="L68" s="144"/>
      <c r="M68" s="144"/>
      <c r="N68" s="144"/>
      <c r="O68" s="144"/>
      <c r="P68" s="144"/>
      <c r="Q68" s="144"/>
      <c r="R68" s="144"/>
      <c r="S68" s="144"/>
      <c r="T68" s="144"/>
      <c r="U68" s="144"/>
      <c r="V68" s="144"/>
      <c r="W68" s="144"/>
      <c r="X68" s="144"/>
      <c r="Y68" s="144"/>
      <c r="Z68" s="144"/>
    </row>
    <row r="69">
      <c r="A69" s="141"/>
      <c r="B69" s="156">
        <v>2023.0</v>
      </c>
      <c r="C69" s="157" t="s">
        <v>309</v>
      </c>
      <c r="D69" s="157">
        <v>2995000.0</v>
      </c>
      <c r="E69" s="158">
        <f>sum(C69:D69)-F73</f>
        <v>2995000</v>
      </c>
      <c r="F69" s="144"/>
      <c r="G69" s="144"/>
      <c r="H69" s="144"/>
      <c r="I69" s="144"/>
      <c r="J69" s="144"/>
      <c r="K69" s="144"/>
      <c r="L69" s="144"/>
      <c r="M69" s="144"/>
      <c r="N69" s="144"/>
      <c r="O69" s="144"/>
      <c r="P69" s="144"/>
      <c r="Q69" s="144"/>
      <c r="R69" s="144"/>
      <c r="S69" s="144"/>
      <c r="T69" s="144"/>
      <c r="U69" s="144"/>
      <c r="V69" s="144"/>
      <c r="W69" s="144"/>
      <c r="X69" s="144"/>
      <c r="Y69" s="144"/>
      <c r="Z69" s="144"/>
    </row>
    <row r="70">
      <c r="A70" s="141"/>
      <c r="B70" s="156" t="s">
        <v>341</v>
      </c>
      <c r="C70" s="157" t="s">
        <v>309</v>
      </c>
      <c r="D70" s="157">
        <v>1.17756675E8</v>
      </c>
      <c r="E70" s="158">
        <f>sum(C70:D70)</f>
        <v>117756675</v>
      </c>
      <c r="F70" s="144"/>
      <c r="G70" s="144"/>
      <c r="H70" s="144"/>
      <c r="I70" s="144"/>
      <c r="J70" s="144"/>
      <c r="K70" s="144"/>
      <c r="L70" s="144"/>
      <c r="M70" s="144"/>
      <c r="N70" s="144"/>
      <c r="O70" s="144"/>
      <c r="P70" s="144"/>
      <c r="Q70" s="144"/>
      <c r="R70" s="144"/>
      <c r="S70" s="144"/>
      <c r="T70" s="144"/>
      <c r="U70" s="144"/>
      <c r="V70" s="144"/>
      <c r="W70" s="144"/>
      <c r="X70" s="144"/>
      <c r="Y70" s="144"/>
      <c r="Z70" s="144"/>
    </row>
    <row r="71">
      <c r="A71" s="141"/>
      <c r="B71" s="159" t="s">
        <v>343</v>
      </c>
      <c r="C71" s="181">
        <f t="shared" ref="C71:E71" si="15">sum(C65:C70)</f>
        <v>2254180</v>
      </c>
      <c r="D71" s="181">
        <f t="shared" si="15"/>
        <v>131626675</v>
      </c>
      <c r="E71" s="160">
        <f t="shared" si="15"/>
        <v>133880855</v>
      </c>
      <c r="F71" s="144"/>
      <c r="G71" s="144"/>
      <c r="H71" s="144"/>
      <c r="I71" s="144"/>
      <c r="J71" s="144"/>
      <c r="K71" s="144"/>
      <c r="L71" s="144"/>
      <c r="M71" s="144"/>
      <c r="N71" s="144"/>
      <c r="O71" s="144"/>
      <c r="P71" s="144"/>
      <c r="Q71" s="144"/>
      <c r="R71" s="144"/>
      <c r="S71" s="144"/>
      <c r="T71" s="144"/>
      <c r="U71" s="144"/>
      <c r="V71" s="144"/>
      <c r="W71" s="144"/>
      <c r="X71" s="144"/>
      <c r="Y71" s="144"/>
      <c r="Z71" s="144"/>
    </row>
    <row r="72">
      <c r="A72" s="141"/>
      <c r="B72" s="182" t="s">
        <v>344</v>
      </c>
      <c r="C72" s="183" t="s">
        <v>345</v>
      </c>
      <c r="D72" s="183">
        <v>-4488958.0</v>
      </c>
      <c r="E72" s="184">
        <f>sum(C72:D72)</f>
        <v>-4488958</v>
      </c>
      <c r="F72" s="144"/>
      <c r="G72" s="144"/>
      <c r="H72" s="144"/>
      <c r="I72" s="144"/>
      <c r="J72" s="144"/>
      <c r="K72" s="144"/>
      <c r="L72" s="144"/>
      <c r="M72" s="144"/>
      <c r="N72" s="144"/>
      <c r="O72" s="144"/>
      <c r="P72" s="144"/>
      <c r="Q72" s="144"/>
      <c r="R72" s="144"/>
      <c r="S72" s="144"/>
      <c r="T72" s="144"/>
      <c r="U72" s="144"/>
      <c r="V72" s="144"/>
      <c r="W72" s="144"/>
      <c r="X72" s="144"/>
      <c r="Y72" s="144"/>
      <c r="Z72" s="144"/>
    </row>
    <row r="73">
      <c r="A73" s="141"/>
      <c r="B73" s="162" t="s">
        <v>339</v>
      </c>
      <c r="C73" s="163">
        <f t="shared" ref="C73:E73" si="16">sum(C71:C72)</f>
        <v>2254180</v>
      </c>
      <c r="D73" s="163">
        <f t="shared" si="16"/>
        <v>127137717</v>
      </c>
      <c r="E73" s="163">
        <f t="shared" si="16"/>
        <v>129391897</v>
      </c>
      <c r="F73" s="144"/>
      <c r="G73" s="144"/>
      <c r="H73" s="144"/>
      <c r="I73" s="144"/>
      <c r="J73" s="144"/>
      <c r="K73" s="144"/>
      <c r="L73" s="144"/>
      <c r="M73" s="144"/>
      <c r="N73" s="144"/>
      <c r="O73" s="144"/>
      <c r="P73" s="144"/>
      <c r="Q73" s="144"/>
      <c r="R73" s="144"/>
      <c r="S73" s="144"/>
      <c r="T73" s="144"/>
      <c r="U73" s="144"/>
      <c r="V73" s="144"/>
      <c r="W73" s="144"/>
      <c r="X73" s="144"/>
      <c r="Y73" s="144"/>
      <c r="Z73" s="144"/>
    </row>
    <row r="74">
      <c r="A74" s="141"/>
      <c r="B74" s="161"/>
      <c r="C74" s="161"/>
      <c r="D74" s="161"/>
      <c r="E74" s="144"/>
      <c r="F74" s="144"/>
      <c r="G74" s="144"/>
      <c r="H74" s="144"/>
      <c r="I74" s="144"/>
      <c r="J74" s="144"/>
      <c r="K74" s="144"/>
      <c r="L74" s="144"/>
      <c r="M74" s="144"/>
      <c r="N74" s="144"/>
      <c r="O74" s="144"/>
      <c r="P74" s="144"/>
      <c r="Q74" s="144"/>
      <c r="R74" s="144"/>
      <c r="S74" s="144"/>
      <c r="T74" s="144"/>
      <c r="U74" s="144"/>
      <c r="V74" s="144"/>
      <c r="W74" s="144"/>
      <c r="X74" s="144"/>
      <c r="Y74" s="144"/>
      <c r="Z74" s="144"/>
    </row>
    <row r="75">
      <c r="A75" s="141">
        <v>2019.0</v>
      </c>
      <c r="B75" s="154">
        <v>45107.0</v>
      </c>
      <c r="C75" s="155" t="s">
        <v>334</v>
      </c>
      <c r="D75" s="155" t="s">
        <v>335</v>
      </c>
      <c r="E75" s="155" t="s">
        <v>336</v>
      </c>
      <c r="F75" s="144"/>
      <c r="G75" s="144"/>
      <c r="H75" s="144"/>
      <c r="I75" s="144"/>
      <c r="J75" s="144"/>
      <c r="K75" s="144"/>
      <c r="L75" s="144"/>
      <c r="M75" s="144"/>
      <c r="N75" s="144"/>
      <c r="O75" s="144"/>
      <c r="P75" s="144"/>
      <c r="Q75" s="144"/>
      <c r="R75" s="144"/>
      <c r="S75" s="144"/>
      <c r="T75" s="144"/>
      <c r="U75" s="144"/>
      <c r="V75" s="144"/>
      <c r="W75" s="144"/>
      <c r="X75" s="144"/>
      <c r="Y75" s="144"/>
      <c r="Z75" s="144"/>
    </row>
    <row r="76">
      <c r="A76" s="141"/>
      <c r="B76" s="156">
        <v>2020.0</v>
      </c>
      <c r="C76" s="157">
        <v>775000.0</v>
      </c>
      <c r="D76" s="157">
        <v>2915122.0</v>
      </c>
      <c r="E76" s="158">
        <f t="shared" ref="E76:E81" si="17">sum(C76:D76)</f>
        <v>3690122</v>
      </c>
      <c r="F76" s="144"/>
      <c r="G76" s="144"/>
      <c r="H76" s="144"/>
      <c r="I76" s="144"/>
      <c r="J76" s="144"/>
      <c r="K76" s="144"/>
      <c r="L76" s="144"/>
      <c r="M76" s="144"/>
      <c r="N76" s="144"/>
      <c r="O76" s="144"/>
      <c r="P76" s="144"/>
      <c r="Q76" s="144"/>
      <c r="R76" s="144"/>
      <c r="S76" s="144"/>
      <c r="T76" s="144"/>
      <c r="U76" s="144"/>
      <c r="V76" s="144"/>
      <c r="W76" s="144"/>
      <c r="X76" s="144"/>
      <c r="Y76" s="144"/>
      <c r="Z76" s="144"/>
    </row>
    <row r="77">
      <c r="A77" s="141"/>
      <c r="B77" s="156">
        <v>2021.0</v>
      </c>
      <c r="C77" s="157">
        <v>887500.0</v>
      </c>
      <c r="D77" s="157">
        <v>3304934.0</v>
      </c>
      <c r="E77" s="158">
        <f t="shared" si="17"/>
        <v>4192434</v>
      </c>
      <c r="F77" s="144"/>
      <c r="G77" s="144"/>
      <c r="H77" s="144"/>
      <c r="I77" s="144"/>
      <c r="J77" s="144"/>
      <c r="K77" s="144"/>
      <c r="L77" s="144"/>
      <c r="M77" s="144"/>
      <c r="N77" s="144"/>
      <c r="O77" s="144"/>
      <c r="P77" s="144"/>
      <c r="Q77" s="144"/>
      <c r="R77" s="144"/>
      <c r="S77" s="144"/>
      <c r="T77" s="144"/>
      <c r="U77" s="144"/>
      <c r="V77" s="144"/>
      <c r="W77" s="144"/>
      <c r="X77" s="144"/>
      <c r="Y77" s="144"/>
      <c r="Z77" s="144"/>
    </row>
    <row r="78">
      <c r="A78" s="141"/>
      <c r="B78" s="156">
        <v>2022.0</v>
      </c>
      <c r="C78" s="157">
        <v>562500.0</v>
      </c>
      <c r="D78" s="157">
        <v>3083571.0</v>
      </c>
      <c r="E78" s="158">
        <f t="shared" si="17"/>
        <v>3646071</v>
      </c>
      <c r="F78" s="144"/>
      <c r="G78" s="144"/>
      <c r="H78" s="144"/>
      <c r="I78" s="144"/>
      <c r="J78" s="144"/>
      <c r="K78" s="144"/>
      <c r="L78" s="144"/>
      <c r="M78" s="144"/>
      <c r="N78" s="144"/>
      <c r="O78" s="144"/>
      <c r="P78" s="144"/>
      <c r="Q78" s="144"/>
      <c r="R78" s="144"/>
      <c r="S78" s="144"/>
      <c r="T78" s="144"/>
      <c r="U78" s="144"/>
      <c r="V78" s="144"/>
      <c r="W78" s="144"/>
      <c r="X78" s="144"/>
      <c r="Y78" s="144"/>
      <c r="Z78" s="144"/>
    </row>
    <row r="79">
      <c r="A79" s="141"/>
      <c r="B79" s="156">
        <v>2023.0</v>
      </c>
      <c r="C79" s="157">
        <v>112500.0</v>
      </c>
      <c r="D79" s="157">
        <v>3449143.0</v>
      </c>
      <c r="E79" s="158">
        <f t="shared" si="17"/>
        <v>3561643</v>
      </c>
      <c r="F79" s="144"/>
      <c r="G79" s="144"/>
      <c r="H79" s="144"/>
      <c r="I79" s="144"/>
      <c r="J79" s="144"/>
      <c r="K79" s="144"/>
      <c r="L79" s="144"/>
      <c r="M79" s="144"/>
      <c r="N79" s="144"/>
      <c r="O79" s="144"/>
      <c r="P79" s="144"/>
      <c r="Q79" s="144"/>
      <c r="R79" s="144"/>
      <c r="S79" s="144"/>
      <c r="T79" s="144"/>
      <c r="U79" s="144"/>
      <c r="V79" s="144"/>
      <c r="W79" s="144"/>
      <c r="X79" s="144"/>
      <c r="Y79" s="144"/>
      <c r="Z79" s="144"/>
    </row>
    <row r="80">
      <c r="A80" s="152"/>
      <c r="B80" s="156">
        <v>2024.0</v>
      </c>
      <c r="C80" s="157" t="s">
        <v>309</v>
      </c>
      <c r="D80" s="157">
        <v>3609956.0</v>
      </c>
      <c r="E80" s="158">
        <f t="shared" si="17"/>
        <v>3609956</v>
      </c>
      <c r="F80" s="144"/>
      <c r="G80" s="144"/>
      <c r="H80" s="144"/>
      <c r="I80" s="144"/>
      <c r="J80" s="144"/>
      <c r="K80" s="144"/>
      <c r="L80" s="144"/>
      <c r="M80" s="144"/>
      <c r="N80" s="144"/>
      <c r="O80" s="144"/>
      <c r="P80" s="144"/>
      <c r="Q80" s="144"/>
      <c r="R80" s="144"/>
      <c r="S80" s="144"/>
      <c r="T80" s="144"/>
      <c r="U80" s="144"/>
      <c r="V80" s="144"/>
      <c r="W80" s="144"/>
      <c r="X80" s="144"/>
      <c r="Y80" s="144"/>
      <c r="Z80" s="144"/>
    </row>
    <row r="81">
      <c r="A81" s="152"/>
      <c r="B81" s="156" t="s">
        <v>341</v>
      </c>
      <c r="C81" s="157" t="s">
        <v>309</v>
      </c>
      <c r="D81" s="157">
        <v>1.49650238E8</v>
      </c>
      <c r="E81" s="158">
        <f t="shared" si="17"/>
        <v>149650238</v>
      </c>
      <c r="F81" s="144"/>
      <c r="G81" s="144"/>
      <c r="H81" s="144"/>
      <c r="I81" s="144"/>
      <c r="J81" s="144"/>
      <c r="K81" s="144"/>
      <c r="L81" s="144"/>
      <c r="M81" s="144"/>
      <c r="N81" s="144"/>
      <c r="O81" s="144"/>
      <c r="P81" s="144"/>
      <c r="Q81" s="144"/>
      <c r="R81" s="144"/>
      <c r="S81" s="144"/>
      <c r="T81" s="144"/>
      <c r="U81" s="144"/>
      <c r="V81" s="144"/>
      <c r="W81" s="144"/>
      <c r="X81" s="144"/>
      <c r="Y81" s="144"/>
      <c r="Z81" s="144"/>
    </row>
    <row r="82">
      <c r="A82" s="152"/>
      <c r="B82" s="159" t="s">
        <v>343</v>
      </c>
      <c r="C82" s="181">
        <f t="shared" ref="C82:E82" si="18">sum(C76:C81)</f>
        <v>2337500</v>
      </c>
      <c r="D82" s="181">
        <f t="shared" si="18"/>
        <v>166012964</v>
      </c>
      <c r="E82" s="160">
        <f t="shared" si="18"/>
        <v>168350464</v>
      </c>
      <c r="F82" s="144"/>
      <c r="G82" s="144"/>
      <c r="H82" s="144"/>
      <c r="I82" s="144"/>
      <c r="J82" s="144"/>
      <c r="K82" s="144"/>
      <c r="L82" s="144"/>
      <c r="M82" s="144"/>
      <c r="N82" s="144"/>
      <c r="O82" s="144"/>
      <c r="P82" s="144"/>
      <c r="Q82" s="144"/>
      <c r="R82" s="144"/>
      <c r="S82" s="144"/>
      <c r="T82" s="144"/>
      <c r="U82" s="144"/>
      <c r="V82" s="144"/>
      <c r="W82" s="144"/>
      <c r="X82" s="144"/>
      <c r="Y82" s="144"/>
      <c r="Z82" s="144"/>
    </row>
    <row r="83">
      <c r="A83" s="152"/>
      <c r="B83" s="182" t="s">
        <v>344</v>
      </c>
      <c r="C83" s="184" t="s">
        <v>309</v>
      </c>
      <c r="D83" s="183">
        <v>-4751620.0</v>
      </c>
      <c r="E83" s="184">
        <f>sum(C83:D83)</f>
        <v>-4751620</v>
      </c>
      <c r="F83" s="144"/>
      <c r="G83" s="144"/>
      <c r="H83" s="144"/>
      <c r="I83" s="144"/>
      <c r="J83" s="144"/>
      <c r="K83" s="144"/>
      <c r="L83" s="144"/>
      <c r="M83" s="144"/>
      <c r="N83" s="144"/>
      <c r="O83" s="144"/>
      <c r="P83" s="144"/>
      <c r="Q83" s="144"/>
      <c r="R83" s="144"/>
      <c r="S83" s="144"/>
      <c r="T83" s="144"/>
      <c r="U83" s="144"/>
      <c r="V83" s="144"/>
      <c r="W83" s="144"/>
      <c r="X83" s="144"/>
      <c r="Y83" s="144"/>
      <c r="Z83" s="144"/>
    </row>
    <row r="84">
      <c r="A84" s="152"/>
      <c r="B84" s="185" t="s">
        <v>339</v>
      </c>
      <c r="C84" s="186">
        <f t="shared" ref="C84:E84" si="19">sum(C82:C83)</f>
        <v>2337500</v>
      </c>
      <c r="D84" s="186">
        <f t="shared" si="19"/>
        <v>161261344</v>
      </c>
      <c r="E84" s="187">
        <f t="shared" si="19"/>
        <v>163598844</v>
      </c>
      <c r="F84" s="144"/>
      <c r="G84" s="144"/>
      <c r="H84" s="144"/>
      <c r="I84" s="144"/>
      <c r="J84" s="144"/>
      <c r="K84" s="144"/>
      <c r="L84" s="144"/>
      <c r="M84" s="144"/>
      <c r="N84" s="144"/>
      <c r="O84" s="144"/>
      <c r="P84" s="144"/>
      <c r="Q84" s="144"/>
      <c r="R84" s="144"/>
      <c r="S84" s="144"/>
      <c r="T84" s="144"/>
      <c r="U84" s="144"/>
      <c r="V84" s="144"/>
      <c r="W84" s="144"/>
      <c r="X84" s="144"/>
      <c r="Y84" s="144"/>
      <c r="Z84" s="144"/>
    </row>
    <row r="85">
      <c r="A85" s="141"/>
      <c r="B85" s="188"/>
      <c r="C85" s="189"/>
      <c r="D85" s="189"/>
      <c r="E85" s="189"/>
      <c r="F85" s="144"/>
      <c r="G85" s="144"/>
      <c r="H85" s="144"/>
      <c r="I85" s="144"/>
      <c r="J85" s="144"/>
      <c r="K85" s="144"/>
      <c r="L85" s="144"/>
      <c r="M85" s="144"/>
      <c r="N85" s="144"/>
      <c r="O85" s="144"/>
      <c r="P85" s="144"/>
      <c r="Q85" s="144"/>
      <c r="R85" s="144"/>
      <c r="S85" s="144"/>
      <c r="T85" s="144"/>
      <c r="U85" s="144"/>
      <c r="V85" s="144"/>
      <c r="W85" s="144"/>
      <c r="X85" s="144"/>
      <c r="Y85" s="144"/>
      <c r="Z85" s="144"/>
    </row>
    <row r="86">
      <c r="A86" s="141">
        <v>2020.0</v>
      </c>
      <c r="B86" s="165">
        <v>45107.0</v>
      </c>
      <c r="C86" s="166" t="s">
        <v>334</v>
      </c>
      <c r="D86" s="166" t="s">
        <v>335</v>
      </c>
      <c r="E86" s="166" t="s">
        <v>336</v>
      </c>
      <c r="F86" s="144"/>
      <c r="G86" s="144"/>
      <c r="H86" s="144"/>
      <c r="I86" s="144"/>
      <c r="J86" s="144"/>
      <c r="K86" s="144"/>
      <c r="L86" s="144"/>
      <c r="M86" s="144"/>
      <c r="N86" s="144"/>
      <c r="O86" s="144"/>
      <c r="P86" s="144"/>
      <c r="Q86" s="144"/>
      <c r="R86" s="144"/>
      <c r="S86" s="144"/>
      <c r="T86" s="144"/>
      <c r="U86" s="144"/>
      <c r="V86" s="144"/>
      <c r="W86" s="144"/>
      <c r="X86" s="144"/>
      <c r="Y86" s="144"/>
      <c r="Z86" s="144"/>
    </row>
    <row r="87">
      <c r="A87" s="152"/>
      <c r="B87" s="167">
        <v>2021.0</v>
      </c>
      <c r="C87" s="168">
        <v>1498180.0</v>
      </c>
      <c r="D87" s="168">
        <v>2508117.0</v>
      </c>
      <c r="E87" s="169">
        <f t="shared" ref="E87:E92" si="20">sum(C87:D87)</f>
        <v>4006297</v>
      </c>
      <c r="F87" s="144"/>
      <c r="G87" s="144"/>
      <c r="H87" s="144"/>
      <c r="I87" s="144"/>
      <c r="J87" s="144"/>
      <c r="K87" s="144"/>
      <c r="L87" s="144"/>
      <c r="M87" s="144"/>
      <c r="N87" s="144"/>
      <c r="O87" s="144"/>
      <c r="P87" s="144"/>
      <c r="Q87" s="144"/>
      <c r="R87" s="144"/>
      <c r="S87" s="144"/>
      <c r="T87" s="144"/>
      <c r="U87" s="144"/>
      <c r="V87" s="144"/>
      <c r="W87" s="144"/>
      <c r="X87" s="144"/>
      <c r="Y87" s="144"/>
      <c r="Z87" s="144"/>
    </row>
    <row r="88">
      <c r="A88" s="152"/>
      <c r="B88" s="167">
        <v>2022.0</v>
      </c>
      <c r="C88" s="168">
        <v>2586793.0</v>
      </c>
      <c r="D88" s="168">
        <v>5408669.0</v>
      </c>
      <c r="E88" s="169">
        <f t="shared" si="20"/>
        <v>7995462</v>
      </c>
      <c r="F88" s="144"/>
      <c r="G88" s="144"/>
      <c r="H88" s="144"/>
      <c r="I88" s="144"/>
      <c r="J88" s="144"/>
      <c r="K88" s="144"/>
      <c r="L88" s="144"/>
      <c r="M88" s="144"/>
      <c r="N88" s="144"/>
      <c r="O88" s="144"/>
      <c r="P88" s="144"/>
      <c r="Q88" s="144"/>
      <c r="R88" s="144"/>
      <c r="S88" s="144"/>
      <c r="T88" s="144"/>
      <c r="U88" s="144"/>
      <c r="V88" s="144"/>
      <c r="W88" s="144"/>
      <c r="X88" s="144"/>
      <c r="Y88" s="144"/>
      <c r="Z88" s="144"/>
    </row>
    <row r="89">
      <c r="A89" s="152"/>
      <c r="B89" s="167">
        <v>2023.0</v>
      </c>
      <c r="C89" s="168">
        <v>1551030.0</v>
      </c>
      <c r="D89" s="168">
        <v>3034462.0</v>
      </c>
      <c r="E89" s="169">
        <f t="shared" si="20"/>
        <v>4585492</v>
      </c>
      <c r="F89" s="144"/>
      <c r="G89" s="144"/>
      <c r="H89" s="144"/>
      <c r="I89" s="144"/>
      <c r="J89" s="144"/>
      <c r="K89" s="144"/>
      <c r="L89" s="144"/>
      <c r="M89" s="144"/>
      <c r="N89" s="144"/>
      <c r="O89" s="144"/>
      <c r="P89" s="144"/>
      <c r="Q89" s="144"/>
      <c r="R89" s="144"/>
      <c r="S89" s="144"/>
      <c r="T89" s="144"/>
      <c r="U89" s="144"/>
      <c r="V89" s="144"/>
      <c r="W89" s="144"/>
      <c r="X89" s="144"/>
      <c r="Y89" s="144"/>
      <c r="Z89" s="144"/>
    </row>
    <row r="90">
      <c r="A90" s="152"/>
      <c r="B90" s="167">
        <v>2024.0</v>
      </c>
      <c r="C90" s="168">
        <v>1086919.0</v>
      </c>
      <c r="D90" s="168">
        <v>3180506.0</v>
      </c>
      <c r="E90" s="169">
        <f t="shared" si="20"/>
        <v>4267425</v>
      </c>
      <c r="F90" s="144"/>
      <c r="G90" s="144"/>
      <c r="H90" s="144"/>
      <c r="I90" s="144"/>
      <c r="J90" s="144"/>
      <c r="K90" s="144"/>
      <c r="L90" s="144"/>
      <c r="M90" s="144"/>
      <c r="N90" s="144"/>
      <c r="O90" s="144"/>
      <c r="P90" s="144"/>
      <c r="Q90" s="144"/>
      <c r="R90" s="144"/>
      <c r="S90" s="144"/>
      <c r="T90" s="144"/>
      <c r="U90" s="144"/>
      <c r="V90" s="144"/>
      <c r="W90" s="144"/>
      <c r="X90" s="144"/>
      <c r="Y90" s="144"/>
      <c r="Z90" s="144"/>
    </row>
    <row r="91">
      <c r="A91" s="152"/>
      <c r="B91" s="167">
        <v>2025.0</v>
      </c>
      <c r="C91" s="168">
        <v>927211.0</v>
      </c>
      <c r="D91" s="168">
        <v>3471812.0</v>
      </c>
      <c r="E91" s="169">
        <f t="shared" si="20"/>
        <v>4399023</v>
      </c>
      <c r="F91" s="144"/>
      <c r="G91" s="144"/>
      <c r="H91" s="144"/>
      <c r="I91" s="144"/>
      <c r="J91" s="144"/>
      <c r="K91" s="144"/>
      <c r="L91" s="144"/>
      <c r="M91" s="144"/>
      <c r="N91" s="144"/>
      <c r="O91" s="144"/>
      <c r="P91" s="144"/>
      <c r="Q91" s="144"/>
      <c r="R91" s="144"/>
      <c r="S91" s="144"/>
      <c r="T91" s="144"/>
      <c r="U91" s="144"/>
      <c r="V91" s="144"/>
      <c r="W91" s="144"/>
      <c r="X91" s="144"/>
      <c r="Y91" s="144"/>
      <c r="Z91" s="144"/>
    </row>
    <row r="92">
      <c r="A92" s="152"/>
      <c r="B92" s="167" t="s">
        <v>341</v>
      </c>
      <c r="C92" s="168" t="s">
        <v>309</v>
      </c>
      <c r="D92" s="168">
        <v>1.47927462E8</v>
      </c>
      <c r="E92" s="169">
        <f t="shared" si="20"/>
        <v>147927462</v>
      </c>
      <c r="F92" s="144"/>
      <c r="G92" s="144"/>
      <c r="H92" s="144"/>
      <c r="I92" s="144"/>
      <c r="J92" s="144"/>
      <c r="K92" s="144"/>
      <c r="L92" s="144"/>
      <c r="M92" s="144"/>
      <c r="N92" s="144"/>
      <c r="O92" s="144"/>
      <c r="P92" s="144"/>
      <c r="Q92" s="144"/>
      <c r="R92" s="144"/>
      <c r="S92" s="144"/>
      <c r="T92" s="144"/>
      <c r="U92" s="144"/>
      <c r="V92" s="144"/>
      <c r="W92" s="144"/>
      <c r="X92" s="144"/>
      <c r="Y92" s="144"/>
      <c r="Z92" s="144"/>
    </row>
    <row r="93">
      <c r="A93" s="152"/>
      <c r="B93" s="190" t="s">
        <v>343</v>
      </c>
      <c r="C93" s="191">
        <f t="shared" ref="C93:E93" si="21">sum(C87:C92)</f>
        <v>7650133</v>
      </c>
      <c r="D93" s="191">
        <f t="shared" si="21"/>
        <v>165531028</v>
      </c>
      <c r="E93" s="192">
        <f t="shared" si="21"/>
        <v>173181161</v>
      </c>
      <c r="F93" s="144"/>
      <c r="G93" s="144"/>
      <c r="H93" s="144"/>
      <c r="I93" s="144"/>
      <c r="J93" s="144"/>
      <c r="K93" s="144"/>
      <c r="L93" s="144"/>
      <c r="M93" s="144"/>
      <c r="N93" s="144"/>
      <c r="O93" s="144"/>
      <c r="P93" s="144"/>
      <c r="Q93" s="144"/>
      <c r="R93" s="144"/>
      <c r="S93" s="144"/>
      <c r="T93" s="144"/>
      <c r="U93" s="144"/>
      <c r="V93" s="144"/>
      <c r="W93" s="144"/>
      <c r="X93" s="144"/>
      <c r="Y93" s="144"/>
      <c r="Z93" s="144"/>
    </row>
    <row r="94">
      <c r="A94" s="152"/>
      <c r="B94" s="174" t="s">
        <v>344</v>
      </c>
      <c r="C94" s="177" t="s">
        <v>309</v>
      </c>
      <c r="D94" s="176">
        <v>-4480037.0</v>
      </c>
      <c r="E94" s="177">
        <f>sum(C94:D94)</f>
        <v>-4480037</v>
      </c>
      <c r="F94" s="144"/>
      <c r="G94" s="144"/>
      <c r="H94" s="144"/>
      <c r="I94" s="144"/>
      <c r="J94" s="144"/>
      <c r="K94" s="144"/>
      <c r="L94" s="144"/>
      <c r="M94" s="144"/>
      <c r="N94" s="144"/>
      <c r="O94" s="144"/>
      <c r="P94" s="144"/>
      <c r="Q94" s="144"/>
      <c r="R94" s="144"/>
      <c r="S94" s="144"/>
      <c r="T94" s="144"/>
      <c r="U94" s="144"/>
      <c r="V94" s="144"/>
      <c r="W94" s="144"/>
      <c r="X94" s="144"/>
      <c r="Y94" s="144"/>
      <c r="Z94" s="144"/>
    </row>
    <row r="95">
      <c r="A95" s="152"/>
      <c r="B95" s="193" t="s">
        <v>339</v>
      </c>
      <c r="C95" s="177">
        <f t="shared" ref="C95:E95" si="22">sum(C93:C94)</f>
        <v>7650133</v>
      </c>
      <c r="D95" s="177">
        <f t="shared" si="22"/>
        <v>161050991</v>
      </c>
      <c r="E95" s="194">
        <f t="shared" si="22"/>
        <v>168701124</v>
      </c>
      <c r="F95" s="144"/>
      <c r="G95" s="144"/>
      <c r="H95" s="144"/>
      <c r="I95" s="144"/>
      <c r="J95" s="144"/>
      <c r="K95" s="144"/>
      <c r="L95" s="144"/>
      <c r="M95" s="144"/>
      <c r="N95" s="144"/>
      <c r="O95" s="144"/>
      <c r="P95" s="144"/>
      <c r="Q95" s="144"/>
      <c r="R95" s="144"/>
      <c r="S95" s="144"/>
      <c r="T95" s="144"/>
      <c r="U95" s="144"/>
      <c r="V95" s="144"/>
      <c r="W95" s="144"/>
      <c r="X95" s="144"/>
      <c r="Y95" s="144"/>
      <c r="Z95" s="144"/>
    </row>
    <row r="96">
      <c r="A96" s="141"/>
      <c r="B96" s="188"/>
      <c r="C96" s="189"/>
      <c r="D96" s="189"/>
      <c r="E96" s="189"/>
      <c r="F96" s="144"/>
      <c r="G96" s="144"/>
      <c r="H96" s="144"/>
      <c r="I96" s="144"/>
      <c r="J96" s="144"/>
      <c r="K96" s="144"/>
      <c r="L96" s="144"/>
      <c r="M96" s="144"/>
      <c r="N96" s="144"/>
      <c r="O96" s="144"/>
      <c r="P96" s="144"/>
      <c r="Q96" s="144"/>
      <c r="R96" s="144"/>
      <c r="S96" s="144"/>
      <c r="T96" s="144"/>
      <c r="U96" s="144"/>
      <c r="V96" s="144"/>
      <c r="W96" s="144"/>
      <c r="X96" s="144"/>
      <c r="Y96" s="144"/>
      <c r="Z96" s="144"/>
    </row>
    <row r="97">
      <c r="A97" s="141">
        <v>2021.0</v>
      </c>
      <c r="B97" s="165">
        <v>45107.0</v>
      </c>
      <c r="C97" s="166" t="s">
        <v>334</v>
      </c>
      <c r="D97" s="166" t="s">
        <v>335</v>
      </c>
      <c r="E97" s="166" t="s">
        <v>336</v>
      </c>
      <c r="F97" s="144"/>
      <c r="G97" s="144"/>
      <c r="H97" s="144"/>
      <c r="I97" s="144"/>
      <c r="J97" s="144"/>
      <c r="K97" s="144"/>
      <c r="L97" s="144"/>
      <c r="M97" s="144"/>
      <c r="N97" s="144"/>
      <c r="O97" s="144"/>
      <c r="P97" s="144"/>
      <c r="Q97" s="144"/>
      <c r="R97" s="144"/>
      <c r="S97" s="144"/>
      <c r="T97" s="144"/>
      <c r="U97" s="144"/>
      <c r="V97" s="144"/>
      <c r="W97" s="144"/>
      <c r="X97" s="144"/>
      <c r="Y97" s="144"/>
      <c r="Z97" s="144"/>
    </row>
    <row r="98">
      <c r="A98" s="152"/>
      <c r="B98" s="167">
        <v>2022.0</v>
      </c>
      <c r="C98" s="168">
        <v>2890204.0</v>
      </c>
      <c r="D98" s="168">
        <v>5408669.0</v>
      </c>
      <c r="E98" s="169">
        <f t="shared" ref="E98:E103" si="23">sum(C98:D98)</f>
        <v>8298873</v>
      </c>
      <c r="F98" s="144"/>
      <c r="G98" s="144"/>
      <c r="H98" s="144"/>
      <c r="I98" s="144"/>
      <c r="J98" s="144"/>
      <c r="K98" s="144"/>
      <c r="L98" s="144"/>
      <c r="M98" s="144"/>
      <c r="N98" s="144"/>
      <c r="O98" s="144"/>
      <c r="P98" s="144"/>
      <c r="Q98" s="144"/>
      <c r="R98" s="144"/>
      <c r="S98" s="144"/>
      <c r="T98" s="144"/>
      <c r="U98" s="144"/>
      <c r="V98" s="144"/>
      <c r="W98" s="144"/>
      <c r="X98" s="144"/>
      <c r="Y98" s="144"/>
      <c r="Z98" s="144"/>
    </row>
    <row r="99">
      <c r="A99" s="152"/>
      <c r="B99" s="167">
        <v>2023.0</v>
      </c>
      <c r="C99" s="168">
        <v>1548026.0</v>
      </c>
      <c r="D99" s="168">
        <v>4028136.0</v>
      </c>
      <c r="E99" s="169">
        <f t="shared" si="23"/>
        <v>5576162</v>
      </c>
      <c r="F99" s="144"/>
      <c r="G99" s="144"/>
      <c r="H99" s="144"/>
      <c r="I99" s="144"/>
      <c r="J99" s="144"/>
      <c r="K99" s="144"/>
      <c r="L99" s="144"/>
      <c r="M99" s="144"/>
      <c r="N99" s="144"/>
      <c r="O99" s="144"/>
      <c r="P99" s="144"/>
      <c r="Q99" s="144"/>
      <c r="R99" s="144"/>
      <c r="S99" s="144"/>
      <c r="T99" s="144"/>
      <c r="U99" s="144"/>
      <c r="V99" s="144"/>
      <c r="W99" s="144"/>
      <c r="X99" s="144"/>
      <c r="Y99" s="144"/>
      <c r="Z99" s="144"/>
    </row>
    <row r="100">
      <c r="A100" s="152"/>
      <c r="B100" s="167">
        <v>2024.0</v>
      </c>
      <c r="C100" s="168">
        <v>1083731.0</v>
      </c>
      <c r="D100" s="168">
        <v>3445507.0</v>
      </c>
      <c r="E100" s="169">
        <f t="shared" si="23"/>
        <v>4529238</v>
      </c>
      <c r="F100" s="144"/>
      <c r="G100" s="144"/>
      <c r="H100" s="144"/>
      <c r="I100" s="144"/>
      <c r="J100" s="144"/>
      <c r="K100" s="144"/>
      <c r="L100" s="144"/>
      <c r="M100" s="144"/>
      <c r="N100" s="144"/>
      <c r="O100" s="144"/>
      <c r="P100" s="144"/>
      <c r="Q100" s="144"/>
      <c r="R100" s="144"/>
      <c r="S100" s="144"/>
      <c r="T100" s="144"/>
      <c r="U100" s="144"/>
      <c r="V100" s="144"/>
      <c r="W100" s="144"/>
      <c r="X100" s="144"/>
      <c r="Y100" s="144"/>
      <c r="Z100" s="144"/>
    </row>
    <row r="101">
      <c r="A101" s="152"/>
      <c r="B101" s="167">
        <v>2025.0</v>
      </c>
      <c r="C101" s="168">
        <v>884892.0</v>
      </c>
      <c r="D101" s="168">
        <v>3746812.0</v>
      </c>
      <c r="E101" s="169">
        <f t="shared" si="23"/>
        <v>4631704</v>
      </c>
      <c r="F101" s="144"/>
      <c r="G101" s="144"/>
      <c r="H101" s="144"/>
      <c r="I101" s="144"/>
      <c r="J101" s="144"/>
      <c r="K101" s="144"/>
      <c r="L101" s="144"/>
      <c r="M101" s="144"/>
      <c r="N101" s="144"/>
      <c r="O101" s="144"/>
      <c r="P101" s="144"/>
      <c r="Q101" s="144"/>
      <c r="R101" s="144"/>
      <c r="S101" s="144"/>
      <c r="T101" s="144"/>
      <c r="U101" s="144"/>
      <c r="V101" s="144"/>
      <c r="W101" s="144"/>
      <c r="X101" s="144"/>
      <c r="Y101" s="144"/>
      <c r="Z101" s="144"/>
    </row>
    <row r="102">
      <c r="A102" s="152"/>
      <c r="B102" s="167">
        <v>2026.0</v>
      </c>
      <c r="C102" s="168">
        <v>160989.0</v>
      </c>
      <c r="D102" s="168">
        <v>4123391.0</v>
      </c>
      <c r="E102" s="169">
        <f t="shared" si="23"/>
        <v>4284380</v>
      </c>
      <c r="F102" s="144"/>
      <c r="G102" s="144"/>
      <c r="H102" s="144"/>
      <c r="I102" s="144"/>
      <c r="J102" s="144"/>
      <c r="K102" s="144"/>
      <c r="L102" s="144"/>
      <c r="M102" s="144"/>
      <c r="N102" s="144"/>
      <c r="O102" s="144"/>
      <c r="P102" s="144"/>
      <c r="Q102" s="144"/>
      <c r="R102" s="144"/>
      <c r="S102" s="144"/>
      <c r="T102" s="144"/>
      <c r="U102" s="144"/>
      <c r="V102" s="144"/>
      <c r="W102" s="144"/>
      <c r="X102" s="144"/>
      <c r="Y102" s="144"/>
      <c r="Z102" s="144"/>
    </row>
    <row r="103">
      <c r="A103" s="152"/>
      <c r="B103" s="167" t="s">
        <v>341</v>
      </c>
      <c r="C103" s="168" t="s">
        <v>309</v>
      </c>
      <c r="D103" s="168">
        <v>1.71184066E8</v>
      </c>
      <c r="E103" s="169">
        <f t="shared" si="23"/>
        <v>171184066</v>
      </c>
      <c r="F103" s="144"/>
      <c r="G103" s="144"/>
      <c r="H103" s="144"/>
      <c r="I103" s="144"/>
      <c r="J103" s="144"/>
      <c r="K103" s="144"/>
      <c r="L103" s="144"/>
      <c r="M103" s="144"/>
      <c r="N103" s="144"/>
      <c r="O103" s="144"/>
      <c r="P103" s="144"/>
      <c r="Q103" s="144"/>
      <c r="R103" s="144"/>
      <c r="S103" s="144"/>
      <c r="T103" s="144"/>
      <c r="U103" s="144"/>
      <c r="V103" s="144"/>
      <c r="W103" s="144"/>
      <c r="X103" s="144"/>
      <c r="Y103" s="144"/>
      <c r="Z103" s="144"/>
    </row>
    <row r="104">
      <c r="A104" s="152"/>
      <c r="B104" s="190" t="s">
        <v>343</v>
      </c>
      <c r="C104" s="191">
        <f t="shared" ref="C104:E104" si="24">sum(C98:C103)</f>
        <v>6567842</v>
      </c>
      <c r="D104" s="191">
        <f t="shared" si="24"/>
        <v>191936581</v>
      </c>
      <c r="E104" s="192">
        <f t="shared" si="24"/>
        <v>198504423</v>
      </c>
      <c r="F104" s="144"/>
      <c r="G104" s="144"/>
      <c r="H104" s="144"/>
      <c r="I104" s="144"/>
      <c r="J104" s="144"/>
      <c r="K104" s="144"/>
      <c r="L104" s="144"/>
      <c r="M104" s="144"/>
      <c r="N104" s="144"/>
      <c r="O104" s="144"/>
      <c r="P104" s="144"/>
      <c r="Q104" s="144"/>
      <c r="R104" s="144"/>
      <c r="S104" s="144"/>
      <c r="T104" s="144"/>
      <c r="U104" s="144"/>
      <c r="V104" s="144"/>
      <c r="W104" s="144"/>
      <c r="X104" s="144"/>
      <c r="Y104" s="144"/>
      <c r="Z104" s="144"/>
    </row>
    <row r="105">
      <c r="A105" s="152"/>
      <c r="B105" s="174" t="s">
        <v>344</v>
      </c>
      <c r="C105" s="177" t="s">
        <v>309</v>
      </c>
      <c r="D105" s="176">
        <v>-2088378.0</v>
      </c>
      <c r="E105" s="177">
        <f>sum(C105:D105)</f>
        <v>-2088378</v>
      </c>
      <c r="F105" s="144"/>
      <c r="G105" s="144"/>
      <c r="H105" s="144"/>
      <c r="I105" s="144"/>
      <c r="J105" s="144"/>
      <c r="K105" s="144"/>
      <c r="L105" s="144"/>
      <c r="M105" s="144"/>
      <c r="N105" s="144"/>
      <c r="O105" s="144"/>
      <c r="P105" s="144"/>
      <c r="Q105" s="144"/>
      <c r="R105" s="144"/>
      <c r="S105" s="144"/>
      <c r="T105" s="144"/>
      <c r="U105" s="144"/>
      <c r="V105" s="144"/>
      <c r="W105" s="144"/>
      <c r="X105" s="144"/>
      <c r="Y105" s="144"/>
      <c r="Z105" s="144"/>
    </row>
    <row r="106">
      <c r="A106" s="152"/>
      <c r="B106" s="193" t="s">
        <v>339</v>
      </c>
      <c r="C106" s="177">
        <f t="shared" ref="C106:E106" si="25">sum(C104:C105)</f>
        <v>6567842</v>
      </c>
      <c r="D106" s="177">
        <f t="shared" si="25"/>
        <v>189848203</v>
      </c>
      <c r="E106" s="194">
        <f t="shared" si="25"/>
        <v>196416045</v>
      </c>
      <c r="F106" s="144"/>
      <c r="G106" s="144"/>
      <c r="H106" s="144"/>
      <c r="I106" s="144"/>
      <c r="J106" s="144"/>
      <c r="K106" s="144"/>
      <c r="L106" s="144"/>
      <c r="M106" s="144"/>
      <c r="N106" s="144"/>
      <c r="O106" s="144"/>
      <c r="P106" s="144"/>
      <c r="Q106" s="144"/>
      <c r="R106" s="144"/>
      <c r="S106" s="144"/>
      <c r="T106" s="144"/>
      <c r="U106" s="144"/>
      <c r="V106" s="144"/>
      <c r="W106" s="144"/>
      <c r="X106" s="144"/>
      <c r="Y106" s="144"/>
      <c r="Z106" s="144"/>
    </row>
    <row r="107">
      <c r="A107" s="141"/>
      <c r="B107" s="188"/>
      <c r="C107" s="189"/>
      <c r="D107" s="189"/>
      <c r="E107" s="189"/>
      <c r="F107" s="144"/>
      <c r="G107" s="144"/>
      <c r="H107" s="144"/>
      <c r="I107" s="144"/>
      <c r="J107" s="144"/>
      <c r="K107" s="144"/>
      <c r="L107" s="144"/>
      <c r="M107" s="144"/>
      <c r="N107" s="144"/>
      <c r="O107" s="144"/>
      <c r="P107" s="144"/>
      <c r="Q107" s="144"/>
      <c r="R107" s="144"/>
      <c r="S107" s="144"/>
      <c r="T107" s="144"/>
      <c r="U107" s="144"/>
      <c r="V107" s="144"/>
      <c r="W107" s="144"/>
      <c r="X107" s="144"/>
      <c r="Y107" s="144"/>
      <c r="Z107" s="144"/>
    </row>
    <row r="108">
      <c r="A108" s="141">
        <v>2022.0</v>
      </c>
      <c r="B108" s="165">
        <v>45107.0</v>
      </c>
      <c r="C108" s="166" t="s">
        <v>334</v>
      </c>
      <c r="D108" s="166" t="s">
        <v>335</v>
      </c>
      <c r="E108" s="166" t="s">
        <v>336</v>
      </c>
      <c r="F108" s="144"/>
      <c r="G108" s="144"/>
      <c r="H108" s="144"/>
      <c r="I108" s="144"/>
      <c r="J108" s="144"/>
      <c r="K108" s="144"/>
      <c r="L108" s="144"/>
      <c r="M108" s="144"/>
      <c r="N108" s="144"/>
      <c r="O108" s="144"/>
      <c r="P108" s="144"/>
      <c r="Q108" s="144"/>
      <c r="R108" s="144"/>
      <c r="S108" s="144"/>
      <c r="T108" s="144"/>
      <c r="U108" s="144"/>
      <c r="V108" s="144"/>
      <c r="W108" s="144"/>
      <c r="X108" s="144"/>
      <c r="Y108" s="144"/>
      <c r="Z108" s="144"/>
    </row>
    <row r="109">
      <c r="A109" s="152"/>
      <c r="B109" s="167">
        <v>2023.0</v>
      </c>
      <c r="C109" s="168">
        <v>367408.0</v>
      </c>
      <c r="D109" s="168">
        <v>4179462.0</v>
      </c>
      <c r="E109" s="169">
        <f t="shared" ref="E109:E114" si="26">sum(C109:D109)</f>
        <v>4546870</v>
      </c>
      <c r="F109" s="144"/>
      <c r="G109" s="144"/>
      <c r="H109" s="144"/>
      <c r="I109" s="144"/>
      <c r="J109" s="144"/>
      <c r="K109" s="144"/>
      <c r="L109" s="144"/>
      <c r="M109" s="144"/>
      <c r="N109" s="144"/>
      <c r="O109" s="144"/>
      <c r="P109" s="144"/>
      <c r="Q109" s="144"/>
      <c r="R109" s="144"/>
      <c r="S109" s="144"/>
      <c r="T109" s="144"/>
      <c r="U109" s="144"/>
      <c r="V109" s="144"/>
      <c r="W109" s="144"/>
      <c r="X109" s="144"/>
      <c r="Y109" s="144"/>
      <c r="Z109" s="144"/>
    </row>
    <row r="110">
      <c r="A110" s="152"/>
      <c r="B110" s="167">
        <v>2024.0</v>
      </c>
      <c r="C110" s="168">
        <v>675198.0</v>
      </c>
      <c r="D110" s="168">
        <v>7055507.0</v>
      </c>
      <c r="E110" s="169">
        <f t="shared" si="26"/>
        <v>7730705</v>
      </c>
      <c r="F110" s="144"/>
      <c r="G110" s="144"/>
      <c r="H110" s="144"/>
      <c r="I110" s="144"/>
      <c r="J110" s="144"/>
      <c r="K110" s="144"/>
      <c r="L110" s="144"/>
      <c r="M110" s="144"/>
      <c r="N110" s="144"/>
      <c r="O110" s="144"/>
      <c r="P110" s="144"/>
      <c r="Q110" s="144"/>
      <c r="R110" s="144"/>
      <c r="S110" s="144"/>
      <c r="T110" s="144"/>
      <c r="U110" s="144"/>
      <c r="V110" s="144"/>
      <c r="W110" s="144"/>
      <c r="X110" s="144"/>
      <c r="Y110" s="144"/>
      <c r="Z110" s="144"/>
    </row>
    <row r="111">
      <c r="A111" s="152"/>
      <c r="B111" s="167">
        <v>2025.0</v>
      </c>
      <c r="C111" s="168">
        <v>393029.0</v>
      </c>
      <c r="D111" s="168">
        <v>4656812.0</v>
      </c>
      <c r="E111" s="169">
        <f t="shared" si="26"/>
        <v>5049841</v>
      </c>
      <c r="F111" s="144"/>
      <c r="G111" s="144"/>
      <c r="H111" s="144"/>
      <c r="I111" s="144"/>
      <c r="J111" s="144"/>
      <c r="K111" s="144"/>
      <c r="L111" s="144"/>
      <c r="M111" s="144"/>
      <c r="N111" s="144"/>
      <c r="O111" s="144"/>
      <c r="P111" s="144"/>
      <c r="Q111" s="144"/>
      <c r="R111" s="144"/>
      <c r="S111" s="144"/>
      <c r="T111" s="144"/>
      <c r="U111" s="144"/>
      <c r="V111" s="144"/>
      <c r="W111" s="144"/>
      <c r="X111" s="144"/>
      <c r="Y111" s="144"/>
      <c r="Z111" s="144"/>
    </row>
    <row r="112">
      <c r="A112" s="152"/>
      <c r="B112" s="167">
        <v>2026.0</v>
      </c>
      <c r="C112" s="168">
        <v>14661.0</v>
      </c>
      <c r="D112" s="168">
        <v>5033392.0</v>
      </c>
      <c r="E112" s="169">
        <f t="shared" si="26"/>
        <v>5048053</v>
      </c>
      <c r="F112" s="144"/>
      <c r="G112" s="144"/>
      <c r="H112" s="144"/>
      <c r="I112" s="144"/>
      <c r="J112" s="144"/>
      <c r="K112" s="144"/>
      <c r="L112" s="144"/>
      <c r="M112" s="144"/>
      <c r="N112" s="144"/>
      <c r="O112" s="144"/>
      <c r="P112" s="144"/>
      <c r="Q112" s="144"/>
      <c r="R112" s="144"/>
      <c r="S112" s="144"/>
      <c r="T112" s="144"/>
      <c r="U112" s="144"/>
      <c r="V112" s="144"/>
      <c r="W112" s="144"/>
      <c r="X112" s="144"/>
      <c r="Y112" s="144"/>
      <c r="Z112" s="144"/>
    </row>
    <row r="113">
      <c r="A113" s="152"/>
      <c r="B113" s="167">
        <v>2027.0</v>
      </c>
      <c r="C113" s="168" t="s">
        <v>309</v>
      </c>
      <c r="D113" s="168">
        <v>5235256.0</v>
      </c>
      <c r="E113" s="169">
        <f t="shared" si="26"/>
        <v>5235256</v>
      </c>
      <c r="F113" s="144"/>
      <c r="G113" s="144"/>
      <c r="H113" s="144"/>
      <c r="I113" s="144"/>
      <c r="J113" s="144"/>
      <c r="K113" s="144"/>
      <c r="L113" s="144"/>
      <c r="M113" s="144"/>
      <c r="N113" s="144"/>
      <c r="O113" s="144"/>
      <c r="P113" s="144"/>
      <c r="Q113" s="144"/>
      <c r="R113" s="144"/>
      <c r="S113" s="144"/>
      <c r="T113" s="144"/>
      <c r="U113" s="144"/>
      <c r="V113" s="144"/>
      <c r="W113" s="144"/>
      <c r="X113" s="144"/>
      <c r="Y113" s="144"/>
      <c r="Z113" s="144"/>
    </row>
    <row r="114">
      <c r="A114" s="152"/>
      <c r="B114" s="167" t="s">
        <v>341</v>
      </c>
      <c r="C114" s="168" t="s">
        <v>309</v>
      </c>
      <c r="D114" s="168">
        <v>1.5846381E8</v>
      </c>
      <c r="E114" s="169">
        <f t="shared" si="26"/>
        <v>158463810</v>
      </c>
      <c r="F114" s="144"/>
      <c r="G114" s="144"/>
      <c r="H114" s="144"/>
      <c r="I114" s="144"/>
      <c r="J114" s="144"/>
      <c r="K114" s="144"/>
      <c r="L114" s="144"/>
      <c r="M114" s="144"/>
      <c r="N114" s="144"/>
      <c r="O114" s="144"/>
      <c r="P114" s="144"/>
      <c r="Q114" s="144"/>
      <c r="R114" s="144"/>
      <c r="S114" s="144"/>
      <c r="T114" s="144"/>
      <c r="U114" s="144"/>
      <c r="V114" s="144"/>
      <c r="W114" s="144"/>
      <c r="X114" s="144"/>
      <c r="Y114" s="144"/>
      <c r="Z114" s="144"/>
    </row>
    <row r="115">
      <c r="A115" s="152"/>
      <c r="B115" s="190" t="s">
        <v>343</v>
      </c>
      <c r="C115" s="191">
        <f t="shared" ref="C115:E115" si="27">sum(C109:C114)</f>
        <v>1450296</v>
      </c>
      <c r="D115" s="191">
        <f t="shared" si="27"/>
        <v>184624239</v>
      </c>
      <c r="E115" s="192">
        <f t="shared" si="27"/>
        <v>186074535</v>
      </c>
      <c r="F115" s="144"/>
      <c r="G115" s="144"/>
      <c r="H115" s="144"/>
      <c r="I115" s="144"/>
      <c r="J115" s="144"/>
      <c r="K115" s="144"/>
      <c r="L115" s="144"/>
      <c r="M115" s="144"/>
      <c r="N115" s="144"/>
      <c r="O115" s="144"/>
      <c r="P115" s="144"/>
      <c r="Q115" s="144"/>
      <c r="R115" s="144"/>
      <c r="S115" s="144"/>
      <c r="T115" s="144"/>
      <c r="U115" s="144"/>
      <c r="V115" s="144"/>
      <c r="W115" s="144"/>
      <c r="X115" s="144"/>
      <c r="Y115" s="144"/>
      <c r="Z115" s="144"/>
    </row>
    <row r="116">
      <c r="A116" s="152"/>
      <c r="B116" s="174" t="s">
        <v>344</v>
      </c>
      <c r="C116" s="177" t="s">
        <v>309</v>
      </c>
      <c r="D116" s="176">
        <v>476031.0</v>
      </c>
      <c r="E116" s="177">
        <f>sum(C116:D116)</f>
        <v>476031</v>
      </c>
      <c r="F116" s="144"/>
      <c r="G116" s="144"/>
      <c r="H116" s="144"/>
      <c r="I116" s="144"/>
      <c r="J116" s="144"/>
      <c r="K116" s="144"/>
      <c r="L116" s="144"/>
      <c r="M116" s="144"/>
      <c r="N116" s="144"/>
      <c r="O116" s="144"/>
      <c r="P116" s="144"/>
      <c r="Q116" s="144"/>
      <c r="R116" s="144"/>
      <c r="S116" s="144"/>
      <c r="T116" s="144"/>
      <c r="U116" s="144"/>
      <c r="V116" s="144"/>
      <c r="W116" s="144"/>
      <c r="X116" s="144"/>
      <c r="Y116" s="144"/>
      <c r="Z116" s="144"/>
    </row>
    <row r="117">
      <c r="A117" s="152"/>
      <c r="B117" s="193" t="s">
        <v>339</v>
      </c>
      <c r="C117" s="177">
        <f t="shared" ref="C117:E117" si="28">sum(C115:C116)</f>
        <v>1450296</v>
      </c>
      <c r="D117" s="177">
        <f t="shared" si="28"/>
        <v>185100270</v>
      </c>
      <c r="E117" s="194">
        <f t="shared" si="28"/>
        <v>186550566</v>
      </c>
      <c r="F117" s="144"/>
      <c r="G117" s="144"/>
      <c r="H117" s="144"/>
      <c r="I117" s="144"/>
      <c r="J117" s="144"/>
      <c r="K117" s="144"/>
      <c r="L117" s="144"/>
      <c r="M117" s="144"/>
      <c r="N117" s="144"/>
      <c r="O117" s="144"/>
      <c r="P117" s="144"/>
      <c r="Q117" s="144"/>
      <c r="R117" s="144"/>
      <c r="S117" s="144"/>
      <c r="T117" s="144"/>
      <c r="U117" s="144"/>
      <c r="V117" s="144"/>
      <c r="W117" s="144"/>
      <c r="X117" s="144"/>
      <c r="Y117" s="144"/>
      <c r="Z117" s="144"/>
    </row>
    <row r="118">
      <c r="A118" s="152"/>
      <c r="B118" s="153"/>
      <c r="C118" s="153"/>
      <c r="D118" s="153"/>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row>
    <row r="119">
      <c r="A119" s="152"/>
      <c r="B119" s="153"/>
      <c r="C119" s="153"/>
      <c r="D119" s="153"/>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c r="A120" s="152"/>
      <c r="B120" s="153"/>
      <c r="C120" s="153"/>
      <c r="D120" s="153"/>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c r="A121" s="152"/>
      <c r="B121" s="153"/>
      <c r="C121" s="153"/>
      <c r="D121" s="153"/>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22">
      <c r="A122" s="152"/>
      <c r="B122" s="153"/>
      <c r="C122" s="153"/>
      <c r="D122" s="153"/>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row>
    <row r="123">
      <c r="A123" s="152"/>
      <c r="B123" s="153"/>
      <c r="C123" s="153"/>
      <c r="D123" s="153"/>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row>
    <row r="124">
      <c r="A124" s="152"/>
      <c r="B124" s="153"/>
      <c r="C124" s="153"/>
      <c r="D124" s="153"/>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row>
    <row r="125">
      <c r="A125" s="152"/>
      <c r="B125" s="153"/>
      <c r="C125" s="153"/>
      <c r="D125" s="153"/>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row>
    <row r="126">
      <c r="A126" s="152"/>
      <c r="B126" s="153"/>
      <c r="C126" s="153"/>
      <c r="D126" s="153"/>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row>
    <row r="127">
      <c r="A127" s="152"/>
      <c r="B127" s="153"/>
      <c r="C127" s="153"/>
      <c r="D127" s="153"/>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row>
    <row r="128">
      <c r="A128" s="152"/>
      <c r="B128" s="153"/>
      <c r="C128" s="153"/>
      <c r="D128" s="153"/>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c r="A129" s="152"/>
      <c r="B129" s="153"/>
      <c r="C129" s="153"/>
      <c r="D129" s="153"/>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row>
    <row r="130">
      <c r="A130" s="152"/>
      <c r="B130" s="153"/>
      <c r="C130" s="153"/>
      <c r="D130" s="153"/>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row>
    <row r="131">
      <c r="A131" s="152"/>
      <c r="B131" s="153"/>
      <c r="C131" s="153"/>
      <c r="D131" s="153"/>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row>
    <row r="132">
      <c r="A132" s="152"/>
      <c r="B132" s="153"/>
      <c r="C132" s="153"/>
      <c r="D132" s="153"/>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row>
    <row r="133">
      <c r="A133" s="152"/>
      <c r="B133" s="153"/>
      <c r="C133" s="153"/>
      <c r="D133" s="153"/>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row>
    <row r="134">
      <c r="A134" s="152"/>
      <c r="B134" s="153"/>
      <c r="C134" s="153"/>
      <c r="D134" s="153"/>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row>
    <row r="135">
      <c r="A135" s="152"/>
      <c r="B135" s="153"/>
      <c r="C135" s="153"/>
      <c r="D135" s="153"/>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row>
    <row r="136">
      <c r="A136" s="152"/>
      <c r="B136" s="153"/>
      <c r="C136" s="153"/>
      <c r="D136" s="153"/>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row>
    <row r="137">
      <c r="A137" s="152"/>
      <c r="B137" s="153"/>
      <c r="C137" s="153"/>
      <c r="D137" s="153"/>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row>
    <row r="138">
      <c r="A138" s="152"/>
      <c r="B138" s="153"/>
      <c r="C138" s="153"/>
      <c r="D138" s="153"/>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row>
    <row r="139">
      <c r="A139" s="152"/>
      <c r="B139" s="153"/>
      <c r="C139" s="153"/>
      <c r="D139" s="153"/>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row>
    <row r="140">
      <c r="A140" s="152"/>
      <c r="B140" s="153"/>
      <c r="C140" s="153"/>
      <c r="D140" s="153"/>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row>
    <row r="141">
      <c r="A141" s="152"/>
      <c r="B141" s="153"/>
      <c r="C141" s="153"/>
      <c r="D141" s="153"/>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row>
    <row r="142">
      <c r="A142" s="152"/>
      <c r="B142" s="153"/>
      <c r="C142" s="153"/>
      <c r="D142" s="153"/>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row>
    <row r="143">
      <c r="A143" s="152"/>
      <c r="B143" s="153"/>
      <c r="C143" s="153"/>
      <c r="D143" s="153"/>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row>
    <row r="144">
      <c r="A144" s="152"/>
      <c r="B144" s="153"/>
      <c r="C144" s="153"/>
      <c r="D144" s="153"/>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row>
    <row r="145">
      <c r="A145" s="152"/>
      <c r="B145" s="153"/>
      <c r="C145" s="153"/>
      <c r="D145" s="153"/>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row>
    <row r="146">
      <c r="A146" s="152"/>
      <c r="B146" s="153"/>
      <c r="C146" s="153"/>
      <c r="D146" s="153"/>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row>
    <row r="147">
      <c r="A147" s="152"/>
      <c r="B147" s="153"/>
      <c r="C147" s="153"/>
      <c r="D147" s="153"/>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row>
    <row r="148">
      <c r="A148" s="152"/>
      <c r="B148" s="153"/>
      <c r="C148" s="153"/>
      <c r="D148" s="153"/>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row>
    <row r="149">
      <c r="A149" s="152"/>
      <c r="B149" s="153"/>
      <c r="C149" s="153"/>
      <c r="D149" s="153"/>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row>
    <row r="150">
      <c r="A150" s="152"/>
      <c r="B150" s="153"/>
      <c r="C150" s="153"/>
      <c r="D150" s="153"/>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row>
    <row r="151">
      <c r="A151" s="152"/>
      <c r="B151" s="153"/>
      <c r="C151" s="153"/>
      <c r="D151" s="153"/>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row>
    <row r="152">
      <c r="A152" s="152"/>
      <c r="B152" s="153"/>
      <c r="C152" s="153"/>
      <c r="D152" s="153"/>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row>
    <row r="153">
      <c r="A153" s="152"/>
      <c r="B153" s="153"/>
      <c r="C153" s="153"/>
      <c r="D153" s="153"/>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row>
    <row r="154">
      <c r="A154" s="152"/>
      <c r="B154" s="153"/>
      <c r="C154" s="153"/>
      <c r="D154" s="153"/>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row>
    <row r="155">
      <c r="A155" s="152"/>
      <c r="B155" s="153"/>
      <c r="C155" s="153"/>
      <c r="D155" s="153"/>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row>
    <row r="156">
      <c r="A156" s="152"/>
      <c r="B156" s="153"/>
      <c r="C156" s="153"/>
      <c r="D156" s="153"/>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row>
    <row r="157">
      <c r="A157" s="152"/>
      <c r="B157" s="153"/>
      <c r="C157" s="153"/>
      <c r="D157" s="153"/>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row>
    <row r="158">
      <c r="A158" s="152"/>
      <c r="B158" s="153"/>
      <c r="C158" s="153"/>
      <c r="D158" s="153"/>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row>
    <row r="159">
      <c r="A159" s="152"/>
      <c r="B159" s="153"/>
      <c r="C159" s="153"/>
      <c r="D159" s="153"/>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c r="A160" s="152"/>
      <c r="B160" s="153"/>
      <c r="C160" s="153"/>
      <c r="D160" s="153"/>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row>
    <row r="161">
      <c r="A161" s="152"/>
      <c r="B161" s="153"/>
      <c r="C161" s="153"/>
      <c r="D161" s="153"/>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row>
    <row r="162">
      <c r="A162" s="152"/>
      <c r="B162" s="153"/>
      <c r="C162" s="153"/>
      <c r="D162" s="153"/>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row>
    <row r="163">
      <c r="A163" s="152"/>
      <c r="B163" s="153"/>
      <c r="C163" s="153"/>
      <c r="D163" s="153"/>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row>
    <row r="164">
      <c r="A164" s="152"/>
      <c r="B164" s="153"/>
      <c r="C164" s="153"/>
      <c r="D164" s="153"/>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row>
    <row r="165">
      <c r="A165" s="152"/>
      <c r="B165" s="153"/>
      <c r="C165" s="153"/>
      <c r="D165" s="153"/>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row>
    <row r="166">
      <c r="A166" s="152"/>
      <c r="B166" s="153"/>
      <c r="C166" s="153"/>
      <c r="D166" s="153"/>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row>
    <row r="167">
      <c r="A167" s="152"/>
      <c r="B167" s="153"/>
      <c r="C167" s="153"/>
      <c r="D167" s="153"/>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row>
    <row r="168">
      <c r="A168" s="152"/>
      <c r="B168" s="153"/>
      <c r="C168" s="153"/>
      <c r="D168" s="153"/>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row>
    <row r="169">
      <c r="A169" s="152"/>
      <c r="B169" s="153"/>
      <c r="C169" s="153"/>
      <c r="D169" s="153"/>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row>
    <row r="170">
      <c r="A170" s="152"/>
      <c r="B170" s="153"/>
      <c r="C170" s="153"/>
      <c r="D170" s="153"/>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row>
    <row r="171">
      <c r="A171" s="152"/>
      <c r="B171" s="153"/>
      <c r="C171" s="153"/>
      <c r="D171" s="153"/>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row>
    <row r="172">
      <c r="A172" s="152"/>
      <c r="B172" s="153"/>
      <c r="C172" s="153"/>
      <c r="D172" s="153"/>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row>
    <row r="173">
      <c r="A173" s="152"/>
      <c r="B173" s="153"/>
      <c r="C173" s="153"/>
      <c r="D173" s="153"/>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row>
    <row r="174">
      <c r="A174" s="152"/>
      <c r="B174" s="153"/>
      <c r="C174" s="153"/>
      <c r="D174" s="153"/>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row>
    <row r="175">
      <c r="A175" s="152"/>
      <c r="B175" s="153"/>
      <c r="C175" s="153"/>
      <c r="D175" s="153"/>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row>
    <row r="176">
      <c r="A176" s="152"/>
      <c r="B176" s="153"/>
      <c r="C176" s="153"/>
      <c r="D176" s="153"/>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row>
    <row r="177">
      <c r="A177" s="152"/>
      <c r="B177" s="153"/>
      <c r="C177" s="153"/>
      <c r="D177" s="153"/>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row>
    <row r="178">
      <c r="A178" s="152"/>
      <c r="B178" s="153"/>
      <c r="C178" s="153"/>
      <c r="D178" s="153"/>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row>
    <row r="179">
      <c r="A179" s="152"/>
      <c r="B179" s="153"/>
      <c r="C179" s="153"/>
      <c r="D179" s="153"/>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row>
    <row r="180">
      <c r="A180" s="152"/>
      <c r="B180" s="153"/>
      <c r="C180" s="153"/>
      <c r="D180" s="153"/>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row>
    <row r="181">
      <c r="A181" s="152"/>
      <c r="B181" s="153"/>
      <c r="C181" s="153"/>
      <c r="D181" s="153"/>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row>
    <row r="182">
      <c r="A182" s="152"/>
      <c r="B182" s="153"/>
      <c r="C182" s="153"/>
      <c r="D182" s="153"/>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row>
    <row r="183">
      <c r="A183" s="152"/>
      <c r="B183" s="153"/>
      <c r="C183" s="153"/>
      <c r="D183" s="153"/>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row>
    <row r="184">
      <c r="A184" s="152"/>
      <c r="B184" s="153"/>
      <c r="C184" s="153"/>
      <c r="D184" s="153"/>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row>
    <row r="185">
      <c r="A185" s="152"/>
      <c r="B185" s="153"/>
      <c r="C185" s="153"/>
      <c r="D185" s="153"/>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row>
    <row r="186">
      <c r="A186" s="152"/>
      <c r="B186" s="153"/>
      <c r="C186" s="153"/>
      <c r="D186" s="153"/>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row>
    <row r="187">
      <c r="A187" s="152"/>
      <c r="B187" s="153"/>
      <c r="C187" s="153"/>
      <c r="D187" s="153"/>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row>
    <row r="188">
      <c r="A188" s="152"/>
      <c r="B188" s="153"/>
      <c r="C188" s="153"/>
      <c r="D188" s="153"/>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row>
    <row r="189">
      <c r="A189" s="152"/>
      <c r="B189" s="153"/>
      <c r="C189" s="153"/>
      <c r="D189" s="153"/>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row>
    <row r="190">
      <c r="A190" s="152"/>
      <c r="B190" s="153"/>
      <c r="C190" s="153"/>
      <c r="D190" s="153"/>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row>
    <row r="191">
      <c r="A191" s="152"/>
      <c r="B191" s="153"/>
      <c r="C191" s="153"/>
      <c r="D191" s="153"/>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row>
    <row r="192">
      <c r="A192" s="152"/>
      <c r="B192" s="153"/>
      <c r="C192" s="153"/>
      <c r="D192" s="153"/>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row>
    <row r="193">
      <c r="A193" s="152"/>
      <c r="B193" s="153"/>
      <c r="C193" s="153"/>
      <c r="D193" s="153"/>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row>
    <row r="194">
      <c r="A194" s="152"/>
      <c r="B194" s="153"/>
      <c r="C194" s="153"/>
      <c r="D194" s="153"/>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row>
    <row r="195">
      <c r="A195" s="152"/>
      <c r="B195" s="153"/>
      <c r="C195" s="153"/>
      <c r="D195" s="153"/>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row>
    <row r="196">
      <c r="A196" s="152"/>
      <c r="B196" s="153"/>
      <c r="C196" s="153"/>
      <c r="D196" s="153"/>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row>
    <row r="197">
      <c r="A197" s="152"/>
      <c r="B197" s="153"/>
      <c r="C197" s="153"/>
      <c r="D197" s="153"/>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row>
    <row r="198">
      <c r="A198" s="152"/>
      <c r="B198" s="153"/>
      <c r="C198" s="153"/>
      <c r="D198" s="153"/>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row>
    <row r="199">
      <c r="A199" s="152"/>
      <c r="B199" s="153"/>
      <c r="C199" s="153"/>
      <c r="D199" s="153"/>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row>
    <row r="200">
      <c r="A200" s="152"/>
      <c r="B200" s="153"/>
      <c r="C200" s="153"/>
      <c r="D200" s="153"/>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row>
    <row r="201">
      <c r="A201" s="152"/>
      <c r="B201" s="153"/>
      <c r="C201" s="153"/>
      <c r="D201" s="153"/>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row>
    <row r="202">
      <c r="A202" s="152"/>
      <c r="B202" s="153"/>
      <c r="C202" s="153"/>
      <c r="D202" s="153"/>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row>
    <row r="203">
      <c r="A203" s="152"/>
      <c r="B203" s="153"/>
      <c r="C203" s="153"/>
      <c r="D203" s="153"/>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row>
    <row r="204">
      <c r="A204" s="152"/>
      <c r="B204" s="153"/>
      <c r="C204" s="153"/>
      <c r="D204" s="153"/>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row>
    <row r="205">
      <c r="A205" s="152"/>
      <c r="B205" s="153"/>
      <c r="C205" s="153"/>
      <c r="D205" s="153"/>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row>
    <row r="206">
      <c r="A206" s="152"/>
      <c r="B206" s="153"/>
      <c r="C206" s="153"/>
      <c r="D206" s="153"/>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row>
    <row r="207">
      <c r="A207" s="152"/>
      <c r="B207" s="153"/>
      <c r="C207" s="153"/>
      <c r="D207" s="153"/>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row>
    <row r="208">
      <c r="A208" s="152"/>
      <c r="B208" s="153"/>
      <c r="C208" s="153"/>
      <c r="D208" s="153"/>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row>
    <row r="209">
      <c r="A209" s="152"/>
      <c r="B209" s="153"/>
      <c r="C209" s="153"/>
      <c r="D209" s="153"/>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row>
    <row r="210">
      <c r="A210" s="152"/>
      <c r="B210" s="153"/>
      <c r="C210" s="153"/>
      <c r="D210" s="153"/>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row>
    <row r="211">
      <c r="A211" s="152"/>
      <c r="B211" s="153"/>
      <c r="C211" s="153"/>
      <c r="D211" s="153"/>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row>
    <row r="212">
      <c r="A212" s="152"/>
      <c r="B212" s="153"/>
      <c r="C212" s="153"/>
      <c r="D212" s="153"/>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row>
    <row r="213">
      <c r="A213" s="152"/>
      <c r="B213" s="153"/>
      <c r="C213" s="153"/>
      <c r="D213" s="153"/>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row>
    <row r="214">
      <c r="A214" s="152"/>
      <c r="B214" s="153"/>
      <c r="C214" s="153"/>
      <c r="D214" s="153"/>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row>
    <row r="215">
      <c r="A215" s="152"/>
      <c r="B215" s="153"/>
      <c r="C215" s="153"/>
      <c r="D215" s="153"/>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row>
    <row r="216">
      <c r="A216" s="152"/>
      <c r="B216" s="153"/>
      <c r="C216" s="153"/>
      <c r="D216" s="153"/>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row>
    <row r="217">
      <c r="A217" s="152"/>
      <c r="B217" s="153"/>
      <c r="C217" s="153"/>
      <c r="D217" s="153"/>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row>
    <row r="218">
      <c r="A218" s="152"/>
      <c r="B218" s="153"/>
      <c r="C218" s="153"/>
      <c r="D218" s="153"/>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row>
    <row r="219">
      <c r="A219" s="152"/>
      <c r="B219" s="153"/>
      <c r="C219" s="153"/>
      <c r="D219" s="153"/>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row>
    <row r="220">
      <c r="A220" s="152"/>
      <c r="B220" s="153"/>
      <c r="C220" s="153"/>
      <c r="D220" s="153"/>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row>
    <row r="221">
      <c r="A221" s="152"/>
      <c r="B221" s="153"/>
      <c r="C221" s="153"/>
      <c r="D221" s="153"/>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row>
    <row r="222">
      <c r="A222" s="152"/>
      <c r="B222" s="153"/>
      <c r="C222" s="153"/>
      <c r="D222" s="153"/>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row>
    <row r="223">
      <c r="A223" s="152"/>
      <c r="B223" s="153"/>
      <c r="C223" s="153"/>
      <c r="D223" s="153"/>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c r="A224" s="152"/>
      <c r="B224" s="153"/>
      <c r="C224" s="153"/>
      <c r="D224" s="153"/>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row>
    <row r="225">
      <c r="A225" s="152"/>
      <c r="B225" s="153"/>
      <c r="C225" s="153"/>
      <c r="D225" s="153"/>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row>
    <row r="226">
      <c r="A226" s="152"/>
      <c r="B226" s="153"/>
      <c r="C226" s="153"/>
      <c r="D226" s="153"/>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row>
    <row r="227">
      <c r="A227" s="152"/>
      <c r="B227" s="153"/>
      <c r="C227" s="153"/>
      <c r="D227" s="153"/>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row>
    <row r="228">
      <c r="A228" s="152"/>
      <c r="B228" s="153"/>
      <c r="C228" s="153"/>
      <c r="D228" s="153"/>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row>
    <row r="229">
      <c r="A229" s="152"/>
      <c r="B229" s="153"/>
      <c r="C229" s="153"/>
      <c r="D229" s="153"/>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row>
    <row r="230">
      <c r="A230" s="152"/>
      <c r="B230" s="153"/>
      <c r="C230" s="153"/>
      <c r="D230" s="153"/>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row>
    <row r="231">
      <c r="A231" s="152"/>
      <c r="B231" s="153"/>
      <c r="C231" s="153"/>
      <c r="D231" s="153"/>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row>
    <row r="232">
      <c r="A232" s="152"/>
      <c r="B232" s="153"/>
      <c r="C232" s="153"/>
      <c r="D232" s="153"/>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row>
    <row r="233">
      <c r="A233" s="152"/>
      <c r="B233" s="153"/>
      <c r="C233" s="153"/>
      <c r="D233" s="153"/>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row>
    <row r="234">
      <c r="A234" s="152"/>
      <c r="B234" s="153"/>
      <c r="C234" s="153"/>
      <c r="D234" s="153"/>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row>
    <row r="235">
      <c r="A235" s="152"/>
      <c r="B235" s="153"/>
      <c r="C235" s="153"/>
      <c r="D235" s="153"/>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row>
    <row r="236">
      <c r="A236" s="152"/>
      <c r="B236" s="153"/>
      <c r="C236" s="153"/>
      <c r="D236" s="153"/>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row>
    <row r="237">
      <c r="A237" s="152"/>
      <c r="B237" s="153"/>
      <c r="C237" s="153"/>
      <c r="D237" s="153"/>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row>
    <row r="238">
      <c r="A238" s="152"/>
      <c r="B238" s="153"/>
      <c r="C238" s="153"/>
      <c r="D238" s="153"/>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row>
    <row r="239">
      <c r="A239" s="152"/>
      <c r="B239" s="153"/>
      <c r="C239" s="153"/>
      <c r="D239" s="153"/>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row>
    <row r="240">
      <c r="A240" s="152"/>
      <c r="B240" s="153"/>
      <c r="C240" s="153"/>
      <c r="D240" s="153"/>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row>
    <row r="241">
      <c r="A241" s="152"/>
      <c r="B241" s="153"/>
      <c r="C241" s="153"/>
      <c r="D241" s="153"/>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row>
    <row r="242">
      <c r="A242" s="152"/>
      <c r="B242" s="153"/>
      <c r="C242" s="153"/>
      <c r="D242" s="153"/>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row>
    <row r="243">
      <c r="A243" s="152"/>
      <c r="B243" s="153"/>
      <c r="C243" s="153"/>
      <c r="D243" s="153"/>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row>
    <row r="244">
      <c r="A244" s="152"/>
      <c r="B244" s="153"/>
      <c r="C244" s="153"/>
      <c r="D244" s="153"/>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row>
    <row r="245">
      <c r="A245" s="152"/>
      <c r="B245" s="153"/>
      <c r="C245" s="153"/>
      <c r="D245" s="153"/>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row>
    <row r="246">
      <c r="A246" s="152"/>
      <c r="B246" s="153"/>
      <c r="C246" s="153"/>
      <c r="D246" s="153"/>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row>
    <row r="247">
      <c r="A247" s="152"/>
      <c r="B247" s="153"/>
      <c r="C247" s="153"/>
      <c r="D247" s="153"/>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row>
    <row r="248">
      <c r="A248" s="152"/>
      <c r="B248" s="153"/>
      <c r="C248" s="153"/>
      <c r="D248" s="153"/>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row>
    <row r="249">
      <c r="A249" s="152"/>
      <c r="B249" s="153"/>
      <c r="C249" s="153"/>
      <c r="D249" s="153"/>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row>
    <row r="250">
      <c r="A250" s="152"/>
      <c r="B250" s="153"/>
      <c r="C250" s="153"/>
      <c r="D250" s="153"/>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row>
    <row r="251">
      <c r="A251" s="152"/>
      <c r="B251" s="153"/>
      <c r="C251" s="153"/>
      <c r="D251" s="153"/>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row>
    <row r="252">
      <c r="A252" s="152"/>
      <c r="B252" s="153"/>
      <c r="C252" s="153"/>
      <c r="D252" s="153"/>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row>
    <row r="253">
      <c r="A253" s="152"/>
      <c r="B253" s="153"/>
      <c r="C253" s="153"/>
      <c r="D253" s="153"/>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row>
    <row r="254">
      <c r="A254" s="152"/>
      <c r="B254" s="153"/>
      <c r="C254" s="153"/>
      <c r="D254" s="153"/>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row>
    <row r="255">
      <c r="A255" s="152"/>
      <c r="B255" s="153"/>
      <c r="C255" s="153"/>
      <c r="D255" s="153"/>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row>
    <row r="256">
      <c r="A256" s="152"/>
      <c r="B256" s="153"/>
      <c r="C256" s="153"/>
      <c r="D256" s="153"/>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row>
    <row r="257">
      <c r="A257" s="152"/>
      <c r="B257" s="153"/>
      <c r="C257" s="153"/>
      <c r="D257" s="153"/>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row>
    <row r="258">
      <c r="A258" s="152"/>
      <c r="B258" s="153"/>
      <c r="C258" s="153"/>
      <c r="D258" s="153"/>
      <c r="E258" s="144"/>
      <c r="F258" s="144"/>
      <c r="G258" s="144"/>
      <c r="H258" s="144"/>
      <c r="I258" s="144"/>
      <c r="J258" s="144"/>
      <c r="K258" s="144"/>
      <c r="L258" s="144"/>
      <c r="M258" s="144"/>
      <c r="N258" s="144"/>
      <c r="O258" s="144"/>
      <c r="P258" s="144"/>
      <c r="Q258" s="144"/>
      <c r="R258" s="144"/>
      <c r="S258" s="144"/>
      <c r="T258" s="144"/>
      <c r="U258" s="144"/>
      <c r="V258" s="144"/>
      <c r="W258" s="144"/>
      <c r="X258" s="144"/>
      <c r="Y258" s="144"/>
      <c r="Z258" s="144"/>
    </row>
    <row r="259">
      <c r="A259" s="152"/>
      <c r="B259" s="153"/>
      <c r="C259" s="153"/>
      <c r="D259" s="153"/>
      <c r="E259" s="144"/>
      <c r="F259" s="144"/>
      <c r="G259" s="144"/>
      <c r="H259" s="144"/>
      <c r="I259" s="144"/>
      <c r="J259" s="144"/>
      <c r="K259" s="144"/>
      <c r="L259" s="144"/>
      <c r="M259" s="144"/>
      <c r="N259" s="144"/>
      <c r="O259" s="144"/>
      <c r="P259" s="144"/>
      <c r="Q259" s="144"/>
      <c r="R259" s="144"/>
      <c r="S259" s="144"/>
      <c r="T259" s="144"/>
      <c r="U259" s="144"/>
      <c r="V259" s="144"/>
      <c r="W259" s="144"/>
      <c r="X259" s="144"/>
      <c r="Y259" s="144"/>
      <c r="Z259" s="144"/>
    </row>
    <row r="260">
      <c r="A260" s="152"/>
      <c r="B260" s="153"/>
      <c r="C260" s="153"/>
      <c r="D260" s="153"/>
      <c r="E260" s="144"/>
      <c r="F260" s="144"/>
      <c r="G260" s="144"/>
      <c r="H260" s="144"/>
      <c r="I260" s="144"/>
      <c r="J260" s="144"/>
      <c r="K260" s="144"/>
      <c r="L260" s="144"/>
      <c r="M260" s="144"/>
      <c r="N260" s="144"/>
      <c r="O260" s="144"/>
      <c r="P260" s="144"/>
      <c r="Q260" s="144"/>
      <c r="R260" s="144"/>
      <c r="S260" s="144"/>
      <c r="T260" s="144"/>
      <c r="U260" s="144"/>
      <c r="V260" s="144"/>
      <c r="W260" s="144"/>
      <c r="X260" s="144"/>
      <c r="Y260" s="144"/>
      <c r="Z260" s="144"/>
    </row>
    <row r="261">
      <c r="A261" s="152"/>
      <c r="B261" s="153"/>
      <c r="C261" s="153"/>
      <c r="D261" s="153"/>
      <c r="E261" s="144"/>
      <c r="F261" s="144"/>
      <c r="G261" s="144"/>
      <c r="H261" s="144"/>
      <c r="I261" s="144"/>
      <c r="J261" s="144"/>
      <c r="K261" s="144"/>
      <c r="L261" s="144"/>
      <c r="M261" s="144"/>
      <c r="N261" s="144"/>
      <c r="O261" s="144"/>
      <c r="P261" s="144"/>
      <c r="Q261" s="144"/>
      <c r="R261" s="144"/>
      <c r="S261" s="144"/>
      <c r="T261" s="144"/>
      <c r="U261" s="144"/>
      <c r="V261" s="144"/>
      <c r="W261" s="144"/>
      <c r="X261" s="144"/>
      <c r="Y261" s="144"/>
      <c r="Z261" s="144"/>
    </row>
    <row r="262">
      <c r="A262" s="152"/>
      <c r="B262" s="153"/>
      <c r="C262" s="153"/>
      <c r="D262" s="153"/>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row>
    <row r="263">
      <c r="A263" s="152"/>
      <c r="B263" s="153"/>
      <c r="C263" s="153"/>
      <c r="D263" s="153"/>
      <c r="E263" s="144"/>
      <c r="F263" s="144"/>
      <c r="G263" s="144"/>
      <c r="H263" s="144"/>
      <c r="I263" s="144"/>
      <c r="J263" s="144"/>
      <c r="K263" s="144"/>
      <c r="L263" s="144"/>
      <c r="M263" s="144"/>
      <c r="N263" s="144"/>
      <c r="O263" s="144"/>
      <c r="P263" s="144"/>
      <c r="Q263" s="144"/>
      <c r="R263" s="144"/>
      <c r="S263" s="144"/>
      <c r="T263" s="144"/>
      <c r="U263" s="144"/>
      <c r="V263" s="144"/>
      <c r="W263" s="144"/>
      <c r="X263" s="144"/>
      <c r="Y263" s="144"/>
      <c r="Z263" s="144"/>
    </row>
    <row r="264">
      <c r="A264" s="152"/>
      <c r="B264" s="153"/>
      <c r="C264" s="153"/>
      <c r="D264" s="153"/>
      <c r="E264" s="144"/>
      <c r="F264" s="144"/>
      <c r="G264" s="144"/>
      <c r="H264" s="144"/>
      <c r="I264" s="144"/>
      <c r="J264" s="144"/>
      <c r="K264" s="144"/>
      <c r="L264" s="144"/>
      <c r="M264" s="144"/>
      <c r="N264" s="144"/>
      <c r="O264" s="144"/>
      <c r="P264" s="144"/>
      <c r="Q264" s="144"/>
      <c r="R264" s="144"/>
      <c r="S264" s="144"/>
      <c r="T264" s="144"/>
      <c r="U264" s="144"/>
      <c r="V264" s="144"/>
      <c r="W264" s="144"/>
      <c r="X264" s="144"/>
      <c r="Y264" s="144"/>
      <c r="Z264" s="144"/>
    </row>
    <row r="265">
      <c r="A265" s="152"/>
      <c r="B265" s="153"/>
      <c r="C265" s="153"/>
      <c r="D265" s="153"/>
      <c r="E265" s="144"/>
      <c r="F265" s="144"/>
      <c r="G265" s="144"/>
      <c r="H265" s="144"/>
      <c r="I265" s="144"/>
      <c r="J265" s="144"/>
      <c r="K265" s="144"/>
      <c r="L265" s="144"/>
      <c r="M265" s="144"/>
      <c r="N265" s="144"/>
      <c r="O265" s="144"/>
      <c r="P265" s="144"/>
      <c r="Q265" s="144"/>
      <c r="R265" s="144"/>
      <c r="S265" s="144"/>
      <c r="T265" s="144"/>
      <c r="U265" s="144"/>
      <c r="V265" s="144"/>
      <c r="W265" s="144"/>
      <c r="X265" s="144"/>
      <c r="Y265" s="144"/>
      <c r="Z265" s="144"/>
    </row>
    <row r="266">
      <c r="A266" s="152"/>
      <c r="B266" s="153"/>
      <c r="C266" s="153"/>
      <c r="D266" s="153"/>
      <c r="E266" s="144"/>
      <c r="F266" s="144"/>
      <c r="G266" s="144"/>
      <c r="H266" s="144"/>
      <c r="I266" s="144"/>
      <c r="J266" s="144"/>
      <c r="K266" s="144"/>
      <c r="L266" s="144"/>
      <c r="M266" s="144"/>
      <c r="N266" s="144"/>
      <c r="O266" s="144"/>
      <c r="P266" s="144"/>
      <c r="Q266" s="144"/>
      <c r="R266" s="144"/>
      <c r="S266" s="144"/>
      <c r="T266" s="144"/>
      <c r="U266" s="144"/>
      <c r="V266" s="144"/>
      <c r="W266" s="144"/>
      <c r="X266" s="144"/>
      <c r="Y266" s="144"/>
      <c r="Z266" s="144"/>
    </row>
    <row r="267">
      <c r="A267" s="152"/>
      <c r="B267" s="153"/>
      <c r="C267" s="153"/>
      <c r="D267" s="153"/>
      <c r="E267" s="144"/>
      <c r="F267" s="144"/>
      <c r="G267" s="144"/>
      <c r="H267" s="144"/>
      <c r="I267" s="144"/>
      <c r="J267" s="144"/>
      <c r="K267" s="144"/>
      <c r="L267" s="144"/>
      <c r="M267" s="144"/>
      <c r="N267" s="144"/>
      <c r="O267" s="144"/>
      <c r="P267" s="144"/>
      <c r="Q267" s="144"/>
      <c r="R267" s="144"/>
      <c r="S267" s="144"/>
      <c r="T267" s="144"/>
      <c r="U267" s="144"/>
      <c r="V267" s="144"/>
      <c r="W267" s="144"/>
      <c r="X267" s="144"/>
      <c r="Y267" s="144"/>
      <c r="Z267" s="144"/>
    </row>
    <row r="268">
      <c r="A268" s="152"/>
      <c r="B268" s="153"/>
      <c r="C268" s="153"/>
      <c r="D268" s="153"/>
      <c r="E268" s="144"/>
      <c r="F268" s="144"/>
      <c r="G268" s="144"/>
      <c r="H268" s="144"/>
      <c r="I268" s="144"/>
      <c r="J268" s="144"/>
      <c r="K268" s="144"/>
      <c r="L268" s="144"/>
      <c r="M268" s="144"/>
      <c r="N268" s="144"/>
      <c r="O268" s="144"/>
      <c r="P268" s="144"/>
      <c r="Q268" s="144"/>
      <c r="R268" s="144"/>
      <c r="S268" s="144"/>
      <c r="T268" s="144"/>
      <c r="U268" s="144"/>
      <c r="V268" s="144"/>
      <c r="W268" s="144"/>
      <c r="X268" s="144"/>
      <c r="Y268" s="144"/>
      <c r="Z268" s="144"/>
    </row>
    <row r="269">
      <c r="A269" s="152"/>
      <c r="B269" s="153"/>
      <c r="C269" s="153"/>
      <c r="D269" s="153"/>
      <c r="E269" s="144"/>
      <c r="F269" s="144"/>
      <c r="G269" s="144"/>
      <c r="H269" s="144"/>
      <c r="I269" s="144"/>
      <c r="J269" s="144"/>
      <c r="K269" s="144"/>
      <c r="L269" s="144"/>
      <c r="M269" s="144"/>
      <c r="N269" s="144"/>
      <c r="O269" s="144"/>
      <c r="P269" s="144"/>
      <c r="Q269" s="144"/>
      <c r="R269" s="144"/>
      <c r="S269" s="144"/>
      <c r="T269" s="144"/>
      <c r="U269" s="144"/>
      <c r="V269" s="144"/>
      <c r="W269" s="144"/>
      <c r="X269" s="144"/>
      <c r="Y269" s="144"/>
      <c r="Z269" s="144"/>
    </row>
    <row r="270">
      <c r="A270" s="152"/>
      <c r="B270" s="153"/>
      <c r="C270" s="153"/>
      <c r="D270" s="153"/>
      <c r="E270" s="144"/>
      <c r="F270" s="144"/>
      <c r="G270" s="144"/>
      <c r="H270" s="144"/>
      <c r="I270" s="144"/>
      <c r="J270" s="144"/>
      <c r="K270" s="144"/>
      <c r="L270" s="144"/>
      <c r="M270" s="144"/>
      <c r="N270" s="144"/>
      <c r="O270" s="144"/>
      <c r="P270" s="144"/>
      <c r="Q270" s="144"/>
      <c r="R270" s="144"/>
      <c r="S270" s="144"/>
      <c r="T270" s="144"/>
      <c r="U270" s="144"/>
      <c r="V270" s="144"/>
      <c r="W270" s="144"/>
      <c r="X270" s="144"/>
      <c r="Y270" s="144"/>
      <c r="Z270" s="144"/>
    </row>
    <row r="271">
      <c r="A271" s="152"/>
      <c r="B271" s="153"/>
      <c r="C271" s="153"/>
      <c r="D271" s="153"/>
      <c r="E271" s="144"/>
      <c r="F271" s="144"/>
      <c r="G271" s="144"/>
      <c r="H271" s="144"/>
      <c r="I271" s="144"/>
      <c r="J271" s="144"/>
      <c r="K271" s="144"/>
      <c r="L271" s="144"/>
      <c r="M271" s="144"/>
      <c r="N271" s="144"/>
      <c r="O271" s="144"/>
      <c r="P271" s="144"/>
      <c r="Q271" s="144"/>
      <c r="R271" s="144"/>
      <c r="S271" s="144"/>
      <c r="T271" s="144"/>
      <c r="U271" s="144"/>
      <c r="V271" s="144"/>
      <c r="W271" s="144"/>
      <c r="X271" s="144"/>
      <c r="Y271" s="144"/>
      <c r="Z271" s="144"/>
    </row>
    <row r="272">
      <c r="A272" s="152"/>
      <c r="B272" s="153"/>
      <c r="C272" s="153"/>
      <c r="D272" s="153"/>
      <c r="E272" s="144"/>
      <c r="F272" s="144"/>
      <c r="G272" s="144"/>
      <c r="H272" s="144"/>
      <c r="I272" s="144"/>
      <c r="J272" s="144"/>
      <c r="K272" s="144"/>
      <c r="L272" s="144"/>
      <c r="M272" s="144"/>
      <c r="N272" s="144"/>
      <c r="O272" s="144"/>
      <c r="P272" s="144"/>
      <c r="Q272" s="144"/>
      <c r="R272" s="144"/>
      <c r="S272" s="144"/>
      <c r="T272" s="144"/>
      <c r="U272" s="144"/>
      <c r="V272" s="144"/>
      <c r="W272" s="144"/>
      <c r="X272" s="144"/>
      <c r="Y272" s="144"/>
      <c r="Z272" s="144"/>
    </row>
    <row r="273">
      <c r="A273" s="152"/>
      <c r="B273" s="153"/>
      <c r="C273" s="153"/>
      <c r="D273" s="153"/>
      <c r="E273" s="144"/>
      <c r="F273" s="144"/>
      <c r="G273" s="144"/>
      <c r="H273" s="144"/>
      <c r="I273" s="144"/>
      <c r="J273" s="144"/>
      <c r="K273" s="144"/>
      <c r="L273" s="144"/>
      <c r="M273" s="144"/>
      <c r="N273" s="144"/>
      <c r="O273" s="144"/>
      <c r="P273" s="144"/>
      <c r="Q273" s="144"/>
      <c r="R273" s="144"/>
      <c r="S273" s="144"/>
      <c r="T273" s="144"/>
      <c r="U273" s="144"/>
      <c r="V273" s="144"/>
      <c r="W273" s="144"/>
      <c r="X273" s="144"/>
      <c r="Y273" s="144"/>
      <c r="Z273" s="144"/>
    </row>
    <row r="274">
      <c r="A274" s="152"/>
      <c r="B274" s="153"/>
      <c r="C274" s="153"/>
      <c r="D274" s="153"/>
      <c r="E274" s="144"/>
      <c r="F274" s="144"/>
      <c r="G274" s="144"/>
      <c r="H274" s="144"/>
      <c r="I274" s="144"/>
      <c r="J274" s="144"/>
      <c r="K274" s="144"/>
      <c r="L274" s="144"/>
      <c r="M274" s="144"/>
      <c r="N274" s="144"/>
      <c r="O274" s="144"/>
      <c r="P274" s="144"/>
      <c r="Q274" s="144"/>
      <c r="R274" s="144"/>
      <c r="S274" s="144"/>
      <c r="T274" s="144"/>
      <c r="U274" s="144"/>
      <c r="V274" s="144"/>
      <c r="W274" s="144"/>
      <c r="X274" s="144"/>
      <c r="Y274" s="144"/>
      <c r="Z274" s="144"/>
    </row>
    <row r="275">
      <c r="A275" s="152"/>
      <c r="B275" s="153"/>
      <c r="C275" s="153"/>
      <c r="D275" s="153"/>
      <c r="E275" s="144"/>
      <c r="F275" s="144"/>
      <c r="G275" s="144"/>
      <c r="H275" s="144"/>
      <c r="I275" s="144"/>
      <c r="J275" s="144"/>
      <c r="K275" s="144"/>
      <c r="L275" s="144"/>
      <c r="M275" s="144"/>
      <c r="N275" s="144"/>
      <c r="O275" s="144"/>
      <c r="P275" s="144"/>
      <c r="Q275" s="144"/>
      <c r="R275" s="144"/>
      <c r="S275" s="144"/>
      <c r="T275" s="144"/>
      <c r="U275" s="144"/>
      <c r="V275" s="144"/>
      <c r="W275" s="144"/>
      <c r="X275" s="144"/>
      <c r="Y275" s="144"/>
      <c r="Z275" s="144"/>
    </row>
    <row r="276">
      <c r="A276" s="152"/>
      <c r="B276" s="153"/>
      <c r="C276" s="153"/>
      <c r="D276" s="153"/>
      <c r="E276" s="144"/>
      <c r="F276" s="144"/>
      <c r="G276" s="144"/>
      <c r="H276" s="144"/>
      <c r="I276" s="144"/>
      <c r="J276" s="144"/>
      <c r="K276" s="144"/>
      <c r="L276" s="144"/>
      <c r="M276" s="144"/>
      <c r="N276" s="144"/>
      <c r="O276" s="144"/>
      <c r="P276" s="144"/>
      <c r="Q276" s="144"/>
      <c r="R276" s="144"/>
      <c r="S276" s="144"/>
      <c r="T276" s="144"/>
      <c r="U276" s="144"/>
      <c r="V276" s="144"/>
      <c r="W276" s="144"/>
      <c r="X276" s="144"/>
      <c r="Y276" s="144"/>
      <c r="Z276" s="144"/>
    </row>
    <row r="277">
      <c r="A277" s="152"/>
      <c r="B277" s="153"/>
      <c r="C277" s="153"/>
      <c r="D277" s="153"/>
      <c r="E277" s="144"/>
      <c r="F277" s="144"/>
      <c r="G277" s="144"/>
      <c r="H277" s="144"/>
      <c r="I277" s="144"/>
      <c r="J277" s="144"/>
      <c r="K277" s="144"/>
      <c r="L277" s="144"/>
      <c r="M277" s="144"/>
      <c r="N277" s="144"/>
      <c r="O277" s="144"/>
      <c r="P277" s="144"/>
      <c r="Q277" s="144"/>
      <c r="R277" s="144"/>
      <c r="S277" s="144"/>
      <c r="T277" s="144"/>
      <c r="U277" s="144"/>
      <c r="V277" s="144"/>
      <c r="W277" s="144"/>
      <c r="X277" s="144"/>
      <c r="Y277" s="144"/>
      <c r="Z277" s="144"/>
    </row>
    <row r="278">
      <c r="A278" s="152"/>
      <c r="B278" s="153"/>
      <c r="C278" s="153"/>
      <c r="D278" s="153"/>
      <c r="E278" s="144"/>
      <c r="F278" s="144"/>
      <c r="G278" s="144"/>
      <c r="H278" s="144"/>
      <c r="I278" s="144"/>
      <c r="J278" s="144"/>
      <c r="K278" s="144"/>
      <c r="L278" s="144"/>
      <c r="M278" s="144"/>
      <c r="N278" s="144"/>
      <c r="O278" s="144"/>
      <c r="P278" s="144"/>
      <c r="Q278" s="144"/>
      <c r="R278" s="144"/>
      <c r="S278" s="144"/>
      <c r="T278" s="144"/>
      <c r="U278" s="144"/>
      <c r="V278" s="144"/>
      <c r="W278" s="144"/>
      <c r="X278" s="144"/>
      <c r="Y278" s="144"/>
      <c r="Z278" s="144"/>
    </row>
    <row r="279">
      <c r="A279" s="152"/>
      <c r="B279" s="153"/>
      <c r="C279" s="153"/>
      <c r="D279" s="153"/>
      <c r="E279" s="144"/>
      <c r="F279" s="144"/>
      <c r="G279" s="144"/>
      <c r="H279" s="144"/>
      <c r="I279" s="144"/>
      <c r="J279" s="144"/>
      <c r="K279" s="144"/>
      <c r="L279" s="144"/>
      <c r="M279" s="144"/>
      <c r="N279" s="144"/>
      <c r="O279" s="144"/>
      <c r="P279" s="144"/>
      <c r="Q279" s="144"/>
      <c r="R279" s="144"/>
      <c r="S279" s="144"/>
      <c r="T279" s="144"/>
      <c r="U279" s="144"/>
      <c r="V279" s="144"/>
      <c r="W279" s="144"/>
      <c r="X279" s="144"/>
      <c r="Y279" s="144"/>
      <c r="Z279" s="144"/>
    </row>
    <row r="280">
      <c r="A280" s="152"/>
      <c r="B280" s="153"/>
      <c r="C280" s="153"/>
      <c r="D280" s="153"/>
      <c r="E280" s="144"/>
      <c r="F280" s="144"/>
      <c r="G280" s="144"/>
      <c r="H280" s="144"/>
      <c r="I280" s="144"/>
      <c r="J280" s="144"/>
      <c r="K280" s="144"/>
      <c r="L280" s="144"/>
      <c r="M280" s="144"/>
      <c r="N280" s="144"/>
      <c r="O280" s="144"/>
      <c r="P280" s="144"/>
      <c r="Q280" s="144"/>
      <c r="R280" s="144"/>
      <c r="S280" s="144"/>
      <c r="T280" s="144"/>
      <c r="U280" s="144"/>
      <c r="V280" s="144"/>
      <c r="W280" s="144"/>
      <c r="X280" s="144"/>
      <c r="Y280" s="144"/>
      <c r="Z280" s="144"/>
    </row>
    <row r="281">
      <c r="A281" s="152"/>
      <c r="B281" s="153"/>
      <c r="C281" s="153"/>
      <c r="D281" s="153"/>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row>
    <row r="282">
      <c r="A282" s="152"/>
      <c r="B282" s="153"/>
      <c r="C282" s="153"/>
      <c r="D282" s="153"/>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row>
    <row r="283">
      <c r="A283" s="152"/>
      <c r="B283" s="153"/>
      <c r="C283" s="153"/>
      <c r="D283" s="153"/>
      <c r="E283" s="144"/>
      <c r="F283" s="144"/>
      <c r="G283" s="144"/>
      <c r="H283" s="144"/>
      <c r="I283" s="144"/>
      <c r="J283" s="144"/>
      <c r="K283" s="144"/>
      <c r="L283" s="144"/>
      <c r="M283" s="144"/>
      <c r="N283" s="144"/>
      <c r="O283" s="144"/>
      <c r="P283" s="144"/>
      <c r="Q283" s="144"/>
      <c r="R283" s="144"/>
      <c r="S283" s="144"/>
      <c r="T283" s="144"/>
      <c r="U283" s="144"/>
      <c r="V283" s="144"/>
      <c r="W283" s="144"/>
      <c r="X283" s="144"/>
      <c r="Y283" s="144"/>
      <c r="Z283" s="144"/>
    </row>
    <row r="284">
      <c r="A284" s="152"/>
      <c r="B284" s="153"/>
      <c r="C284" s="153"/>
      <c r="D284" s="153"/>
      <c r="E284" s="144"/>
      <c r="F284" s="144"/>
      <c r="G284" s="144"/>
      <c r="H284" s="144"/>
      <c r="I284" s="144"/>
      <c r="J284" s="144"/>
      <c r="K284" s="144"/>
      <c r="L284" s="144"/>
      <c r="M284" s="144"/>
      <c r="N284" s="144"/>
      <c r="O284" s="144"/>
      <c r="P284" s="144"/>
      <c r="Q284" s="144"/>
      <c r="R284" s="144"/>
      <c r="S284" s="144"/>
      <c r="T284" s="144"/>
      <c r="U284" s="144"/>
      <c r="V284" s="144"/>
      <c r="W284" s="144"/>
      <c r="X284" s="144"/>
      <c r="Y284" s="144"/>
      <c r="Z284" s="144"/>
    </row>
    <row r="285">
      <c r="A285" s="152"/>
      <c r="B285" s="153"/>
      <c r="C285" s="153"/>
      <c r="D285" s="153"/>
      <c r="E285" s="144"/>
      <c r="F285" s="144"/>
      <c r="G285" s="144"/>
      <c r="H285" s="144"/>
      <c r="I285" s="144"/>
      <c r="J285" s="144"/>
      <c r="K285" s="144"/>
      <c r="L285" s="144"/>
      <c r="M285" s="144"/>
      <c r="N285" s="144"/>
      <c r="O285" s="144"/>
      <c r="P285" s="144"/>
      <c r="Q285" s="144"/>
      <c r="R285" s="144"/>
      <c r="S285" s="144"/>
      <c r="T285" s="144"/>
      <c r="U285" s="144"/>
      <c r="V285" s="144"/>
      <c r="W285" s="144"/>
      <c r="X285" s="144"/>
      <c r="Y285" s="144"/>
      <c r="Z285" s="144"/>
    </row>
    <row r="286">
      <c r="A286" s="152"/>
      <c r="B286" s="153"/>
      <c r="C286" s="153"/>
      <c r="D286" s="153"/>
      <c r="E286" s="144"/>
      <c r="F286" s="144"/>
      <c r="G286" s="144"/>
      <c r="H286" s="144"/>
      <c r="I286" s="144"/>
      <c r="J286" s="144"/>
      <c r="K286" s="144"/>
      <c r="L286" s="144"/>
      <c r="M286" s="144"/>
      <c r="N286" s="144"/>
      <c r="O286" s="144"/>
      <c r="P286" s="144"/>
      <c r="Q286" s="144"/>
      <c r="R286" s="144"/>
      <c r="S286" s="144"/>
      <c r="T286" s="144"/>
      <c r="U286" s="144"/>
      <c r="V286" s="144"/>
      <c r="W286" s="144"/>
      <c r="X286" s="144"/>
      <c r="Y286" s="144"/>
      <c r="Z286" s="144"/>
    </row>
    <row r="287">
      <c r="A287" s="152"/>
      <c r="B287" s="153"/>
      <c r="C287" s="153"/>
      <c r="D287" s="153"/>
      <c r="E287" s="144"/>
      <c r="F287" s="144"/>
      <c r="G287" s="144"/>
      <c r="H287" s="144"/>
      <c r="I287" s="144"/>
      <c r="J287" s="144"/>
      <c r="K287" s="144"/>
      <c r="L287" s="144"/>
      <c r="M287" s="144"/>
      <c r="N287" s="144"/>
      <c r="O287" s="144"/>
      <c r="P287" s="144"/>
      <c r="Q287" s="144"/>
      <c r="R287" s="144"/>
      <c r="S287" s="144"/>
      <c r="T287" s="144"/>
      <c r="U287" s="144"/>
      <c r="V287" s="144"/>
      <c r="W287" s="144"/>
      <c r="X287" s="144"/>
      <c r="Y287" s="144"/>
      <c r="Z287" s="144"/>
    </row>
    <row r="288">
      <c r="A288" s="152"/>
      <c r="B288" s="153"/>
      <c r="C288" s="153"/>
      <c r="D288" s="153"/>
      <c r="E288" s="144"/>
      <c r="F288" s="144"/>
      <c r="G288" s="144"/>
      <c r="H288" s="144"/>
      <c r="I288" s="144"/>
      <c r="J288" s="144"/>
      <c r="K288" s="144"/>
      <c r="L288" s="144"/>
      <c r="M288" s="144"/>
      <c r="N288" s="144"/>
      <c r="O288" s="144"/>
      <c r="P288" s="144"/>
      <c r="Q288" s="144"/>
      <c r="R288" s="144"/>
      <c r="S288" s="144"/>
      <c r="T288" s="144"/>
      <c r="U288" s="144"/>
      <c r="V288" s="144"/>
      <c r="W288" s="144"/>
      <c r="X288" s="144"/>
      <c r="Y288" s="144"/>
      <c r="Z288" s="144"/>
    </row>
    <row r="289">
      <c r="A289" s="152"/>
      <c r="B289" s="153"/>
      <c r="C289" s="153"/>
      <c r="D289" s="153"/>
      <c r="E289" s="144"/>
      <c r="F289" s="144"/>
      <c r="G289" s="144"/>
      <c r="H289" s="144"/>
      <c r="I289" s="144"/>
      <c r="J289" s="144"/>
      <c r="K289" s="144"/>
      <c r="L289" s="144"/>
      <c r="M289" s="144"/>
      <c r="N289" s="144"/>
      <c r="O289" s="144"/>
      <c r="P289" s="144"/>
      <c r="Q289" s="144"/>
      <c r="R289" s="144"/>
      <c r="S289" s="144"/>
      <c r="T289" s="144"/>
      <c r="U289" s="144"/>
      <c r="V289" s="144"/>
      <c r="W289" s="144"/>
      <c r="X289" s="144"/>
      <c r="Y289" s="144"/>
      <c r="Z289" s="144"/>
    </row>
    <row r="290">
      <c r="A290" s="152"/>
      <c r="B290" s="153"/>
      <c r="C290" s="153"/>
      <c r="D290" s="153"/>
      <c r="E290" s="144"/>
      <c r="F290" s="144"/>
      <c r="G290" s="144"/>
      <c r="H290" s="144"/>
      <c r="I290" s="144"/>
      <c r="J290" s="144"/>
      <c r="K290" s="144"/>
      <c r="L290" s="144"/>
      <c r="M290" s="144"/>
      <c r="N290" s="144"/>
      <c r="O290" s="144"/>
      <c r="P290" s="144"/>
      <c r="Q290" s="144"/>
      <c r="R290" s="144"/>
      <c r="S290" s="144"/>
      <c r="T290" s="144"/>
      <c r="U290" s="144"/>
      <c r="V290" s="144"/>
      <c r="W290" s="144"/>
      <c r="X290" s="144"/>
      <c r="Y290" s="144"/>
      <c r="Z290" s="144"/>
    </row>
    <row r="291">
      <c r="A291" s="152"/>
      <c r="B291" s="153"/>
      <c r="C291" s="153"/>
      <c r="D291" s="153"/>
      <c r="E291" s="144"/>
      <c r="F291" s="144"/>
      <c r="G291" s="144"/>
      <c r="H291" s="144"/>
      <c r="I291" s="144"/>
      <c r="J291" s="144"/>
      <c r="K291" s="144"/>
      <c r="L291" s="144"/>
      <c r="M291" s="144"/>
      <c r="N291" s="144"/>
      <c r="O291" s="144"/>
      <c r="P291" s="144"/>
      <c r="Q291" s="144"/>
      <c r="R291" s="144"/>
      <c r="S291" s="144"/>
      <c r="T291" s="144"/>
      <c r="U291" s="144"/>
      <c r="V291" s="144"/>
      <c r="W291" s="144"/>
      <c r="X291" s="144"/>
      <c r="Y291" s="144"/>
      <c r="Z291" s="144"/>
    </row>
    <row r="292">
      <c r="A292" s="152"/>
      <c r="B292" s="153"/>
      <c r="C292" s="153"/>
      <c r="D292" s="153"/>
      <c r="E292" s="144"/>
      <c r="F292" s="144"/>
      <c r="G292" s="144"/>
      <c r="H292" s="144"/>
      <c r="I292" s="144"/>
      <c r="J292" s="144"/>
      <c r="K292" s="144"/>
      <c r="L292" s="144"/>
      <c r="M292" s="144"/>
      <c r="N292" s="144"/>
      <c r="O292" s="144"/>
      <c r="P292" s="144"/>
      <c r="Q292" s="144"/>
      <c r="R292" s="144"/>
      <c r="S292" s="144"/>
      <c r="T292" s="144"/>
      <c r="U292" s="144"/>
      <c r="V292" s="144"/>
      <c r="W292" s="144"/>
      <c r="X292" s="144"/>
      <c r="Y292" s="144"/>
      <c r="Z292" s="144"/>
    </row>
    <row r="293">
      <c r="A293" s="152"/>
      <c r="B293" s="153"/>
      <c r="C293" s="153"/>
      <c r="D293" s="153"/>
      <c r="E293" s="144"/>
      <c r="F293" s="144"/>
      <c r="G293" s="144"/>
      <c r="H293" s="144"/>
      <c r="I293" s="144"/>
      <c r="J293" s="144"/>
      <c r="K293" s="144"/>
      <c r="L293" s="144"/>
      <c r="M293" s="144"/>
      <c r="N293" s="144"/>
      <c r="O293" s="144"/>
      <c r="P293" s="144"/>
      <c r="Q293" s="144"/>
      <c r="R293" s="144"/>
      <c r="S293" s="144"/>
      <c r="T293" s="144"/>
      <c r="U293" s="144"/>
      <c r="V293" s="144"/>
      <c r="W293" s="144"/>
      <c r="X293" s="144"/>
      <c r="Y293" s="144"/>
      <c r="Z293" s="144"/>
    </row>
    <row r="294">
      <c r="A294" s="152"/>
      <c r="B294" s="153"/>
      <c r="C294" s="153"/>
      <c r="D294" s="153"/>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4"/>
    </row>
    <row r="295">
      <c r="A295" s="152"/>
      <c r="B295" s="153"/>
      <c r="C295" s="153"/>
      <c r="D295" s="153"/>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row>
    <row r="296">
      <c r="A296" s="152"/>
      <c r="B296" s="153"/>
      <c r="C296" s="153"/>
      <c r="D296" s="153"/>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4"/>
    </row>
    <row r="297">
      <c r="A297" s="152"/>
      <c r="B297" s="153"/>
      <c r="C297" s="153"/>
      <c r="D297" s="153"/>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4"/>
    </row>
    <row r="298">
      <c r="A298" s="152"/>
      <c r="B298" s="153"/>
      <c r="C298" s="153"/>
      <c r="D298" s="153"/>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4"/>
    </row>
    <row r="299">
      <c r="A299" s="152"/>
      <c r="B299" s="153"/>
      <c r="C299" s="153"/>
      <c r="D299" s="153"/>
      <c r="E299" s="144"/>
      <c r="F299" s="144"/>
      <c r="G299" s="144"/>
      <c r="H299" s="144"/>
      <c r="I299" s="144"/>
      <c r="J299" s="144"/>
      <c r="K299" s="144"/>
      <c r="L299" s="144"/>
      <c r="M299" s="144"/>
      <c r="N299" s="144"/>
      <c r="O299" s="144"/>
      <c r="P299" s="144"/>
      <c r="Q299" s="144"/>
      <c r="R299" s="144"/>
      <c r="S299" s="144"/>
      <c r="T299" s="144"/>
      <c r="U299" s="144"/>
      <c r="V299" s="144"/>
      <c r="W299" s="144"/>
      <c r="X299" s="144"/>
      <c r="Y299" s="144"/>
      <c r="Z299" s="144"/>
    </row>
    <row r="300">
      <c r="A300" s="152"/>
      <c r="B300" s="153"/>
      <c r="C300" s="153"/>
      <c r="D300" s="153"/>
      <c r="E300" s="144"/>
      <c r="F300" s="144"/>
      <c r="G300" s="144"/>
      <c r="H300" s="144"/>
      <c r="I300" s="144"/>
      <c r="J300" s="144"/>
      <c r="K300" s="144"/>
      <c r="L300" s="144"/>
      <c r="M300" s="144"/>
      <c r="N300" s="144"/>
      <c r="O300" s="144"/>
      <c r="P300" s="144"/>
      <c r="Q300" s="144"/>
      <c r="R300" s="144"/>
      <c r="S300" s="144"/>
      <c r="T300" s="144"/>
      <c r="U300" s="144"/>
      <c r="V300" s="144"/>
      <c r="W300" s="144"/>
      <c r="X300" s="144"/>
      <c r="Y300" s="144"/>
      <c r="Z300" s="144"/>
    </row>
    <row r="301">
      <c r="A301" s="152"/>
      <c r="B301" s="153"/>
      <c r="C301" s="153"/>
      <c r="D301" s="153"/>
      <c r="E301" s="144"/>
      <c r="F301" s="144"/>
      <c r="G301" s="144"/>
      <c r="H301" s="144"/>
      <c r="I301" s="144"/>
      <c r="J301" s="144"/>
      <c r="K301" s="144"/>
      <c r="L301" s="144"/>
      <c r="M301" s="144"/>
      <c r="N301" s="144"/>
      <c r="O301" s="144"/>
      <c r="P301" s="144"/>
      <c r="Q301" s="144"/>
      <c r="R301" s="144"/>
      <c r="S301" s="144"/>
      <c r="T301" s="144"/>
      <c r="U301" s="144"/>
      <c r="V301" s="144"/>
      <c r="W301" s="144"/>
      <c r="X301" s="144"/>
      <c r="Y301" s="144"/>
      <c r="Z301" s="144"/>
    </row>
    <row r="302">
      <c r="A302" s="152"/>
      <c r="B302" s="153"/>
      <c r="C302" s="153"/>
      <c r="D302" s="153"/>
      <c r="E302" s="144"/>
      <c r="F302" s="144"/>
      <c r="G302" s="144"/>
      <c r="H302" s="144"/>
      <c r="I302" s="144"/>
      <c r="J302" s="144"/>
      <c r="K302" s="144"/>
      <c r="L302" s="144"/>
      <c r="M302" s="144"/>
      <c r="N302" s="144"/>
      <c r="O302" s="144"/>
      <c r="P302" s="144"/>
      <c r="Q302" s="144"/>
      <c r="R302" s="144"/>
      <c r="S302" s="144"/>
      <c r="T302" s="144"/>
      <c r="U302" s="144"/>
      <c r="V302" s="144"/>
      <c r="W302" s="144"/>
      <c r="X302" s="144"/>
      <c r="Y302" s="144"/>
      <c r="Z302" s="144"/>
    </row>
    <row r="303">
      <c r="A303" s="152"/>
      <c r="B303" s="153"/>
      <c r="C303" s="153"/>
      <c r="D303" s="153"/>
      <c r="E303" s="144"/>
      <c r="F303" s="144"/>
      <c r="G303" s="144"/>
      <c r="H303" s="144"/>
      <c r="I303" s="144"/>
      <c r="J303" s="144"/>
      <c r="K303" s="144"/>
      <c r="L303" s="144"/>
      <c r="M303" s="144"/>
      <c r="N303" s="144"/>
      <c r="O303" s="144"/>
      <c r="P303" s="144"/>
      <c r="Q303" s="144"/>
      <c r="R303" s="144"/>
      <c r="S303" s="144"/>
      <c r="T303" s="144"/>
      <c r="U303" s="144"/>
      <c r="V303" s="144"/>
      <c r="W303" s="144"/>
      <c r="X303" s="144"/>
      <c r="Y303" s="144"/>
      <c r="Z303" s="144"/>
    </row>
    <row r="304">
      <c r="A304" s="152"/>
      <c r="B304" s="153"/>
      <c r="C304" s="153"/>
      <c r="D304" s="153"/>
      <c r="E304" s="144"/>
      <c r="F304" s="144"/>
      <c r="G304" s="144"/>
      <c r="H304" s="144"/>
      <c r="I304" s="144"/>
      <c r="J304" s="144"/>
      <c r="K304" s="144"/>
      <c r="L304" s="144"/>
      <c r="M304" s="144"/>
      <c r="N304" s="144"/>
      <c r="O304" s="144"/>
      <c r="P304" s="144"/>
      <c r="Q304" s="144"/>
      <c r="R304" s="144"/>
      <c r="S304" s="144"/>
      <c r="T304" s="144"/>
      <c r="U304" s="144"/>
      <c r="V304" s="144"/>
      <c r="W304" s="144"/>
      <c r="X304" s="144"/>
      <c r="Y304" s="144"/>
      <c r="Z304" s="144"/>
    </row>
    <row r="305">
      <c r="A305" s="152"/>
      <c r="B305" s="153"/>
      <c r="C305" s="153"/>
      <c r="D305" s="153"/>
      <c r="E305" s="144"/>
      <c r="F305" s="144"/>
      <c r="G305" s="144"/>
      <c r="H305" s="144"/>
      <c r="I305" s="144"/>
      <c r="J305" s="144"/>
      <c r="K305" s="144"/>
      <c r="L305" s="144"/>
      <c r="M305" s="144"/>
      <c r="N305" s="144"/>
      <c r="O305" s="144"/>
      <c r="P305" s="144"/>
      <c r="Q305" s="144"/>
      <c r="R305" s="144"/>
      <c r="S305" s="144"/>
      <c r="T305" s="144"/>
      <c r="U305" s="144"/>
      <c r="V305" s="144"/>
      <c r="W305" s="144"/>
      <c r="X305" s="144"/>
      <c r="Y305" s="144"/>
      <c r="Z305" s="144"/>
    </row>
    <row r="306">
      <c r="A306" s="152"/>
      <c r="B306" s="153"/>
      <c r="C306" s="153"/>
      <c r="D306" s="153"/>
      <c r="E306" s="144"/>
      <c r="F306" s="144"/>
      <c r="G306" s="144"/>
      <c r="H306" s="144"/>
      <c r="I306" s="144"/>
      <c r="J306" s="144"/>
      <c r="K306" s="144"/>
      <c r="L306" s="144"/>
      <c r="M306" s="144"/>
      <c r="N306" s="144"/>
      <c r="O306" s="144"/>
      <c r="P306" s="144"/>
      <c r="Q306" s="144"/>
      <c r="R306" s="144"/>
      <c r="S306" s="144"/>
      <c r="T306" s="144"/>
      <c r="U306" s="144"/>
      <c r="V306" s="144"/>
      <c r="W306" s="144"/>
      <c r="X306" s="144"/>
      <c r="Y306" s="144"/>
      <c r="Z306" s="144"/>
    </row>
    <row r="307">
      <c r="A307" s="152"/>
      <c r="B307" s="153"/>
      <c r="C307" s="153"/>
      <c r="D307" s="153"/>
      <c r="E307" s="144"/>
      <c r="F307" s="144"/>
      <c r="G307" s="144"/>
      <c r="H307" s="144"/>
      <c r="I307" s="144"/>
      <c r="J307" s="144"/>
      <c r="K307" s="144"/>
      <c r="L307" s="144"/>
      <c r="M307" s="144"/>
      <c r="N307" s="144"/>
      <c r="O307" s="144"/>
      <c r="P307" s="144"/>
      <c r="Q307" s="144"/>
      <c r="R307" s="144"/>
      <c r="S307" s="144"/>
      <c r="T307" s="144"/>
      <c r="U307" s="144"/>
      <c r="V307" s="144"/>
      <c r="W307" s="144"/>
      <c r="X307" s="144"/>
      <c r="Y307" s="144"/>
      <c r="Z307" s="144"/>
    </row>
    <row r="308">
      <c r="A308" s="152"/>
      <c r="B308" s="153"/>
      <c r="C308" s="153"/>
      <c r="D308" s="153"/>
      <c r="E308" s="144"/>
      <c r="F308" s="144"/>
      <c r="G308" s="144"/>
      <c r="H308" s="144"/>
      <c r="I308" s="144"/>
      <c r="J308" s="144"/>
      <c r="K308" s="144"/>
      <c r="L308" s="144"/>
      <c r="M308" s="144"/>
      <c r="N308" s="144"/>
      <c r="O308" s="144"/>
      <c r="P308" s="144"/>
      <c r="Q308" s="144"/>
      <c r="R308" s="144"/>
      <c r="S308" s="144"/>
      <c r="T308" s="144"/>
      <c r="U308" s="144"/>
      <c r="V308" s="144"/>
      <c r="W308" s="144"/>
      <c r="X308" s="144"/>
      <c r="Y308" s="144"/>
      <c r="Z308" s="144"/>
    </row>
    <row r="309">
      <c r="A309" s="152"/>
      <c r="B309" s="153"/>
      <c r="C309" s="153"/>
      <c r="D309" s="153"/>
      <c r="E309" s="144"/>
      <c r="F309" s="144"/>
      <c r="G309" s="144"/>
      <c r="H309" s="144"/>
      <c r="I309" s="144"/>
      <c r="J309" s="144"/>
      <c r="K309" s="144"/>
      <c r="L309" s="144"/>
      <c r="M309" s="144"/>
      <c r="N309" s="144"/>
      <c r="O309" s="144"/>
      <c r="P309" s="144"/>
      <c r="Q309" s="144"/>
      <c r="R309" s="144"/>
      <c r="S309" s="144"/>
      <c r="T309" s="144"/>
      <c r="U309" s="144"/>
      <c r="V309" s="144"/>
      <c r="W309" s="144"/>
      <c r="X309" s="144"/>
      <c r="Y309" s="144"/>
      <c r="Z309" s="144"/>
    </row>
    <row r="310">
      <c r="A310" s="152"/>
      <c r="B310" s="153"/>
      <c r="C310" s="153"/>
      <c r="D310" s="153"/>
      <c r="E310" s="144"/>
      <c r="F310" s="144"/>
      <c r="G310" s="144"/>
      <c r="H310" s="144"/>
      <c r="I310" s="144"/>
      <c r="J310" s="144"/>
      <c r="K310" s="144"/>
      <c r="L310" s="144"/>
      <c r="M310" s="144"/>
      <c r="N310" s="144"/>
      <c r="O310" s="144"/>
      <c r="P310" s="144"/>
      <c r="Q310" s="144"/>
      <c r="R310" s="144"/>
      <c r="S310" s="144"/>
      <c r="T310" s="144"/>
      <c r="U310" s="144"/>
      <c r="V310" s="144"/>
      <c r="W310" s="144"/>
      <c r="X310" s="144"/>
      <c r="Y310" s="144"/>
      <c r="Z310" s="144"/>
    </row>
    <row r="311">
      <c r="A311" s="152"/>
      <c r="B311" s="153"/>
      <c r="C311" s="153"/>
      <c r="D311" s="153"/>
      <c r="E311" s="144"/>
      <c r="F311" s="144"/>
      <c r="G311" s="144"/>
      <c r="H311" s="144"/>
      <c r="I311" s="144"/>
      <c r="J311" s="144"/>
      <c r="K311" s="144"/>
      <c r="L311" s="144"/>
      <c r="M311" s="144"/>
      <c r="N311" s="144"/>
      <c r="O311" s="144"/>
      <c r="P311" s="144"/>
      <c r="Q311" s="144"/>
      <c r="R311" s="144"/>
      <c r="S311" s="144"/>
      <c r="T311" s="144"/>
      <c r="U311" s="144"/>
      <c r="V311" s="144"/>
      <c r="W311" s="144"/>
      <c r="X311" s="144"/>
      <c r="Y311" s="144"/>
      <c r="Z311" s="144"/>
    </row>
    <row r="312">
      <c r="A312" s="152"/>
      <c r="B312" s="153"/>
      <c r="C312" s="153"/>
      <c r="D312" s="153"/>
      <c r="E312" s="144"/>
      <c r="F312" s="144"/>
      <c r="G312" s="144"/>
      <c r="H312" s="144"/>
      <c r="I312" s="144"/>
      <c r="J312" s="144"/>
      <c r="K312" s="144"/>
      <c r="L312" s="144"/>
      <c r="M312" s="144"/>
      <c r="N312" s="144"/>
      <c r="O312" s="144"/>
      <c r="P312" s="144"/>
      <c r="Q312" s="144"/>
      <c r="R312" s="144"/>
      <c r="S312" s="144"/>
      <c r="T312" s="144"/>
      <c r="U312" s="144"/>
      <c r="V312" s="144"/>
      <c r="W312" s="144"/>
      <c r="X312" s="144"/>
      <c r="Y312" s="144"/>
      <c r="Z312" s="144"/>
    </row>
    <row r="313">
      <c r="A313" s="152"/>
      <c r="B313" s="153"/>
      <c r="C313" s="153"/>
      <c r="D313" s="153"/>
      <c r="E313" s="144"/>
      <c r="F313" s="144"/>
      <c r="G313" s="144"/>
      <c r="H313" s="144"/>
      <c r="I313" s="144"/>
      <c r="J313" s="144"/>
      <c r="K313" s="144"/>
      <c r="L313" s="144"/>
      <c r="M313" s="144"/>
      <c r="N313" s="144"/>
      <c r="O313" s="144"/>
      <c r="P313" s="144"/>
      <c r="Q313" s="144"/>
      <c r="R313" s="144"/>
      <c r="S313" s="144"/>
      <c r="T313" s="144"/>
      <c r="U313" s="144"/>
      <c r="V313" s="144"/>
      <c r="W313" s="144"/>
      <c r="X313" s="144"/>
      <c r="Y313" s="144"/>
      <c r="Z313" s="144"/>
    </row>
    <row r="314">
      <c r="A314" s="152"/>
      <c r="B314" s="153"/>
      <c r="C314" s="153"/>
      <c r="D314" s="153"/>
      <c r="E314" s="144"/>
      <c r="F314" s="144"/>
      <c r="G314" s="144"/>
      <c r="H314" s="144"/>
      <c r="I314" s="144"/>
      <c r="J314" s="144"/>
      <c r="K314" s="144"/>
      <c r="L314" s="144"/>
      <c r="M314" s="144"/>
      <c r="N314" s="144"/>
      <c r="O314" s="144"/>
      <c r="P314" s="144"/>
      <c r="Q314" s="144"/>
      <c r="R314" s="144"/>
      <c r="S314" s="144"/>
      <c r="T314" s="144"/>
      <c r="U314" s="144"/>
      <c r="V314" s="144"/>
      <c r="W314" s="144"/>
      <c r="X314" s="144"/>
      <c r="Y314" s="144"/>
      <c r="Z314" s="144"/>
    </row>
    <row r="315">
      <c r="A315" s="152"/>
      <c r="B315" s="153"/>
      <c r="C315" s="153"/>
      <c r="D315" s="153"/>
      <c r="E315" s="144"/>
      <c r="F315" s="144"/>
      <c r="G315" s="144"/>
      <c r="H315" s="144"/>
      <c r="I315" s="144"/>
      <c r="J315" s="144"/>
      <c r="K315" s="144"/>
      <c r="L315" s="144"/>
      <c r="M315" s="144"/>
      <c r="N315" s="144"/>
      <c r="O315" s="144"/>
      <c r="P315" s="144"/>
      <c r="Q315" s="144"/>
      <c r="R315" s="144"/>
      <c r="S315" s="144"/>
      <c r="T315" s="144"/>
      <c r="U315" s="144"/>
      <c r="V315" s="144"/>
      <c r="W315" s="144"/>
      <c r="X315" s="144"/>
      <c r="Y315" s="144"/>
      <c r="Z315" s="144"/>
    </row>
    <row r="316">
      <c r="A316" s="152"/>
      <c r="B316" s="153"/>
      <c r="C316" s="153"/>
      <c r="D316" s="153"/>
      <c r="E316" s="144"/>
      <c r="F316" s="144"/>
      <c r="G316" s="144"/>
      <c r="H316" s="144"/>
      <c r="I316" s="144"/>
      <c r="J316" s="144"/>
      <c r="K316" s="144"/>
      <c r="L316" s="144"/>
      <c r="M316" s="144"/>
      <c r="N316" s="144"/>
      <c r="O316" s="144"/>
      <c r="P316" s="144"/>
      <c r="Q316" s="144"/>
      <c r="R316" s="144"/>
      <c r="S316" s="144"/>
      <c r="T316" s="144"/>
      <c r="U316" s="144"/>
      <c r="V316" s="144"/>
      <c r="W316" s="144"/>
      <c r="X316" s="144"/>
      <c r="Y316" s="144"/>
      <c r="Z316" s="144"/>
    </row>
    <row r="317">
      <c r="A317" s="152"/>
      <c r="B317" s="153"/>
      <c r="C317" s="153"/>
      <c r="D317" s="153"/>
      <c r="E317" s="144"/>
      <c r="F317" s="144"/>
      <c r="G317" s="144"/>
      <c r="H317" s="144"/>
      <c r="I317" s="144"/>
      <c r="J317" s="144"/>
      <c r="K317" s="144"/>
      <c r="L317" s="144"/>
      <c r="M317" s="144"/>
      <c r="N317" s="144"/>
      <c r="O317" s="144"/>
      <c r="P317" s="144"/>
      <c r="Q317" s="144"/>
      <c r="R317" s="144"/>
      <c r="S317" s="144"/>
      <c r="T317" s="144"/>
      <c r="U317" s="144"/>
      <c r="V317" s="144"/>
      <c r="W317" s="144"/>
      <c r="X317" s="144"/>
      <c r="Y317" s="144"/>
      <c r="Z317" s="144"/>
    </row>
    <row r="318">
      <c r="A318" s="152"/>
      <c r="B318" s="153"/>
      <c r="C318" s="153"/>
      <c r="D318" s="153"/>
      <c r="E318" s="144"/>
      <c r="F318" s="144"/>
      <c r="G318" s="144"/>
      <c r="H318" s="144"/>
      <c r="I318" s="144"/>
      <c r="J318" s="144"/>
      <c r="K318" s="144"/>
      <c r="L318" s="144"/>
      <c r="M318" s="144"/>
      <c r="N318" s="144"/>
      <c r="O318" s="144"/>
      <c r="P318" s="144"/>
      <c r="Q318" s="144"/>
      <c r="R318" s="144"/>
      <c r="S318" s="144"/>
      <c r="T318" s="144"/>
      <c r="U318" s="144"/>
      <c r="V318" s="144"/>
      <c r="W318" s="144"/>
      <c r="X318" s="144"/>
      <c r="Y318" s="144"/>
      <c r="Z318" s="144"/>
    </row>
    <row r="319">
      <c r="A319" s="152"/>
      <c r="B319" s="153"/>
      <c r="C319" s="153"/>
      <c r="D319" s="153"/>
      <c r="E319" s="144"/>
      <c r="F319" s="144"/>
      <c r="G319" s="144"/>
      <c r="H319" s="144"/>
      <c r="I319" s="144"/>
      <c r="J319" s="144"/>
      <c r="K319" s="144"/>
      <c r="L319" s="144"/>
      <c r="M319" s="144"/>
      <c r="N319" s="144"/>
      <c r="O319" s="144"/>
      <c r="P319" s="144"/>
      <c r="Q319" s="144"/>
      <c r="R319" s="144"/>
      <c r="S319" s="144"/>
      <c r="T319" s="144"/>
      <c r="U319" s="144"/>
      <c r="V319" s="144"/>
      <c r="W319" s="144"/>
      <c r="X319" s="144"/>
      <c r="Y319" s="144"/>
      <c r="Z319" s="144"/>
    </row>
    <row r="320">
      <c r="A320" s="152"/>
      <c r="B320" s="153"/>
      <c r="C320" s="153"/>
      <c r="D320" s="153"/>
      <c r="E320" s="144"/>
      <c r="F320" s="144"/>
      <c r="G320" s="144"/>
      <c r="H320" s="144"/>
      <c r="I320" s="144"/>
      <c r="J320" s="144"/>
      <c r="K320" s="144"/>
      <c r="L320" s="144"/>
      <c r="M320" s="144"/>
      <c r="N320" s="144"/>
      <c r="O320" s="144"/>
      <c r="P320" s="144"/>
      <c r="Q320" s="144"/>
      <c r="R320" s="144"/>
      <c r="S320" s="144"/>
      <c r="T320" s="144"/>
      <c r="U320" s="144"/>
      <c r="V320" s="144"/>
      <c r="W320" s="144"/>
      <c r="X320" s="144"/>
      <c r="Y320" s="144"/>
      <c r="Z320" s="144"/>
    </row>
    <row r="321">
      <c r="A321" s="152"/>
      <c r="B321" s="153"/>
      <c r="C321" s="153"/>
      <c r="D321" s="153"/>
      <c r="E321" s="144"/>
      <c r="F321" s="144"/>
      <c r="G321" s="144"/>
      <c r="H321" s="144"/>
      <c r="I321" s="144"/>
      <c r="J321" s="144"/>
      <c r="K321" s="144"/>
      <c r="L321" s="144"/>
      <c r="M321" s="144"/>
      <c r="N321" s="144"/>
      <c r="O321" s="144"/>
      <c r="P321" s="144"/>
      <c r="Q321" s="144"/>
      <c r="R321" s="144"/>
      <c r="S321" s="144"/>
      <c r="T321" s="144"/>
      <c r="U321" s="144"/>
      <c r="V321" s="144"/>
      <c r="W321" s="144"/>
      <c r="X321" s="144"/>
      <c r="Y321" s="144"/>
      <c r="Z321" s="144"/>
    </row>
    <row r="322">
      <c r="A322" s="152"/>
      <c r="B322" s="153"/>
      <c r="C322" s="153"/>
      <c r="D322" s="153"/>
      <c r="E322" s="144"/>
      <c r="F322" s="144"/>
      <c r="G322" s="144"/>
      <c r="H322" s="144"/>
      <c r="I322" s="144"/>
      <c r="J322" s="144"/>
      <c r="K322" s="144"/>
      <c r="L322" s="144"/>
      <c r="M322" s="144"/>
      <c r="N322" s="144"/>
      <c r="O322" s="144"/>
      <c r="P322" s="144"/>
      <c r="Q322" s="144"/>
      <c r="R322" s="144"/>
      <c r="S322" s="144"/>
      <c r="T322" s="144"/>
      <c r="U322" s="144"/>
      <c r="V322" s="144"/>
      <c r="W322" s="144"/>
      <c r="X322" s="144"/>
      <c r="Y322" s="144"/>
      <c r="Z322" s="144"/>
    </row>
    <row r="323">
      <c r="A323" s="152"/>
      <c r="B323" s="153"/>
      <c r="C323" s="153"/>
      <c r="D323" s="153"/>
      <c r="E323" s="144"/>
      <c r="F323" s="144"/>
      <c r="G323" s="144"/>
      <c r="H323" s="144"/>
      <c r="I323" s="144"/>
      <c r="J323" s="144"/>
      <c r="K323" s="144"/>
      <c r="L323" s="144"/>
      <c r="M323" s="144"/>
      <c r="N323" s="144"/>
      <c r="O323" s="144"/>
      <c r="P323" s="144"/>
      <c r="Q323" s="144"/>
      <c r="R323" s="144"/>
      <c r="S323" s="144"/>
      <c r="T323" s="144"/>
      <c r="U323" s="144"/>
      <c r="V323" s="144"/>
      <c r="W323" s="144"/>
      <c r="X323" s="144"/>
      <c r="Y323" s="144"/>
      <c r="Z323" s="144"/>
    </row>
    <row r="324">
      <c r="A324" s="152"/>
      <c r="B324" s="153"/>
      <c r="C324" s="153"/>
      <c r="D324" s="153"/>
      <c r="E324" s="144"/>
      <c r="F324" s="144"/>
      <c r="G324" s="144"/>
      <c r="H324" s="144"/>
      <c r="I324" s="144"/>
      <c r="J324" s="144"/>
      <c r="K324" s="144"/>
      <c r="L324" s="144"/>
      <c r="M324" s="144"/>
      <c r="N324" s="144"/>
      <c r="O324" s="144"/>
      <c r="P324" s="144"/>
      <c r="Q324" s="144"/>
      <c r="R324" s="144"/>
      <c r="S324" s="144"/>
      <c r="T324" s="144"/>
      <c r="U324" s="144"/>
      <c r="V324" s="144"/>
      <c r="W324" s="144"/>
      <c r="X324" s="144"/>
      <c r="Y324" s="144"/>
      <c r="Z324" s="144"/>
    </row>
    <row r="325">
      <c r="A325" s="152"/>
      <c r="B325" s="153"/>
      <c r="C325" s="153"/>
      <c r="D325" s="153"/>
      <c r="E325" s="144"/>
      <c r="F325" s="144"/>
      <c r="G325" s="144"/>
      <c r="H325" s="144"/>
      <c r="I325" s="144"/>
      <c r="J325" s="144"/>
      <c r="K325" s="144"/>
      <c r="L325" s="144"/>
      <c r="M325" s="144"/>
      <c r="N325" s="144"/>
      <c r="O325" s="144"/>
      <c r="P325" s="144"/>
      <c r="Q325" s="144"/>
      <c r="R325" s="144"/>
      <c r="S325" s="144"/>
      <c r="T325" s="144"/>
      <c r="U325" s="144"/>
      <c r="V325" s="144"/>
      <c r="W325" s="144"/>
      <c r="X325" s="144"/>
      <c r="Y325" s="144"/>
      <c r="Z325" s="144"/>
    </row>
    <row r="326">
      <c r="A326" s="152"/>
      <c r="B326" s="153"/>
      <c r="C326" s="153"/>
      <c r="D326" s="153"/>
      <c r="E326" s="144"/>
      <c r="F326" s="144"/>
      <c r="G326" s="144"/>
      <c r="H326" s="144"/>
      <c r="I326" s="144"/>
      <c r="J326" s="144"/>
      <c r="K326" s="144"/>
      <c r="L326" s="144"/>
      <c r="M326" s="144"/>
      <c r="N326" s="144"/>
      <c r="O326" s="144"/>
      <c r="P326" s="144"/>
      <c r="Q326" s="144"/>
      <c r="R326" s="144"/>
      <c r="S326" s="144"/>
      <c r="T326" s="144"/>
      <c r="U326" s="144"/>
      <c r="V326" s="144"/>
      <c r="W326" s="144"/>
      <c r="X326" s="144"/>
      <c r="Y326" s="144"/>
      <c r="Z326" s="144"/>
    </row>
    <row r="327">
      <c r="A327" s="152"/>
      <c r="B327" s="153"/>
      <c r="C327" s="153"/>
      <c r="D327" s="153"/>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row>
    <row r="328">
      <c r="A328" s="152"/>
      <c r="B328" s="153"/>
      <c r="C328" s="153"/>
      <c r="D328" s="153"/>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row>
    <row r="329">
      <c r="A329" s="152"/>
      <c r="B329" s="153"/>
      <c r="C329" s="153"/>
      <c r="D329" s="153"/>
      <c r="E329" s="144"/>
      <c r="F329" s="144"/>
      <c r="G329" s="144"/>
      <c r="H329" s="144"/>
      <c r="I329" s="144"/>
      <c r="J329" s="144"/>
      <c r="K329" s="144"/>
      <c r="L329" s="144"/>
      <c r="M329" s="144"/>
      <c r="N329" s="144"/>
      <c r="O329" s="144"/>
      <c r="P329" s="144"/>
      <c r="Q329" s="144"/>
      <c r="R329" s="144"/>
      <c r="S329" s="144"/>
      <c r="T329" s="144"/>
      <c r="U329" s="144"/>
      <c r="V329" s="144"/>
      <c r="W329" s="144"/>
      <c r="X329" s="144"/>
      <c r="Y329" s="144"/>
      <c r="Z329" s="144"/>
    </row>
    <row r="330">
      <c r="A330" s="152"/>
      <c r="B330" s="153"/>
      <c r="C330" s="153"/>
      <c r="D330" s="153"/>
      <c r="E330" s="144"/>
      <c r="F330" s="144"/>
      <c r="G330" s="144"/>
      <c r="H330" s="144"/>
      <c r="I330" s="144"/>
      <c r="J330" s="144"/>
      <c r="K330" s="144"/>
      <c r="L330" s="144"/>
      <c r="M330" s="144"/>
      <c r="N330" s="144"/>
      <c r="O330" s="144"/>
      <c r="P330" s="144"/>
      <c r="Q330" s="144"/>
      <c r="R330" s="144"/>
      <c r="S330" s="144"/>
      <c r="T330" s="144"/>
      <c r="U330" s="144"/>
      <c r="V330" s="144"/>
      <c r="W330" s="144"/>
      <c r="X330" s="144"/>
      <c r="Y330" s="144"/>
      <c r="Z330" s="144"/>
    </row>
    <row r="331">
      <c r="A331" s="152"/>
      <c r="B331" s="153"/>
      <c r="C331" s="153"/>
      <c r="D331" s="153"/>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row>
    <row r="332">
      <c r="A332" s="152"/>
      <c r="B332" s="153"/>
      <c r="C332" s="153"/>
      <c r="D332" s="153"/>
      <c r="E332" s="144"/>
      <c r="F332" s="144"/>
      <c r="G332" s="144"/>
      <c r="H332" s="144"/>
      <c r="I332" s="144"/>
      <c r="J332" s="144"/>
      <c r="K332" s="144"/>
      <c r="L332" s="144"/>
      <c r="M332" s="144"/>
      <c r="N332" s="144"/>
      <c r="O332" s="144"/>
      <c r="P332" s="144"/>
      <c r="Q332" s="144"/>
      <c r="R332" s="144"/>
      <c r="S332" s="144"/>
      <c r="T332" s="144"/>
      <c r="U332" s="144"/>
      <c r="V332" s="144"/>
      <c r="W332" s="144"/>
      <c r="X332" s="144"/>
      <c r="Y332" s="144"/>
      <c r="Z332" s="144"/>
    </row>
    <row r="333">
      <c r="A333" s="152"/>
      <c r="B333" s="153"/>
      <c r="C333" s="153"/>
      <c r="D333" s="153"/>
      <c r="E333" s="144"/>
      <c r="F333" s="144"/>
      <c r="G333" s="144"/>
      <c r="H333" s="144"/>
      <c r="I333" s="144"/>
      <c r="J333" s="144"/>
      <c r="K333" s="144"/>
      <c r="L333" s="144"/>
      <c r="M333" s="144"/>
      <c r="N333" s="144"/>
      <c r="O333" s="144"/>
      <c r="P333" s="144"/>
      <c r="Q333" s="144"/>
      <c r="R333" s="144"/>
      <c r="S333" s="144"/>
      <c r="T333" s="144"/>
      <c r="U333" s="144"/>
      <c r="V333" s="144"/>
      <c r="W333" s="144"/>
      <c r="X333" s="144"/>
      <c r="Y333" s="144"/>
      <c r="Z333" s="144"/>
    </row>
    <row r="334">
      <c r="A334" s="152"/>
      <c r="B334" s="153"/>
      <c r="C334" s="153"/>
      <c r="D334" s="153"/>
      <c r="E334" s="144"/>
      <c r="F334" s="144"/>
      <c r="G334" s="144"/>
      <c r="H334" s="144"/>
      <c r="I334" s="144"/>
      <c r="J334" s="144"/>
      <c r="K334" s="144"/>
      <c r="L334" s="144"/>
      <c r="M334" s="144"/>
      <c r="N334" s="144"/>
      <c r="O334" s="144"/>
      <c r="P334" s="144"/>
      <c r="Q334" s="144"/>
      <c r="R334" s="144"/>
      <c r="S334" s="144"/>
      <c r="T334" s="144"/>
      <c r="U334" s="144"/>
      <c r="V334" s="144"/>
      <c r="W334" s="144"/>
      <c r="X334" s="144"/>
      <c r="Y334" s="144"/>
      <c r="Z334" s="144"/>
    </row>
    <row r="335">
      <c r="A335" s="152"/>
      <c r="B335" s="153"/>
      <c r="C335" s="153"/>
      <c r="D335" s="153"/>
      <c r="E335" s="144"/>
      <c r="F335" s="144"/>
      <c r="G335" s="144"/>
      <c r="H335" s="144"/>
      <c r="I335" s="144"/>
      <c r="J335" s="144"/>
      <c r="K335" s="144"/>
      <c r="L335" s="144"/>
      <c r="M335" s="144"/>
      <c r="N335" s="144"/>
      <c r="O335" s="144"/>
      <c r="P335" s="144"/>
      <c r="Q335" s="144"/>
      <c r="R335" s="144"/>
      <c r="S335" s="144"/>
      <c r="T335" s="144"/>
      <c r="U335" s="144"/>
      <c r="V335" s="144"/>
      <c r="W335" s="144"/>
      <c r="X335" s="144"/>
      <c r="Y335" s="144"/>
      <c r="Z335" s="144"/>
    </row>
    <row r="336">
      <c r="A336" s="152"/>
      <c r="B336" s="153"/>
      <c r="C336" s="153"/>
      <c r="D336" s="153"/>
      <c r="E336" s="144"/>
      <c r="F336" s="144"/>
      <c r="G336" s="144"/>
      <c r="H336" s="144"/>
      <c r="I336" s="144"/>
      <c r="J336" s="144"/>
      <c r="K336" s="144"/>
      <c r="L336" s="144"/>
      <c r="M336" s="144"/>
      <c r="N336" s="144"/>
      <c r="O336" s="144"/>
      <c r="P336" s="144"/>
      <c r="Q336" s="144"/>
      <c r="R336" s="144"/>
      <c r="S336" s="144"/>
      <c r="T336" s="144"/>
      <c r="U336" s="144"/>
      <c r="V336" s="144"/>
      <c r="W336" s="144"/>
      <c r="X336" s="144"/>
      <c r="Y336" s="144"/>
      <c r="Z336" s="144"/>
    </row>
    <row r="337">
      <c r="A337" s="152"/>
      <c r="B337" s="153"/>
      <c r="C337" s="153"/>
      <c r="D337" s="153"/>
      <c r="E337" s="144"/>
      <c r="F337" s="144"/>
      <c r="G337" s="144"/>
      <c r="H337" s="144"/>
      <c r="I337" s="144"/>
      <c r="J337" s="144"/>
      <c r="K337" s="144"/>
      <c r="L337" s="144"/>
      <c r="M337" s="144"/>
      <c r="N337" s="144"/>
      <c r="O337" s="144"/>
      <c r="P337" s="144"/>
      <c r="Q337" s="144"/>
      <c r="R337" s="144"/>
      <c r="S337" s="144"/>
      <c r="T337" s="144"/>
      <c r="U337" s="144"/>
      <c r="V337" s="144"/>
      <c r="W337" s="144"/>
      <c r="X337" s="144"/>
      <c r="Y337" s="144"/>
      <c r="Z337" s="144"/>
    </row>
    <row r="338">
      <c r="A338" s="152"/>
      <c r="B338" s="153"/>
      <c r="C338" s="153"/>
      <c r="D338" s="153"/>
      <c r="E338" s="144"/>
      <c r="F338" s="144"/>
      <c r="G338" s="144"/>
      <c r="H338" s="144"/>
      <c r="I338" s="144"/>
      <c r="J338" s="144"/>
      <c r="K338" s="144"/>
      <c r="L338" s="144"/>
      <c r="M338" s="144"/>
      <c r="N338" s="144"/>
      <c r="O338" s="144"/>
      <c r="P338" s="144"/>
      <c r="Q338" s="144"/>
      <c r="R338" s="144"/>
      <c r="S338" s="144"/>
      <c r="T338" s="144"/>
      <c r="U338" s="144"/>
      <c r="V338" s="144"/>
      <c r="W338" s="144"/>
      <c r="X338" s="144"/>
      <c r="Y338" s="144"/>
      <c r="Z338" s="144"/>
    </row>
    <row r="339">
      <c r="A339" s="152"/>
      <c r="B339" s="153"/>
      <c r="C339" s="153"/>
      <c r="D339" s="153"/>
      <c r="E339" s="144"/>
      <c r="F339" s="144"/>
      <c r="G339" s="144"/>
      <c r="H339" s="144"/>
      <c r="I339" s="144"/>
      <c r="J339" s="144"/>
      <c r="K339" s="144"/>
      <c r="L339" s="144"/>
      <c r="M339" s="144"/>
      <c r="N339" s="144"/>
      <c r="O339" s="144"/>
      <c r="P339" s="144"/>
      <c r="Q339" s="144"/>
      <c r="R339" s="144"/>
      <c r="S339" s="144"/>
      <c r="T339" s="144"/>
      <c r="U339" s="144"/>
      <c r="V339" s="144"/>
      <c r="W339" s="144"/>
      <c r="X339" s="144"/>
      <c r="Y339" s="144"/>
      <c r="Z339" s="144"/>
    </row>
    <row r="340">
      <c r="A340" s="152"/>
      <c r="B340" s="153"/>
      <c r="C340" s="153"/>
      <c r="D340" s="153"/>
      <c r="E340" s="144"/>
      <c r="F340" s="144"/>
      <c r="G340" s="144"/>
      <c r="H340" s="144"/>
      <c r="I340" s="144"/>
      <c r="J340" s="144"/>
      <c r="K340" s="144"/>
      <c r="L340" s="144"/>
      <c r="M340" s="144"/>
      <c r="N340" s="144"/>
      <c r="O340" s="144"/>
      <c r="P340" s="144"/>
      <c r="Q340" s="144"/>
      <c r="R340" s="144"/>
      <c r="S340" s="144"/>
      <c r="T340" s="144"/>
      <c r="U340" s="144"/>
      <c r="V340" s="144"/>
      <c r="W340" s="144"/>
      <c r="X340" s="144"/>
      <c r="Y340" s="144"/>
      <c r="Z340" s="144"/>
    </row>
    <row r="341">
      <c r="A341" s="152"/>
      <c r="B341" s="153"/>
      <c r="C341" s="153"/>
      <c r="D341" s="153"/>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row>
    <row r="342">
      <c r="A342" s="152"/>
      <c r="B342" s="153"/>
      <c r="C342" s="153"/>
      <c r="D342" s="153"/>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row>
    <row r="343">
      <c r="A343" s="152"/>
      <c r="B343" s="153"/>
      <c r="C343" s="153"/>
      <c r="D343" s="153"/>
      <c r="E343" s="144"/>
      <c r="F343" s="144"/>
      <c r="G343" s="144"/>
      <c r="H343" s="144"/>
      <c r="I343" s="144"/>
      <c r="J343" s="144"/>
      <c r="K343" s="144"/>
      <c r="L343" s="144"/>
      <c r="M343" s="144"/>
      <c r="N343" s="144"/>
      <c r="O343" s="144"/>
      <c r="P343" s="144"/>
      <c r="Q343" s="144"/>
      <c r="R343" s="144"/>
      <c r="S343" s="144"/>
      <c r="T343" s="144"/>
      <c r="U343" s="144"/>
      <c r="V343" s="144"/>
      <c r="W343" s="144"/>
      <c r="X343" s="144"/>
      <c r="Y343" s="144"/>
      <c r="Z343" s="144"/>
    </row>
    <row r="344">
      <c r="A344" s="152"/>
      <c r="B344" s="153"/>
      <c r="C344" s="153"/>
      <c r="D344" s="153"/>
      <c r="E344" s="144"/>
      <c r="F344" s="144"/>
      <c r="G344" s="144"/>
      <c r="H344" s="144"/>
      <c r="I344" s="144"/>
      <c r="J344" s="144"/>
      <c r="K344" s="144"/>
      <c r="L344" s="144"/>
      <c r="M344" s="144"/>
      <c r="N344" s="144"/>
      <c r="O344" s="144"/>
      <c r="P344" s="144"/>
      <c r="Q344" s="144"/>
      <c r="R344" s="144"/>
      <c r="S344" s="144"/>
      <c r="T344" s="144"/>
      <c r="U344" s="144"/>
      <c r="V344" s="144"/>
      <c r="W344" s="144"/>
      <c r="X344" s="144"/>
      <c r="Y344" s="144"/>
      <c r="Z344" s="144"/>
    </row>
    <row r="345">
      <c r="A345" s="152"/>
      <c r="B345" s="153"/>
      <c r="C345" s="153"/>
      <c r="D345" s="153"/>
      <c r="E345" s="144"/>
      <c r="F345" s="144"/>
      <c r="G345" s="144"/>
      <c r="H345" s="144"/>
      <c r="I345" s="144"/>
      <c r="J345" s="144"/>
      <c r="K345" s="144"/>
      <c r="L345" s="144"/>
      <c r="M345" s="144"/>
      <c r="N345" s="144"/>
      <c r="O345" s="144"/>
      <c r="P345" s="144"/>
      <c r="Q345" s="144"/>
      <c r="R345" s="144"/>
      <c r="S345" s="144"/>
      <c r="T345" s="144"/>
      <c r="U345" s="144"/>
      <c r="V345" s="144"/>
      <c r="W345" s="144"/>
      <c r="X345" s="144"/>
      <c r="Y345" s="144"/>
      <c r="Z345" s="144"/>
    </row>
    <row r="346">
      <c r="A346" s="152"/>
      <c r="B346" s="153"/>
      <c r="C346" s="153"/>
      <c r="D346" s="153"/>
      <c r="E346" s="144"/>
      <c r="F346" s="144"/>
      <c r="G346" s="144"/>
      <c r="H346" s="144"/>
      <c r="I346" s="144"/>
      <c r="J346" s="144"/>
      <c r="K346" s="144"/>
      <c r="L346" s="144"/>
      <c r="M346" s="144"/>
      <c r="N346" s="144"/>
      <c r="O346" s="144"/>
      <c r="P346" s="144"/>
      <c r="Q346" s="144"/>
      <c r="R346" s="144"/>
      <c r="S346" s="144"/>
      <c r="T346" s="144"/>
      <c r="U346" s="144"/>
      <c r="V346" s="144"/>
      <c r="W346" s="144"/>
      <c r="X346" s="144"/>
      <c r="Y346" s="144"/>
      <c r="Z346" s="144"/>
    </row>
    <row r="347">
      <c r="A347" s="152"/>
      <c r="B347" s="153"/>
      <c r="C347" s="153"/>
      <c r="D347" s="153"/>
      <c r="E347" s="144"/>
      <c r="F347" s="144"/>
      <c r="G347" s="144"/>
      <c r="H347" s="144"/>
      <c r="I347" s="144"/>
      <c r="J347" s="144"/>
      <c r="K347" s="144"/>
      <c r="L347" s="144"/>
      <c r="M347" s="144"/>
      <c r="N347" s="144"/>
      <c r="O347" s="144"/>
      <c r="P347" s="144"/>
      <c r="Q347" s="144"/>
      <c r="R347" s="144"/>
      <c r="S347" s="144"/>
      <c r="T347" s="144"/>
      <c r="U347" s="144"/>
      <c r="V347" s="144"/>
      <c r="W347" s="144"/>
      <c r="X347" s="144"/>
      <c r="Y347" s="144"/>
      <c r="Z347" s="144"/>
    </row>
    <row r="348">
      <c r="A348" s="152"/>
      <c r="B348" s="153"/>
      <c r="C348" s="153"/>
      <c r="D348" s="153"/>
      <c r="E348" s="144"/>
      <c r="F348" s="144"/>
      <c r="G348" s="144"/>
      <c r="H348" s="144"/>
      <c r="I348" s="144"/>
      <c r="J348" s="144"/>
      <c r="K348" s="144"/>
      <c r="L348" s="144"/>
      <c r="M348" s="144"/>
      <c r="N348" s="144"/>
      <c r="O348" s="144"/>
      <c r="P348" s="144"/>
      <c r="Q348" s="144"/>
      <c r="R348" s="144"/>
      <c r="S348" s="144"/>
      <c r="T348" s="144"/>
      <c r="U348" s="144"/>
      <c r="V348" s="144"/>
      <c r="W348" s="144"/>
      <c r="X348" s="144"/>
      <c r="Y348" s="144"/>
      <c r="Z348" s="144"/>
    </row>
    <row r="349">
      <c r="A349" s="152"/>
      <c r="B349" s="153"/>
      <c r="C349" s="153"/>
      <c r="D349" s="153"/>
      <c r="E349" s="144"/>
      <c r="F349" s="144"/>
      <c r="G349" s="144"/>
      <c r="H349" s="144"/>
      <c r="I349" s="144"/>
      <c r="J349" s="144"/>
      <c r="K349" s="144"/>
      <c r="L349" s="144"/>
      <c r="M349" s="144"/>
      <c r="N349" s="144"/>
      <c r="O349" s="144"/>
      <c r="P349" s="144"/>
      <c r="Q349" s="144"/>
      <c r="R349" s="144"/>
      <c r="S349" s="144"/>
      <c r="T349" s="144"/>
      <c r="U349" s="144"/>
      <c r="V349" s="144"/>
      <c r="W349" s="144"/>
      <c r="X349" s="144"/>
      <c r="Y349" s="144"/>
      <c r="Z349" s="144"/>
    </row>
    <row r="350">
      <c r="A350" s="152"/>
      <c r="B350" s="153"/>
      <c r="C350" s="153"/>
      <c r="D350" s="153"/>
      <c r="E350" s="144"/>
      <c r="F350" s="144"/>
      <c r="G350" s="144"/>
      <c r="H350" s="144"/>
      <c r="I350" s="144"/>
      <c r="J350" s="144"/>
      <c r="K350" s="144"/>
      <c r="L350" s="144"/>
      <c r="M350" s="144"/>
      <c r="N350" s="144"/>
      <c r="O350" s="144"/>
      <c r="P350" s="144"/>
      <c r="Q350" s="144"/>
      <c r="R350" s="144"/>
      <c r="S350" s="144"/>
      <c r="T350" s="144"/>
      <c r="U350" s="144"/>
      <c r="V350" s="144"/>
      <c r="W350" s="144"/>
      <c r="X350" s="144"/>
      <c r="Y350" s="144"/>
      <c r="Z350" s="144"/>
    </row>
    <row r="351">
      <c r="A351" s="152"/>
      <c r="B351" s="153"/>
      <c r="C351" s="153"/>
      <c r="D351" s="153"/>
      <c r="E351" s="144"/>
      <c r="F351" s="144"/>
      <c r="G351" s="144"/>
      <c r="H351" s="144"/>
      <c r="I351" s="144"/>
      <c r="J351" s="144"/>
      <c r="K351" s="144"/>
      <c r="L351" s="144"/>
      <c r="M351" s="144"/>
      <c r="N351" s="144"/>
      <c r="O351" s="144"/>
      <c r="P351" s="144"/>
      <c r="Q351" s="144"/>
      <c r="R351" s="144"/>
      <c r="S351" s="144"/>
      <c r="T351" s="144"/>
      <c r="U351" s="144"/>
      <c r="V351" s="144"/>
      <c r="W351" s="144"/>
      <c r="X351" s="144"/>
      <c r="Y351" s="144"/>
      <c r="Z351" s="144"/>
    </row>
    <row r="352">
      <c r="A352" s="152"/>
      <c r="B352" s="153"/>
      <c r="C352" s="153"/>
      <c r="D352" s="153"/>
      <c r="E352" s="144"/>
      <c r="F352" s="144"/>
      <c r="G352" s="144"/>
      <c r="H352" s="144"/>
      <c r="I352" s="144"/>
      <c r="J352" s="144"/>
      <c r="K352" s="144"/>
      <c r="L352" s="144"/>
      <c r="M352" s="144"/>
      <c r="N352" s="144"/>
      <c r="O352" s="144"/>
      <c r="P352" s="144"/>
      <c r="Q352" s="144"/>
      <c r="R352" s="144"/>
      <c r="S352" s="144"/>
      <c r="T352" s="144"/>
      <c r="U352" s="144"/>
      <c r="V352" s="144"/>
      <c r="W352" s="144"/>
      <c r="X352" s="144"/>
      <c r="Y352" s="144"/>
      <c r="Z352" s="144"/>
    </row>
    <row r="353">
      <c r="A353" s="152"/>
      <c r="B353" s="153"/>
      <c r="C353" s="153"/>
      <c r="D353" s="153"/>
      <c r="E353" s="144"/>
      <c r="F353" s="144"/>
      <c r="G353" s="144"/>
      <c r="H353" s="144"/>
      <c r="I353" s="144"/>
      <c r="J353" s="144"/>
      <c r="K353" s="144"/>
      <c r="L353" s="144"/>
      <c r="M353" s="144"/>
      <c r="N353" s="144"/>
      <c r="O353" s="144"/>
      <c r="P353" s="144"/>
      <c r="Q353" s="144"/>
      <c r="R353" s="144"/>
      <c r="S353" s="144"/>
      <c r="T353" s="144"/>
      <c r="U353" s="144"/>
      <c r="V353" s="144"/>
      <c r="W353" s="144"/>
      <c r="X353" s="144"/>
      <c r="Y353" s="144"/>
      <c r="Z353" s="144"/>
    </row>
    <row r="354">
      <c r="A354" s="152"/>
      <c r="B354" s="153"/>
      <c r="C354" s="153"/>
      <c r="D354" s="153"/>
      <c r="E354" s="144"/>
      <c r="F354" s="144"/>
      <c r="G354" s="144"/>
      <c r="H354" s="144"/>
      <c r="I354" s="144"/>
      <c r="J354" s="144"/>
      <c r="K354" s="144"/>
      <c r="L354" s="144"/>
      <c r="M354" s="144"/>
      <c r="N354" s="144"/>
      <c r="O354" s="144"/>
      <c r="P354" s="144"/>
      <c r="Q354" s="144"/>
      <c r="R354" s="144"/>
      <c r="S354" s="144"/>
      <c r="T354" s="144"/>
      <c r="U354" s="144"/>
      <c r="V354" s="144"/>
      <c r="W354" s="144"/>
      <c r="X354" s="144"/>
      <c r="Y354" s="144"/>
      <c r="Z354" s="144"/>
    </row>
    <row r="355">
      <c r="A355" s="152"/>
      <c r="B355" s="153"/>
      <c r="C355" s="153"/>
      <c r="D355" s="153"/>
      <c r="E355" s="144"/>
      <c r="F355" s="144"/>
      <c r="G355" s="144"/>
      <c r="H355" s="144"/>
      <c r="I355" s="144"/>
      <c r="J355" s="144"/>
      <c r="K355" s="144"/>
      <c r="L355" s="144"/>
      <c r="M355" s="144"/>
      <c r="N355" s="144"/>
      <c r="O355" s="144"/>
      <c r="P355" s="144"/>
      <c r="Q355" s="144"/>
      <c r="R355" s="144"/>
      <c r="S355" s="144"/>
      <c r="T355" s="144"/>
      <c r="U355" s="144"/>
      <c r="V355" s="144"/>
      <c r="W355" s="144"/>
      <c r="X355" s="144"/>
      <c r="Y355" s="144"/>
      <c r="Z355" s="144"/>
    </row>
    <row r="356">
      <c r="A356" s="152"/>
      <c r="B356" s="153"/>
      <c r="C356" s="153"/>
      <c r="D356" s="153"/>
      <c r="E356" s="144"/>
      <c r="F356" s="144"/>
      <c r="G356" s="144"/>
      <c r="H356" s="144"/>
      <c r="I356" s="144"/>
      <c r="J356" s="144"/>
      <c r="K356" s="144"/>
      <c r="L356" s="144"/>
      <c r="M356" s="144"/>
      <c r="N356" s="144"/>
      <c r="O356" s="144"/>
      <c r="P356" s="144"/>
      <c r="Q356" s="144"/>
      <c r="R356" s="144"/>
      <c r="S356" s="144"/>
      <c r="T356" s="144"/>
      <c r="U356" s="144"/>
      <c r="V356" s="144"/>
      <c r="W356" s="144"/>
      <c r="X356" s="144"/>
      <c r="Y356" s="144"/>
      <c r="Z356" s="144"/>
    </row>
    <row r="357">
      <c r="A357" s="152"/>
      <c r="B357" s="153"/>
      <c r="C357" s="153"/>
      <c r="D357" s="153"/>
      <c r="E357" s="144"/>
      <c r="F357" s="144"/>
      <c r="G357" s="144"/>
      <c r="H357" s="144"/>
      <c r="I357" s="144"/>
      <c r="J357" s="144"/>
      <c r="K357" s="144"/>
      <c r="L357" s="144"/>
      <c r="M357" s="144"/>
      <c r="N357" s="144"/>
      <c r="O357" s="144"/>
      <c r="P357" s="144"/>
      <c r="Q357" s="144"/>
      <c r="R357" s="144"/>
      <c r="S357" s="144"/>
      <c r="T357" s="144"/>
      <c r="U357" s="144"/>
      <c r="V357" s="144"/>
      <c r="W357" s="144"/>
      <c r="X357" s="144"/>
      <c r="Y357" s="144"/>
      <c r="Z357" s="144"/>
    </row>
    <row r="358">
      <c r="A358" s="152"/>
      <c r="B358" s="153"/>
      <c r="C358" s="153"/>
      <c r="D358" s="153"/>
      <c r="E358" s="144"/>
      <c r="F358" s="144"/>
      <c r="G358" s="144"/>
      <c r="H358" s="144"/>
      <c r="I358" s="144"/>
      <c r="J358" s="144"/>
      <c r="K358" s="144"/>
      <c r="L358" s="144"/>
      <c r="M358" s="144"/>
      <c r="N358" s="144"/>
      <c r="O358" s="144"/>
      <c r="P358" s="144"/>
      <c r="Q358" s="144"/>
      <c r="R358" s="144"/>
      <c r="S358" s="144"/>
      <c r="T358" s="144"/>
      <c r="U358" s="144"/>
      <c r="V358" s="144"/>
      <c r="W358" s="144"/>
      <c r="X358" s="144"/>
      <c r="Y358" s="144"/>
      <c r="Z358" s="144"/>
    </row>
    <row r="359">
      <c r="A359" s="152"/>
      <c r="B359" s="153"/>
      <c r="C359" s="153"/>
      <c r="D359" s="153"/>
      <c r="E359" s="144"/>
      <c r="F359" s="144"/>
      <c r="G359" s="144"/>
      <c r="H359" s="144"/>
      <c r="I359" s="144"/>
      <c r="J359" s="144"/>
      <c r="K359" s="144"/>
      <c r="L359" s="144"/>
      <c r="M359" s="144"/>
      <c r="N359" s="144"/>
      <c r="O359" s="144"/>
      <c r="P359" s="144"/>
      <c r="Q359" s="144"/>
      <c r="R359" s="144"/>
      <c r="S359" s="144"/>
      <c r="T359" s="144"/>
      <c r="U359" s="144"/>
      <c r="V359" s="144"/>
      <c r="W359" s="144"/>
      <c r="X359" s="144"/>
      <c r="Y359" s="144"/>
      <c r="Z359" s="144"/>
    </row>
    <row r="360">
      <c r="A360" s="152"/>
      <c r="B360" s="153"/>
      <c r="C360" s="153"/>
      <c r="D360" s="153"/>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row>
    <row r="361">
      <c r="A361" s="152"/>
      <c r="B361" s="153"/>
      <c r="C361" s="153"/>
      <c r="D361" s="153"/>
      <c r="E361" s="144"/>
      <c r="F361" s="144"/>
      <c r="G361" s="144"/>
      <c r="H361" s="144"/>
      <c r="I361" s="144"/>
      <c r="J361" s="144"/>
      <c r="K361" s="144"/>
      <c r="L361" s="144"/>
      <c r="M361" s="144"/>
      <c r="N361" s="144"/>
      <c r="O361" s="144"/>
      <c r="P361" s="144"/>
      <c r="Q361" s="144"/>
      <c r="R361" s="144"/>
      <c r="S361" s="144"/>
      <c r="T361" s="144"/>
      <c r="U361" s="144"/>
      <c r="V361" s="144"/>
      <c r="W361" s="144"/>
      <c r="X361" s="144"/>
      <c r="Y361" s="144"/>
      <c r="Z361" s="144"/>
    </row>
    <row r="362">
      <c r="A362" s="152"/>
      <c r="B362" s="153"/>
      <c r="C362" s="153"/>
      <c r="D362" s="153"/>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4"/>
    </row>
    <row r="363">
      <c r="A363" s="152"/>
      <c r="B363" s="153"/>
      <c r="C363" s="153"/>
      <c r="D363" s="153"/>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4"/>
    </row>
    <row r="364">
      <c r="A364" s="152"/>
      <c r="B364" s="153"/>
      <c r="C364" s="153"/>
      <c r="D364" s="153"/>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4"/>
    </row>
    <row r="365">
      <c r="A365" s="152"/>
      <c r="B365" s="153"/>
      <c r="C365" s="153"/>
      <c r="D365" s="153"/>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4"/>
    </row>
    <row r="366">
      <c r="A366" s="152"/>
      <c r="B366" s="153"/>
      <c r="C366" s="153"/>
      <c r="D366" s="153"/>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4"/>
    </row>
    <row r="367">
      <c r="A367" s="152"/>
      <c r="B367" s="153"/>
      <c r="C367" s="153"/>
      <c r="D367" s="153"/>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4"/>
    </row>
    <row r="368">
      <c r="A368" s="152"/>
      <c r="B368" s="153"/>
      <c r="C368" s="153"/>
      <c r="D368" s="153"/>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4"/>
    </row>
    <row r="369">
      <c r="A369" s="152"/>
      <c r="B369" s="153"/>
      <c r="C369" s="153"/>
      <c r="D369" s="153"/>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4"/>
    </row>
    <row r="370">
      <c r="A370" s="152"/>
      <c r="B370" s="153"/>
      <c r="C370" s="153"/>
      <c r="D370" s="153"/>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4"/>
    </row>
    <row r="371">
      <c r="A371" s="152"/>
      <c r="B371" s="153"/>
      <c r="C371" s="153"/>
      <c r="D371" s="153"/>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4"/>
    </row>
    <row r="372">
      <c r="A372" s="152"/>
      <c r="B372" s="153"/>
      <c r="C372" s="153"/>
      <c r="D372" s="153"/>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4"/>
    </row>
    <row r="373">
      <c r="A373" s="152"/>
      <c r="B373" s="153"/>
      <c r="C373" s="153"/>
      <c r="D373" s="153"/>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row>
    <row r="374">
      <c r="A374" s="152"/>
      <c r="B374" s="153"/>
      <c r="C374" s="153"/>
      <c r="D374" s="153"/>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row>
    <row r="375">
      <c r="A375" s="152"/>
      <c r="B375" s="153"/>
      <c r="C375" s="153"/>
      <c r="D375" s="153"/>
      <c r="E375" s="144"/>
      <c r="F375" s="144"/>
      <c r="G375" s="144"/>
      <c r="H375" s="144"/>
      <c r="I375" s="144"/>
      <c r="J375" s="144"/>
      <c r="K375" s="144"/>
      <c r="L375" s="144"/>
      <c r="M375" s="144"/>
      <c r="N375" s="144"/>
      <c r="O375" s="144"/>
      <c r="P375" s="144"/>
      <c r="Q375" s="144"/>
      <c r="R375" s="144"/>
      <c r="S375" s="144"/>
      <c r="T375" s="144"/>
      <c r="U375" s="144"/>
      <c r="V375" s="144"/>
      <c r="W375" s="144"/>
      <c r="X375" s="144"/>
      <c r="Y375" s="144"/>
      <c r="Z375" s="144"/>
    </row>
    <row r="376">
      <c r="A376" s="152"/>
      <c r="B376" s="153"/>
      <c r="C376" s="153"/>
      <c r="D376" s="153"/>
      <c r="E376" s="144"/>
      <c r="F376" s="144"/>
      <c r="G376" s="144"/>
      <c r="H376" s="144"/>
      <c r="I376" s="144"/>
      <c r="J376" s="144"/>
      <c r="K376" s="144"/>
      <c r="L376" s="144"/>
      <c r="M376" s="144"/>
      <c r="N376" s="144"/>
      <c r="O376" s="144"/>
      <c r="P376" s="144"/>
      <c r="Q376" s="144"/>
      <c r="R376" s="144"/>
      <c r="S376" s="144"/>
      <c r="T376" s="144"/>
      <c r="U376" s="144"/>
      <c r="V376" s="144"/>
      <c r="W376" s="144"/>
      <c r="X376" s="144"/>
      <c r="Y376" s="144"/>
      <c r="Z376" s="144"/>
    </row>
    <row r="377">
      <c r="A377" s="152"/>
      <c r="B377" s="153"/>
      <c r="C377" s="153"/>
      <c r="D377" s="153"/>
      <c r="E377" s="144"/>
      <c r="F377" s="144"/>
      <c r="G377" s="144"/>
      <c r="H377" s="144"/>
      <c r="I377" s="144"/>
      <c r="J377" s="144"/>
      <c r="K377" s="144"/>
      <c r="L377" s="144"/>
      <c r="M377" s="144"/>
      <c r="N377" s="144"/>
      <c r="O377" s="144"/>
      <c r="P377" s="144"/>
      <c r="Q377" s="144"/>
      <c r="R377" s="144"/>
      <c r="S377" s="144"/>
      <c r="T377" s="144"/>
      <c r="U377" s="144"/>
      <c r="V377" s="144"/>
      <c r="W377" s="144"/>
      <c r="X377" s="144"/>
      <c r="Y377" s="144"/>
      <c r="Z377" s="144"/>
    </row>
    <row r="378">
      <c r="A378" s="152"/>
      <c r="B378" s="153"/>
      <c r="C378" s="153"/>
      <c r="D378" s="153"/>
      <c r="E378" s="144"/>
      <c r="F378" s="144"/>
      <c r="G378" s="144"/>
      <c r="H378" s="144"/>
      <c r="I378" s="144"/>
      <c r="J378" s="144"/>
      <c r="K378" s="144"/>
      <c r="L378" s="144"/>
      <c r="M378" s="144"/>
      <c r="N378" s="144"/>
      <c r="O378" s="144"/>
      <c r="P378" s="144"/>
      <c r="Q378" s="144"/>
      <c r="R378" s="144"/>
      <c r="S378" s="144"/>
      <c r="T378" s="144"/>
      <c r="U378" s="144"/>
      <c r="V378" s="144"/>
      <c r="W378" s="144"/>
      <c r="X378" s="144"/>
      <c r="Y378" s="144"/>
      <c r="Z378" s="144"/>
    </row>
    <row r="379">
      <c r="A379" s="152"/>
      <c r="B379" s="153"/>
      <c r="C379" s="153"/>
      <c r="D379" s="153"/>
      <c r="E379" s="144"/>
      <c r="F379" s="144"/>
      <c r="G379" s="144"/>
      <c r="H379" s="144"/>
      <c r="I379" s="144"/>
      <c r="J379" s="144"/>
      <c r="K379" s="144"/>
      <c r="L379" s="144"/>
      <c r="M379" s="144"/>
      <c r="N379" s="144"/>
      <c r="O379" s="144"/>
      <c r="P379" s="144"/>
      <c r="Q379" s="144"/>
      <c r="R379" s="144"/>
      <c r="S379" s="144"/>
      <c r="T379" s="144"/>
      <c r="U379" s="144"/>
      <c r="V379" s="144"/>
      <c r="W379" s="144"/>
      <c r="X379" s="144"/>
      <c r="Y379" s="144"/>
      <c r="Z379" s="144"/>
    </row>
    <row r="380">
      <c r="A380" s="152"/>
      <c r="B380" s="153"/>
      <c r="C380" s="153"/>
      <c r="D380" s="153"/>
      <c r="E380" s="144"/>
      <c r="F380" s="144"/>
      <c r="G380" s="144"/>
      <c r="H380" s="144"/>
      <c r="I380" s="144"/>
      <c r="J380" s="144"/>
      <c r="K380" s="144"/>
      <c r="L380" s="144"/>
      <c r="M380" s="144"/>
      <c r="N380" s="144"/>
      <c r="O380" s="144"/>
      <c r="P380" s="144"/>
      <c r="Q380" s="144"/>
      <c r="R380" s="144"/>
      <c r="S380" s="144"/>
      <c r="T380" s="144"/>
      <c r="U380" s="144"/>
      <c r="V380" s="144"/>
      <c r="W380" s="144"/>
      <c r="X380" s="144"/>
      <c r="Y380" s="144"/>
      <c r="Z380" s="144"/>
    </row>
    <row r="381">
      <c r="A381" s="152"/>
      <c r="B381" s="153"/>
      <c r="C381" s="153"/>
      <c r="D381" s="153"/>
      <c r="E381" s="144"/>
      <c r="F381" s="144"/>
      <c r="G381" s="144"/>
      <c r="H381" s="144"/>
      <c r="I381" s="144"/>
      <c r="J381" s="144"/>
      <c r="K381" s="144"/>
      <c r="L381" s="144"/>
      <c r="M381" s="144"/>
      <c r="N381" s="144"/>
      <c r="O381" s="144"/>
      <c r="P381" s="144"/>
      <c r="Q381" s="144"/>
      <c r="R381" s="144"/>
      <c r="S381" s="144"/>
      <c r="T381" s="144"/>
      <c r="U381" s="144"/>
      <c r="V381" s="144"/>
      <c r="W381" s="144"/>
      <c r="X381" s="144"/>
      <c r="Y381" s="144"/>
      <c r="Z381" s="144"/>
    </row>
    <row r="382">
      <c r="A382" s="152"/>
      <c r="B382" s="153"/>
      <c r="C382" s="153"/>
      <c r="D382" s="153"/>
      <c r="E382" s="144"/>
      <c r="F382" s="144"/>
      <c r="G382" s="144"/>
      <c r="H382" s="144"/>
      <c r="I382" s="144"/>
      <c r="J382" s="144"/>
      <c r="K382" s="144"/>
      <c r="L382" s="144"/>
      <c r="M382" s="144"/>
      <c r="N382" s="144"/>
      <c r="O382" s="144"/>
      <c r="P382" s="144"/>
      <c r="Q382" s="144"/>
      <c r="R382" s="144"/>
      <c r="S382" s="144"/>
      <c r="T382" s="144"/>
      <c r="U382" s="144"/>
      <c r="V382" s="144"/>
      <c r="W382" s="144"/>
      <c r="X382" s="144"/>
      <c r="Y382" s="144"/>
      <c r="Z382" s="144"/>
    </row>
    <row r="383">
      <c r="A383" s="152"/>
      <c r="B383" s="153"/>
      <c r="C383" s="153"/>
      <c r="D383" s="153"/>
      <c r="E383" s="144"/>
      <c r="F383" s="144"/>
      <c r="G383" s="144"/>
      <c r="H383" s="144"/>
      <c r="I383" s="144"/>
      <c r="J383" s="144"/>
      <c r="K383" s="144"/>
      <c r="L383" s="144"/>
      <c r="M383" s="144"/>
      <c r="N383" s="144"/>
      <c r="O383" s="144"/>
      <c r="P383" s="144"/>
      <c r="Q383" s="144"/>
      <c r="R383" s="144"/>
      <c r="S383" s="144"/>
      <c r="T383" s="144"/>
      <c r="U383" s="144"/>
      <c r="V383" s="144"/>
      <c r="W383" s="144"/>
      <c r="X383" s="144"/>
      <c r="Y383" s="144"/>
      <c r="Z383" s="144"/>
    </row>
    <row r="384">
      <c r="A384" s="152"/>
      <c r="B384" s="153"/>
      <c r="C384" s="153"/>
      <c r="D384" s="153"/>
      <c r="E384" s="144"/>
      <c r="F384" s="144"/>
      <c r="G384" s="144"/>
      <c r="H384" s="144"/>
      <c r="I384" s="144"/>
      <c r="J384" s="144"/>
      <c r="K384" s="144"/>
      <c r="L384" s="144"/>
      <c r="M384" s="144"/>
      <c r="N384" s="144"/>
      <c r="O384" s="144"/>
      <c r="P384" s="144"/>
      <c r="Q384" s="144"/>
      <c r="R384" s="144"/>
      <c r="S384" s="144"/>
      <c r="T384" s="144"/>
      <c r="U384" s="144"/>
      <c r="V384" s="144"/>
      <c r="W384" s="144"/>
      <c r="X384" s="144"/>
      <c r="Y384" s="144"/>
      <c r="Z384" s="144"/>
    </row>
    <row r="385">
      <c r="A385" s="152"/>
      <c r="B385" s="153"/>
      <c r="C385" s="153"/>
      <c r="D385" s="153"/>
      <c r="E385" s="144"/>
      <c r="F385" s="144"/>
      <c r="G385" s="144"/>
      <c r="H385" s="144"/>
      <c r="I385" s="144"/>
      <c r="J385" s="144"/>
      <c r="K385" s="144"/>
      <c r="L385" s="144"/>
      <c r="M385" s="144"/>
      <c r="N385" s="144"/>
      <c r="O385" s="144"/>
      <c r="P385" s="144"/>
      <c r="Q385" s="144"/>
      <c r="R385" s="144"/>
      <c r="S385" s="144"/>
      <c r="T385" s="144"/>
      <c r="U385" s="144"/>
      <c r="V385" s="144"/>
      <c r="W385" s="144"/>
      <c r="X385" s="144"/>
      <c r="Y385" s="144"/>
      <c r="Z385" s="144"/>
    </row>
    <row r="386">
      <c r="A386" s="152"/>
      <c r="B386" s="153"/>
      <c r="C386" s="153"/>
      <c r="D386" s="153"/>
      <c r="E386" s="144"/>
      <c r="F386" s="144"/>
      <c r="G386" s="144"/>
      <c r="H386" s="144"/>
      <c r="I386" s="144"/>
      <c r="J386" s="144"/>
      <c r="K386" s="144"/>
      <c r="L386" s="144"/>
      <c r="M386" s="144"/>
      <c r="N386" s="144"/>
      <c r="O386" s="144"/>
      <c r="P386" s="144"/>
      <c r="Q386" s="144"/>
      <c r="R386" s="144"/>
      <c r="S386" s="144"/>
      <c r="T386" s="144"/>
      <c r="U386" s="144"/>
      <c r="V386" s="144"/>
      <c r="W386" s="144"/>
      <c r="X386" s="144"/>
      <c r="Y386" s="144"/>
      <c r="Z386" s="144"/>
    </row>
    <row r="387">
      <c r="A387" s="152"/>
      <c r="B387" s="153"/>
      <c r="C387" s="153"/>
      <c r="D387" s="153"/>
      <c r="E387" s="144"/>
      <c r="F387" s="144"/>
      <c r="G387" s="144"/>
      <c r="H387" s="144"/>
      <c r="I387" s="144"/>
      <c r="J387" s="144"/>
      <c r="K387" s="144"/>
      <c r="L387" s="144"/>
      <c r="M387" s="144"/>
      <c r="N387" s="144"/>
      <c r="O387" s="144"/>
      <c r="P387" s="144"/>
      <c r="Q387" s="144"/>
      <c r="R387" s="144"/>
      <c r="S387" s="144"/>
      <c r="T387" s="144"/>
      <c r="U387" s="144"/>
      <c r="V387" s="144"/>
      <c r="W387" s="144"/>
      <c r="X387" s="144"/>
      <c r="Y387" s="144"/>
      <c r="Z387" s="144"/>
    </row>
    <row r="388">
      <c r="A388" s="152"/>
      <c r="B388" s="153"/>
      <c r="C388" s="153"/>
      <c r="D388" s="153"/>
      <c r="E388" s="144"/>
      <c r="F388" s="144"/>
      <c r="G388" s="144"/>
      <c r="H388" s="144"/>
      <c r="I388" s="144"/>
      <c r="J388" s="144"/>
      <c r="K388" s="144"/>
      <c r="L388" s="144"/>
      <c r="M388" s="144"/>
      <c r="N388" s="144"/>
      <c r="O388" s="144"/>
      <c r="P388" s="144"/>
      <c r="Q388" s="144"/>
      <c r="R388" s="144"/>
      <c r="S388" s="144"/>
      <c r="T388" s="144"/>
      <c r="U388" s="144"/>
      <c r="V388" s="144"/>
      <c r="W388" s="144"/>
      <c r="X388" s="144"/>
      <c r="Y388" s="144"/>
      <c r="Z388" s="144"/>
    </row>
    <row r="389">
      <c r="A389" s="152"/>
      <c r="B389" s="153"/>
      <c r="C389" s="153"/>
      <c r="D389" s="153"/>
      <c r="E389" s="144"/>
      <c r="F389" s="144"/>
      <c r="G389" s="144"/>
      <c r="H389" s="144"/>
      <c r="I389" s="144"/>
      <c r="J389" s="144"/>
      <c r="K389" s="144"/>
      <c r="L389" s="144"/>
      <c r="M389" s="144"/>
      <c r="N389" s="144"/>
      <c r="O389" s="144"/>
      <c r="P389" s="144"/>
      <c r="Q389" s="144"/>
      <c r="R389" s="144"/>
      <c r="S389" s="144"/>
      <c r="T389" s="144"/>
      <c r="U389" s="144"/>
      <c r="V389" s="144"/>
      <c r="W389" s="144"/>
      <c r="X389" s="144"/>
      <c r="Y389" s="144"/>
      <c r="Z389" s="144"/>
    </row>
    <row r="390">
      <c r="A390" s="152"/>
      <c r="B390" s="153"/>
      <c r="C390" s="153"/>
      <c r="D390" s="153"/>
      <c r="E390" s="144"/>
      <c r="F390" s="144"/>
      <c r="G390" s="144"/>
      <c r="H390" s="144"/>
      <c r="I390" s="144"/>
      <c r="J390" s="144"/>
      <c r="K390" s="144"/>
      <c r="L390" s="144"/>
      <c r="M390" s="144"/>
      <c r="N390" s="144"/>
      <c r="O390" s="144"/>
      <c r="P390" s="144"/>
      <c r="Q390" s="144"/>
      <c r="R390" s="144"/>
      <c r="S390" s="144"/>
      <c r="T390" s="144"/>
      <c r="U390" s="144"/>
      <c r="V390" s="144"/>
      <c r="W390" s="144"/>
      <c r="X390" s="144"/>
      <c r="Y390" s="144"/>
      <c r="Z390" s="144"/>
    </row>
    <row r="391">
      <c r="A391" s="152"/>
      <c r="B391" s="153"/>
      <c r="C391" s="153"/>
      <c r="D391" s="153"/>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row>
    <row r="392">
      <c r="A392" s="152"/>
      <c r="B392" s="153"/>
      <c r="C392" s="153"/>
      <c r="D392" s="153"/>
      <c r="E392" s="144"/>
      <c r="F392" s="144"/>
      <c r="G392" s="144"/>
      <c r="H392" s="144"/>
      <c r="I392" s="144"/>
      <c r="J392" s="144"/>
      <c r="K392" s="144"/>
      <c r="L392" s="144"/>
      <c r="M392" s="144"/>
      <c r="N392" s="144"/>
      <c r="O392" s="144"/>
      <c r="P392" s="144"/>
      <c r="Q392" s="144"/>
      <c r="R392" s="144"/>
      <c r="S392" s="144"/>
      <c r="T392" s="144"/>
      <c r="U392" s="144"/>
      <c r="V392" s="144"/>
      <c r="W392" s="144"/>
      <c r="X392" s="144"/>
      <c r="Y392" s="144"/>
      <c r="Z392" s="144"/>
    </row>
    <row r="393">
      <c r="A393" s="152"/>
      <c r="B393" s="153"/>
      <c r="C393" s="153"/>
      <c r="D393" s="153"/>
      <c r="E393" s="144"/>
      <c r="F393" s="144"/>
      <c r="G393" s="144"/>
      <c r="H393" s="144"/>
      <c r="I393" s="144"/>
      <c r="J393" s="144"/>
      <c r="K393" s="144"/>
      <c r="L393" s="144"/>
      <c r="M393" s="144"/>
      <c r="N393" s="144"/>
      <c r="O393" s="144"/>
      <c r="P393" s="144"/>
      <c r="Q393" s="144"/>
      <c r="R393" s="144"/>
      <c r="S393" s="144"/>
      <c r="T393" s="144"/>
      <c r="U393" s="144"/>
      <c r="V393" s="144"/>
      <c r="W393" s="144"/>
      <c r="X393" s="144"/>
      <c r="Y393" s="144"/>
      <c r="Z393" s="144"/>
    </row>
    <row r="394">
      <c r="A394" s="152"/>
      <c r="B394" s="153"/>
      <c r="C394" s="153"/>
      <c r="D394" s="153"/>
      <c r="E394" s="144"/>
      <c r="F394" s="144"/>
      <c r="G394" s="144"/>
      <c r="H394" s="144"/>
      <c r="I394" s="144"/>
      <c r="J394" s="144"/>
      <c r="K394" s="144"/>
      <c r="L394" s="144"/>
      <c r="M394" s="144"/>
      <c r="N394" s="144"/>
      <c r="O394" s="144"/>
      <c r="P394" s="144"/>
      <c r="Q394" s="144"/>
      <c r="R394" s="144"/>
      <c r="S394" s="144"/>
      <c r="T394" s="144"/>
      <c r="U394" s="144"/>
      <c r="V394" s="144"/>
      <c r="W394" s="144"/>
      <c r="X394" s="144"/>
      <c r="Y394" s="144"/>
      <c r="Z394" s="144"/>
    </row>
    <row r="395">
      <c r="A395" s="152"/>
      <c r="B395" s="153"/>
      <c r="C395" s="153"/>
      <c r="D395" s="153"/>
      <c r="E395" s="144"/>
      <c r="F395" s="144"/>
      <c r="G395" s="144"/>
      <c r="H395" s="144"/>
      <c r="I395" s="144"/>
      <c r="J395" s="144"/>
      <c r="K395" s="144"/>
      <c r="L395" s="144"/>
      <c r="M395" s="144"/>
      <c r="N395" s="144"/>
      <c r="O395" s="144"/>
      <c r="P395" s="144"/>
      <c r="Q395" s="144"/>
      <c r="R395" s="144"/>
      <c r="S395" s="144"/>
      <c r="T395" s="144"/>
      <c r="U395" s="144"/>
      <c r="V395" s="144"/>
      <c r="W395" s="144"/>
      <c r="X395" s="144"/>
      <c r="Y395" s="144"/>
      <c r="Z395" s="144"/>
    </row>
    <row r="396">
      <c r="A396" s="152"/>
      <c r="B396" s="153"/>
      <c r="C396" s="153"/>
      <c r="D396" s="153"/>
      <c r="E396" s="144"/>
      <c r="F396" s="144"/>
      <c r="G396" s="144"/>
      <c r="H396" s="144"/>
      <c r="I396" s="144"/>
      <c r="J396" s="144"/>
      <c r="K396" s="144"/>
      <c r="L396" s="144"/>
      <c r="M396" s="144"/>
      <c r="N396" s="144"/>
      <c r="O396" s="144"/>
      <c r="P396" s="144"/>
      <c r="Q396" s="144"/>
      <c r="R396" s="144"/>
      <c r="S396" s="144"/>
      <c r="T396" s="144"/>
      <c r="U396" s="144"/>
      <c r="V396" s="144"/>
      <c r="W396" s="144"/>
      <c r="X396" s="144"/>
      <c r="Y396" s="144"/>
      <c r="Z396" s="144"/>
    </row>
    <row r="397">
      <c r="A397" s="152"/>
      <c r="B397" s="153"/>
      <c r="C397" s="153"/>
      <c r="D397" s="153"/>
      <c r="E397" s="144"/>
      <c r="F397" s="144"/>
      <c r="G397" s="144"/>
      <c r="H397" s="144"/>
      <c r="I397" s="144"/>
      <c r="J397" s="144"/>
      <c r="K397" s="144"/>
      <c r="L397" s="144"/>
      <c r="M397" s="144"/>
      <c r="N397" s="144"/>
      <c r="O397" s="144"/>
      <c r="P397" s="144"/>
      <c r="Q397" s="144"/>
      <c r="R397" s="144"/>
      <c r="S397" s="144"/>
      <c r="T397" s="144"/>
      <c r="U397" s="144"/>
      <c r="V397" s="144"/>
      <c r="W397" s="144"/>
      <c r="X397" s="144"/>
      <c r="Y397" s="144"/>
      <c r="Z397" s="144"/>
    </row>
    <row r="398">
      <c r="A398" s="152"/>
      <c r="B398" s="153"/>
      <c r="C398" s="153"/>
      <c r="D398" s="153"/>
      <c r="E398" s="144"/>
      <c r="F398" s="144"/>
      <c r="G398" s="144"/>
      <c r="H398" s="144"/>
      <c r="I398" s="144"/>
      <c r="J398" s="144"/>
      <c r="K398" s="144"/>
      <c r="L398" s="144"/>
      <c r="M398" s="144"/>
      <c r="N398" s="144"/>
      <c r="O398" s="144"/>
      <c r="P398" s="144"/>
      <c r="Q398" s="144"/>
      <c r="R398" s="144"/>
      <c r="S398" s="144"/>
      <c r="T398" s="144"/>
      <c r="U398" s="144"/>
      <c r="V398" s="144"/>
      <c r="W398" s="144"/>
      <c r="X398" s="144"/>
      <c r="Y398" s="144"/>
      <c r="Z398" s="144"/>
    </row>
    <row r="399">
      <c r="A399" s="152"/>
      <c r="B399" s="153"/>
      <c r="C399" s="153"/>
      <c r="D399" s="153"/>
      <c r="E399" s="144"/>
      <c r="F399" s="144"/>
      <c r="G399" s="144"/>
      <c r="H399" s="144"/>
      <c r="I399" s="144"/>
      <c r="J399" s="144"/>
      <c r="K399" s="144"/>
      <c r="L399" s="144"/>
      <c r="M399" s="144"/>
      <c r="N399" s="144"/>
      <c r="O399" s="144"/>
      <c r="P399" s="144"/>
      <c r="Q399" s="144"/>
      <c r="R399" s="144"/>
      <c r="S399" s="144"/>
      <c r="T399" s="144"/>
      <c r="U399" s="144"/>
      <c r="V399" s="144"/>
      <c r="W399" s="144"/>
      <c r="X399" s="144"/>
      <c r="Y399" s="144"/>
      <c r="Z399" s="144"/>
    </row>
    <row r="400">
      <c r="A400" s="152"/>
      <c r="B400" s="153"/>
      <c r="C400" s="153"/>
      <c r="D400" s="153"/>
      <c r="E400" s="144"/>
      <c r="F400" s="144"/>
      <c r="G400" s="144"/>
      <c r="H400" s="144"/>
      <c r="I400" s="144"/>
      <c r="J400" s="144"/>
      <c r="K400" s="144"/>
      <c r="L400" s="144"/>
      <c r="M400" s="144"/>
      <c r="N400" s="144"/>
      <c r="O400" s="144"/>
      <c r="P400" s="144"/>
      <c r="Q400" s="144"/>
      <c r="R400" s="144"/>
      <c r="S400" s="144"/>
      <c r="T400" s="144"/>
      <c r="U400" s="144"/>
      <c r="V400" s="144"/>
      <c r="W400" s="144"/>
      <c r="X400" s="144"/>
      <c r="Y400" s="144"/>
      <c r="Z400" s="144"/>
    </row>
    <row r="401">
      <c r="A401" s="152"/>
      <c r="B401" s="153"/>
      <c r="C401" s="153"/>
      <c r="D401" s="153"/>
      <c r="E401" s="144"/>
      <c r="F401" s="144"/>
      <c r="G401" s="144"/>
      <c r="H401" s="144"/>
      <c r="I401" s="144"/>
      <c r="J401" s="144"/>
      <c r="K401" s="144"/>
      <c r="L401" s="144"/>
      <c r="M401" s="144"/>
      <c r="N401" s="144"/>
      <c r="O401" s="144"/>
      <c r="P401" s="144"/>
      <c r="Q401" s="144"/>
      <c r="R401" s="144"/>
      <c r="S401" s="144"/>
      <c r="T401" s="144"/>
      <c r="U401" s="144"/>
      <c r="V401" s="144"/>
      <c r="W401" s="144"/>
      <c r="X401" s="144"/>
      <c r="Y401" s="144"/>
      <c r="Z401" s="144"/>
    </row>
    <row r="402">
      <c r="A402" s="152"/>
      <c r="B402" s="153"/>
      <c r="C402" s="153"/>
      <c r="D402" s="153"/>
      <c r="E402" s="144"/>
      <c r="F402" s="144"/>
      <c r="G402" s="144"/>
      <c r="H402" s="144"/>
      <c r="I402" s="144"/>
      <c r="J402" s="144"/>
      <c r="K402" s="144"/>
      <c r="L402" s="144"/>
      <c r="M402" s="144"/>
      <c r="N402" s="144"/>
      <c r="O402" s="144"/>
      <c r="P402" s="144"/>
      <c r="Q402" s="144"/>
      <c r="R402" s="144"/>
      <c r="S402" s="144"/>
      <c r="T402" s="144"/>
      <c r="U402" s="144"/>
      <c r="V402" s="144"/>
      <c r="W402" s="144"/>
      <c r="X402" s="144"/>
      <c r="Y402" s="144"/>
      <c r="Z402" s="144"/>
    </row>
    <row r="403">
      <c r="A403" s="152"/>
      <c r="B403" s="153"/>
      <c r="C403" s="153"/>
      <c r="D403" s="153"/>
      <c r="E403" s="144"/>
      <c r="F403" s="144"/>
      <c r="G403" s="144"/>
      <c r="H403" s="144"/>
      <c r="I403" s="144"/>
      <c r="J403" s="144"/>
      <c r="K403" s="144"/>
      <c r="L403" s="144"/>
      <c r="M403" s="144"/>
      <c r="N403" s="144"/>
      <c r="O403" s="144"/>
      <c r="P403" s="144"/>
      <c r="Q403" s="144"/>
      <c r="R403" s="144"/>
      <c r="S403" s="144"/>
      <c r="T403" s="144"/>
      <c r="U403" s="144"/>
      <c r="V403" s="144"/>
      <c r="W403" s="144"/>
      <c r="X403" s="144"/>
      <c r="Y403" s="144"/>
      <c r="Z403" s="144"/>
    </row>
    <row r="404">
      <c r="A404" s="152"/>
      <c r="B404" s="153"/>
      <c r="C404" s="153"/>
      <c r="D404" s="153"/>
      <c r="E404" s="144"/>
      <c r="F404" s="144"/>
      <c r="G404" s="144"/>
      <c r="H404" s="144"/>
      <c r="I404" s="144"/>
      <c r="J404" s="144"/>
      <c r="K404" s="144"/>
      <c r="L404" s="144"/>
      <c r="M404" s="144"/>
      <c r="N404" s="144"/>
      <c r="O404" s="144"/>
      <c r="P404" s="144"/>
      <c r="Q404" s="144"/>
      <c r="R404" s="144"/>
      <c r="S404" s="144"/>
      <c r="T404" s="144"/>
      <c r="U404" s="144"/>
      <c r="V404" s="144"/>
      <c r="W404" s="144"/>
      <c r="X404" s="144"/>
      <c r="Y404" s="144"/>
      <c r="Z404" s="144"/>
    </row>
    <row r="405">
      <c r="A405" s="152"/>
      <c r="B405" s="153"/>
      <c r="C405" s="153"/>
      <c r="D405" s="153"/>
      <c r="E405" s="144"/>
      <c r="F405" s="144"/>
      <c r="G405" s="144"/>
      <c r="H405" s="144"/>
      <c r="I405" s="144"/>
      <c r="J405" s="144"/>
      <c r="K405" s="144"/>
      <c r="L405" s="144"/>
      <c r="M405" s="144"/>
      <c r="N405" s="144"/>
      <c r="O405" s="144"/>
      <c r="P405" s="144"/>
      <c r="Q405" s="144"/>
      <c r="R405" s="144"/>
      <c r="S405" s="144"/>
      <c r="T405" s="144"/>
      <c r="U405" s="144"/>
      <c r="V405" s="144"/>
      <c r="W405" s="144"/>
      <c r="X405" s="144"/>
      <c r="Y405" s="144"/>
      <c r="Z405" s="144"/>
    </row>
    <row r="406">
      <c r="A406" s="152"/>
      <c r="B406" s="153"/>
      <c r="C406" s="153"/>
      <c r="D406" s="153"/>
      <c r="E406" s="144"/>
      <c r="F406" s="144"/>
      <c r="G406" s="144"/>
      <c r="H406" s="144"/>
      <c r="I406" s="144"/>
      <c r="J406" s="144"/>
      <c r="K406" s="144"/>
      <c r="L406" s="144"/>
      <c r="M406" s="144"/>
      <c r="N406" s="144"/>
      <c r="O406" s="144"/>
      <c r="P406" s="144"/>
      <c r="Q406" s="144"/>
      <c r="R406" s="144"/>
      <c r="S406" s="144"/>
      <c r="T406" s="144"/>
      <c r="U406" s="144"/>
      <c r="V406" s="144"/>
      <c r="W406" s="144"/>
      <c r="X406" s="144"/>
      <c r="Y406" s="144"/>
      <c r="Z406" s="144"/>
    </row>
    <row r="407">
      <c r="A407" s="152"/>
      <c r="B407" s="153"/>
      <c r="C407" s="153"/>
      <c r="D407" s="153"/>
      <c r="E407" s="144"/>
      <c r="F407" s="144"/>
      <c r="G407" s="144"/>
      <c r="H407" s="144"/>
      <c r="I407" s="144"/>
      <c r="J407" s="144"/>
      <c r="K407" s="144"/>
      <c r="L407" s="144"/>
      <c r="M407" s="144"/>
      <c r="N407" s="144"/>
      <c r="O407" s="144"/>
      <c r="P407" s="144"/>
      <c r="Q407" s="144"/>
      <c r="R407" s="144"/>
      <c r="S407" s="144"/>
      <c r="T407" s="144"/>
      <c r="U407" s="144"/>
      <c r="V407" s="144"/>
      <c r="W407" s="144"/>
      <c r="X407" s="144"/>
      <c r="Y407" s="144"/>
      <c r="Z407" s="144"/>
    </row>
    <row r="408">
      <c r="A408" s="152"/>
      <c r="B408" s="153"/>
      <c r="C408" s="153"/>
      <c r="D408" s="153"/>
      <c r="E408" s="144"/>
      <c r="F408" s="144"/>
      <c r="G408" s="144"/>
      <c r="H408" s="144"/>
      <c r="I408" s="144"/>
      <c r="J408" s="144"/>
      <c r="K408" s="144"/>
      <c r="L408" s="144"/>
      <c r="M408" s="144"/>
      <c r="N408" s="144"/>
      <c r="O408" s="144"/>
      <c r="P408" s="144"/>
      <c r="Q408" s="144"/>
      <c r="R408" s="144"/>
      <c r="S408" s="144"/>
      <c r="T408" s="144"/>
      <c r="U408" s="144"/>
      <c r="V408" s="144"/>
      <c r="W408" s="144"/>
      <c r="X408" s="144"/>
      <c r="Y408" s="144"/>
      <c r="Z408" s="144"/>
    </row>
    <row r="409">
      <c r="A409" s="152"/>
      <c r="B409" s="153"/>
      <c r="C409" s="153"/>
      <c r="D409" s="153"/>
      <c r="E409" s="144"/>
      <c r="F409" s="144"/>
      <c r="G409" s="144"/>
      <c r="H409" s="144"/>
      <c r="I409" s="144"/>
      <c r="J409" s="144"/>
      <c r="K409" s="144"/>
      <c r="L409" s="144"/>
      <c r="M409" s="144"/>
      <c r="N409" s="144"/>
      <c r="O409" s="144"/>
      <c r="P409" s="144"/>
      <c r="Q409" s="144"/>
      <c r="R409" s="144"/>
      <c r="S409" s="144"/>
      <c r="T409" s="144"/>
      <c r="U409" s="144"/>
      <c r="V409" s="144"/>
      <c r="W409" s="144"/>
      <c r="X409" s="144"/>
      <c r="Y409" s="144"/>
      <c r="Z409" s="144"/>
    </row>
    <row r="410">
      <c r="A410" s="152"/>
      <c r="B410" s="153"/>
      <c r="C410" s="153"/>
      <c r="D410" s="153"/>
      <c r="E410" s="144"/>
      <c r="F410" s="144"/>
      <c r="G410" s="144"/>
      <c r="H410" s="144"/>
      <c r="I410" s="144"/>
      <c r="J410" s="144"/>
      <c r="K410" s="144"/>
      <c r="L410" s="144"/>
      <c r="M410" s="144"/>
      <c r="N410" s="144"/>
      <c r="O410" s="144"/>
      <c r="P410" s="144"/>
      <c r="Q410" s="144"/>
      <c r="R410" s="144"/>
      <c r="S410" s="144"/>
      <c r="T410" s="144"/>
      <c r="U410" s="144"/>
      <c r="V410" s="144"/>
      <c r="W410" s="144"/>
      <c r="X410" s="144"/>
      <c r="Y410" s="144"/>
      <c r="Z410" s="144"/>
    </row>
    <row r="411">
      <c r="A411" s="152"/>
      <c r="B411" s="153"/>
      <c r="C411" s="153"/>
      <c r="D411" s="153"/>
      <c r="E411" s="144"/>
      <c r="F411" s="144"/>
      <c r="G411" s="144"/>
      <c r="H411" s="144"/>
      <c r="I411" s="144"/>
      <c r="J411" s="144"/>
      <c r="K411" s="144"/>
      <c r="L411" s="144"/>
      <c r="M411" s="144"/>
      <c r="N411" s="144"/>
      <c r="O411" s="144"/>
      <c r="P411" s="144"/>
      <c r="Q411" s="144"/>
      <c r="R411" s="144"/>
      <c r="S411" s="144"/>
      <c r="T411" s="144"/>
      <c r="U411" s="144"/>
      <c r="V411" s="144"/>
      <c r="W411" s="144"/>
      <c r="X411" s="144"/>
      <c r="Y411" s="144"/>
      <c r="Z411" s="144"/>
    </row>
    <row r="412">
      <c r="A412" s="152"/>
      <c r="B412" s="153"/>
      <c r="C412" s="153"/>
      <c r="D412" s="153"/>
      <c r="E412" s="144"/>
      <c r="F412" s="144"/>
      <c r="G412" s="144"/>
      <c r="H412" s="144"/>
      <c r="I412" s="144"/>
      <c r="J412" s="144"/>
      <c r="K412" s="144"/>
      <c r="L412" s="144"/>
      <c r="M412" s="144"/>
      <c r="N412" s="144"/>
      <c r="O412" s="144"/>
      <c r="P412" s="144"/>
      <c r="Q412" s="144"/>
      <c r="R412" s="144"/>
      <c r="S412" s="144"/>
      <c r="T412" s="144"/>
      <c r="U412" s="144"/>
      <c r="V412" s="144"/>
      <c r="W412" s="144"/>
      <c r="X412" s="144"/>
      <c r="Y412" s="144"/>
      <c r="Z412" s="144"/>
    </row>
    <row r="413">
      <c r="A413" s="152"/>
      <c r="B413" s="153"/>
      <c r="C413" s="153"/>
      <c r="D413" s="153"/>
      <c r="E413" s="144"/>
      <c r="F413" s="144"/>
      <c r="G413" s="144"/>
      <c r="H413" s="144"/>
      <c r="I413" s="144"/>
      <c r="J413" s="144"/>
      <c r="K413" s="144"/>
      <c r="L413" s="144"/>
      <c r="M413" s="144"/>
      <c r="N413" s="144"/>
      <c r="O413" s="144"/>
      <c r="P413" s="144"/>
      <c r="Q413" s="144"/>
      <c r="R413" s="144"/>
      <c r="S413" s="144"/>
      <c r="T413" s="144"/>
      <c r="U413" s="144"/>
      <c r="V413" s="144"/>
      <c r="W413" s="144"/>
      <c r="X413" s="144"/>
      <c r="Y413" s="144"/>
      <c r="Z413" s="144"/>
    </row>
    <row r="414">
      <c r="A414" s="152"/>
      <c r="B414" s="153"/>
      <c r="C414" s="153"/>
      <c r="D414" s="153"/>
      <c r="E414" s="144"/>
      <c r="F414" s="144"/>
      <c r="G414" s="144"/>
      <c r="H414" s="144"/>
      <c r="I414" s="144"/>
      <c r="J414" s="144"/>
      <c r="K414" s="144"/>
      <c r="L414" s="144"/>
      <c r="M414" s="144"/>
      <c r="N414" s="144"/>
      <c r="O414" s="144"/>
      <c r="P414" s="144"/>
      <c r="Q414" s="144"/>
      <c r="R414" s="144"/>
      <c r="S414" s="144"/>
      <c r="T414" s="144"/>
      <c r="U414" s="144"/>
      <c r="V414" s="144"/>
      <c r="W414" s="144"/>
      <c r="X414" s="144"/>
      <c r="Y414" s="144"/>
      <c r="Z414" s="144"/>
    </row>
    <row r="415">
      <c r="A415" s="152"/>
      <c r="B415" s="153"/>
      <c r="C415" s="153"/>
      <c r="D415" s="153"/>
      <c r="E415" s="144"/>
      <c r="F415" s="144"/>
      <c r="G415" s="144"/>
      <c r="H415" s="144"/>
      <c r="I415" s="144"/>
      <c r="J415" s="144"/>
      <c r="K415" s="144"/>
      <c r="L415" s="144"/>
      <c r="M415" s="144"/>
      <c r="N415" s="144"/>
      <c r="O415" s="144"/>
      <c r="P415" s="144"/>
      <c r="Q415" s="144"/>
      <c r="R415" s="144"/>
      <c r="S415" s="144"/>
      <c r="T415" s="144"/>
      <c r="U415" s="144"/>
      <c r="V415" s="144"/>
      <c r="W415" s="144"/>
      <c r="X415" s="144"/>
      <c r="Y415" s="144"/>
      <c r="Z415" s="144"/>
    </row>
    <row r="416">
      <c r="A416" s="152"/>
      <c r="B416" s="153"/>
      <c r="C416" s="153"/>
      <c r="D416" s="153"/>
      <c r="E416" s="144"/>
      <c r="F416" s="144"/>
      <c r="G416" s="144"/>
      <c r="H416" s="144"/>
      <c r="I416" s="144"/>
      <c r="J416" s="144"/>
      <c r="K416" s="144"/>
      <c r="L416" s="144"/>
      <c r="M416" s="144"/>
      <c r="N416" s="144"/>
      <c r="O416" s="144"/>
      <c r="P416" s="144"/>
      <c r="Q416" s="144"/>
      <c r="R416" s="144"/>
      <c r="S416" s="144"/>
      <c r="T416" s="144"/>
      <c r="U416" s="144"/>
      <c r="V416" s="144"/>
      <c r="W416" s="144"/>
      <c r="X416" s="144"/>
      <c r="Y416" s="144"/>
      <c r="Z416" s="144"/>
    </row>
    <row r="417">
      <c r="A417" s="152"/>
      <c r="B417" s="153"/>
      <c r="C417" s="153"/>
      <c r="D417" s="153"/>
      <c r="E417" s="144"/>
      <c r="F417" s="144"/>
      <c r="G417" s="144"/>
      <c r="H417" s="144"/>
      <c r="I417" s="144"/>
      <c r="J417" s="144"/>
      <c r="K417" s="144"/>
      <c r="L417" s="144"/>
      <c r="M417" s="144"/>
      <c r="N417" s="144"/>
      <c r="O417" s="144"/>
      <c r="P417" s="144"/>
      <c r="Q417" s="144"/>
      <c r="R417" s="144"/>
      <c r="S417" s="144"/>
      <c r="T417" s="144"/>
      <c r="U417" s="144"/>
      <c r="V417" s="144"/>
      <c r="W417" s="144"/>
      <c r="X417" s="144"/>
      <c r="Y417" s="144"/>
      <c r="Z417" s="144"/>
    </row>
    <row r="418">
      <c r="A418" s="152"/>
      <c r="B418" s="153"/>
      <c r="C418" s="153"/>
      <c r="D418" s="153"/>
      <c r="E418" s="144"/>
      <c r="F418" s="144"/>
      <c r="G418" s="144"/>
      <c r="H418" s="144"/>
      <c r="I418" s="144"/>
      <c r="J418" s="144"/>
      <c r="K418" s="144"/>
      <c r="L418" s="144"/>
      <c r="M418" s="144"/>
      <c r="N418" s="144"/>
      <c r="O418" s="144"/>
      <c r="P418" s="144"/>
      <c r="Q418" s="144"/>
      <c r="R418" s="144"/>
      <c r="S418" s="144"/>
      <c r="T418" s="144"/>
      <c r="U418" s="144"/>
      <c r="V418" s="144"/>
      <c r="W418" s="144"/>
      <c r="X418" s="144"/>
      <c r="Y418" s="144"/>
      <c r="Z418" s="144"/>
    </row>
    <row r="419">
      <c r="A419" s="152"/>
      <c r="B419" s="153"/>
      <c r="C419" s="153"/>
      <c r="D419" s="153"/>
      <c r="E419" s="144"/>
      <c r="F419" s="144"/>
      <c r="G419" s="144"/>
      <c r="H419" s="144"/>
      <c r="I419" s="144"/>
      <c r="J419" s="144"/>
      <c r="K419" s="144"/>
      <c r="L419" s="144"/>
      <c r="M419" s="144"/>
      <c r="N419" s="144"/>
      <c r="O419" s="144"/>
      <c r="P419" s="144"/>
      <c r="Q419" s="144"/>
      <c r="R419" s="144"/>
      <c r="S419" s="144"/>
      <c r="T419" s="144"/>
      <c r="U419" s="144"/>
      <c r="V419" s="144"/>
      <c r="W419" s="144"/>
      <c r="X419" s="144"/>
      <c r="Y419" s="144"/>
      <c r="Z419" s="144"/>
    </row>
    <row r="420">
      <c r="A420" s="152"/>
      <c r="B420" s="153"/>
      <c r="C420" s="153"/>
      <c r="D420" s="153"/>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row>
    <row r="421">
      <c r="A421" s="152"/>
      <c r="B421" s="153"/>
      <c r="C421" s="153"/>
      <c r="D421" s="153"/>
      <c r="E421" s="144"/>
      <c r="F421" s="144"/>
      <c r="G421" s="144"/>
      <c r="H421" s="144"/>
      <c r="I421" s="144"/>
      <c r="J421" s="144"/>
      <c r="K421" s="144"/>
      <c r="L421" s="144"/>
      <c r="M421" s="144"/>
      <c r="N421" s="144"/>
      <c r="O421" s="144"/>
      <c r="P421" s="144"/>
      <c r="Q421" s="144"/>
      <c r="R421" s="144"/>
      <c r="S421" s="144"/>
      <c r="T421" s="144"/>
      <c r="U421" s="144"/>
      <c r="V421" s="144"/>
      <c r="W421" s="144"/>
      <c r="X421" s="144"/>
      <c r="Y421" s="144"/>
      <c r="Z421" s="144"/>
    </row>
    <row r="422">
      <c r="A422" s="152"/>
      <c r="B422" s="153"/>
      <c r="C422" s="153"/>
      <c r="D422" s="153"/>
      <c r="E422" s="144"/>
      <c r="F422" s="144"/>
      <c r="G422" s="144"/>
      <c r="H422" s="144"/>
      <c r="I422" s="144"/>
      <c r="J422" s="144"/>
      <c r="K422" s="144"/>
      <c r="L422" s="144"/>
      <c r="M422" s="144"/>
      <c r="N422" s="144"/>
      <c r="O422" s="144"/>
      <c r="P422" s="144"/>
      <c r="Q422" s="144"/>
      <c r="R422" s="144"/>
      <c r="S422" s="144"/>
      <c r="T422" s="144"/>
      <c r="U422" s="144"/>
      <c r="V422" s="144"/>
      <c r="W422" s="144"/>
      <c r="X422" s="144"/>
      <c r="Y422" s="144"/>
      <c r="Z422" s="144"/>
    </row>
    <row r="423">
      <c r="A423" s="152"/>
      <c r="B423" s="153"/>
      <c r="C423" s="153"/>
      <c r="D423" s="153"/>
      <c r="E423" s="144"/>
      <c r="F423" s="144"/>
      <c r="G423" s="144"/>
      <c r="H423" s="144"/>
      <c r="I423" s="144"/>
      <c r="J423" s="144"/>
      <c r="K423" s="144"/>
      <c r="L423" s="144"/>
      <c r="M423" s="144"/>
      <c r="N423" s="144"/>
      <c r="O423" s="144"/>
      <c r="P423" s="144"/>
      <c r="Q423" s="144"/>
      <c r="R423" s="144"/>
      <c r="S423" s="144"/>
      <c r="T423" s="144"/>
      <c r="U423" s="144"/>
      <c r="V423" s="144"/>
      <c r="W423" s="144"/>
      <c r="X423" s="144"/>
      <c r="Y423" s="144"/>
      <c r="Z423" s="144"/>
    </row>
    <row r="424">
      <c r="A424" s="152"/>
      <c r="B424" s="153"/>
      <c r="C424" s="153"/>
      <c r="D424" s="153"/>
      <c r="E424" s="144"/>
      <c r="F424" s="144"/>
      <c r="G424" s="144"/>
      <c r="H424" s="144"/>
      <c r="I424" s="144"/>
      <c r="J424" s="144"/>
      <c r="K424" s="144"/>
      <c r="L424" s="144"/>
      <c r="M424" s="144"/>
      <c r="N424" s="144"/>
      <c r="O424" s="144"/>
      <c r="P424" s="144"/>
      <c r="Q424" s="144"/>
      <c r="R424" s="144"/>
      <c r="S424" s="144"/>
      <c r="T424" s="144"/>
      <c r="U424" s="144"/>
      <c r="V424" s="144"/>
      <c r="W424" s="144"/>
      <c r="X424" s="144"/>
      <c r="Y424" s="144"/>
      <c r="Z424" s="144"/>
    </row>
    <row r="425">
      <c r="A425" s="152"/>
      <c r="B425" s="153"/>
      <c r="C425" s="153"/>
      <c r="D425" s="153"/>
      <c r="E425" s="144"/>
      <c r="F425" s="144"/>
      <c r="G425" s="144"/>
      <c r="H425" s="144"/>
      <c r="I425" s="144"/>
      <c r="J425" s="144"/>
      <c r="K425" s="144"/>
      <c r="L425" s="144"/>
      <c r="M425" s="144"/>
      <c r="N425" s="144"/>
      <c r="O425" s="144"/>
      <c r="P425" s="144"/>
      <c r="Q425" s="144"/>
      <c r="R425" s="144"/>
      <c r="S425" s="144"/>
      <c r="T425" s="144"/>
      <c r="U425" s="144"/>
      <c r="V425" s="144"/>
      <c r="W425" s="144"/>
      <c r="X425" s="144"/>
      <c r="Y425" s="144"/>
      <c r="Z425" s="144"/>
    </row>
    <row r="426">
      <c r="A426" s="152"/>
      <c r="B426" s="153"/>
      <c r="C426" s="153"/>
      <c r="D426" s="153"/>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row>
    <row r="427">
      <c r="A427" s="152"/>
      <c r="B427" s="153"/>
      <c r="C427" s="153"/>
      <c r="D427" s="153"/>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row>
    <row r="428">
      <c r="A428" s="152"/>
      <c r="B428" s="153"/>
      <c r="C428" s="153"/>
      <c r="D428" s="153"/>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row>
    <row r="429">
      <c r="A429" s="152"/>
      <c r="B429" s="153"/>
      <c r="C429" s="153"/>
      <c r="D429" s="153"/>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row>
    <row r="430">
      <c r="A430" s="152"/>
      <c r="B430" s="153"/>
      <c r="C430" s="153"/>
      <c r="D430" s="153"/>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row>
    <row r="431">
      <c r="A431" s="152"/>
      <c r="B431" s="153"/>
      <c r="C431" s="153"/>
      <c r="D431" s="153"/>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row>
    <row r="432">
      <c r="A432" s="152"/>
      <c r="B432" s="153"/>
      <c r="C432" s="153"/>
      <c r="D432" s="153"/>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row>
    <row r="433">
      <c r="A433" s="152"/>
      <c r="B433" s="153"/>
      <c r="C433" s="153"/>
      <c r="D433" s="153"/>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row>
    <row r="434">
      <c r="A434" s="152"/>
      <c r="B434" s="153"/>
      <c r="C434" s="153"/>
      <c r="D434" s="153"/>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row>
    <row r="435">
      <c r="A435" s="152"/>
      <c r="B435" s="153"/>
      <c r="C435" s="153"/>
      <c r="D435" s="153"/>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row>
    <row r="436">
      <c r="A436" s="152"/>
      <c r="B436" s="153"/>
      <c r="C436" s="153"/>
      <c r="D436" s="153"/>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row>
    <row r="437">
      <c r="A437" s="152"/>
      <c r="B437" s="153"/>
      <c r="C437" s="153"/>
      <c r="D437" s="153"/>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row>
    <row r="438">
      <c r="A438" s="152"/>
      <c r="B438" s="153"/>
      <c r="C438" s="153"/>
      <c r="D438" s="153"/>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row>
    <row r="439">
      <c r="A439" s="152"/>
      <c r="B439" s="153"/>
      <c r="C439" s="153"/>
      <c r="D439" s="153"/>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row>
    <row r="440">
      <c r="A440" s="152"/>
      <c r="B440" s="153"/>
      <c r="C440" s="153"/>
      <c r="D440" s="153"/>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row>
    <row r="441">
      <c r="A441" s="152"/>
      <c r="B441" s="153"/>
      <c r="C441" s="153"/>
      <c r="D441" s="153"/>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row>
    <row r="442">
      <c r="A442" s="152"/>
      <c r="B442" s="153"/>
      <c r="C442" s="153"/>
      <c r="D442" s="153"/>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row>
    <row r="443">
      <c r="A443" s="152"/>
      <c r="B443" s="153"/>
      <c r="C443" s="153"/>
      <c r="D443" s="153"/>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row>
    <row r="444">
      <c r="A444" s="152"/>
      <c r="B444" s="153"/>
      <c r="C444" s="153"/>
      <c r="D444" s="153"/>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row>
    <row r="445">
      <c r="A445" s="152"/>
      <c r="B445" s="153"/>
      <c r="C445" s="153"/>
      <c r="D445" s="153"/>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row>
    <row r="446">
      <c r="A446" s="152"/>
      <c r="B446" s="153"/>
      <c r="C446" s="153"/>
      <c r="D446" s="153"/>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row>
    <row r="447">
      <c r="A447" s="152"/>
      <c r="B447" s="153"/>
      <c r="C447" s="153"/>
      <c r="D447" s="153"/>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row>
    <row r="448">
      <c r="A448" s="152"/>
      <c r="B448" s="153"/>
      <c r="C448" s="153"/>
      <c r="D448" s="153"/>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row>
    <row r="449">
      <c r="A449" s="152"/>
      <c r="B449" s="153"/>
      <c r="C449" s="153"/>
      <c r="D449" s="153"/>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row>
    <row r="450">
      <c r="A450" s="152"/>
      <c r="B450" s="153"/>
      <c r="C450" s="153"/>
      <c r="D450" s="153"/>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row>
    <row r="451">
      <c r="A451" s="152"/>
      <c r="B451" s="153"/>
      <c r="C451" s="153"/>
      <c r="D451" s="153"/>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row>
    <row r="452">
      <c r="A452" s="152"/>
      <c r="B452" s="153"/>
      <c r="C452" s="153"/>
      <c r="D452" s="153"/>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row>
    <row r="453">
      <c r="A453" s="152"/>
      <c r="B453" s="153"/>
      <c r="C453" s="153"/>
      <c r="D453" s="153"/>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row>
    <row r="454">
      <c r="A454" s="152"/>
      <c r="B454" s="153"/>
      <c r="C454" s="153"/>
      <c r="D454" s="153"/>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row>
    <row r="455">
      <c r="A455" s="152"/>
      <c r="B455" s="153"/>
      <c r="C455" s="153"/>
      <c r="D455" s="153"/>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row>
    <row r="456">
      <c r="A456" s="152"/>
      <c r="B456" s="153"/>
      <c r="C456" s="153"/>
      <c r="D456" s="153"/>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row>
    <row r="457">
      <c r="A457" s="152"/>
      <c r="B457" s="153"/>
      <c r="C457" s="153"/>
      <c r="D457" s="153"/>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row>
    <row r="458">
      <c r="A458" s="152"/>
      <c r="B458" s="153"/>
      <c r="C458" s="153"/>
      <c r="D458" s="153"/>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row>
    <row r="459">
      <c r="A459" s="152"/>
      <c r="B459" s="153"/>
      <c r="C459" s="153"/>
      <c r="D459" s="153"/>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row>
    <row r="460">
      <c r="A460" s="152"/>
      <c r="B460" s="153"/>
      <c r="C460" s="153"/>
      <c r="D460" s="153"/>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row>
    <row r="461">
      <c r="A461" s="152"/>
      <c r="B461" s="153"/>
      <c r="C461" s="153"/>
      <c r="D461" s="153"/>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row>
    <row r="462">
      <c r="A462" s="152"/>
      <c r="B462" s="153"/>
      <c r="C462" s="153"/>
      <c r="D462" s="153"/>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row>
    <row r="463">
      <c r="A463" s="152"/>
      <c r="B463" s="153"/>
      <c r="C463" s="153"/>
      <c r="D463" s="153"/>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row>
    <row r="464">
      <c r="A464" s="152"/>
      <c r="B464" s="153"/>
      <c r="C464" s="153"/>
      <c r="D464" s="153"/>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row>
    <row r="465">
      <c r="A465" s="152"/>
      <c r="B465" s="153"/>
      <c r="C465" s="153"/>
      <c r="D465" s="153"/>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row>
    <row r="466">
      <c r="A466" s="152"/>
      <c r="B466" s="153"/>
      <c r="C466" s="153"/>
      <c r="D466" s="153"/>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row>
    <row r="467">
      <c r="A467" s="152"/>
      <c r="B467" s="153"/>
      <c r="C467" s="153"/>
      <c r="D467" s="153"/>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row>
    <row r="468">
      <c r="A468" s="152"/>
      <c r="B468" s="153"/>
      <c r="C468" s="153"/>
      <c r="D468" s="153"/>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row>
    <row r="469">
      <c r="A469" s="152"/>
      <c r="B469" s="153"/>
      <c r="C469" s="153"/>
      <c r="D469" s="153"/>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row>
    <row r="470">
      <c r="A470" s="152"/>
      <c r="B470" s="153"/>
      <c r="C470" s="153"/>
      <c r="D470" s="153"/>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row>
    <row r="471">
      <c r="A471" s="152"/>
      <c r="B471" s="153"/>
      <c r="C471" s="153"/>
      <c r="D471" s="153"/>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row>
    <row r="472">
      <c r="A472" s="152"/>
      <c r="B472" s="153"/>
      <c r="C472" s="153"/>
      <c r="D472" s="153"/>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row>
    <row r="473">
      <c r="A473" s="152"/>
      <c r="B473" s="153"/>
      <c r="C473" s="153"/>
      <c r="D473" s="153"/>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row>
    <row r="474">
      <c r="A474" s="152"/>
      <c r="B474" s="153"/>
      <c r="C474" s="153"/>
      <c r="D474" s="153"/>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row>
    <row r="475">
      <c r="A475" s="152"/>
      <c r="B475" s="153"/>
      <c r="C475" s="153"/>
      <c r="D475" s="153"/>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row>
    <row r="476">
      <c r="A476" s="152"/>
      <c r="B476" s="153"/>
      <c r="C476" s="153"/>
      <c r="D476" s="153"/>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row>
    <row r="477">
      <c r="A477" s="152"/>
      <c r="B477" s="153"/>
      <c r="C477" s="153"/>
      <c r="D477" s="153"/>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row>
    <row r="478">
      <c r="A478" s="152"/>
      <c r="B478" s="153"/>
      <c r="C478" s="153"/>
      <c r="D478" s="153"/>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row>
    <row r="479">
      <c r="A479" s="152"/>
      <c r="B479" s="153"/>
      <c r="C479" s="153"/>
      <c r="D479" s="153"/>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row>
    <row r="480">
      <c r="A480" s="152"/>
      <c r="B480" s="153"/>
      <c r="C480" s="153"/>
      <c r="D480" s="153"/>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row>
    <row r="481">
      <c r="A481" s="152"/>
      <c r="B481" s="153"/>
      <c r="C481" s="153"/>
      <c r="D481" s="153"/>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row>
    <row r="482">
      <c r="A482" s="152"/>
      <c r="B482" s="153"/>
      <c r="C482" s="153"/>
      <c r="D482" s="153"/>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row>
    <row r="483">
      <c r="A483" s="152"/>
      <c r="B483" s="153"/>
      <c r="C483" s="153"/>
      <c r="D483" s="153"/>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row>
    <row r="484">
      <c r="A484" s="152"/>
      <c r="B484" s="153"/>
      <c r="C484" s="153"/>
      <c r="D484" s="153"/>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row>
    <row r="485">
      <c r="A485" s="152"/>
      <c r="B485" s="153"/>
      <c r="C485" s="153"/>
      <c r="D485" s="153"/>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row>
    <row r="486">
      <c r="A486" s="152"/>
      <c r="B486" s="153"/>
      <c r="C486" s="153"/>
      <c r="D486" s="153"/>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row>
    <row r="487">
      <c r="A487" s="152"/>
      <c r="B487" s="153"/>
      <c r="C487" s="153"/>
      <c r="D487" s="153"/>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row>
    <row r="488">
      <c r="A488" s="152"/>
      <c r="B488" s="153"/>
      <c r="C488" s="153"/>
      <c r="D488" s="153"/>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row>
    <row r="489">
      <c r="A489" s="152"/>
      <c r="B489" s="153"/>
      <c r="C489" s="153"/>
      <c r="D489" s="153"/>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row>
    <row r="490">
      <c r="A490" s="152"/>
      <c r="B490" s="153"/>
      <c r="C490" s="153"/>
      <c r="D490" s="153"/>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row>
    <row r="491">
      <c r="A491" s="152"/>
      <c r="B491" s="153"/>
      <c r="C491" s="153"/>
      <c r="D491" s="153"/>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row>
    <row r="492">
      <c r="A492" s="152"/>
      <c r="B492" s="153"/>
      <c r="C492" s="153"/>
      <c r="D492" s="153"/>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row>
    <row r="493">
      <c r="A493" s="152"/>
      <c r="B493" s="153"/>
      <c r="C493" s="153"/>
      <c r="D493" s="153"/>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row>
    <row r="494">
      <c r="A494" s="152"/>
      <c r="B494" s="153"/>
      <c r="C494" s="153"/>
      <c r="D494" s="153"/>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row>
    <row r="495">
      <c r="A495" s="152"/>
      <c r="B495" s="153"/>
      <c r="C495" s="153"/>
      <c r="D495" s="153"/>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row>
    <row r="496">
      <c r="A496" s="152"/>
      <c r="B496" s="153"/>
      <c r="C496" s="153"/>
      <c r="D496" s="153"/>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row>
    <row r="497">
      <c r="A497" s="152"/>
      <c r="B497" s="153"/>
      <c r="C497" s="153"/>
      <c r="D497" s="153"/>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row>
    <row r="498">
      <c r="A498" s="152"/>
      <c r="B498" s="153"/>
      <c r="C498" s="153"/>
      <c r="D498" s="153"/>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row>
    <row r="499">
      <c r="A499" s="152"/>
      <c r="B499" s="153"/>
      <c r="C499" s="153"/>
      <c r="D499" s="153"/>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row>
    <row r="500">
      <c r="A500" s="152"/>
      <c r="B500" s="153"/>
      <c r="C500" s="153"/>
      <c r="D500" s="153"/>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row>
    <row r="501">
      <c r="A501" s="152"/>
      <c r="B501" s="153"/>
      <c r="C501" s="153"/>
      <c r="D501" s="153"/>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row>
    <row r="502">
      <c r="A502" s="152"/>
      <c r="B502" s="153"/>
      <c r="C502" s="153"/>
      <c r="D502" s="153"/>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row>
    <row r="503">
      <c r="A503" s="152"/>
      <c r="B503" s="153"/>
      <c r="C503" s="153"/>
      <c r="D503" s="153"/>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row>
    <row r="504">
      <c r="A504" s="152"/>
      <c r="B504" s="153"/>
      <c r="C504" s="153"/>
      <c r="D504" s="153"/>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row>
    <row r="505">
      <c r="A505" s="152"/>
      <c r="B505" s="153"/>
      <c r="C505" s="153"/>
      <c r="D505" s="153"/>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row>
    <row r="506">
      <c r="A506" s="152"/>
      <c r="B506" s="153"/>
      <c r="C506" s="153"/>
      <c r="D506" s="153"/>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row>
    <row r="507">
      <c r="A507" s="152"/>
      <c r="B507" s="153"/>
      <c r="C507" s="153"/>
      <c r="D507" s="153"/>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row>
    <row r="508">
      <c r="A508" s="152"/>
      <c r="B508" s="153"/>
      <c r="C508" s="153"/>
      <c r="D508" s="153"/>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row>
    <row r="509">
      <c r="A509" s="152"/>
      <c r="B509" s="153"/>
      <c r="C509" s="153"/>
      <c r="D509" s="153"/>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row>
    <row r="510">
      <c r="A510" s="152"/>
      <c r="B510" s="153"/>
      <c r="C510" s="153"/>
      <c r="D510" s="153"/>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row>
    <row r="511">
      <c r="A511" s="152"/>
      <c r="B511" s="153"/>
      <c r="C511" s="153"/>
      <c r="D511" s="153"/>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row>
    <row r="512">
      <c r="A512" s="152"/>
      <c r="B512" s="153"/>
      <c r="C512" s="153"/>
      <c r="D512" s="153"/>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row>
    <row r="513">
      <c r="A513" s="152"/>
      <c r="B513" s="153"/>
      <c r="C513" s="153"/>
      <c r="D513" s="153"/>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row>
    <row r="514">
      <c r="A514" s="152"/>
      <c r="B514" s="153"/>
      <c r="C514" s="153"/>
      <c r="D514" s="153"/>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row>
    <row r="515">
      <c r="A515" s="152"/>
      <c r="B515" s="153"/>
      <c r="C515" s="153"/>
      <c r="D515" s="153"/>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row>
    <row r="516">
      <c r="A516" s="152"/>
      <c r="B516" s="153"/>
      <c r="C516" s="153"/>
      <c r="D516" s="153"/>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row>
    <row r="517">
      <c r="A517" s="152"/>
      <c r="B517" s="153"/>
      <c r="C517" s="153"/>
      <c r="D517" s="153"/>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row>
    <row r="518">
      <c r="A518" s="152"/>
      <c r="B518" s="153"/>
      <c r="C518" s="153"/>
      <c r="D518" s="153"/>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row>
    <row r="519">
      <c r="A519" s="152"/>
      <c r="B519" s="153"/>
      <c r="C519" s="153"/>
      <c r="D519" s="153"/>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row>
    <row r="520">
      <c r="A520" s="152"/>
      <c r="B520" s="153"/>
      <c r="C520" s="153"/>
      <c r="D520" s="153"/>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row>
    <row r="521">
      <c r="A521" s="152"/>
      <c r="B521" s="153"/>
      <c r="C521" s="153"/>
      <c r="D521" s="153"/>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row>
    <row r="522">
      <c r="A522" s="152"/>
      <c r="B522" s="153"/>
      <c r="C522" s="153"/>
      <c r="D522" s="153"/>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row>
    <row r="523">
      <c r="A523" s="152"/>
      <c r="B523" s="153"/>
      <c r="C523" s="153"/>
      <c r="D523" s="153"/>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row>
    <row r="524">
      <c r="A524" s="152"/>
      <c r="B524" s="153"/>
      <c r="C524" s="153"/>
      <c r="D524" s="153"/>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row>
    <row r="525">
      <c r="A525" s="152"/>
      <c r="B525" s="153"/>
      <c r="C525" s="153"/>
      <c r="D525" s="153"/>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row>
    <row r="526">
      <c r="A526" s="152"/>
      <c r="B526" s="153"/>
      <c r="C526" s="153"/>
      <c r="D526" s="153"/>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row>
    <row r="527">
      <c r="A527" s="152"/>
      <c r="B527" s="153"/>
      <c r="C527" s="153"/>
      <c r="D527" s="153"/>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row>
    <row r="528">
      <c r="A528" s="152"/>
      <c r="B528" s="153"/>
      <c r="C528" s="153"/>
      <c r="D528" s="153"/>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row>
    <row r="529">
      <c r="A529" s="152"/>
      <c r="B529" s="153"/>
      <c r="C529" s="153"/>
      <c r="D529" s="153"/>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row>
    <row r="530">
      <c r="A530" s="152"/>
      <c r="B530" s="153"/>
      <c r="C530" s="153"/>
      <c r="D530" s="153"/>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row>
    <row r="531">
      <c r="A531" s="152"/>
      <c r="B531" s="153"/>
      <c r="C531" s="153"/>
      <c r="D531" s="153"/>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row>
    <row r="532">
      <c r="A532" s="152"/>
      <c r="B532" s="153"/>
      <c r="C532" s="153"/>
      <c r="D532" s="153"/>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row>
    <row r="533">
      <c r="A533" s="152"/>
      <c r="B533" s="153"/>
      <c r="C533" s="153"/>
      <c r="D533" s="153"/>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row>
    <row r="534">
      <c r="A534" s="152"/>
      <c r="B534" s="153"/>
      <c r="C534" s="153"/>
      <c r="D534" s="153"/>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row>
    <row r="535">
      <c r="A535" s="152"/>
      <c r="B535" s="153"/>
      <c r="C535" s="153"/>
      <c r="D535" s="153"/>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row>
    <row r="536">
      <c r="A536" s="152"/>
      <c r="B536" s="153"/>
      <c r="C536" s="153"/>
      <c r="D536" s="153"/>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row>
    <row r="537">
      <c r="A537" s="152"/>
      <c r="B537" s="153"/>
      <c r="C537" s="153"/>
      <c r="D537" s="153"/>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row>
    <row r="538">
      <c r="A538" s="152"/>
      <c r="B538" s="153"/>
      <c r="C538" s="153"/>
      <c r="D538" s="153"/>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row>
    <row r="539">
      <c r="A539" s="152"/>
      <c r="B539" s="153"/>
      <c r="C539" s="153"/>
      <c r="D539" s="153"/>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row>
    <row r="540">
      <c r="A540" s="152"/>
      <c r="B540" s="153"/>
      <c r="C540" s="153"/>
      <c r="D540" s="153"/>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row>
    <row r="541">
      <c r="A541" s="152"/>
      <c r="B541" s="153"/>
      <c r="C541" s="153"/>
      <c r="D541" s="153"/>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row>
    <row r="542">
      <c r="A542" s="152"/>
      <c r="B542" s="153"/>
      <c r="C542" s="153"/>
      <c r="D542" s="153"/>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row>
    <row r="543">
      <c r="A543" s="152"/>
      <c r="B543" s="153"/>
      <c r="C543" s="153"/>
      <c r="D543" s="153"/>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row>
    <row r="544">
      <c r="A544" s="152"/>
      <c r="B544" s="153"/>
      <c r="C544" s="153"/>
      <c r="D544" s="153"/>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row>
    <row r="545">
      <c r="A545" s="152"/>
      <c r="B545" s="153"/>
      <c r="C545" s="153"/>
      <c r="D545" s="153"/>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row>
    <row r="546">
      <c r="A546" s="152"/>
      <c r="B546" s="153"/>
      <c r="C546" s="153"/>
      <c r="D546" s="153"/>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row>
    <row r="547">
      <c r="A547" s="152"/>
      <c r="B547" s="153"/>
      <c r="C547" s="153"/>
      <c r="D547" s="153"/>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row>
    <row r="548">
      <c r="A548" s="152"/>
      <c r="B548" s="153"/>
      <c r="C548" s="153"/>
      <c r="D548" s="153"/>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row>
    <row r="549">
      <c r="A549" s="152"/>
      <c r="B549" s="153"/>
      <c r="C549" s="153"/>
      <c r="D549" s="153"/>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row>
    <row r="550">
      <c r="A550" s="152"/>
      <c r="B550" s="153"/>
      <c r="C550" s="153"/>
      <c r="D550" s="153"/>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row>
    <row r="551">
      <c r="A551" s="152"/>
      <c r="B551" s="153"/>
      <c r="C551" s="153"/>
      <c r="D551" s="153"/>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row>
    <row r="552">
      <c r="A552" s="152"/>
      <c r="B552" s="153"/>
      <c r="C552" s="153"/>
      <c r="D552" s="153"/>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row>
    <row r="553">
      <c r="A553" s="152"/>
      <c r="B553" s="153"/>
      <c r="C553" s="153"/>
      <c r="D553" s="153"/>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row>
    <row r="554">
      <c r="A554" s="152"/>
      <c r="B554" s="153"/>
      <c r="C554" s="153"/>
      <c r="D554" s="153"/>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row>
    <row r="555">
      <c r="A555" s="152"/>
      <c r="B555" s="153"/>
      <c r="C555" s="153"/>
      <c r="D555" s="153"/>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row>
    <row r="556">
      <c r="A556" s="152"/>
      <c r="B556" s="153"/>
      <c r="C556" s="153"/>
      <c r="D556" s="153"/>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row>
    <row r="557">
      <c r="A557" s="152"/>
      <c r="B557" s="153"/>
      <c r="C557" s="153"/>
      <c r="D557" s="153"/>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row>
    <row r="558">
      <c r="A558" s="152"/>
      <c r="B558" s="153"/>
      <c r="C558" s="153"/>
      <c r="D558" s="153"/>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row>
    <row r="559">
      <c r="A559" s="152"/>
      <c r="B559" s="153"/>
      <c r="C559" s="153"/>
      <c r="D559" s="153"/>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row>
    <row r="560">
      <c r="A560" s="152"/>
      <c r="B560" s="153"/>
      <c r="C560" s="153"/>
      <c r="D560" s="153"/>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row>
    <row r="561">
      <c r="A561" s="152"/>
      <c r="B561" s="153"/>
      <c r="C561" s="153"/>
      <c r="D561" s="153"/>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row>
    <row r="562">
      <c r="A562" s="152"/>
      <c r="B562" s="153"/>
      <c r="C562" s="153"/>
      <c r="D562" s="153"/>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row>
    <row r="563">
      <c r="A563" s="152"/>
      <c r="B563" s="153"/>
      <c r="C563" s="153"/>
      <c r="D563" s="153"/>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row>
    <row r="564">
      <c r="A564" s="152"/>
      <c r="B564" s="153"/>
      <c r="C564" s="153"/>
      <c r="D564" s="153"/>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row>
    <row r="565">
      <c r="A565" s="152"/>
      <c r="B565" s="153"/>
      <c r="C565" s="153"/>
      <c r="D565" s="153"/>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row>
    <row r="566">
      <c r="A566" s="152"/>
      <c r="B566" s="153"/>
      <c r="C566" s="153"/>
      <c r="D566" s="153"/>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row>
    <row r="567">
      <c r="A567" s="152"/>
      <c r="B567" s="153"/>
      <c r="C567" s="153"/>
      <c r="D567" s="153"/>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row>
    <row r="568">
      <c r="A568" s="152"/>
      <c r="B568" s="153"/>
      <c r="C568" s="153"/>
      <c r="D568" s="153"/>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row>
    <row r="569">
      <c r="A569" s="152"/>
      <c r="B569" s="153"/>
      <c r="C569" s="153"/>
      <c r="D569" s="153"/>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row>
    <row r="570">
      <c r="A570" s="152"/>
      <c r="B570" s="153"/>
      <c r="C570" s="153"/>
      <c r="D570" s="153"/>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row>
    <row r="571">
      <c r="A571" s="152"/>
      <c r="B571" s="153"/>
      <c r="C571" s="153"/>
      <c r="D571" s="153"/>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row>
    <row r="572">
      <c r="A572" s="152"/>
      <c r="B572" s="153"/>
      <c r="C572" s="153"/>
      <c r="D572" s="153"/>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row>
    <row r="573">
      <c r="A573" s="152"/>
      <c r="B573" s="153"/>
      <c r="C573" s="153"/>
      <c r="D573" s="153"/>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row>
    <row r="574">
      <c r="A574" s="152"/>
      <c r="B574" s="153"/>
      <c r="C574" s="153"/>
      <c r="D574" s="153"/>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row>
    <row r="575">
      <c r="A575" s="152"/>
      <c r="B575" s="153"/>
      <c r="C575" s="153"/>
      <c r="D575" s="153"/>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row>
    <row r="576">
      <c r="A576" s="152"/>
      <c r="B576" s="153"/>
      <c r="C576" s="153"/>
      <c r="D576" s="153"/>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row>
    <row r="577">
      <c r="A577" s="152"/>
      <c r="B577" s="153"/>
      <c r="C577" s="153"/>
      <c r="D577" s="153"/>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row>
    <row r="578">
      <c r="A578" s="152"/>
      <c r="B578" s="153"/>
      <c r="C578" s="153"/>
      <c r="D578" s="153"/>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row>
    <row r="579">
      <c r="A579" s="152"/>
      <c r="B579" s="153"/>
      <c r="C579" s="153"/>
      <c r="D579" s="153"/>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row>
    <row r="580">
      <c r="A580" s="152"/>
      <c r="B580" s="153"/>
      <c r="C580" s="153"/>
      <c r="D580" s="153"/>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row>
    <row r="581">
      <c r="A581" s="152"/>
      <c r="B581" s="153"/>
      <c r="C581" s="153"/>
      <c r="D581" s="153"/>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row>
    <row r="582">
      <c r="A582" s="152"/>
      <c r="B582" s="153"/>
      <c r="C582" s="153"/>
      <c r="D582" s="153"/>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row>
    <row r="583">
      <c r="A583" s="152"/>
      <c r="B583" s="153"/>
      <c r="C583" s="153"/>
      <c r="D583" s="153"/>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row>
    <row r="584">
      <c r="A584" s="152"/>
      <c r="B584" s="153"/>
      <c r="C584" s="153"/>
      <c r="D584" s="153"/>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row>
    <row r="585">
      <c r="A585" s="152"/>
      <c r="B585" s="153"/>
      <c r="C585" s="153"/>
      <c r="D585" s="153"/>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row>
    <row r="586">
      <c r="A586" s="152"/>
      <c r="B586" s="153"/>
      <c r="C586" s="153"/>
      <c r="D586" s="153"/>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row>
    <row r="587">
      <c r="A587" s="152"/>
      <c r="B587" s="153"/>
      <c r="C587" s="153"/>
      <c r="D587" s="153"/>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row>
    <row r="588">
      <c r="A588" s="152"/>
      <c r="B588" s="153"/>
      <c r="C588" s="153"/>
      <c r="D588" s="153"/>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row>
    <row r="589">
      <c r="A589" s="152"/>
      <c r="B589" s="153"/>
      <c r="C589" s="153"/>
      <c r="D589" s="153"/>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row>
    <row r="590">
      <c r="A590" s="152"/>
      <c r="B590" s="153"/>
      <c r="C590" s="153"/>
      <c r="D590" s="153"/>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row>
    <row r="591">
      <c r="A591" s="152"/>
      <c r="B591" s="153"/>
      <c r="C591" s="153"/>
      <c r="D591" s="153"/>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row>
    <row r="592">
      <c r="A592" s="152"/>
      <c r="B592" s="153"/>
      <c r="C592" s="153"/>
      <c r="D592" s="153"/>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row>
    <row r="593">
      <c r="A593" s="152"/>
      <c r="B593" s="153"/>
      <c r="C593" s="153"/>
      <c r="D593" s="153"/>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row>
    <row r="594">
      <c r="A594" s="152"/>
      <c r="B594" s="153"/>
      <c r="C594" s="153"/>
      <c r="D594" s="153"/>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row>
    <row r="595">
      <c r="A595" s="152"/>
      <c r="B595" s="153"/>
      <c r="C595" s="153"/>
      <c r="D595" s="153"/>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row>
    <row r="596">
      <c r="A596" s="152"/>
      <c r="B596" s="153"/>
      <c r="C596" s="153"/>
      <c r="D596" s="153"/>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row>
    <row r="597">
      <c r="A597" s="152"/>
      <c r="B597" s="153"/>
      <c r="C597" s="153"/>
      <c r="D597" s="153"/>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row>
    <row r="598">
      <c r="A598" s="152"/>
      <c r="B598" s="153"/>
      <c r="C598" s="153"/>
      <c r="D598" s="153"/>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row>
    <row r="599">
      <c r="A599" s="152"/>
      <c r="B599" s="153"/>
      <c r="C599" s="153"/>
      <c r="D599" s="153"/>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row>
    <row r="600">
      <c r="A600" s="152"/>
      <c r="B600" s="153"/>
      <c r="C600" s="153"/>
      <c r="D600" s="153"/>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row>
    <row r="601">
      <c r="A601" s="152"/>
      <c r="B601" s="153"/>
      <c r="C601" s="153"/>
      <c r="D601" s="153"/>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row>
    <row r="602">
      <c r="A602" s="152"/>
      <c r="B602" s="153"/>
      <c r="C602" s="153"/>
      <c r="D602" s="153"/>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row>
    <row r="603">
      <c r="A603" s="152"/>
      <c r="B603" s="153"/>
      <c r="C603" s="153"/>
      <c r="D603" s="153"/>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row>
    <row r="604">
      <c r="A604" s="152"/>
      <c r="B604" s="153"/>
      <c r="C604" s="153"/>
      <c r="D604" s="153"/>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row>
    <row r="605">
      <c r="A605" s="152"/>
      <c r="B605" s="153"/>
      <c r="C605" s="153"/>
      <c r="D605" s="153"/>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row>
    <row r="606">
      <c r="A606" s="152"/>
      <c r="B606" s="153"/>
      <c r="C606" s="153"/>
      <c r="D606" s="153"/>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row>
    <row r="607">
      <c r="A607" s="152"/>
      <c r="B607" s="153"/>
      <c r="C607" s="153"/>
      <c r="D607" s="153"/>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row>
    <row r="608">
      <c r="A608" s="152"/>
      <c r="B608" s="153"/>
      <c r="C608" s="153"/>
      <c r="D608" s="153"/>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row>
    <row r="609">
      <c r="A609" s="152"/>
      <c r="B609" s="153"/>
      <c r="C609" s="153"/>
      <c r="D609" s="153"/>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row>
    <row r="610">
      <c r="A610" s="152"/>
      <c r="B610" s="153"/>
      <c r="C610" s="153"/>
      <c r="D610" s="153"/>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row>
    <row r="611">
      <c r="A611" s="152"/>
      <c r="B611" s="153"/>
      <c r="C611" s="153"/>
      <c r="D611" s="153"/>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row>
    <row r="612">
      <c r="A612" s="152"/>
      <c r="B612" s="153"/>
      <c r="C612" s="153"/>
      <c r="D612" s="153"/>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row>
    <row r="613">
      <c r="A613" s="152"/>
      <c r="B613" s="153"/>
      <c r="C613" s="153"/>
      <c r="D613" s="153"/>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row>
    <row r="614">
      <c r="A614" s="152"/>
      <c r="B614" s="153"/>
      <c r="C614" s="153"/>
      <c r="D614" s="153"/>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row>
    <row r="615">
      <c r="A615" s="152"/>
      <c r="B615" s="153"/>
      <c r="C615" s="153"/>
      <c r="D615" s="153"/>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row>
    <row r="616">
      <c r="A616" s="152"/>
      <c r="B616" s="153"/>
      <c r="C616" s="153"/>
      <c r="D616" s="153"/>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row>
    <row r="617">
      <c r="A617" s="152"/>
      <c r="B617" s="153"/>
      <c r="C617" s="153"/>
      <c r="D617" s="153"/>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row>
    <row r="618">
      <c r="A618" s="152"/>
      <c r="B618" s="153"/>
      <c r="C618" s="153"/>
      <c r="D618" s="153"/>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row>
    <row r="619">
      <c r="A619" s="152"/>
      <c r="B619" s="153"/>
      <c r="C619" s="153"/>
      <c r="D619" s="153"/>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row>
    <row r="620">
      <c r="A620" s="152"/>
      <c r="B620" s="153"/>
      <c r="C620" s="153"/>
      <c r="D620" s="153"/>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row>
    <row r="621">
      <c r="A621" s="152"/>
      <c r="B621" s="153"/>
      <c r="C621" s="153"/>
      <c r="D621" s="153"/>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row>
    <row r="622">
      <c r="A622" s="152"/>
      <c r="B622" s="153"/>
      <c r="C622" s="153"/>
      <c r="D622" s="153"/>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row>
    <row r="623">
      <c r="A623" s="152"/>
      <c r="B623" s="153"/>
      <c r="C623" s="153"/>
      <c r="D623" s="153"/>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row>
    <row r="624">
      <c r="A624" s="152"/>
      <c r="B624" s="153"/>
      <c r="C624" s="153"/>
      <c r="D624" s="153"/>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row>
    <row r="625">
      <c r="A625" s="152"/>
      <c r="B625" s="153"/>
      <c r="C625" s="153"/>
      <c r="D625" s="153"/>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row>
    <row r="626">
      <c r="A626" s="152"/>
      <c r="B626" s="153"/>
      <c r="C626" s="153"/>
      <c r="D626" s="153"/>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row>
    <row r="627">
      <c r="A627" s="152"/>
      <c r="B627" s="153"/>
      <c r="C627" s="153"/>
      <c r="D627" s="153"/>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row>
    <row r="628">
      <c r="A628" s="152"/>
      <c r="B628" s="153"/>
      <c r="C628" s="153"/>
      <c r="D628" s="153"/>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row>
    <row r="629">
      <c r="A629" s="152"/>
      <c r="B629" s="153"/>
      <c r="C629" s="153"/>
      <c r="D629" s="153"/>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row>
    <row r="630">
      <c r="A630" s="152"/>
      <c r="B630" s="153"/>
      <c r="C630" s="153"/>
      <c r="D630" s="153"/>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row>
    <row r="631">
      <c r="A631" s="152"/>
      <c r="B631" s="153"/>
      <c r="C631" s="153"/>
      <c r="D631" s="153"/>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row>
    <row r="632">
      <c r="A632" s="152"/>
      <c r="B632" s="153"/>
      <c r="C632" s="153"/>
      <c r="D632" s="153"/>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row>
    <row r="633">
      <c r="A633" s="152"/>
      <c r="B633" s="153"/>
      <c r="C633" s="153"/>
      <c r="D633" s="153"/>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row>
    <row r="634">
      <c r="A634" s="152"/>
      <c r="B634" s="153"/>
      <c r="C634" s="153"/>
      <c r="D634" s="153"/>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row>
    <row r="635">
      <c r="A635" s="152"/>
      <c r="B635" s="153"/>
      <c r="C635" s="153"/>
      <c r="D635" s="153"/>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row>
    <row r="636">
      <c r="A636" s="152"/>
      <c r="B636" s="153"/>
      <c r="C636" s="153"/>
      <c r="D636" s="153"/>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row>
    <row r="637">
      <c r="A637" s="152"/>
      <c r="B637" s="153"/>
      <c r="C637" s="153"/>
      <c r="D637" s="153"/>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row>
    <row r="638">
      <c r="A638" s="152"/>
      <c r="B638" s="153"/>
      <c r="C638" s="153"/>
      <c r="D638" s="153"/>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row>
    <row r="639">
      <c r="A639" s="152"/>
      <c r="B639" s="153"/>
      <c r="C639" s="153"/>
      <c r="D639" s="153"/>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row>
    <row r="640">
      <c r="A640" s="152"/>
      <c r="B640" s="153"/>
      <c r="C640" s="153"/>
      <c r="D640" s="153"/>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row>
    <row r="641">
      <c r="A641" s="152"/>
      <c r="B641" s="153"/>
      <c r="C641" s="153"/>
      <c r="D641" s="153"/>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row>
    <row r="642">
      <c r="A642" s="152"/>
      <c r="B642" s="153"/>
      <c r="C642" s="153"/>
      <c r="D642" s="153"/>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row>
    <row r="643">
      <c r="A643" s="152"/>
      <c r="B643" s="153"/>
      <c r="C643" s="153"/>
      <c r="D643" s="153"/>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row>
    <row r="644">
      <c r="A644" s="152"/>
      <c r="B644" s="153"/>
      <c r="C644" s="153"/>
      <c r="D644" s="153"/>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row>
    <row r="645">
      <c r="A645" s="152"/>
      <c r="B645" s="153"/>
      <c r="C645" s="153"/>
      <c r="D645" s="153"/>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row>
    <row r="646">
      <c r="A646" s="152"/>
      <c r="B646" s="153"/>
      <c r="C646" s="153"/>
      <c r="D646" s="153"/>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row>
    <row r="647">
      <c r="A647" s="152"/>
      <c r="B647" s="153"/>
      <c r="C647" s="153"/>
      <c r="D647" s="153"/>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row>
    <row r="648">
      <c r="A648" s="152"/>
      <c r="B648" s="153"/>
      <c r="C648" s="153"/>
      <c r="D648" s="153"/>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row>
    <row r="649">
      <c r="A649" s="152"/>
      <c r="B649" s="153"/>
      <c r="C649" s="153"/>
      <c r="D649" s="153"/>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row>
    <row r="650">
      <c r="A650" s="152"/>
      <c r="B650" s="153"/>
      <c r="C650" s="153"/>
      <c r="D650" s="153"/>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row>
    <row r="651">
      <c r="A651" s="152"/>
      <c r="B651" s="153"/>
      <c r="C651" s="153"/>
      <c r="D651" s="153"/>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row>
    <row r="652">
      <c r="A652" s="152"/>
      <c r="B652" s="153"/>
      <c r="C652" s="153"/>
      <c r="D652" s="153"/>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row>
    <row r="653">
      <c r="A653" s="152"/>
      <c r="B653" s="153"/>
      <c r="C653" s="153"/>
      <c r="D653" s="153"/>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row>
    <row r="654">
      <c r="A654" s="152"/>
      <c r="B654" s="153"/>
      <c r="C654" s="153"/>
      <c r="D654" s="153"/>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row>
    <row r="655">
      <c r="A655" s="152"/>
      <c r="B655" s="153"/>
      <c r="C655" s="153"/>
      <c r="D655" s="153"/>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row>
    <row r="656">
      <c r="A656" s="152"/>
      <c r="B656" s="153"/>
      <c r="C656" s="153"/>
      <c r="D656" s="153"/>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row>
    <row r="657">
      <c r="A657" s="152"/>
      <c r="B657" s="153"/>
      <c r="C657" s="153"/>
      <c r="D657" s="153"/>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row>
    <row r="658">
      <c r="A658" s="152"/>
      <c r="B658" s="153"/>
      <c r="C658" s="153"/>
      <c r="D658" s="153"/>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row>
    <row r="659">
      <c r="A659" s="152"/>
      <c r="B659" s="153"/>
      <c r="C659" s="153"/>
      <c r="D659" s="153"/>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row>
    <row r="660">
      <c r="A660" s="152"/>
      <c r="B660" s="153"/>
      <c r="C660" s="153"/>
      <c r="D660" s="153"/>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row>
    <row r="661">
      <c r="A661" s="152"/>
      <c r="B661" s="153"/>
      <c r="C661" s="153"/>
      <c r="D661" s="153"/>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row>
    <row r="662">
      <c r="A662" s="152"/>
      <c r="B662" s="153"/>
      <c r="C662" s="153"/>
      <c r="D662" s="153"/>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row>
    <row r="663">
      <c r="A663" s="152"/>
      <c r="B663" s="153"/>
      <c r="C663" s="153"/>
      <c r="D663" s="153"/>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row>
    <row r="664">
      <c r="A664" s="152"/>
      <c r="B664" s="153"/>
      <c r="C664" s="153"/>
      <c r="D664" s="153"/>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row>
    <row r="665">
      <c r="A665" s="152"/>
      <c r="B665" s="153"/>
      <c r="C665" s="153"/>
      <c r="D665" s="153"/>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row>
    <row r="666">
      <c r="A666" s="152"/>
      <c r="B666" s="153"/>
      <c r="C666" s="153"/>
      <c r="D666" s="153"/>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row>
    <row r="667">
      <c r="A667" s="152"/>
      <c r="B667" s="153"/>
      <c r="C667" s="153"/>
      <c r="D667" s="153"/>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row>
    <row r="668">
      <c r="A668" s="152"/>
      <c r="B668" s="153"/>
      <c r="C668" s="153"/>
      <c r="D668" s="153"/>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row>
    <row r="669">
      <c r="A669" s="152"/>
      <c r="B669" s="153"/>
      <c r="C669" s="153"/>
      <c r="D669" s="153"/>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row>
    <row r="670">
      <c r="A670" s="152"/>
      <c r="B670" s="153"/>
      <c r="C670" s="153"/>
      <c r="D670" s="153"/>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row>
    <row r="671">
      <c r="A671" s="152"/>
      <c r="B671" s="153"/>
      <c r="C671" s="153"/>
      <c r="D671" s="153"/>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row>
    <row r="672">
      <c r="A672" s="152"/>
      <c r="B672" s="153"/>
      <c r="C672" s="153"/>
      <c r="D672" s="153"/>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row>
    <row r="673">
      <c r="A673" s="152"/>
      <c r="B673" s="153"/>
      <c r="C673" s="153"/>
      <c r="D673" s="153"/>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row>
    <row r="674">
      <c r="A674" s="152"/>
      <c r="B674" s="153"/>
      <c r="C674" s="153"/>
      <c r="D674" s="153"/>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row>
    <row r="675">
      <c r="A675" s="152"/>
      <c r="B675" s="153"/>
      <c r="C675" s="153"/>
      <c r="D675" s="153"/>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row>
    <row r="676">
      <c r="A676" s="152"/>
      <c r="B676" s="153"/>
      <c r="C676" s="153"/>
      <c r="D676" s="153"/>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row>
    <row r="677">
      <c r="A677" s="152"/>
      <c r="B677" s="153"/>
      <c r="C677" s="153"/>
      <c r="D677" s="153"/>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row>
    <row r="678">
      <c r="A678" s="152"/>
      <c r="B678" s="153"/>
      <c r="C678" s="153"/>
      <c r="D678" s="153"/>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row>
    <row r="679">
      <c r="A679" s="152"/>
      <c r="B679" s="153"/>
      <c r="C679" s="153"/>
      <c r="D679" s="153"/>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row>
    <row r="680">
      <c r="A680" s="152"/>
      <c r="B680" s="153"/>
      <c r="C680" s="153"/>
      <c r="D680" s="153"/>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row>
    <row r="681">
      <c r="A681" s="152"/>
      <c r="B681" s="153"/>
      <c r="C681" s="153"/>
      <c r="D681" s="153"/>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row>
    <row r="682">
      <c r="A682" s="152"/>
      <c r="B682" s="153"/>
      <c r="C682" s="153"/>
      <c r="D682" s="153"/>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row>
    <row r="683">
      <c r="A683" s="152"/>
      <c r="B683" s="153"/>
      <c r="C683" s="153"/>
      <c r="D683" s="153"/>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row>
    <row r="684">
      <c r="A684" s="152"/>
      <c r="B684" s="153"/>
      <c r="C684" s="153"/>
      <c r="D684" s="153"/>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row>
    <row r="685">
      <c r="A685" s="152"/>
      <c r="B685" s="153"/>
      <c r="C685" s="153"/>
      <c r="D685" s="153"/>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row>
    <row r="686">
      <c r="A686" s="152"/>
      <c r="B686" s="153"/>
      <c r="C686" s="153"/>
      <c r="D686" s="153"/>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row>
    <row r="687">
      <c r="A687" s="152"/>
      <c r="B687" s="153"/>
      <c r="C687" s="153"/>
      <c r="D687" s="153"/>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row>
    <row r="688">
      <c r="A688" s="152"/>
      <c r="B688" s="153"/>
      <c r="C688" s="153"/>
      <c r="D688" s="153"/>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row>
    <row r="689">
      <c r="A689" s="152"/>
      <c r="B689" s="153"/>
      <c r="C689" s="153"/>
      <c r="D689" s="153"/>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row>
    <row r="690">
      <c r="A690" s="152"/>
      <c r="B690" s="153"/>
      <c r="C690" s="153"/>
      <c r="D690" s="153"/>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row>
    <row r="691">
      <c r="A691" s="152"/>
      <c r="B691" s="153"/>
      <c r="C691" s="153"/>
      <c r="D691" s="153"/>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row>
    <row r="692">
      <c r="A692" s="152"/>
      <c r="B692" s="153"/>
      <c r="C692" s="153"/>
      <c r="D692" s="153"/>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row>
    <row r="693">
      <c r="A693" s="152"/>
      <c r="B693" s="153"/>
      <c r="C693" s="153"/>
      <c r="D693" s="153"/>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row>
    <row r="694">
      <c r="A694" s="152"/>
      <c r="B694" s="153"/>
      <c r="C694" s="153"/>
      <c r="D694" s="153"/>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row>
    <row r="695">
      <c r="A695" s="152"/>
      <c r="B695" s="153"/>
      <c r="C695" s="153"/>
      <c r="D695" s="153"/>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row>
    <row r="696">
      <c r="A696" s="152"/>
      <c r="B696" s="153"/>
      <c r="C696" s="153"/>
      <c r="D696" s="153"/>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row>
    <row r="697">
      <c r="A697" s="152"/>
      <c r="B697" s="153"/>
      <c r="C697" s="153"/>
      <c r="D697" s="153"/>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row>
    <row r="698">
      <c r="A698" s="152"/>
      <c r="B698" s="153"/>
      <c r="C698" s="153"/>
      <c r="D698" s="153"/>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row>
    <row r="699">
      <c r="A699" s="152"/>
      <c r="B699" s="153"/>
      <c r="C699" s="153"/>
      <c r="D699" s="153"/>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row>
    <row r="700">
      <c r="A700" s="152"/>
      <c r="B700" s="153"/>
      <c r="C700" s="153"/>
      <c r="D700" s="153"/>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row>
    <row r="701">
      <c r="A701" s="152"/>
      <c r="B701" s="153"/>
      <c r="C701" s="153"/>
      <c r="D701" s="153"/>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row>
    <row r="702">
      <c r="A702" s="152"/>
      <c r="B702" s="153"/>
      <c r="C702" s="153"/>
      <c r="D702" s="153"/>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row>
    <row r="703">
      <c r="A703" s="152"/>
      <c r="B703" s="153"/>
      <c r="C703" s="153"/>
      <c r="D703" s="153"/>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row>
    <row r="704">
      <c r="A704" s="152"/>
      <c r="B704" s="153"/>
      <c r="C704" s="153"/>
      <c r="D704" s="153"/>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row>
    <row r="705">
      <c r="A705" s="152"/>
      <c r="B705" s="153"/>
      <c r="C705" s="153"/>
      <c r="D705" s="153"/>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row>
    <row r="706">
      <c r="A706" s="152"/>
      <c r="B706" s="153"/>
      <c r="C706" s="153"/>
      <c r="D706" s="153"/>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row>
    <row r="707">
      <c r="A707" s="152"/>
      <c r="B707" s="153"/>
      <c r="C707" s="153"/>
      <c r="D707" s="153"/>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row>
    <row r="708">
      <c r="A708" s="152"/>
      <c r="B708" s="153"/>
      <c r="C708" s="153"/>
      <c r="D708" s="153"/>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row>
    <row r="709">
      <c r="A709" s="152"/>
      <c r="B709" s="153"/>
      <c r="C709" s="153"/>
      <c r="D709" s="153"/>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row>
    <row r="710">
      <c r="A710" s="152"/>
      <c r="B710" s="153"/>
      <c r="C710" s="153"/>
      <c r="D710" s="153"/>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row>
    <row r="711">
      <c r="A711" s="152"/>
      <c r="B711" s="153"/>
      <c r="C711" s="153"/>
      <c r="D711" s="153"/>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row>
    <row r="712">
      <c r="A712" s="152"/>
      <c r="B712" s="153"/>
      <c r="C712" s="153"/>
      <c r="D712" s="153"/>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row>
    <row r="713">
      <c r="A713" s="152"/>
      <c r="B713" s="153"/>
      <c r="C713" s="153"/>
      <c r="D713" s="153"/>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row>
    <row r="714">
      <c r="A714" s="152"/>
      <c r="B714" s="153"/>
      <c r="C714" s="153"/>
      <c r="D714" s="153"/>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row>
    <row r="715">
      <c r="A715" s="152"/>
      <c r="B715" s="153"/>
      <c r="C715" s="153"/>
      <c r="D715" s="153"/>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row>
    <row r="716">
      <c r="A716" s="152"/>
      <c r="B716" s="153"/>
      <c r="C716" s="153"/>
      <c r="D716" s="153"/>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row>
    <row r="717">
      <c r="A717" s="152"/>
      <c r="B717" s="153"/>
      <c r="C717" s="153"/>
      <c r="D717" s="153"/>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row>
    <row r="718">
      <c r="A718" s="152"/>
      <c r="B718" s="153"/>
      <c r="C718" s="153"/>
      <c r="D718" s="153"/>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row>
    <row r="719">
      <c r="A719" s="152"/>
      <c r="B719" s="153"/>
      <c r="C719" s="153"/>
      <c r="D719" s="153"/>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row>
    <row r="720">
      <c r="A720" s="152"/>
      <c r="B720" s="153"/>
      <c r="C720" s="153"/>
      <c r="D720" s="153"/>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row>
    <row r="721">
      <c r="A721" s="152"/>
      <c r="B721" s="153"/>
      <c r="C721" s="153"/>
      <c r="D721" s="153"/>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row>
    <row r="722">
      <c r="A722" s="152"/>
      <c r="B722" s="153"/>
      <c r="C722" s="153"/>
      <c r="D722" s="153"/>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row>
    <row r="723">
      <c r="A723" s="152"/>
      <c r="B723" s="153"/>
      <c r="C723" s="153"/>
      <c r="D723" s="153"/>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row>
    <row r="724">
      <c r="A724" s="152"/>
      <c r="B724" s="153"/>
      <c r="C724" s="153"/>
      <c r="D724" s="153"/>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row>
    <row r="725">
      <c r="A725" s="152"/>
      <c r="B725" s="153"/>
      <c r="C725" s="153"/>
      <c r="D725" s="153"/>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row>
    <row r="726">
      <c r="A726" s="152"/>
      <c r="B726" s="153"/>
      <c r="C726" s="153"/>
      <c r="D726" s="153"/>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row>
    <row r="727">
      <c r="A727" s="152"/>
      <c r="B727" s="153"/>
      <c r="C727" s="153"/>
      <c r="D727" s="153"/>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row>
    <row r="728">
      <c r="A728" s="152"/>
      <c r="B728" s="153"/>
      <c r="C728" s="153"/>
      <c r="D728" s="153"/>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row>
    <row r="729">
      <c r="A729" s="152"/>
      <c r="B729" s="153"/>
      <c r="C729" s="153"/>
      <c r="D729" s="153"/>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row>
    <row r="730">
      <c r="A730" s="152"/>
      <c r="B730" s="153"/>
      <c r="C730" s="153"/>
      <c r="D730" s="153"/>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row>
    <row r="731">
      <c r="A731" s="152"/>
      <c r="B731" s="153"/>
      <c r="C731" s="153"/>
      <c r="D731" s="153"/>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row>
    <row r="732">
      <c r="A732" s="152"/>
      <c r="B732" s="153"/>
      <c r="C732" s="153"/>
      <c r="D732" s="153"/>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row>
    <row r="733">
      <c r="A733" s="152"/>
      <c r="B733" s="153"/>
      <c r="C733" s="153"/>
      <c r="D733" s="153"/>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row>
    <row r="734">
      <c r="A734" s="152"/>
      <c r="B734" s="153"/>
      <c r="C734" s="153"/>
      <c r="D734" s="153"/>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row>
    <row r="735">
      <c r="A735" s="152"/>
      <c r="B735" s="153"/>
      <c r="C735" s="153"/>
      <c r="D735" s="153"/>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row>
    <row r="736">
      <c r="A736" s="152"/>
      <c r="B736" s="153"/>
      <c r="C736" s="153"/>
      <c r="D736" s="153"/>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row>
    <row r="737">
      <c r="A737" s="152"/>
      <c r="B737" s="153"/>
      <c r="C737" s="153"/>
      <c r="D737" s="153"/>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row>
    <row r="738">
      <c r="A738" s="152"/>
      <c r="B738" s="153"/>
      <c r="C738" s="153"/>
      <c r="D738" s="153"/>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row>
    <row r="739">
      <c r="A739" s="152"/>
      <c r="B739" s="153"/>
      <c r="C739" s="153"/>
      <c r="D739" s="153"/>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row>
    <row r="740">
      <c r="A740" s="152"/>
      <c r="B740" s="153"/>
      <c r="C740" s="153"/>
      <c r="D740" s="153"/>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row>
    <row r="741">
      <c r="A741" s="152"/>
      <c r="B741" s="153"/>
      <c r="C741" s="153"/>
      <c r="D741" s="153"/>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row>
    <row r="742">
      <c r="A742" s="152"/>
      <c r="B742" s="153"/>
      <c r="C742" s="153"/>
      <c r="D742" s="153"/>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row>
    <row r="743">
      <c r="A743" s="152"/>
      <c r="B743" s="153"/>
      <c r="C743" s="153"/>
      <c r="D743" s="153"/>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row>
    <row r="744">
      <c r="A744" s="152"/>
      <c r="B744" s="153"/>
      <c r="C744" s="153"/>
      <c r="D744" s="153"/>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row>
    <row r="745">
      <c r="A745" s="152"/>
      <c r="B745" s="153"/>
      <c r="C745" s="153"/>
      <c r="D745" s="153"/>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row>
    <row r="746">
      <c r="A746" s="152"/>
      <c r="B746" s="153"/>
      <c r="C746" s="153"/>
      <c r="D746" s="153"/>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row>
    <row r="747">
      <c r="A747" s="152"/>
      <c r="B747" s="153"/>
      <c r="C747" s="153"/>
      <c r="D747" s="153"/>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row>
    <row r="748">
      <c r="A748" s="152"/>
      <c r="B748" s="153"/>
      <c r="C748" s="153"/>
      <c r="D748" s="153"/>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row>
    <row r="749">
      <c r="A749" s="152"/>
      <c r="B749" s="153"/>
      <c r="C749" s="153"/>
      <c r="D749" s="153"/>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row>
    <row r="750">
      <c r="A750" s="152"/>
      <c r="B750" s="153"/>
      <c r="C750" s="153"/>
      <c r="D750" s="153"/>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row>
    <row r="751">
      <c r="A751" s="152"/>
      <c r="B751" s="153"/>
      <c r="C751" s="153"/>
      <c r="D751" s="153"/>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row>
    <row r="752">
      <c r="A752" s="152"/>
      <c r="B752" s="153"/>
      <c r="C752" s="153"/>
      <c r="D752" s="153"/>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row>
    <row r="753">
      <c r="A753" s="152"/>
      <c r="B753" s="153"/>
      <c r="C753" s="153"/>
      <c r="D753" s="153"/>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row>
    <row r="754">
      <c r="A754" s="152"/>
      <c r="B754" s="153"/>
      <c r="C754" s="153"/>
      <c r="D754" s="153"/>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row>
    <row r="755">
      <c r="A755" s="152"/>
      <c r="B755" s="153"/>
      <c r="C755" s="153"/>
      <c r="D755" s="153"/>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row>
    <row r="756">
      <c r="A756" s="152"/>
      <c r="B756" s="153"/>
      <c r="C756" s="153"/>
      <c r="D756" s="153"/>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row>
    <row r="757">
      <c r="A757" s="152"/>
      <c r="B757" s="153"/>
      <c r="C757" s="153"/>
      <c r="D757" s="153"/>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row>
    <row r="758">
      <c r="A758" s="152"/>
      <c r="B758" s="153"/>
      <c r="C758" s="153"/>
      <c r="D758" s="153"/>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row>
    <row r="759">
      <c r="A759" s="152"/>
      <c r="B759" s="153"/>
      <c r="C759" s="153"/>
      <c r="D759" s="153"/>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row>
    <row r="760">
      <c r="A760" s="152"/>
      <c r="B760" s="153"/>
      <c r="C760" s="153"/>
      <c r="D760" s="153"/>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row>
    <row r="761">
      <c r="A761" s="152"/>
      <c r="B761" s="153"/>
      <c r="C761" s="153"/>
      <c r="D761" s="153"/>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row>
    <row r="762">
      <c r="A762" s="152"/>
      <c r="B762" s="153"/>
      <c r="C762" s="153"/>
      <c r="D762" s="153"/>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row>
    <row r="763">
      <c r="A763" s="152"/>
      <c r="B763" s="153"/>
      <c r="C763" s="153"/>
      <c r="D763" s="153"/>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row>
    <row r="764">
      <c r="A764" s="152"/>
      <c r="B764" s="153"/>
      <c r="C764" s="153"/>
      <c r="D764" s="153"/>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row>
    <row r="765">
      <c r="A765" s="152"/>
      <c r="B765" s="153"/>
      <c r="C765" s="153"/>
      <c r="D765" s="153"/>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row>
    <row r="766">
      <c r="A766" s="152"/>
      <c r="B766" s="153"/>
      <c r="C766" s="153"/>
      <c r="D766" s="153"/>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row>
    <row r="767">
      <c r="A767" s="152"/>
      <c r="B767" s="153"/>
      <c r="C767" s="153"/>
      <c r="D767" s="153"/>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row>
    <row r="768">
      <c r="A768" s="152"/>
      <c r="B768" s="153"/>
      <c r="C768" s="153"/>
      <c r="D768" s="153"/>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row>
    <row r="769">
      <c r="A769" s="152"/>
      <c r="B769" s="153"/>
      <c r="C769" s="153"/>
      <c r="D769" s="153"/>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row>
    <row r="770">
      <c r="A770" s="152"/>
      <c r="B770" s="153"/>
      <c r="C770" s="153"/>
      <c r="D770" s="153"/>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row>
    <row r="771">
      <c r="A771" s="152"/>
      <c r="B771" s="153"/>
      <c r="C771" s="153"/>
      <c r="D771" s="153"/>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row>
    <row r="772">
      <c r="A772" s="152"/>
      <c r="B772" s="153"/>
      <c r="C772" s="153"/>
      <c r="D772" s="153"/>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row>
    <row r="773">
      <c r="A773" s="152"/>
      <c r="B773" s="153"/>
      <c r="C773" s="153"/>
      <c r="D773" s="153"/>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row>
    <row r="774">
      <c r="A774" s="152"/>
      <c r="B774" s="153"/>
      <c r="C774" s="153"/>
      <c r="D774" s="153"/>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row>
    <row r="775">
      <c r="A775" s="152"/>
      <c r="B775" s="153"/>
      <c r="C775" s="153"/>
      <c r="D775" s="153"/>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row>
    <row r="776">
      <c r="A776" s="152"/>
      <c r="B776" s="153"/>
      <c r="C776" s="153"/>
      <c r="D776" s="153"/>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row>
    <row r="777">
      <c r="A777" s="152"/>
      <c r="B777" s="153"/>
      <c r="C777" s="153"/>
      <c r="D777" s="153"/>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row>
    <row r="778">
      <c r="A778" s="152"/>
      <c r="B778" s="153"/>
      <c r="C778" s="153"/>
      <c r="D778" s="153"/>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row>
    <row r="779">
      <c r="A779" s="152"/>
      <c r="B779" s="153"/>
      <c r="C779" s="153"/>
      <c r="D779" s="153"/>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row>
    <row r="780">
      <c r="A780" s="152"/>
      <c r="B780" s="153"/>
      <c r="C780" s="153"/>
      <c r="D780" s="153"/>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row>
    <row r="781">
      <c r="A781" s="152"/>
      <c r="B781" s="153"/>
      <c r="C781" s="153"/>
      <c r="D781" s="153"/>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row>
    <row r="782">
      <c r="A782" s="152"/>
      <c r="B782" s="153"/>
      <c r="C782" s="153"/>
      <c r="D782" s="153"/>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row>
    <row r="783">
      <c r="A783" s="152"/>
      <c r="B783" s="153"/>
      <c r="C783" s="153"/>
      <c r="D783" s="153"/>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row>
    <row r="784">
      <c r="A784" s="152"/>
      <c r="B784" s="153"/>
      <c r="C784" s="153"/>
      <c r="D784" s="153"/>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row>
    <row r="785">
      <c r="A785" s="152"/>
      <c r="B785" s="153"/>
      <c r="C785" s="153"/>
      <c r="D785" s="153"/>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row>
    <row r="786">
      <c r="A786" s="152"/>
      <c r="B786" s="153"/>
      <c r="C786" s="153"/>
      <c r="D786" s="153"/>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row>
    <row r="787">
      <c r="A787" s="152"/>
      <c r="B787" s="153"/>
      <c r="C787" s="153"/>
      <c r="D787" s="153"/>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row>
    <row r="788">
      <c r="A788" s="152"/>
      <c r="B788" s="153"/>
      <c r="C788" s="153"/>
      <c r="D788" s="153"/>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row>
    <row r="789">
      <c r="A789" s="152"/>
      <c r="B789" s="153"/>
      <c r="C789" s="153"/>
      <c r="D789" s="153"/>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row>
    <row r="790">
      <c r="A790" s="152"/>
      <c r="B790" s="153"/>
      <c r="C790" s="153"/>
      <c r="D790" s="153"/>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row>
    <row r="791">
      <c r="A791" s="152"/>
      <c r="B791" s="153"/>
      <c r="C791" s="153"/>
      <c r="D791" s="153"/>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row>
    <row r="792">
      <c r="A792" s="152"/>
      <c r="B792" s="153"/>
      <c r="C792" s="153"/>
      <c r="D792" s="153"/>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row>
    <row r="793">
      <c r="A793" s="152"/>
      <c r="B793" s="153"/>
      <c r="C793" s="153"/>
      <c r="D793" s="153"/>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row>
    <row r="794">
      <c r="A794" s="152"/>
      <c r="B794" s="153"/>
      <c r="C794" s="153"/>
      <c r="D794" s="153"/>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row>
    <row r="795">
      <c r="A795" s="152"/>
      <c r="B795" s="153"/>
      <c r="C795" s="153"/>
      <c r="D795" s="153"/>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row>
    <row r="796">
      <c r="A796" s="152"/>
      <c r="B796" s="153"/>
      <c r="C796" s="153"/>
      <c r="D796" s="153"/>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row>
    <row r="797">
      <c r="A797" s="152"/>
      <c r="B797" s="153"/>
      <c r="C797" s="153"/>
      <c r="D797" s="153"/>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row>
    <row r="798">
      <c r="A798" s="152"/>
      <c r="B798" s="153"/>
      <c r="C798" s="153"/>
      <c r="D798" s="153"/>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row>
    <row r="799">
      <c r="A799" s="152"/>
      <c r="B799" s="153"/>
      <c r="C799" s="153"/>
      <c r="D799" s="153"/>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row>
    <row r="800">
      <c r="A800" s="152"/>
      <c r="B800" s="153"/>
      <c r="C800" s="153"/>
      <c r="D800" s="153"/>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row>
    <row r="801">
      <c r="A801" s="152"/>
      <c r="B801" s="153"/>
      <c r="C801" s="153"/>
      <c r="D801" s="153"/>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row>
    <row r="802">
      <c r="A802" s="152"/>
      <c r="B802" s="153"/>
      <c r="C802" s="153"/>
      <c r="D802" s="153"/>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row>
    <row r="803">
      <c r="A803" s="152"/>
      <c r="B803" s="153"/>
      <c r="C803" s="153"/>
      <c r="D803" s="153"/>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row>
    <row r="804">
      <c r="A804" s="152"/>
      <c r="B804" s="153"/>
      <c r="C804" s="153"/>
      <c r="D804" s="153"/>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row>
    <row r="805">
      <c r="A805" s="152"/>
      <c r="B805" s="153"/>
      <c r="C805" s="153"/>
      <c r="D805" s="153"/>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row>
    <row r="806">
      <c r="A806" s="152"/>
      <c r="B806" s="153"/>
      <c r="C806" s="153"/>
      <c r="D806" s="153"/>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row>
    <row r="807">
      <c r="A807" s="152"/>
      <c r="B807" s="153"/>
      <c r="C807" s="153"/>
      <c r="D807" s="153"/>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row>
    <row r="808">
      <c r="A808" s="152"/>
      <c r="B808" s="153"/>
      <c r="C808" s="153"/>
      <c r="D808" s="153"/>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row>
    <row r="809">
      <c r="A809" s="152"/>
      <c r="B809" s="153"/>
      <c r="C809" s="153"/>
      <c r="D809" s="153"/>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row>
    <row r="810">
      <c r="A810" s="152"/>
      <c r="B810" s="153"/>
      <c r="C810" s="153"/>
      <c r="D810" s="153"/>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row>
    <row r="811">
      <c r="A811" s="152"/>
      <c r="B811" s="153"/>
      <c r="C811" s="153"/>
      <c r="D811" s="153"/>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row>
    <row r="812">
      <c r="A812" s="152"/>
      <c r="B812" s="153"/>
      <c r="C812" s="153"/>
      <c r="D812" s="153"/>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row>
    <row r="813">
      <c r="A813" s="152"/>
      <c r="B813" s="153"/>
      <c r="C813" s="153"/>
      <c r="D813" s="153"/>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row>
    <row r="814">
      <c r="A814" s="152"/>
      <c r="B814" s="153"/>
      <c r="C814" s="153"/>
      <c r="D814" s="153"/>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row>
    <row r="815">
      <c r="A815" s="152"/>
      <c r="B815" s="153"/>
      <c r="C815" s="153"/>
      <c r="D815" s="153"/>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row>
    <row r="816">
      <c r="A816" s="152"/>
      <c r="B816" s="153"/>
      <c r="C816" s="153"/>
      <c r="D816" s="153"/>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row>
    <row r="817">
      <c r="A817" s="152"/>
      <c r="B817" s="153"/>
      <c r="C817" s="153"/>
      <c r="D817" s="153"/>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row>
    <row r="818">
      <c r="A818" s="152"/>
      <c r="B818" s="153"/>
      <c r="C818" s="153"/>
      <c r="D818" s="153"/>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row>
    <row r="819">
      <c r="A819" s="152"/>
      <c r="B819" s="153"/>
      <c r="C819" s="153"/>
      <c r="D819" s="153"/>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row>
    <row r="820">
      <c r="A820" s="152"/>
      <c r="B820" s="153"/>
      <c r="C820" s="153"/>
      <c r="D820" s="153"/>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row>
    <row r="821">
      <c r="A821" s="152"/>
      <c r="B821" s="153"/>
      <c r="C821" s="153"/>
      <c r="D821" s="153"/>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row>
    <row r="822">
      <c r="A822" s="152"/>
      <c r="B822" s="153"/>
      <c r="C822" s="153"/>
      <c r="D822" s="153"/>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row>
    <row r="823">
      <c r="A823" s="152"/>
      <c r="B823" s="153"/>
      <c r="C823" s="153"/>
      <c r="D823" s="153"/>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row>
    <row r="824">
      <c r="A824" s="152"/>
      <c r="B824" s="153"/>
      <c r="C824" s="153"/>
      <c r="D824" s="153"/>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row>
    <row r="825">
      <c r="A825" s="152"/>
      <c r="B825" s="153"/>
      <c r="C825" s="153"/>
      <c r="D825" s="153"/>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row>
    <row r="826">
      <c r="A826" s="152"/>
      <c r="B826" s="153"/>
      <c r="C826" s="153"/>
      <c r="D826" s="153"/>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row>
    <row r="827">
      <c r="A827" s="152"/>
      <c r="B827" s="153"/>
      <c r="C827" s="153"/>
      <c r="D827" s="153"/>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row>
    <row r="828">
      <c r="A828" s="152"/>
      <c r="B828" s="153"/>
      <c r="C828" s="153"/>
      <c r="D828" s="153"/>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row>
    <row r="829">
      <c r="A829" s="152"/>
      <c r="B829" s="153"/>
      <c r="C829" s="153"/>
      <c r="D829" s="153"/>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row>
    <row r="830">
      <c r="A830" s="152"/>
      <c r="B830" s="153"/>
      <c r="C830" s="153"/>
      <c r="D830" s="153"/>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row>
    <row r="831">
      <c r="A831" s="152"/>
      <c r="B831" s="153"/>
      <c r="C831" s="153"/>
      <c r="D831" s="153"/>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row>
    <row r="832">
      <c r="A832" s="152"/>
      <c r="B832" s="153"/>
      <c r="C832" s="153"/>
      <c r="D832" s="153"/>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row>
    <row r="833">
      <c r="A833" s="152"/>
      <c r="B833" s="153"/>
      <c r="C833" s="153"/>
      <c r="D833" s="153"/>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row>
    <row r="834">
      <c r="A834" s="152"/>
      <c r="B834" s="153"/>
      <c r="C834" s="153"/>
      <c r="D834" s="153"/>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row>
    <row r="835">
      <c r="A835" s="152"/>
      <c r="B835" s="153"/>
      <c r="C835" s="153"/>
      <c r="D835" s="153"/>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row>
    <row r="836">
      <c r="A836" s="152"/>
      <c r="B836" s="153"/>
      <c r="C836" s="153"/>
      <c r="D836" s="153"/>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row>
    <row r="837">
      <c r="A837" s="152"/>
      <c r="B837" s="153"/>
      <c r="C837" s="153"/>
      <c r="D837" s="153"/>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row>
    <row r="838">
      <c r="A838" s="152"/>
      <c r="B838" s="153"/>
      <c r="C838" s="153"/>
      <c r="D838" s="153"/>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row>
    <row r="839">
      <c r="A839" s="152"/>
      <c r="B839" s="153"/>
      <c r="C839" s="153"/>
      <c r="D839" s="153"/>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row>
    <row r="840">
      <c r="A840" s="152"/>
      <c r="B840" s="153"/>
      <c r="C840" s="153"/>
      <c r="D840" s="153"/>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row>
    <row r="841">
      <c r="A841" s="152"/>
      <c r="B841" s="153"/>
      <c r="C841" s="153"/>
      <c r="D841" s="153"/>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row>
    <row r="842">
      <c r="A842" s="152"/>
      <c r="B842" s="153"/>
      <c r="C842" s="153"/>
      <c r="D842" s="153"/>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row>
    <row r="843">
      <c r="A843" s="152"/>
      <c r="B843" s="153"/>
      <c r="C843" s="153"/>
      <c r="D843" s="153"/>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row>
    <row r="844">
      <c r="A844" s="152"/>
      <c r="B844" s="153"/>
      <c r="C844" s="153"/>
      <c r="D844" s="153"/>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row>
    <row r="845">
      <c r="A845" s="152"/>
      <c r="B845" s="153"/>
      <c r="C845" s="153"/>
      <c r="D845" s="153"/>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row>
    <row r="846">
      <c r="A846" s="152"/>
      <c r="B846" s="153"/>
      <c r="C846" s="153"/>
      <c r="D846" s="153"/>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row>
    <row r="847">
      <c r="A847" s="152"/>
      <c r="B847" s="153"/>
      <c r="C847" s="153"/>
      <c r="D847" s="153"/>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row>
    <row r="848">
      <c r="A848" s="152"/>
      <c r="B848" s="153"/>
      <c r="C848" s="153"/>
      <c r="D848" s="153"/>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row>
    <row r="849">
      <c r="A849" s="152"/>
      <c r="B849" s="153"/>
      <c r="C849" s="153"/>
      <c r="D849" s="153"/>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row>
    <row r="850">
      <c r="A850" s="152"/>
      <c r="B850" s="153"/>
      <c r="C850" s="153"/>
      <c r="D850" s="153"/>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row>
    <row r="851">
      <c r="A851" s="152"/>
      <c r="B851" s="153"/>
      <c r="C851" s="153"/>
      <c r="D851" s="153"/>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row>
    <row r="852">
      <c r="A852" s="152"/>
      <c r="B852" s="153"/>
      <c r="C852" s="153"/>
      <c r="D852" s="153"/>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row>
    <row r="853">
      <c r="A853" s="152"/>
      <c r="B853" s="153"/>
      <c r="C853" s="153"/>
      <c r="D853" s="153"/>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row>
    <row r="854">
      <c r="A854" s="152"/>
      <c r="B854" s="153"/>
      <c r="C854" s="153"/>
      <c r="D854" s="153"/>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row>
    <row r="855">
      <c r="A855" s="152"/>
      <c r="B855" s="153"/>
      <c r="C855" s="153"/>
      <c r="D855" s="153"/>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row>
    <row r="856">
      <c r="A856" s="152"/>
      <c r="B856" s="153"/>
      <c r="C856" s="153"/>
      <c r="D856" s="153"/>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row>
    <row r="857">
      <c r="A857" s="152"/>
      <c r="B857" s="153"/>
      <c r="C857" s="153"/>
      <c r="D857" s="153"/>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row>
    <row r="858">
      <c r="A858" s="152"/>
      <c r="B858" s="153"/>
      <c r="C858" s="153"/>
      <c r="D858" s="153"/>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row>
    <row r="859">
      <c r="A859" s="152"/>
      <c r="B859" s="153"/>
      <c r="C859" s="153"/>
      <c r="D859" s="153"/>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row>
    <row r="860">
      <c r="A860" s="152"/>
      <c r="B860" s="153"/>
      <c r="C860" s="153"/>
      <c r="D860" s="153"/>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row>
    <row r="861">
      <c r="A861" s="152"/>
      <c r="B861" s="153"/>
      <c r="C861" s="153"/>
      <c r="D861" s="153"/>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row>
    <row r="862">
      <c r="A862" s="152"/>
      <c r="B862" s="153"/>
      <c r="C862" s="153"/>
      <c r="D862" s="153"/>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row>
    <row r="863">
      <c r="A863" s="152"/>
      <c r="B863" s="153"/>
      <c r="C863" s="153"/>
      <c r="D863" s="153"/>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row>
    <row r="864">
      <c r="A864" s="152"/>
      <c r="B864" s="153"/>
      <c r="C864" s="153"/>
      <c r="D864" s="153"/>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row>
    <row r="865">
      <c r="A865" s="152"/>
      <c r="B865" s="153"/>
      <c r="C865" s="153"/>
      <c r="D865" s="153"/>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row>
    <row r="866">
      <c r="A866" s="152"/>
      <c r="B866" s="153"/>
      <c r="C866" s="153"/>
      <c r="D866" s="153"/>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row>
    <row r="867">
      <c r="A867" s="152"/>
      <c r="B867" s="153"/>
      <c r="C867" s="153"/>
      <c r="D867" s="153"/>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row>
    <row r="868">
      <c r="A868" s="152"/>
      <c r="B868" s="153"/>
      <c r="C868" s="153"/>
      <c r="D868" s="153"/>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row>
    <row r="869">
      <c r="A869" s="152"/>
      <c r="B869" s="153"/>
      <c r="C869" s="153"/>
      <c r="D869" s="153"/>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row>
    <row r="870">
      <c r="A870" s="152"/>
      <c r="B870" s="153"/>
      <c r="C870" s="153"/>
      <c r="D870" s="153"/>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row>
    <row r="871">
      <c r="A871" s="152"/>
      <c r="B871" s="153"/>
      <c r="C871" s="153"/>
      <c r="D871" s="153"/>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row>
    <row r="872">
      <c r="A872" s="152"/>
      <c r="B872" s="153"/>
      <c r="C872" s="153"/>
      <c r="D872" s="153"/>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row>
    <row r="873">
      <c r="A873" s="152"/>
      <c r="B873" s="153"/>
      <c r="C873" s="153"/>
      <c r="D873" s="153"/>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row>
    <row r="874">
      <c r="A874" s="152"/>
      <c r="B874" s="153"/>
      <c r="C874" s="153"/>
      <c r="D874" s="153"/>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row>
    <row r="875">
      <c r="A875" s="152"/>
      <c r="B875" s="153"/>
      <c r="C875" s="153"/>
      <c r="D875" s="153"/>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row>
    <row r="876">
      <c r="A876" s="152"/>
      <c r="B876" s="153"/>
      <c r="C876" s="153"/>
      <c r="D876" s="153"/>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row>
    <row r="877">
      <c r="A877" s="152"/>
      <c r="B877" s="153"/>
      <c r="C877" s="153"/>
      <c r="D877" s="153"/>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row>
    <row r="878">
      <c r="A878" s="152"/>
      <c r="B878" s="153"/>
      <c r="C878" s="153"/>
      <c r="D878" s="153"/>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row>
    <row r="879">
      <c r="A879" s="152"/>
      <c r="B879" s="153"/>
      <c r="C879" s="153"/>
      <c r="D879" s="153"/>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row>
    <row r="880">
      <c r="A880" s="152"/>
      <c r="B880" s="153"/>
      <c r="C880" s="153"/>
      <c r="D880" s="153"/>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row>
    <row r="881">
      <c r="A881" s="152"/>
      <c r="B881" s="153"/>
      <c r="C881" s="153"/>
      <c r="D881" s="153"/>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row>
    <row r="882">
      <c r="A882" s="152"/>
      <c r="B882" s="153"/>
      <c r="C882" s="153"/>
      <c r="D882" s="153"/>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row>
    <row r="883">
      <c r="A883" s="152"/>
      <c r="B883" s="153"/>
      <c r="C883" s="153"/>
      <c r="D883" s="153"/>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row>
    <row r="884">
      <c r="A884" s="152"/>
      <c r="B884" s="153"/>
      <c r="C884" s="153"/>
      <c r="D884" s="153"/>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row>
    <row r="885">
      <c r="A885" s="152"/>
      <c r="B885" s="153"/>
      <c r="C885" s="153"/>
      <c r="D885" s="153"/>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row>
    <row r="886">
      <c r="A886" s="152"/>
      <c r="B886" s="153"/>
      <c r="C886" s="153"/>
      <c r="D886" s="153"/>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row>
    <row r="887">
      <c r="A887" s="152"/>
      <c r="B887" s="153"/>
      <c r="C887" s="153"/>
      <c r="D887" s="153"/>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row>
    <row r="888">
      <c r="A888" s="152"/>
      <c r="B888" s="153"/>
      <c r="C888" s="153"/>
      <c r="D888" s="153"/>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row>
    <row r="889">
      <c r="A889" s="152"/>
      <c r="B889" s="153"/>
      <c r="C889" s="153"/>
      <c r="D889" s="153"/>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row>
    <row r="890">
      <c r="A890" s="152"/>
      <c r="B890" s="153"/>
      <c r="C890" s="153"/>
      <c r="D890" s="153"/>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row>
    <row r="891">
      <c r="A891" s="152"/>
      <c r="B891" s="153"/>
      <c r="C891" s="153"/>
      <c r="D891" s="153"/>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row>
    <row r="892">
      <c r="A892" s="152"/>
      <c r="B892" s="153"/>
      <c r="C892" s="153"/>
      <c r="D892" s="153"/>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row>
    <row r="893">
      <c r="A893" s="152"/>
      <c r="B893" s="153"/>
      <c r="C893" s="153"/>
      <c r="D893" s="153"/>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row>
    <row r="894">
      <c r="A894" s="152"/>
      <c r="B894" s="153"/>
      <c r="C894" s="153"/>
      <c r="D894" s="153"/>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row>
    <row r="895">
      <c r="A895" s="152"/>
      <c r="B895" s="153"/>
      <c r="C895" s="153"/>
      <c r="D895" s="153"/>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row>
    <row r="896">
      <c r="A896" s="152"/>
      <c r="B896" s="153"/>
      <c r="C896" s="153"/>
      <c r="D896" s="153"/>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row>
    <row r="897">
      <c r="A897" s="152"/>
      <c r="B897" s="153"/>
      <c r="C897" s="153"/>
      <c r="D897" s="153"/>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row>
    <row r="898">
      <c r="A898" s="152"/>
      <c r="B898" s="153"/>
      <c r="C898" s="153"/>
      <c r="D898" s="153"/>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row>
    <row r="899">
      <c r="A899" s="152"/>
      <c r="B899" s="153"/>
      <c r="C899" s="153"/>
      <c r="D899" s="153"/>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row>
    <row r="900">
      <c r="A900" s="152"/>
      <c r="B900" s="153"/>
      <c r="C900" s="153"/>
      <c r="D900" s="153"/>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row>
    <row r="901">
      <c r="A901" s="152"/>
      <c r="B901" s="153"/>
      <c r="C901" s="153"/>
      <c r="D901" s="153"/>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row>
    <row r="902">
      <c r="A902" s="152"/>
      <c r="B902" s="153"/>
      <c r="C902" s="153"/>
      <c r="D902" s="153"/>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row>
    <row r="903">
      <c r="A903" s="152"/>
      <c r="B903" s="153"/>
      <c r="C903" s="153"/>
      <c r="D903" s="153"/>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row>
    <row r="904">
      <c r="A904" s="152"/>
      <c r="B904" s="153"/>
      <c r="C904" s="153"/>
      <c r="D904" s="153"/>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row>
    <row r="905">
      <c r="A905" s="152"/>
      <c r="B905" s="153"/>
      <c r="C905" s="153"/>
      <c r="D905" s="153"/>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row>
    <row r="906">
      <c r="A906" s="152"/>
      <c r="B906" s="153"/>
      <c r="C906" s="153"/>
      <c r="D906" s="153"/>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row>
    <row r="907">
      <c r="A907" s="152"/>
      <c r="B907" s="153"/>
      <c r="C907" s="153"/>
      <c r="D907" s="153"/>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row>
    <row r="908">
      <c r="A908" s="152"/>
      <c r="B908" s="153"/>
      <c r="C908" s="153"/>
      <c r="D908" s="153"/>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row>
    <row r="909">
      <c r="A909" s="152"/>
      <c r="B909" s="153"/>
      <c r="C909" s="153"/>
      <c r="D909" s="153"/>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row>
    <row r="910">
      <c r="A910" s="152"/>
      <c r="B910" s="153"/>
      <c r="C910" s="153"/>
      <c r="D910" s="153"/>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row>
    <row r="911">
      <c r="A911" s="152"/>
      <c r="B911" s="153"/>
      <c r="C911" s="153"/>
      <c r="D911" s="153"/>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row>
    <row r="912">
      <c r="A912" s="152"/>
      <c r="B912" s="153"/>
      <c r="C912" s="153"/>
      <c r="D912" s="153"/>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row>
    <row r="913">
      <c r="A913" s="152"/>
      <c r="B913" s="153"/>
      <c r="C913" s="153"/>
      <c r="D913" s="153"/>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row>
    <row r="914">
      <c r="A914" s="152"/>
      <c r="B914" s="153"/>
      <c r="C914" s="153"/>
      <c r="D914" s="153"/>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row>
    <row r="915">
      <c r="A915" s="152"/>
      <c r="B915" s="153"/>
      <c r="C915" s="153"/>
      <c r="D915" s="153"/>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row>
    <row r="916">
      <c r="A916" s="152"/>
      <c r="B916" s="153"/>
      <c r="C916" s="153"/>
      <c r="D916" s="153"/>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row>
    <row r="917">
      <c r="A917" s="152"/>
      <c r="B917" s="153"/>
      <c r="C917" s="153"/>
      <c r="D917" s="153"/>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row>
    <row r="918">
      <c r="A918" s="152"/>
      <c r="B918" s="153"/>
      <c r="C918" s="153"/>
      <c r="D918" s="153"/>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row>
    <row r="919">
      <c r="A919" s="152"/>
      <c r="B919" s="153"/>
      <c r="C919" s="153"/>
      <c r="D919" s="153"/>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row>
    <row r="920">
      <c r="A920" s="152"/>
      <c r="B920" s="153"/>
      <c r="C920" s="153"/>
      <c r="D920" s="153"/>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row>
    <row r="921">
      <c r="A921" s="152"/>
      <c r="B921" s="153"/>
      <c r="C921" s="153"/>
      <c r="D921" s="153"/>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row>
    <row r="922">
      <c r="A922" s="152"/>
      <c r="B922" s="153"/>
      <c r="C922" s="153"/>
      <c r="D922" s="153"/>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row>
    <row r="923">
      <c r="A923" s="152"/>
      <c r="B923" s="153"/>
      <c r="C923" s="153"/>
      <c r="D923" s="153"/>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row>
    <row r="924">
      <c r="A924" s="152"/>
      <c r="B924" s="153"/>
      <c r="C924" s="153"/>
      <c r="D924" s="153"/>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row>
    <row r="925">
      <c r="A925" s="152"/>
      <c r="B925" s="153"/>
      <c r="C925" s="153"/>
      <c r="D925" s="153"/>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row>
    <row r="926">
      <c r="A926" s="152"/>
      <c r="B926" s="153"/>
      <c r="C926" s="153"/>
      <c r="D926" s="153"/>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row>
    <row r="927">
      <c r="A927" s="152"/>
      <c r="B927" s="153"/>
      <c r="C927" s="153"/>
      <c r="D927" s="153"/>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row>
    <row r="928">
      <c r="A928" s="152"/>
      <c r="B928" s="153"/>
      <c r="C928" s="153"/>
      <c r="D928" s="153"/>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row>
    <row r="929">
      <c r="A929" s="152"/>
      <c r="B929" s="153"/>
      <c r="C929" s="153"/>
      <c r="D929" s="153"/>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row>
    <row r="930">
      <c r="A930" s="152"/>
      <c r="B930" s="153"/>
      <c r="C930" s="153"/>
      <c r="D930" s="153"/>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row>
    <row r="931">
      <c r="A931" s="152"/>
      <c r="B931" s="153"/>
      <c r="C931" s="153"/>
      <c r="D931" s="153"/>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row>
    <row r="932">
      <c r="A932" s="152"/>
      <c r="B932" s="153"/>
      <c r="C932" s="153"/>
      <c r="D932" s="153"/>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row>
    <row r="933">
      <c r="A933" s="152"/>
      <c r="B933" s="153"/>
      <c r="C933" s="153"/>
      <c r="D933" s="153"/>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row>
    <row r="934">
      <c r="A934" s="152"/>
      <c r="B934" s="153"/>
      <c r="C934" s="153"/>
      <c r="D934" s="153"/>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row>
    <row r="935">
      <c r="A935" s="152"/>
      <c r="B935" s="153"/>
      <c r="C935" s="153"/>
      <c r="D935" s="153"/>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row>
    <row r="936">
      <c r="A936" s="152"/>
      <c r="B936" s="153"/>
      <c r="C936" s="153"/>
      <c r="D936" s="153"/>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row>
    <row r="937">
      <c r="A937" s="152"/>
      <c r="B937" s="153"/>
      <c r="C937" s="153"/>
      <c r="D937" s="153"/>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row>
    <row r="938">
      <c r="A938" s="152"/>
      <c r="B938" s="153"/>
      <c r="C938" s="153"/>
      <c r="D938" s="153"/>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row>
    <row r="939">
      <c r="A939" s="152"/>
      <c r="B939" s="153"/>
      <c r="C939" s="153"/>
      <c r="D939" s="153"/>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row>
    <row r="940">
      <c r="A940" s="152"/>
      <c r="B940" s="153"/>
      <c r="C940" s="153"/>
      <c r="D940" s="153"/>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row>
    <row r="941">
      <c r="A941" s="152"/>
      <c r="B941" s="153"/>
      <c r="C941" s="153"/>
      <c r="D941" s="153"/>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row>
    <row r="942">
      <c r="A942" s="152"/>
      <c r="B942" s="153"/>
      <c r="C942" s="153"/>
      <c r="D942" s="153"/>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row>
    <row r="943">
      <c r="A943" s="152"/>
      <c r="B943" s="153"/>
      <c r="C943" s="153"/>
      <c r="D943" s="153"/>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row>
    <row r="944">
      <c r="A944" s="152"/>
      <c r="B944" s="153"/>
      <c r="C944" s="153"/>
      <c r="D944" s="153"/>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row>
    <row r="945">
      <c r="A945" s="152"/>
      <c r="B945" s="153"/>
      <c r="C945" s="153"/>
      <c r="D945" s="153"/>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row>
    <row r="946">
      <c r="A946" s="152"/>
      <c r="B946" s="153"/>
      <c r="C946" s="153"/>
      <c r="D946" s="153"/>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row>
    <row r="947">
      <c r="A947" s="152"/>
      <c r="B947" s="153"/>
      <c r="C947" s="153"/>
      <c r="D947" s="153"/>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row>
    <row r="948">
      <c r="A948" s="152"/>
      <c r="B948" s="153"/>
      <c r="C948" s="153"/>
      <c r="D948" s="153"/>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row>
    <row r="949">
      <c r="A949" s="152"/>
      <c r="B949" s="153"/>
      <c r="C949" s="153"/>
      <c r="D949" s="153"/>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row>
    <row r="950">
      <c r="A950" s="152"/>
      <c r="B950" s="153"/>
      <c r="C950" s="153"/>
      <c r="D950" s="153"/>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row>
    <row r="951">
      <c r="A951" s="152"/>
      <c r="B951" s="153"/>
      <c r="C951" s="153"/>
      <c r="D951" s="153"/>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row>
    <row r="952">
      <c r="A952" s="152"/>
      <c r="B952" s="153"/>
      <c r="C952" s="153"/>
      <c r="D952" s="153"/>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row>
    <row r="953">
      <c r="A953" s="152"/>
      <c r="B953" s="153"/>
      <c r="C953" s="153"/>
      <c r="D953" s="153"/>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row>
    <row r="954">
      <c r="A954" s="152"/>
      <c r="B954" s="153"/>
      <c r="C954" s="153"/>
      <c r="D954" s="153"/>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row>
    <row r="955">
      <c r="A955" s="152"/>
      <c r="B955" s="153"/>
      <c r="C955" s="153"/>
      <c r="D955" s="153"/>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row>
    <row r="956">
      <c r="A956" s="152"/>
      <c r="B956" s="153"/>
      <c r="C956" s="153"/>
      <c r="D956" s="153"/>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row>
    <row r="957">
      <c r="A957" s="152"/>
      <c r="B957" s="153"/>
      <c r="C957" s="153"/>
      <c r="D957" s="153"/>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row>
    <row r="958">
      <c r="A958" s="152"/>
      <c r="B958" s="153"/>
      <c r="C958" s="153"/>
      <c r="D958" s="153"/>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row>
    <row r="959">
      <c r="A959" s="152"/>
      <c r="B959" s="153"/>
      <c r="C959" s="153"/>
      <c r="D959" s="153"/>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row>
    <row r="960">
      <c r="A960" s="152"/>
      <c r="B960" s="153"/>
      <c r="C960" s="153"/>
      <c r="D960" s="153"/>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row>
    <row r="961">
      <c r="A961" s="152"/>
      <c r="B961" s="153"/>
      <c r="C961" s="153"/>
      <c r="D961" s="153"/>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row>
    <row r="962">
      <c r="A962" s="152"/>
      <c r="B962" s="153"/>
      <c r="C962" s="153"/>
      <c r="D962" s="153"/>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row>
    <row r="963">
      <c r="A963" s="152"/>
      <c r="B963" s="153"/>
      <c r="C963" s="153"/>
      <c r="D963" s="153"/>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row>
    <row r="964">
      <c r="A964" s="152"/>
      <c r="B964" s="153"/>
      <c r="C964" s="153"/>
      <c r="D964" s="153"/>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row>
    <row r="965">
      <c r="A965" s="152"/>
      <c r="B965" s="153"/>
      <c r="C965" s="153"/>
      <c r="D965" s="153"/>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row>
    <row r="966">
      <c r="A966" s="152"/>
      <c r="B966" s="153"/>
      <c r="C966" s="153"/>
      <c r="D966" s="153"/>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row>
    <row r="967">
      <c r="A967" s="152"/>
      <c r="B967" s="153"/>
      <c r="C967" s="153"/>
      <c r="D967" s="153"/>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row>
    <row r="968">
      <c r="A968" s="152"/>
      <c r="B968" s="153"/>
      <c r="C968" s="153"/>
      <c r="D968" s="153"/>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row>
    <row r="969">
      <c r="A969" s="152"/>
      <c r="B969" s="153"/>
      <c r="C969" s="153"/>
      <c r="D969" s="153"/>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row>
    <row r="970">
      <c r="A970" s="152"/>
      <c r="B970" s="153"/>
      <c r="C970" s="153"/>
      <c r="D970" s="153"/>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row>
    <row r="971">
      <c r="A971" s="152"/>
      <c r="B971" s="153"/>
      <c r="C971" s="153"/>
      <c r="D971" s="153"/>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row>
    <row r="972">
      <c r="A972" s="152"/>
      <c r="B972" s="153"/>
      <c r="C972" s="153"/>
      <c r="D972" s="153"/>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row>
    <row r="973">
      <c r="A973" s="152"/>
      <c r="B973" s="153"/>
      <c r="C973" s="153"/>
      <c r="D973" s="153"/>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row>
    <row r="974">
      <c r="A974" s="152"/>
      <c r="B974" s="153"/>
      <c r="C974" s="153"/>
      <c r="D974" s="153"/>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row>
    <row r="975">
      <c r="A975" s="152"/>
      <c r="B975" s="153"/>
      <c r="C975" s="153"/>
      <c r="D975" s="153"/>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row>
    <row r="976">
      <c r="A976" s="152"/>
      <c r="B976" s="153"/>
      <c r="C976" s="153"/>
      <c r="D976" s="153"/>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row>
    <row r="977">
      <c r="A977" s="152"/>
      <c r="B977" s="153"/>
      <c r="C977" s="153"/>
      <c r="D977" s="153"/>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row>
    <row r="978">
      <c r="A978" s="152"/>
      <c r="B978" s="153"/>
      <c r="C978" s="153"/>
      <c r="D978" s="153"/>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row>
    <row r="979">
      <c r="A979" s="152"/>
      <c r="B979" s="153"/>
      <c r="C979" s="153"/>
      <c r="D979" s="153"/>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row>
    <row r="980">
      <c r="A980" s="152"/>
      <c r="B980" s="153"/>
      <c r="C980" s="153"/>
      <c r="D980" s="153"/>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row>
    <row r="981">
      <c r="A981" s="152"/>
      <c r="B981" s="153"/>
      <c r="C981" s="153"/>
      <c r="D981" s="153"/>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row>
    <row r="982">
      <c r="A982" s="152"/>
      <c r="B982" s="153"/>
      <c r="C982" s="153"/>
      <c r="D982" s="153"/>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row>
    <row r="983">
      <c r="A983" s="152"/>
      <c r="B983" s="153"/>
      <c r="C983" s="153"/>
      <c r="D983" s="153"/>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row>
    <row r="984">
      <c r="A984" s="152"/>
      <c r="B984" s="153"/>
      <c r="C984" s="153"/>
      <c r="D984" s="153"/>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row>
    <row r="985">
      <c r="A985" s="152"/>
      <c r="B985" s="153"/>
      <c r="C985" s="153"/>
      <c r="D985" s="153"/>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row>
    <row r="986">
      <c r="A986" s="152"/>
      <c r="B986" s="153"/>
      <c r="C986" s="153"/>
      <c r="D986" s="153"/>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row>
    <row r="987">
      <c r="A987" s="152"/>
      <c r="B987" s="153"/>
      <c r="C987" s="153"/>
      <c r="D987" s="153"/>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row>
    <row r="988">
      <c r="A988" s="152"/>
      <c r="B988" s="153"/>
      <c r="C988" s="153"/>
      <c r="D988" s="153"/>
      <c r="E988" s="144"/>
      <c r="F988" s="144"/>
      <c r="G988" s="144"/>
      <c r="H988" s="144"/>
      <c r="I988" s="144"/>
      <c r="J988" s="144"/>
      <c r="K988" s="144"/>
      <c r="L988" s="144"/>
      <c r="M988" s="144"/>
      <c r="N988" s="144"/>
      <c r="O988" s="144"/>
      <c r="P988" s="144"/>
      <c r="Q988" s="144"/>
      <c r="R988" s="144"/>
      <c r="S988" s="144"/>
      <c r="T988" s="144"/>
      <c r="U988" s="144"/>
      <c r="V988" s="144"/>
      <c r="W988" s="144"/>
      <c r="X988" s="144"/>
      <c r="Y988" s="144"/>
      <c r="Z988" s="144"/>
    </row>
    <row r="989">
      <c r="A989" s="152"/>
      <c r="B989" s="153"/>
      <c r="C989" s="153"/>
      <c r="D989" s="153"/>
      <c r="E989" s="144"/>
      <c r="F989" s="144"/>
      <c r="G989" s="144"/>
      <c r="H989" s="144"/>
      <c r="I989" s="144"/>
      <c r="J989" s="144"/>
      <c r="K989" s="144"/>
      <c r="L989" s="144"/>
      <c r="M989" s="144"/>
      <c r="N989" s="144"/>
      <c r="O989" s="144"/>
      <c r="P989" s="144"/>
      <c r="Q989" s="144"/>
      <c r="R989" s="144"/>
      <c r="S989" s="144"/>
      <c r="T989" s="144"/>
      <c r="U989" s="144"/>
      <c r="V989" s="144"/>
      <c r="W989" s="144"/>
      <c r="X989" s="144"/>
      <c r="Y989" s="144"/>
      <c r="Z989" s="144"/>
    </row>
    <row r="990">
      <c r="A990" s="152"/>
      <c r="B990" s="153"/>
      <c r="C990" s="153"/>
      <c r="D990" s="153"/>
      <c r="E990" s="144"/>
      <c r="F990" s="144"/>
      <c r="G990" s="144"/>
      <c r="H990" s="144"/>
      <c r="I990" s="144"/>
      <c r="J990" s="144"/>
      <c r="K990" s="144"/>
      <c r="L990" s="144"/>
      <c r="M990" s="144"/>
      <c r="N990" s="144"/>
      <c r="O990" s="144"/>
      <c r="P990" s="144"/>
      <c r="Q990" s="144"/>
      <c r="R990" s="144"/>
      <c r="S990" s="144"/>
      <c r="T990" s="144"/>
      <c r="U990" s="144"/>
      <c r="V990" s="144"/>
      <c r="W990" s="144"/>
      <c r="X990" s="144"/>
      <c r="Y990" s="144"/>
      <c r="Z990" s="144"/>
    </row>
    <row r="991">
      <c r="A991" s="152"/>
      <c r="B991" s="153"/>
      <c r="C991" s="153"/>
      <c r="D991" s="153"/>
      <c r="E991" s="144"/>
      <c r="F991" s="144"/>
      <c r="G991" s="144"/>
      <c r="H991" s="144"/>
      <c r="I991" s="144"/>
      <c r="J991" s="144"/>
      <c r="K991" s="144"/>
      <c r="L991" s="144"/>
      <c r="M991" s="144"/>
      <c r="N991" s="144"/>
      <c r="O991" s="144"/>
      <c r="P991" s="144"/>
      <c r="Q991" s="144"/>
      <c r="R991" s="144"/>
      <c r="S991" s="144"/>
      <c r="T991" s="144"/>
      <c r="U991" s="144"/>
      <c r="V991" s="144"/>
      <c r="W991" s="144"/>
      <c r="X991" s="144"/>
      <c r="Y991" s="144"/>
      <c r="Z991" s="144"/>
    </row>
    <row r="992">
      <c r="A992" s="152"/>
      <c r="B992" s="153"/>
      <c r="C992" s="153"/>
      <c r="D992" s="153"/>
      <c r="E992" s="144"/>
      <c r="F992" s="144"/>
      <c r="G992" s="144"/>
      <c r="H992" s="144"/>
      <c r="I992" s="144"/>
      <c r="J992" s="144"/>
      <c r="K992" s="144"/>
      <c r="L992" s="144"/>
      <c r="M992" s="144"/>
      <c r="N992" s="144"/>
      <c r="O992" s="144"/>
      <c r="P992" s="144"/>
      <c r="Q992" s="144"/>
      <c r="R992" s="144"/>
      <c r="S992" s="144"/>
      <c r="T992" s="144"/>
      <c r="U992" s="144"/>
      <c r="V992" s="144"/>
      <c r="W992" s="144"/>
      <c r="X992" s="144"/>
      <c r="Y992" s="144"/>
      <c r="Z992" s="144"/>
    </row>
    <row r="993">
      <c r="A993" s="152"/>
      <c r="B993" s="153"/>
      <c r="C993" s="153"/>
      <c r="D993" s="153"/>
      <c r="E993" s="144"/>
      <c r="F993" s="144"/>
      <c r="G993" s="144"/>
      <c r="H993" s="144"/>
      <c r="I993" s="144"/>
      <c r="J993" s="144"/>
      <c r="K993" s="144"/>
      <c r="L993" s="144"/>
      <c r="M993" s="144"/>
      <c r="N993" s="144"/>
      <c r="O993" s="144"/>
      <c r="P993" s="144"/>
      <c r="Q993" s="144"/>
      <c r="R993" s="144"/>
      <c r="S993" s="144"/>
      <c r="T993" s="144"/>
      <c r="U993" s="144"/>
      <c r="V993" s="144"/>
      <c r="W993" s="144"/>
      <c r="X993" s="144"/>
      <c r="Y993" s="144"/>
      <c r="Z993" s="144"/>
    </row>
    <row r="994">
      <c r="A994" s="152"/>
      <c r="B994" s="153"/>
      <c r="C994" s="153"/>
      <c r="D994" s="153"/>
      <c r="E994" s="144"/>
      <c r="F994" s="144"/>
      <c r="G994" s="144"/>
      <c r="H994" s="144"/>
      <c r="I994" s="144"/>
      <c r="J994" s="144"/>
      <c r="K994" s="144"/>
      <c r="L994" s="144"/>
      <c r="M994" s="144"/>
      <c r="N994" s="144"/>
      <c r="O994" s="144"/>
      <c r="P994" s="144"/>
      <c r="Q994" s="144"/>
      <c r="R994" s="144"/>
      <c r="S994" s="144"/>
      <c r="T994" s="144"/>
      <c r="U994" s="144"/>
      <c r="V994" s="144"/>
      <c r="W994" s="144"/>
      <c r="X994" s="144"/>
      <c r="Y994" s="144"/>
      <c r="Z994" s="144"/>
    </row>
    <row r="995">
      <c r="A995" s="152"/>
      <c r="B995" s="153"/>
      <c r="C995" s="153"/>
      <c r="D995" s="153"/>
      <c r="E995" s="144"/>
      <c r="F995" s="144"/>
      <c r="G995" s="144"/>
      <c r="H995" s="144"/>
      <c r="I995" s="144"/>
      <c r="J995" s="144"/>
      <c r="K995" s="144"/>
      <c r="L995" s="144"/>
      <c r="M995" s="144"/>
      <c r="N995" s="144"/>
      <c r="O995" s="144"/>
      <c r="P995" s="144"/>
      <c r="Q995" s="144"/>
      <c r="R995" s="144"/>
      <c r="S995" s="144"/>
      <c r="T995" s="144"/>
      <c r="U995" s="144"/>
      <c r="V995" s="144"/>
      <c r="W995" s="144"/>
      <c r="X995" s="144"/>
      <c r="Y995" s="144"/>
      <c r="Z995" s="144"/>
    </row>
    <row r="996">
      <c r="A996" s="152"/>
      <c r="B996" s="153"/>
      <c r="C996" s="153"/>
      <c r="D996" s="153"/>
      <c r="E996" s="144"/>
      <c r="F996" s="144"/>
      <c r="G996" s="144"/>
      <c r="H996" s="144"/>
      <c r="I996" s="144"/>
      <c r="J996" s="144"/>
      <c r="K996" s="144"/>
      <c r="L996" s="144"/>
      <c r="M996" s="144"/>
      <c r="N996" s="144"/>
      <c r="O996" s="144"/>
      <c r="P996" s="144"/>
      <c r="Q996" s="144"/>
      <c r="R996" s="144"/>
      <c r="S996" s="144"/>
      <c r="T996" s="144"/>
      <c r="U996" s="144"/>
      <c r="V996" s="144"/>
      <c r="W996" s="144"/>
      <c r="X996" s="144"/>
      <c r="Y996" s="144"/>
      <c r="Z996" s="144"/>
    </row>
    <row r="997">
      <c r="A997" s="152"/>
      <c r="B997" s="153"/>
      <c r="C997" s="153"/>
      <c r="D997" s="153"/>
      <c r="E997" s="144"/>
      <c r="F997" s="144"/>
      <c r="G997" s="144"/>
      <c r="H997" s="144"/>
      <c r="I997" s="144"/>
      <c r="J997" s="144"/>
      <c r="K997" s="144"/>
      <c r="L997" s="144"/>
      <c r="M997" s="144"/>
      <c r="N997" s="144"/>
      <c r="O997" s="144"/>
      <c r="P997" s="144"/>
      <c r="Q997" s="144"/>
      <c r="R997" s="144"/>
      <c r="S997" s="144"/>
      <c r="T997" s="144"/>
      <c r="U997" s="144"/>
      <c r="V997" s="144"/>
      <c r="W997" s="144"/>
      <c r="X997" s="144"/>
      <c r="Y997" s="144"/>
      <c r="Z997" s="144"/>
    </row>
    <row r="998">
      <c r="A998" s="152"/>
      <c r="B998" s="153"/>
      <c r="C998" s="153"/>
      <c r="D998" s="153"/>
      <c r="E998" s="144"/>
      <c r="F998" s="144"/>
      <c r="G998" s="144"/>
      <c r="H998" s="144"/>
      <c r="I998" s="144"/>
      <c r="J998" s="144"/>
      <c r="K998" s="144"/>
      <c r="L998" s="144"/>
      <c r="M998" s="144"/>
      <c r="N998" s="144"/>
      <c r="O998" s="144"/>
      <c r="P998" s="144"/>
      <c r="Q998" s="144"/>
      <c r="R998" s="144"/>
      <c r="S998" s="144"/>
      <c r="T998" s="144"/>
      <c r="U998" s="144"/>
      <c r="V998" s="144"/>
      <c r="W998" s="144"/>
      <c r="X998" s="144"/>
      <c r="Y998" s="144"/>
      <c r="Z998" s="144"/>
    </row>
    <row r="999">
      <c r="A999" s="152"/>
      <c r="B999" s="153"/>
      <c r="C999" s="153"/>
      <c r="D999" s="153"/>
      <c r="E999" s="144"/>
      <c r="F999" s="144"/>
      <c r="G999" s="144"/>
      <c r="H999" s="144"/>
      <c r="I999" s="144"/>
      <c r="J999" s="144"/>
      <c r="K999" s="144"/>
      <c r="L999" s="144"/>
      <c r="M999" s="144"/>
      <c r="N999" s="144"/>
      <c r="O999" s="144"/>
      <c r="P999" s="144"/>
      <c r="Q999" s="144"/>
      <c r="R999" s="144"/>
      <c r="S999" s="144"/>
      <c r="T999" s="144"/>
      <c r="U999" s="144"/>
      <c r="V999" s="144"/>
      <c r="W999" s="144"/>
      <c r="X999" s="144"/>
      <c r="Y999" s="144"/>
      <c r="Z999" s="144"/>
    </row>
    <row r="1000">
      <c r="A1000" s="152"/>
      <c r="B1000" s="153"/>
      <c r="C1000" s="153"/>
      <c r="D1000" s="153"/>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c r="Z1000" s="144"/>
    </row>
    <row r="1001">
      <c r="A1001" s="152"/>
      <c r="B1001" s="153"/>
      <c r="C1001" s="153"/>
      <c r="D1001" s="153"/>
      <c r="E1001" s="144"/>
      <c r="F1001" s="144"/>
      <c r="G1001" s="144"/>
      <c r="H1001" s="144"/>
      <c r="I1001" s="144"/>
      <c r="J1001" s="144"/>
      <c r="K1001" s="144"/>
      <c r="L1001" s="144"/>
      <c r="M1001" s="144"/>
      <c r="N1001" s="144"/>
      <c r="O1001" s="144"/>
      <c r="P1001" s="144"/>
      <c r="Q1001" s="144"/>
      <c r="R1001" s="144"/>
      <c r="S1001" s="144"/>
      <c r="T1001" s="144"/>
      <c r="U1001" s="144"/>
      <c r="V1001" s="144"/>
      <c r="W1001" s="144"/>
      <c r="X1001" s="144"/>
      <c r="Y1001" s="144"/>
      <c r="Z1001" s="144"/>
    </row>
    <row r="1002">
      <c r="A1002" s="152"/>
      <c r="B1002" s="153"/>
      <c r="C1002" s="153"/>
      <c r="D1002" s="153"/>
      <c r="E1002" s="144"/>
      <c r="F1002" s="144"/>
      <c r="G1002" s="144"/>
      <c r="H1002" s="144"/>
      <c r="I1002" s="144"/>
      <c r="J1002" s="144"/>
      <c r="K1002" s="144"/>
      <c r="L1002" s="144"/>
      <c r="M1002" s="144"/>
      <c r="N1002" s="144"/>
      <c r="O1002" s="144"/>
      <c r="P1002" s="144"/>
      <c r="Q1002" s="144"/>
      <c r="R1002" s="144"/>
      <c r="S1002" s="144"/>
      <c r="T1002" s="144"/>
      <c r="U1002" s="144"/>
      <c r="V1002" s="144"/>
      <c r="W1002" s="144"/>
      <c r="X1002" s="144"/>
      <c r="Y1002" s="144"/>
      <c r="Z1002" s="144"/>
    </row>
    <row r="1003">
      <c r="A1003" s="152"/>
      <c r="B1003" s="153"/>
      <c r="C1003" s="153"/>
      <c r="D1003" s="153"/>
      <c r="E1003" s="144"/>
      <c r="F1003" s="144"/>
      <c r="G1003" s="144"/>
      <c r="H1003" s="144"/>
      <c r="I1003" s="144"/>
      <c r="J1003" s="144"/>
      <c r="K1003" s="144"/>
      <c r="L1003" s="144"/>
      <c r="M1003" s="144"/>
      <c r="N1003" s="144"/>
      <c r="O1003" s="144"/>
      <c r="P1003" s="144"/>
      <c r="Q1003" s="144"/>
      <c r="R1003" s="144"/>
      <c r="S1003" s="144"/>
      <c r="T1003" s="144"/>
      <c r="U1003" s="144"/>
      <c r="V1003" s="144"/>
      <c r="W1003" s="144"/>
      <c r="X1003" s="144"/>
      <c r="Y1003" s="144"/>
      <c r="Z1003" s="144"/>
    </row>
    <row r="1004">
      <c r="A1004" s="152"/>
      <c r="B1004" s="153"/>
      <c r="C1004" s="153"/>
      <c r="D1004" s="153"/>
      <c r="E1004" s="144"/>
      <c r="F1004" s="144"/>
      <c r="G1004" s="144"/>
      <c r="H1004" s="144"/>
      <c r="I1004" s="144"/>
      <c r="J1004" s="144"/>
      <c r="K1004" s="144"/>
      <c r="L1004" s="144"/>
      <c r="M1004" s="144"/>
      <c r="N1004" s="144"/>
      <c r="O1004" s="144"/>
      <c r="P1004" s="144"/>
      <c r="Q1004" s="144"/>
      <c r="R1004" s="144"/>
      <c r="S1004" s="144"/>
      <c r="T1004" s="144"/>
      <c r="U1004" s="144"/>
      <c r="V1004" s="144"/>
      <c r="W1004" s="144"/>
      <c r="X1004" s="144"/>
      <c r="Y1004" s="144"/>
      <c r="Z1004" s="144"/>
    </row>
    <row r="1005">
      <c r="A1005" s="152"/>
      <c r="B1005" s="153"/>
      <c r="C1005" s="153"/>
      <c r="D1005" s="153"/>
      <c r="E1005" s="144"/>
      <c r="F1005" s="144"/>
      <c r="G1005" s="144"/>
      <c r="H1005" s="144"/>
      <c r="I1005" s="144"/>
      <c r="J1005" s="144"/>
      <c r="K1005" s="144"/>
      <c r="L1005" s="144"/>
      <c r="M1005" s="144"/>
      <c r="N1005" s="144"/>
      <c r="O1005" s="144"/>
      <c r="P1005" s="144"/>
      <c r="Q1005" s="144"/>
      <c r="R1005" s="144"/>
      <c r="S1005" s="144"/>
      <c r="T1005" s="144"/>
      <c r="U1005" s="144"/>
      <c r="V1005" s="144"/>
      <c r="W1005" s="144"/>
      <c r="X1005" s="144"/>
      <c r="Y1005" s="144"/>
      <c r="Z1005" s="144"/>
    </row>
    <row r="1006">
      <c r="A1006" s="152"/>
      <c r="B1006" s="153"/>
      <c r="C1006" s="153"/>
      <c r="D1006" s="153"/>
      <c r="E1006" s="144"/>
      <c r="F1006" s="144"/>
      <c r="G1006" s="144"/>
      <c r="H1006" s="144"/>
      <c r="I1006" s="144"/>
      <c r="J1006" s="144"/>
      <c r="K1006" s="144"/>
      <c r="L1006" s="144"/>
      <c r="M1006" s="144"/>
      <c r="N1006" s="144"/>
      <c r="O1006" s="144"/>
      <c r="P1006" s="144"/>
      <c r="Q1006" s="144"/>
      <c r="R1006" s="144"/>
      <c r="S1006" s="144"/>
      <c r="T1006" s="144"/>
      <c r="U1006" s="144"/>
      <c r="V1006" s="144"/>
      <c r="W1006" s="144"/>
      <c r="X1006" s="144"/>
      <c r="Y1006" s="144"/>
      <c r="Z1006" s="144"/>
    </row>
    <row r="1007">
      <c r="A1007" s="152"/>
      <c r="B1007" s="153"/>
      <c r="C1007" s="153"/>
      <c r="D1007" s="153"/>
      <c r="E1007" s="144"/>
      <c r="F1007" s="144"/>
      <c r="G1007" s="144"/>
      <c r="H1007" s="144"/>
      <c r="I1007" s="144"/>
      <c r="J1007" s="144"/>
      <c r="K1007" s="144"/>
      <c r="L1007" s="144"/>
      <c r="M1007" s="144"/>
      <c r="N1007" s="144"/>
      <c r="O1007" s="144"/>
      <c r="P1007" s="144"/>
      <c r="Q1007" s="144"/>
      <c r="R1007" s="144"/>
      <c r="S1007" s="144"/>
      <c r="T1007" s="144"/>
      <c r="U1007" s="144"/>
      <c r="V1007" s="144"/>
      <c r="W1007" s="144"/>
      <c r="X1007" s="144"/>
      <c r="Y1007" s="144"/>
      <c r="Z1007" s="144"/>
    </row>
    <row r="1008">
      <c r="A1008" s="152"/>
      <c r="B1008" s="153"/>
      <c r="C1008" s="153"/>
      <c r="D1008" s="153"/>
      <c r="E1008" s="144"/>
      <c r="F1008" s="144"/>
      <c r="G1008" s="144"/>
      <c r="H1008" s="144"/>
      <c r="I1008" s="144"/>
      <c r="J1008" s="144"/>
      <c r="K1008" s="144"/>
      <c r="L1008" s="144"/>
      <c r="M1008" s="144"/>
      <c r="N1008" s="144"/>
      <c r="O1008" s="144"/>
      <c r="P1008" s="144"/>
      <c r="Q1008" s="144"/>
      <c r="R1008" s="144"/>
      <c r="S1008" s="144"/>
      <c r="T1008" s="144"/>
      <c r="U1008" s="144"/>
      <c r="V1008" s="144"/>
      <c r="W1008" s="144"/>
      <c r="X1008" s="144"/>
      <c r="Y1008" s="144"/>
      <c r="Z1008" s="144"/>
    </row>
    <row r="1009">
      <c r="A1009" s="152"/>
      <c r="B1009" s="153"/>
      <c r="C1009" s="153"/>
      <c r="D1009" s="153"/>
      <c r="E1009" s="144"/>
      <c r="F1009" s="144"/>
      <c r="G1009" s="144"/>
      <c r="H1009" s="144"/>
      <c r="I1009" s="144"/>
      <c r="J1009" s="144"/>
      <c r="K1009" s="144"/>
      <c r="L1009" s="144"/>
      <c r="M1009" s="144"/>
      <c r="N1009" s="144"/>
      <c r="O1009" s="144"/>
      <c r="P1009" s="144"/>
      <c r="Q1009" s="144"/>
      <c r="R1009" s="144"/>
      <c r="S1009" s="144"/>
      <c r="T1009" s="144"/>
      <c r="U1009" s="144"/>
      <c r="V1009" s="144"/>
      <c r="W1009" s="144"/>
      <c r="X1009" s="144"/>
      <c r="Y1009" s="144"/>
      <c r="Z1009" s="144"/>
    </row>
    <row r="1010">
      <c r="A1010" s="152"/>
      <c r="B1010" s="153"/>
      <c r="C1010" s="153"/>
      <c r="D1010" s="153"/>
      <c r="E1010" s="144"/>
      <c r="F1010" s="144"/>
      <c r="G1010" s="144"/>
      <c r="H1010" s="144"/>
      <c r="I1010" s="144"/>
      <c r="J1010" s="144"/>
      <c r="K1010" s="144"/>
      <c r="L1010" s="144"/>
      <c r="M1010" s="144"/>
      <c r="N1010" s="144"/>
      <c r="O1010" s="144"/>
      <c r="P1010" s="144"/>
      <c r="Q1010" s="144"/>
      <c r="R1010" s="144"/>
      <c r="S1010" s="144"/>
      <c r="T1010" s="144"/>
      <c r="U1010" s="144"/>
      <c r="V1010" s="144"/>
      <c r="W1010" s="144"/>
      <c r="X1010" s="144"/>
      <c r="Y1010" s="144"/>
      <c r="Z1010" s="144"/>
    </row>
    <row r="1011">
      <c r="A1011" s="152"/>
      <c r="B1011" s="153"/>
      <c r="C1011" s="153"/>
      <c r="D1011" s="153"/>
      <c r="E1011" s="144"/>
      <c r="F1011" s="144"/>
      <c r="G1011" s="144"/>
      <c r="H1011" s="144"/>
      <c r="I1011" s="144"/>
      <c r="J1011" s="144"/>
      <c r="K1011" s="144"/>
      <c r="L1011" s="144"/>
      <c r="M1011" s="144"/>
      <c r="N1011" s="144"/>
      <c r="O1011" s="144"/>
      <c r="P1011" s="144"/>
      <c r="Q1011" s="144"/>
      <c r="R1011" s="144"/>
      <c r="S1011" s="144"/>
      <c r="T1011" s="144"/>
      <c r="U1011" s="144"/>
      <c r="V1011" s="144"/>
      <c r="W1011" s="144"/>
      <c r="X1011" s="144"/>
      <c r="Y1011" s="144"/>
      <c r="Z1011" s="144"/>
    </row>
    <row r="1012">
      <c r="A1012" s="152"/>
      <c r="B1012" s="153"/>
      <c r="C1012" s="153"/>
      <c r="D1012" s="153"/>
      <c r="E1012" s="144"/>
      <c r="F1012" s="144"/>
      <c r="G1012" s="144"/>
      <c r="H1012" s="144"/>
      <c r="I1012" s="144"/>
      <c r="J1012" s="144"/>
      <c r="K1012" s="144"/>
      <c r="L1012" s="144"/>
      <c r="M1012" s="144"/>
      <c r="N1012" s="144"/>
      <c r="O1012" s="144"/>
      <c r="P1012" s="144"/>
      <c r="Q1012" s="144"/>
      <c r="R1012" s="144"/>
      <c r="S1012" s="144"/>
      <c r="T1012" s="144"/>
      <c r="U1012" s="144"/>
      <c r="V1012" s="144"/>
      <c r="W1012" s="144"/>
      <c r="X1012" s="144"/>
      <c r="Y1012" s="144"/>
      <c r="Z1012" s="144"/>
    </row>
    <row r="1013">
      <c r="A1013" s="152"/>
      <c r="B1013" s="153"/>
      <c r="C1013" s="153"/>
      <c r="D1013" s="153"/>
      <c r="E1013" s="144"/>
      <c r="F1013" s="144"/>
      <c r="G1013" s="144"/>
      <c r="H1013" s="144"/>
      <c r="I1013" s="144"/>
      <c r="J1013" s="144"/>
      <c r="K1013" s="144"/>
      <c r="L1013" s="144"/>
      <c r="M1013" s="144"/>
      <c r="N1013" s="144"/>
      <c r="O1013" s="144"/>
      <c r="P1013" s="144"/>
      <c r="Q1013" s="144"/>
      <c r="R1013" s="144"/>
      <c r="S1013" s="144"/>
      <c r="T1013" s="144"/>
      <c r="U1013" s="144"/>
      <c r="V1013" s="144"/>
      <c r="W1013" s="144"/>
      <c r="X1013" s="144"/>
      <c r="Y1013" s="144"/>
      <c r="Z1013" s="144"/>
    </row>
    <row r="1014">
      <c r="A1014" s="152"/>
      <c r="B1014" s="153"/>
      <c r="C1014" s="153"/>
      <c r="D1014" s="153"/>
      <c r="E1014" s="144"/>
      <c r="F1014" s="144"/>
      <c r="G1014" s="144"/>
      <c r="H1014" s="144"/>
      <c r="I1014" s="144"/>
      <c r="J1014" s="144"/>
      <c r="K1014" s="144"/>
      <c r="L1014" s="144"/>
      <c r="M1014" s="144"/>
      <c r="N1014" s="144"/>
      <c r="O1014" s="144"/>
      <c r="P1014" s="144"/>
      <c r="Q1014" s="144"/>
      <c r="R1014" s="144"/>
      <c r="S1014" s="144"/>
      <c r="T1014" s="144"/>
      <c r="U1014" s="144"/>
      <c r="V1014" s="144"/>
      <c r="W1014" s="144"/>
      <c r="X1014" s="144"/>
      <c r="Y1014" s="144"/>
      <c r="Z1014" s="144"/>
    </row>
    <row r="1015">
      <c r="A1015" s="152"/>
      <c r="B1015" s="153"/>
      <c r="C1015" s="153"/>
      <c r="D1015" s="153"/>
      <c r="E1015" s="144"/>
      <c r="F1015" s="144"/>
      <c r="G1015" s="144"/>
      <c r="H1015" s="144"/>
      <c r="I1015" s="144"/>
      <c r="J1015" s="144"/>
      <c r="K1015" s="144"/>
      <c r="L1015" s="144"/>
      <c r="M1015" s="144"/>
      <c r="N1015" s="144"/>
      <c r="O1015" s="144"/>
      <c r="P1015" s="144"/>
      <c r="Q1015" s="144"/>
      <c r="R1015" s="144"/>
      <c r="S1015" s="144"/>
      <c r="T1015" s="144"/>
      <c r="U1015" s="144"/>
      <c r="V1015" s="144"/>
      <c r="W1015" s="144"/>
      <c r="X1015" s="144"/>
      <c r="Y1015" s="144"/>
      <c r="Z1015" s="144"/>
    </row>
    <row r="1016">
      <c r="A1016" s="152"/>
      <c r="B1016" s="153"/>
      <c r="C1016" s="153"/>
      <c r="D1016" s="153"/>
      <c r="E1016" s="144"/>
      <c r="F1016" s="144"/>
      <c r="G1016" s="144"/>
      <c r="H1016" s="144"/>
      <c r="I1016" s="144"/>
      <c r="J1016" s="144"/>
      <c r="K1016" s="144"/>
      <c r="L1016" s="144"/>
      <c r="M1016" s="144"/>
      <c r="N1016" s="144"/>
      <c r="O1016" s="144"/>
      <c r="P1016" s="144"/>
      <c r="Q1016" s="144"/>
      <c r="R1016" s="144"/>
      <c r="S1016" s="144"/>
      <c r="T1016" s="144"/>
      <c r="U1016" s="144"/>
      <c r="V1016" s="144"/>
      <c r="W1016" s="144"/>
      <c r="X1016" s="144"/>
      <c r="Y1016" s="144"/>
      <c r="Z1016" s="144"/>
    </row>
    <row r="1017">
      <c r="A1017" s="152"/>
      <c r="B1017" s="153"/>
      <c r="C1017" s="153"/>
      <c r="D1017" s="153"/>
      <c r="E1017" s="144"/>
      <c r="F1017" s="144"/>
      <c r="G1017" s="144"/>
      <c r="H1017" s="144"/>
      <c r="I1017" s="144"/>
      <c r="J1017" s="144"/>
      <c r="K1017" s="144"/>
      <c r="L1017" s="144"/>
      <c r="M1017" s="144"/>
      <c r="N1017" s="144"/>
      <c r="O1017" s="144"/>
      <c r="P1017" s="144"/>
      <c r="Q1017" s="144"/>
      <c r="R1017" s="144"/>
      <c r="S1017" s="144"/>
      <c r="T1017" s="144"/>
      <c r="U1017" s="144"/>
      <c r="V1017" s="144"/>
      <c r="W1017" s="144"/>
      <c r="X1017" s="144"/>
      <c r="Y1017" s="144"/>
      <c r="Z1017" s="144"/>
    </row>
    <row r="1018">
      <c r="A1018" s="152"/>
      <c r="B1018" s="153"/>
      <c r="C1018" s="153"/>
      <c r="D1018" s="153"/>
      <c r="E1018" s="144"/>
      <c r="F1018" s="144"/>
      <c r="G1018" s="144"/>
      <c r="H1018" s="144"/>
      <c r="I1018" s="144"/>
      <c r="J1018" s="144"/>
      <c r="K1018" s="144"/>
      <c r="L1018" s="144"/>
      <c r="M1018" s="144"/>
      <c r="N1018" s="144"/>
      <c r="O1018" s="144"/>
      <c r="P1018" s="144"/>
      <c r="Q1018" s="144"/>
      <c r="R1018" s="144"/>
      <c r="S1018" s="144"/>
      <c r="T1018" s="144"/>
      <c r="U1018" s="144"/>
      <c r="V1018" s="144"/>
      <c r="W1018" s="144"/>
      <c r="X1018" s="144"/>
      <c r="Y1018" s="144"/>
      <c r="Z1018" s="144"/>
    </row>
    <row r="1019">
      <c r="A1019" s="152"/>
      <c r="B1019" s="153"/>
      <c r="C1019" s="153"/>
      <c r="D1019" s="153"/>
      <c r="E1019" s="144"/>
      <c r="F1019" s="144"/>
      <c r="G1019" s="144"/>
      <c r="H1019" s="144"/>
      <c r="I1019" s="144"/>
      <c r="J1019" s="144"/>
      <c r="K1019" s="144"/>
      <c r="L1019" s="144"/>
      <c r="M1019" s="144"/>
      <c r="N1019" s="144"/>
      <c r="O1019" s="144"/>
      <c r="P1019" s="144"/>
      <c r="Q1019" s="144"/>
      <c r="R1019" s="144"/>
      <c r="S1019" s="144"/>
      <c r="T1019" s="144"/>
      <c r="U1019" s="144"/>
      <c r="V1019" s="144"/>
      <c r="W1019" s="144"/>
      <c r="X1019" s="144"/>
      <c r="Y1019" s="144"/>
      <c r="Z1019" s="144"/>
    </row>
    <row r="1020">
      <c r="A1020" s="152"/>
      <c r="B1020" s="153"/>
      <c r="C1020" s="153"/>
      <c r="D1020" s="153"/>
      <c r="E1020" s="144"/>
      <c r="F1020" s="144"/>
      <c r="G1020" s="144"/>
      <c r="H1020" s="144"/>
      <c r="I1020" s="144"/>
      <c r="J1020" s="144"/>
      <c r="K1020" s="144"/>
      <c r="L1020" s="144"/>
      <c r="M1020" s="144"/>
      <c r="N1020" s="144"/>
      <c r="O1020" s="144"/>
      <c r="P1020" s="144"/>
      <c r="Q1020" s="144"/>
      <c r="R1020" s="144"/>
      <c r="S1020" s="144"/>
      <c r="T1020" s="144"/>
      <c r="U1020" s="144"/>
      <c r="V1020" s="144"/>
      <c r="W1020" s="144"/>
      <c r="X1020" s="144"/>
      <c r="Y1020" s="144"/>
      <c r="Z1020" s="144"/>
    </row>
    <row r="1021">
      <c r="A1021" s="152"/>
      <c r="B1021" s="153"/>
      <c r="C1021" s="153"/>
      <c r="D1021" s="153"/>
      <c r="E1021" s="144"/>
      <c r="F1021" s="144"/>
      <c r="G1021" s="144"/>
      <c r="H1021" s="144"/>
      <c r="I1021" s="144"/>
      <c r="J1021" s="144"/>
      <c r="K1021" s="144"/>
      <c r="L1021" s="144"/>
      <c r="M1021" s="144"/>
      <c r="N1021" s="144"/>
      <c r="O1021" s="144"/>
      <c r="P1021" s="144"/>
      <c r="Q1021" s="144"/>
      <c r="R1021" s="144"/>
      <c r="S1021" s="144"/>
      <c r="T1021" s="144"/>
      <c r="U1021" s="144"/>
      <c r="V1021" s="144"/>
      <c r="W1021" s="144"/>
      <c r="X1021" s="144"/>
      <c r="Y1021" s="144"/>
      <c r="Z1021" s="144"/>
    </row>
    <row r="1022">
      <c r="A1022" s="152"/>
      <c r="B1022" s="153"/>
      <c r="C1022" s="153"/>
      <c r="D1022" s="153"/>
      <c r="E1022" s="144"/>
      <c r="F1022" s="144"/>
      <c r="G1022" s="144"/>
      <c r="H1022" s="144"/>
      <c r="I1022" s="144"/>
      <c r="J1022" s="144"/>
      <c r="K1022" s="144"/>
      <c r="L1022" s="144"/>
      <c r="M1022" s="144"/>
      <c r="N1022" s="144"/>
      <c r="O1022" s="144"/>
      <c r="P1022" s="144"/>
      <c r="Q1022" s="144"/>
      <c r="R1022" s="144"/>
      <c r="S1022" s="144"/>
      <c r="T1022" s="144"/>
      <c r="U1022" s="144"/>
      <c r="V1022" s="144"/>
      <c r="W1022" s="144"/>
      <c r="X1022" s="144"/>
      <c r="Y1022" s="144"/>
      <c r="Z1022" s="144"/>
    </row>
    <row r="1023">
      <c r="A1023" s="152"/>
      <c r="B1023" s="153"/>
      <c r="C1023" s="153"/>
      <c r="D1023" s="153"/>
      <c r="E1023" s="144"/>
      <c r="F1023" s="144"/>
      <c r="G1023" s="144"/>
      <c r="H1023" s="144"/>
      <c r="I1023" s="144"/>
      <c r="J1023" s="144"/>
      <c r="K1023" s="144"/>
      <c r="L1023" s="144"/>
      <c r="M1023" s="144"/>
      <c r="N1023" s="144"/>
      <c r="O1023" s="144"/>
      <c r="P1023" s="144"/>
      <c r="Q1023" s="144"/>
      <c r="R1023" s="144"/>
      <c r="S1023" s="144"/>
      <c r="T1023" s="144"/>
      <c r="U1023" s="144"/>
      <c r="V1023" s="144"/>
      <c r="W1023" s="144"/>
      <c r="X1023" s="144"/>
      <c r="Y1023" s="144"/>
      <c r="Z1023" s="144"/>
    </row>
    <row r="1024">
      <c r="A1024" s="152"/>
      <c r="B1024" s="153"/>
      <c r="C1024" s="153"/>
      <c r="D1024" s="153"/>
      <c r="E1024" s="144"/>
      <c r="F1024" s="144"/>
      <c r="G1024" s="144"/>
      <c r="H1024" s="144"/>
      <c r="I1024" s="144"/>
      <c r="J1024" s="144"/>
      <c r="K1024" s="144"/>
      <c r="L1024" s="144"/>
      <c r="M1024" s="144"/>
      <c r="N1024" s="144"/>
      <c r="O1024" s="144"/>
      <c r="P1024" s="144"/>
      <c r="Q1024" s="144"/>
      <c r="R1024" s="144"/>
      <c r="S1024" s="144"/>
      <c r="T1024" s="144"/>
      <c r="U1024" s="144"/>
      <c r="V1024" s="144"/>
      <c r="W1024" s="144"/>
      <c r="X1024" s="144"/>
      <c r="Y1024" s="144"/>
      <c r="Z1024" s="144"/>
    </row>
    <row r="1025">
      <c r="A1025" s="152"/>
      <c r="B1025" s="153"/>
      <c r="C1025" s="153"/>
      <c r="D1025" s="153"/>
      <c r="E1025" s="144"/>
      <c r="F1025" s="144"/>
      <c r="G1025" s="144"/>
      <c r="H1025" s="144"/>
      <c r="I1025" s="144"/>
      <c r="J1025" s="144"/>
      <c r="K1025" s="144"/>
      <c r="L1025" s="144"/>
      <c r="M1025" s="144"/>
      <c r="N1025" s="144"/>
      <c r="O1025" s="144"/>
      <c r="P1025" s="144"/>
      <c r="Q1025" s="144"/>
      <c r="R1025" s="144"/>
      <c r="S1025" s="144"/>
      <c r="T1025" s="144"/>
      <c r="U1025" s="144"/>
      <c r="V1025" s="144"/>
      <c r="W1025" s="144"/>
      <c r="X1025" s="144"/>
      <c r="Y1025" s="144"/>
      <c r="Z1025" s="144"/>
    </row>
    <row r="1026">
      <c r="A1026" s="152"/>
      <c r="B1026" s="153"/>
      <c r="C1026" s="153"/>
      <c r="D1026" s="153"/>
      <c r="E1026" s="144"/>
      <c r="F1026" s="144"/>
      <c r="G1026" s="144"/>
      <c r="H1026" s="144"/>
      <c r="I1026" s="144"/>
      <c r="J1026" s="144"/>
      <c r="K1026" s="144"/>
      <c r="L1026" s="144"/>
      <c r="M1026" s="144"/>
      <c r="N1026" s="144"/>
      <c r="O1026" s="144"/>
      <c r="P1026" s="144"/>
      <c r="Q1026" s="144"/>
      <c r="R1026" s="144"/>
      <c r="S1026" s="144"/>
      <c r="T1026" s="144"/>
      <c r="U1026" s="144"/>
      <c r="V1026" s="144"/>
      <c r="W1026" s="144"/>
      <c r="X1026" s="144"/>
      <c r="Y1026" s="144"/>
      <c r="Z1026" s="144"/>
    </row>
    <row r="1027">
      <c r="A1027" s="152"/>
      <c r="B1027" s="153"/>
      <c r="C1027" s="153"/>
      <c r="D1027" s="153"/>
      <c r="E1027" s="144"/>
      <c r="F1027" s="144"/>
      <c r="G1027" s="144"/>
      <c r="H1027" s="144"/>
      <c r="I1027" s="144"/>
      <c r="J1027" s="144"/>
      <c r="K1027" s="144"/>
      <c r="L1027" s="144"/>
      <c r="M1027" s="144"/>
      <c r="N1027" s="144"/>
      <c r="O1027" s="144"/>
      <c r="P1027" s="144"/>
      <c r="Q1027" s="144"/>
      <c r="R1027" s="144"/>
      <c r="S1027" s="144"/>
      <c r="T1027" s="144"/>
      <c r="U1027" s="144"/>
      <c r="V1027" s="144"/>
      <c r="W1027" s="144"/>
      <c r="X1027" s="144"/>
      <c r="Y1027" s="144"/>
      <c r="Z1027" s="144"/>
    </row>
    <row r="1028">
      <c r="A1028" s="152"/>
      <c r="B1028" s="153"/>
      <c r="C1028" s="153"/>
      <c r="D1028" s="153"/>
      <c r="E1028" s="144"/>
      <c r="F1028" s="144"/>
      <c r="G1028" s="144"/>
      <c r="H1028" s="144"/>
      <c r="I1028" s="144"/>
      <c r="J1028" s="144"/>
      <c r="K1028" s="144"/>
      <c r="L1028" s="144"/>
      <c r="M1028" s="144"/>
      <c r="N1028" s="144"/>
      <c r="O1028" s="144"/>
      <c r="P1028" s="144"/>
      <c r="Q1028" s="144"/>
      <c r="R1028" s="144"/>
      <c r="S1028" s="144"/>
      <c r="T1028" s="144"/>
      <c r="U1028" s="144"/>
      <c r="V1028" s="144"/>
      <c r="W1028" s="144"/>
      <c r="X1028" s="144"/>
      <c r="Y1028" s="144"/>
      <c r="Z1028" s="144"/>
    </row>
    <row r="1029">
      <c r="A1029" s="152"/>
      <c r="B1029" s="153"/>
      <c r="C1029" s="153"/>
      <c r="D1029" s="153"/>
      <c r="E1029" s="144"/>
      <c r="F1029" s="144"/>
      <c r="G1029" s="144"/>
      <c r="H1029" s="144"/>
      <c r="I1029" s="144"/>
      <c r="J1029" s="144"/>
      <c r="K1029" s="144"/>
      <c r="L1029" s="144"/>
      <c r="M1029" s="144"/>
      <c r="N1029" s="144"/>
      <c r="O1029" s="144"/>
      <c r="P1029" s="144"/>
      <c r="Q1029" s="144"/>
      <c r="R1029" s="144"/>
      <c r="S1029" s="144"/>
      <c r="T1029" s="144"/>
      <c r="U1029" s="144"/>
      <c r="V1029" s="144"/>
      <c r="W1029" s="144"/>
      <c r="X1029" s="144"/>
      <c r="Y1029" s="144"/>
      <c r="Z1029" s="144"/>
    </row>
    <row r="1030">
      <c r="A1030" s="152"/>
      <c r="B1030" s="153"/>
      <c r="C1030" s="153"/>
      <c r="D1030" s="153"/>
      <c r="E1030" s="144"/>
      <c r="F1030" s="144"/>
      <c r="G1030" s="144"/>
      <c r="H1030" s="144"/>
      <c r="I1030" s="144"/>
      <c r="J1030" s="144"/>
      <c r="K1030" s="144"/>
      <c r="L1030" s="144"/>
      <c r="M1030" s="144"/>
      <c r="N1030" s="144"/>
      <c r="O1030" s="144"/>
      <c r="P1030" s="144"/>
      <c r="Q1030" s="144"/>
      <c r="R1030" s="144"/>
      <c r="S1030" s="144"/>
      <c r="T1030" s="144"/>
      <c r="U1030" s="144"/>
      <c r="V1030" s="144"/>
      <c r="W1030" s="144"/>
      <c r="X1030" s="144"/>
      <c r="Y1030" s="144"/>
      <c r="Z1030" s="144"/>
    </row>
    <row r="1031">
      <c r="A1031" s="152"/>
      <c r="B1031" s="153"/>
      <c r="C1031" s="153"/>
      <c r="D1031" s="153"/>
      <c r="E1031" s="144"/>
      <c r="F1031" s="144"/>
      <c r="G1031" s="144"/>
      <c r="H1031" s="144"/>
      <c r="I1031" s="144"/>
      <c r="J1031" s="144"/>
      <c r="K1031" s="144"/>
      <c r="L1031" s="144"/>
      <c r="M1031" s="144"/>
      <c r="N1031" s="144"/>
      <c r="O1031" s="144"/>
      <c r="P1031" s="144"/>
      <c r="Q1031" s="144"/>
      <c r="R1031" s="144"/>
      <c r="S1031" s="144"/>
      <c r="T1031" s="144"/>
      <c r="U1031" s="144"/>
      <c r="V1031" s="144"/>
      <c r="W1031" s="144"/>
      <c r="X1031" s="144"/>
      <c r="Y1031" s="144"/>
      <c r="Z1031" s="144"/>
    </row>
    <row r="1032">
      <c r="A1032" s="152"/>
      <c r="B1032" s="153"/>
      <c r="C1032" s="153"/>
      <c r="D1032" s="153"/>
      <c r="E1032" s="144"/>
      <c r="F1032" s="144"/>
      <c r="G1032" s="144"/>
      <c r="H1032" s="144"/>
      <c r="I1032" s="144"/>
      <c r="J1032" s="144"/>
      <c r="K1032" s="144"/>
      <c r="L1032" s="144"/>
      <c r="M1032" s="144"/>
      <c r="N1032" s="144"/>
      <c r="O1032" s="144"/>
      <c r="P1032" s="144"/>
      <c r="Q1032" s="144"/>
      <c r="R1032" s="144"/>
      <c r="S1032" s="144"/>
      <c r="T1032" s="144"/>
      <c r="U1032" s="144"/>
      <c r="V1032" s="144"/>
      <c r="W1032" s="144"/>
      <c r="X1032" s="144"/>
      <c r="Y1032" s="144"/>
      <c r="Z1032" s="144"/>
    </row>
    <row r="1033">
      <c r="A1033" s="152"/>
      <c r="B1033" s="153"/>
      <c r="C1033" s="153"/>
      <c r="D1033" s="153"/>
      <c r="E1033" s="144"/>
      <c r="F1033" s="144"/>
      <c r="G1033" s="144"/>
      <c r="H1033" s="144"/>
      <c r="I1033" s="144"/>
      <c r="J1033" s="144"/>
      <c r="K1033" s="144"/>
      <c r="L1033" s="144"/>
      <c r="M1033" s="144"/>
      <c r="N1033" s="144"/>
      <c r="O1033" s="144"/>
      <c r="P1033" s="144"/>
      <c r="Q1033" s="144"/>
      <c r="R1033" s="144"/>
      <c r="S1033" s="144"/>
      <c r="T1033" s="144"/>
      <c r="U1033" s="144"/>
      <c r="V1033" s="144"/>
      <c r="W1033" s="144"/>
      <c r="X1033" s="144"/>
      <c r="Y1033" s="144"/>
      <c r="Z1033" s="144"/>
    </row>
    <row r="1034">
      <c r="A1034" s="152"/>
      <c r="B1034" s="153"/>
      <c r="C1034" s="153"/>
      <c r="D1034" s="153"/>
      <c r="E1034" s="144"/>
      <c r="F1034" s="144"/>
      <c r="G1034" s="144"/>
      <c r="H1034" s="144"/>
      <c r="I1034" s="144"/>
      <c r="J1034" s="144"/>
      <c r="K1034" s="144"/>
      <c r="L1034" s="144"/>
      <c r="M1034" s="144"/>
      <c r="N1034" s="144"/>
      <c r="O1034" s="144"/>
      <c r="P1034" s="144"/>
      <c r="Q1034" s="144"/>
      <c r="R1034" s="144"/>
      <c r="S1034" s="144"/>
      <c r="T1034" s="144"/>
      <c r="U1034" s="144"/>
      <c r="V1034" s="144"/>
      <c r="W1034" s="144"/>
      <c r="X1034" s="144"/>
      <c r="Y1034" s="144"/>
      <c r="Z1034" s="144"/>
    </row>
    <row r="1035">
      <c r="A1035" s="152"/>
      <c r="B1035" s="153"/>
      <c r="C1035" s="153"/>
      <c r="D1035" s="153"/>
      <c r="E1035" s="144"/>
      <c r="F1035" s="144"/>
      <c r="G1035" s="144"/>
      <c r="H1035" s="144"/>
      <c r="I1035" s="144"/>
      <c r="J1035" s="144"/>
      <c r="K1035" s="144"/>
      <c r="L1035" s="144"/>
      <c r="M1035" s="144"/>
      <c r="N1035" s="144"/>
      <c r="O1035" s="144"/>
      <c r="P1035" s="144"/>
      <c r="Q1035" s="144"/>
      <c r="R1035" s="144"/>
      <c r="S1035" s="144"/>
      <c r="T1035" s="144"/>
      <c r="U1035" s="144"/>
      <c r="V1035" s="144"/>
      <c r="W1035" s="144"/>
      <c r="X1035" s="144"/>
      <c r="Y1035" s="144"/>
      <c r="Z1035" s="144"/>
    </row>
    <row r="1036">
      <c r="A1036" s="152"/>
      <c r="B1036" s="153"/>
      <c r="C1036" s="153"/>
      <c r="D1036" s="153"/>
      <c r="E1036" s="144"/>
      <c r="F1036" s="144"/>
      <c r="G1036" s="144"/>
      <c r="H1036" s="144"/>
      <c r="I1036" s="144"/>
      <c r="J1036" s="144"/>
      <c r="K1036" s="144"/>
      <c r="L1036" s="144"/>
      <c r="M1036" s="144"/>
      <c r="N1036" s="144"/>
      <c r="O1036" s="144"/>
      <c r="P1036" s="144"/>
      <c r="Q1036" s="144"/>
      <c r="R1036" s="144"/>
      <c r="S1036" s="144"/>
      <c r="T1036" s="144"/>
      <c r="U1036" s="144"/>
      <c r="V1036" s="144"/>
      <c r="W1036" s="144"/>
      <c r="X1036" s="144"/>
      <c r="Y1036" s="144"/>
      <c r="Z1036" s="144"/>
    </row>
    <row r="1037">
      <c r="A1037" s="152"/>
      <c r="B1037" s="153"/>
      <c r="C1037" s="153"/>
      <c r="D1037" s="153"/>
      <c r="E1037" s="144"/>
      <c r="F1037" s="144"/>
      <c r="G1037" s="144"/>
      <c r="H1037" s="144"/>
      <c r="I1037" s="144"/>
      <c r="J1037" s="144"/>
      <c r="K1037" s="144"/>
      <c r="L1037" s="144"/>
      <c r="M1037" s="144"/>
      <c r="N1037" s="144"/>
      <c r="O1037" s="144"/>
      <c r="P1037" s="144"/>
      <c r="Q1037" s="144"/>
      <c r="R1037" s="144"/>
      <c r="S1037" s="144"/>
      <c r="T1037" s="144"/>
      <c r="U1037" s="144"/>
      <c r="V1037" s="144"/>
      <c r="W1037" s="144"/>
      <c r="X1037" s="144"/>
      <c r="Y1037" s="144"/>
      <c r="Z1037" s="144"/>
    </row>
    <row r="1038">
      <c r="A1038" s="152"/>
      <c r="B1038" s="153"/>
      <c r="C1038" s="153"/>
      <c r="D1038" s="153"/>
      <c r="E1038" s="144"/>
      <c r="F1038" s="144"/>
      <c r="G1038" s="144"/>
      <c r="H1038" s="144"/>
      <c r="I1038" s="144"/>
      <c r="J1038" s="144"/>
      <c r="K1038" s="144"/>
      <c r="L1038" s="144"/>
      <c r="M1038" s="144"/>
      <c r="N1038" s="144"/>
      <c r="O1038" s="144"/>
      <c r="P1038" s="144"/>
      <c r="Q1038" s="144"/>
      <c r="R1038" s="144"/>
      <c r="S1038" s="144"/>
      <c r="T1038" s="144"/>
      <c r="U1038" s="144"/>
      <c r="V1038" s="144"/>
      <c r="W1038" s="144"/>
      <c r="X1038" s="144"/>
      <c r="Y1038" s="144"/>
      <c r="Z1038" s="144"/>
    </row>
    <row r="1039">
      <c r="A1039" s="152"/>
      <c r="B1039" s="153"/>
      <c r="C1039" s="153"/>
      <c r="D1039" s="153"/>
      <c r="E1039" s="144"/>
      <c r="F1039" s="144"/>
      <c r="G1039" s="144"/>
      <c r="H1039" s="144"/>
      <c r="I1039" s="144"/>
      <c r="J1039" s="144"/>
      <c r="K1039" s="144"/>
      <c r="L1039" s="144"/>
      <c r="M1039" s="144"/>
      <c r="N1039" s="144"/>
      <c r="O1039" s="144"/>
      <c r="P1039" s="144"/>
      <c r="Q1039" s="144"/>
      <c r="R1039" s="144"/>
      <c r="S1039" s="144"/>
      <c r="T1039" s="144"/>
      <c r="U1039" s="144"/>
      <c r="V1039" s="144"/>
      <c r="W1039" s="144"/>
      <c r="X1039" s="144"/>
      <c r="Y1039" s="144"/>
      <c r="Z1039" s="144"/>
    </row>
    <row r="1040">
      <c r="A1040" s="152"/>
      <c r="B1040" s="153"/>
      <c r="C1040" s="153"/>
      <c r="D1040" s="153"/>
      <c r="E1040" s="144"/>
      <c r="F1040" s="144"/>
      <c r="G1040" s="144"/>
      <c r="H1040" s="144"/>
      <c r="I1040" s="144"/>
      <c r="J1040" s="144"/>
      <c r="K1040" s="144"/>
      <c r="L1040" s="144"/>
      <c r="M1040" s="144"/>
      <c r="N1040" s="144"/>
      <c r="O1040" s="144"/>
      <c r="P1040" s="144"/>
      <c r="Q1040" s="144"/>
      <c r="R1040" s="144"/>
      <c r="S1040" s="144"/>
      <c r="T1040" s="144"/>
      <c r="U1040" s="144"/>
      <c r="V1040" s="144"/>
      <c r="W1040" s="144"/>
      <c r="X1040" s="144"/>
      <c r="Y1040" s="144"/>
      <c r="Z1040" s="144"/>
    </row>
    <row r="1041">
      <c r="A1041" s="152"/>
      <c r="B1041" s="153"/>
      <c r="C1041" s="153"/>
      <c r="D1041" s="153"/>
      <c r="E1041" s="144"/>
      <c r="F1041" s="144"/>
      <c r="G1041" s="144"/>
      <c r="H1041" s="144"/>
      <c r="I1041" s="144"/>
      <c r="J1041" s="144"/>
      <c r="K1041" s="144"/>
      <c r="L1041" s="144"/>
      <c r="M1041" s="144"/>
      <c r="N1041" s="144"/>
      <c r="O1041" s="144"/>
      <c r="P1041" s="144"/>
      <c r="Q1041" s="144"/>
      <c r="R1041" s="144"/>
      <c r="S1041" s="144"/>
      <c r="T1041" s="144"/>
      <c r="U1041" s="144"/>
      <c r="V1041" s="144"/>
      <c r="W1041" s="144"/>
      <c r="X1041" s="144"/>
      <c r="Y1041" s="144"/>
      <c r="Z1041" s="144"/>
    </row>
    <row r="1042">
      <c r="A1042" s="152"/>
      <c r="B1042" s="153"/>
      <c r="C1042" s="153"/>
      <c r="D1042" s="153"/>
      <c r="E1042" s="144"/>
      <c r="F1042" s="144"/>
      <c r="G1042" s="144"/>
      <c r="H1042" s="144"/>
      <c r="I1042" s="144"/>
      <c r="J1042" s="144"/>
      <c r="K1042" s="144"/>
      <c r="L1042" s="144"/>
      <c r="M1042" s="144"/>
      <c r="N1042" s="144"/>
      <c r="O1042" s="144"/>
      <c r="P1042" s="144"/>
      <c r="Q1042" s="144"/>
      <c r="R1042" s="144"/>
      <c r="S1042" s="144"/>
      <c r="T1042" s="144"/>
      <c r="U1042" s="144"/>
      <c r="V1042" s="144"/>
      <c r="W1042" s="144"/>
      <c r="X1042" s="144"/>
      <c r="Y1042" s="144"/>
      <c r="Z1042" s="144"/>
    </row>
    <row r="1043">
      <c r="A1043" s="152"/>
      <c r="B1043" s="153"/>
      <c r="C1043" s="153"/>
      <c r="D1043" s="153"/>
      <c r="E1043" s="144"/>
      <c r="F1043" s="144"/>
      <c r="G1043" s="144"/>
      <c r="H1043" s="144"/>
      <c r="I1043" s="144"/>
      <c r="J1043" s="144"/>
      <c r="K1043" s="144"/>
      <c r="L1043" s="144"/>
      <c r="M1043" s="144"/>
      <c r="N1043" s="144"/>
      <c r="O1043" s="144"/>
      <c r="P1043" s="144"/>
      <c r="Q1043" s="144"/>
      <c r="R1043" s="144"/>
      <c r="S1043" s="144"/>
      <c r="T1043" s="144"/>
      <c r="U1043" s="144"/>
      <c r="V1043" s="144"/>
      <c r="W1043" s="144"/>
      <c r="X1043" s="144"/>
      <c r="Y1043" s="144"/>
      <c r="Z1043" s="144"/>
    </row>
    <row r="1044">
      <c r="A1044" s="152"/>
      <c r="B1044" s="153"/>
      <c r="C1044" s="153"/>
      <c r="D1044" s="153"/>
      <c r="E1044" s="144"/>
      <c r="F1044" s="144"/>
      <c r="G1044" s="144"/>
      <c r="H1044" s="144"/>
      <c r="I1044" s="144"/>
      <c r="J1044" s="144"/>
      <c r="K1044" s="144"/>
      <c r="L1044" s="144"/>
      <c r="M1044" s="144"/>
      <c r="N1044" s="144"/>
      <c r="O1044" s="144"/>
      <c r="P1044" s="144"/>
      <c r="Q1044" s="144"/>
      <c r="R1044" s="144"/>
      <c r="S1044" s="144"/>
      <c r="T1044" s="144"/>
      <c r="U1044" s="144"/>
      <c r="V1044" s="144"/>
      <c r="W1044" s="144"/>
      <c r="X1044" s="144"/>
      <c r="Y1044" s="144"/>
      <c r="Z1044" s="144"/>
    </row>
    <row r="1045">
      <c r="A1045" s="152"/>
      <c r="B1045" s="153"/>
      <c r="C1045" s="153"/>
      <c r="D1045" s="153"/>
      <c r="E1045" s="144"/>
      <c r="F1045" s="144"/>
      <c r="G1045" s="144"/>
      <c r="H1045" s="144"/>
      <c r="I1045" s="144"/>
      <c r="J1045" s="144"/>
      <c r="K1045" s="144"/>
      <c r="L1045" s="144"/>
      <c r="M1045" s="144"/>
      <c r="N1045" s="144"/>
      <c r="O1045" s="144"/>
      <c r="P1045" s="144"/>
      <c r="Q1045" s="144"/>
      <c r="R1045" s="144"/>
      <c r="S1045" s="144"/>
      <c r="T1045" s="144"/>
      <c r="U1045" s="144"/>
      <c r="V1045" s="144"/>
      <c r="W1045" s="144"/>
      <c r="X1045" s="144"/>
      <c r="Y1045" s="144"/>
      <c r="Z1045" s="144"/>
    </row>
    <row r="1046">
      <c r="A1046" s="152"/>
      <c r="B1046" s="153"/>
      <c r="C1046" s="153"/>
      <c r="D1046" s="153"/>
      <c r="E1046" s="144"/>
      <c r="F1046" s="144"/>
      <c r="G1046" s="144"/>
      <c r="H1046" s="144"/>
      <c r="I1046" s="144"/>
      <c r="J1046" s="144"/>
      <c r="K1046" s="144"/>
      <c r="L1046" s="144"/>
      <c r="M1046" s="144"/>
      <c r="N1046" s="144"/>
      <c r="O1046" s="144"/>
      <c r="P1046" s="144"/>
      <c r="Q1046" s="144"/>
      <c r="R1046" s="144"/>
      <c r="S1046" s="144"/>
      <c r="T1046" s="144"/>
      <c r="U1046" s="144"/>
      <c r="V1046" s="144"/>
      <c r="W1046" s="144"/>
      <c r="X1046" s="144"/>
      <c r="Y1046" s="144"/>
      <c r="Z1046" s="1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 customHeight="1">
      <c r="A1" s="23" t="s">
        <v>346</v>
      </c>
      <c r="B1" s="113" t="s">
        <v>347</v>
      </c>
      <c r="C1" s="25" t="s">
        <v>348</v>
      </c>
      <c r="D1" s="25" t="s">
        <v>349</v>
      </c>
      <c r="E1" s="25"/>
      <c r="F1" s="25"/>
      <c r="G1" s="25"/>
      <c r="H1" s="195" t="s">
        <v>350</v>
      </c>
      <c r="I1" s="25" t="s">
        <v>351</v>
      </c>
      <c r="J1" s="25" t="s">
        <v>352</v>
      </c>
      <c r="K1" s="196"/>
      <c r="L1" s="196"/>
      <c r="M1" s="196"/>
      <c r="N1" s="196"/>
      <c r="O1" s="196"/>
      <c r="P1" s="196"/>
      <c r="Q1" s="196"/>
      <c r="R1" s="196"/>
      <c r="S1" s="196"/>
      <c r="T1" s="196"/>
      <c r="U1" s="196"/>
      <c r="V1" s="196"/>
      <c r="W1" s="196"/>
      <c r="X1" s="196"/>
      <c r="Y1" s="196"/>
      <c r="Z1" s="196"/>
      <c r="AA1" s="196"/>
      <c r="AB1" s="196"/>
    </row>
    <row r="2">
      <c r="A2" s="197"/>
      <c r="B2" s="198">
        <v>39845.0</v>
      </c>
      <c r="C2" s="12" t="s">
        <v>353</v>
      </c>
      <c r="D2" s="199" t="s">
        <v>354</v>
      </c>
      <c r="E2" s="199"/>
      <c r="F2" s="199"/>
      <c r="G2" s="199"/>
      <c r="H2" s="200" t="s">
        <v>73</v>
      </c>
      <c r="I2" s="12" t="s">
        <v>355</v>
      </c>
      <c r="J2" s="12" t="s">
        <v>356</v>
      </c>
      <c r="K2" s="39"/>
      <c r="L2" s="39"/>
      <c r="M2" s="39"/>
      <c r="N2" s="39"/>
      <c r="O2" s="39"/>
      <c r="P2" s="39"/>
      <c r="Q2" s="39"/>
      <c r="R2" s="39"/>
      <c r="S2" s="39"/>
      <c r="T2" s="39"/>
      <c r="U2" s="39"/>
      <c r="V2" s="39"/>
      <c r="W2" s="39"/>
      <c r="X2" s="39"/>
      <c r="Y2" s="39"/>
      <c r="Z2" s="39"/>
      <c r="AA2" s="39"/>
      <c r="AB2" s="39"/>
    </row>
    <row r="3">
      <c r="A3" s="197"/>
      <c r="B3" s="50"/>
      <c r="C3" s="12"/>
      <c r="D3" s="199" t="s">
        <v>357</v>
      </c>
      <c r="H3" s="20"/>
      <c r="I3" s="12" t="s">
        <v>355</v>
      </c>
      <c r="J3" s="201" t="str">
        <f>CONCATENATE("Oct 2010: Amended loan at ",ADDRESS(8,11,4)," to $3.4M @ 3.25%")</f>
        <v>Oct 2010: Amended loan at K8 to $3.4M @ 3.25%</v>
      </c>
      <c r="K3" s="39"/>
      <c r="L3" s="39"/>
      <c r="M3" s="39"/>
      <c r="N3" s="39"/>
      <c r="O3" s="39"/>
      <c r="P3" s="39"/>
      <c r="Q3" s="39"/>
      <c r="R3" s="39"/>
      <c r="S3" s="39"/>
      <c r="T3" s="39"/>
      <c r="U3" s="39"/>
      <c r="V3" s="39"/>
      <c r="W3" s="39"/>
      <c r="X3" s="39"/>
      <c r="Y3" s="39"/>
      <c r="Z3" s="39"/>
      <c r="AA3" s="39"/>
      <c r="AB3" s="39"/>
    </row>
    <row r="4">
      <c r="A4" s="197"/>
      <c r="B4" s="50"/>
      <c r="C4" s="12"/>
      <c r="D4" s="199"/>
      <c r="H4" s="20"/>
      <c r="I4" s="12" t="s">
        <v>355</v>
      </c>
      <c r="J4" s="202" t="str">
        <f>CONCATENATE("Jun 2012: $1.45M of loan at ",ADDRESS(9,11,4)," converted to grant.")</f>
        <v>Jun 2012: $1.45M of loan at K9 converted to grant.</v>
      </c>
      <c r="K4" s="39"/>
      <c r="L4" s="39"/>
      <c r="M4" s="39"/>
      <c r="N4" s="39"/>
      <c r="O4" s="39"/>
      <c r="P4" s="39"/>
      <c r="Q4" s="39"/>
      <c r="R4" s="39"/>
      <c r="S4" s="39"/>
      <c r="T4" s="39"/>
      <c r="U4" s="39"/>
      <c r="V4" s="39"/>
      <c r="W4" s="39"/>
      <c r="X4" s="39"/>
      <c r="Y4" s="39"/>
      <c r="Z4" s="39"/>
      <c r="AA4" s="39"/>
      <c r="AB4" s="39"/>
    </row>
    <row r="5">
      <c r="A5" s="197"/>
      <c r="B5" s="50"/>
      <c r="C5" s="12"/>
      <c r="D5" s="199"/>
      <c r="H5" s="20"/>
      <c r="I5" s="12" t="s">
        <v>355</v>
      </c>
      <c r="J5" s="202" t="str">
        <f>CONCATENATE("2012-13: $1.3M of loan at ",ADDRESS(9,11,4)," to be converted to grant.  
Remaining $300K + interest due 20 Jun 2017.")</f>
        <v>2012-13: $1.3M of loan at K9 to be converted to grant.  
Remaining $300K + interest due 20 Jun 2017.</v>
      </c>
      <c r="K5" s="39"/>
      <c r="L5" s="39"/>
      <c r="M5" s="39"/>
      <c r="N5" s="39"/>
      <c r="O5" s="39"/>
      <c r="P5" s="39"/>
      <c r="Q5" s="39"/>
      <c r="R5" s="39"/>
      <c r="S5" s="39"/>
      <c r="T5" s="39"/>
      <c r="U5" s="39"/>
      <c r="V5" s="39"/>
      <c r="W5" s="39"/>
      <c r="X5" s="39"/>
      <c r="Y5" s="39"/>
      <c r="Z5" s="39"/>
      <c r="AA5" s="39"/>
      <c r="AB5" s="39"/>
    </row>
    <row r="6">
      <c r="A6" s="197"/>
      <c r="B6" s="50"/>
      <c r="C6" s="12"/>
      <c r="D6" s="199" t="s">
        <v>358</v>
      </c>
      <c r="H6" s="20"/>
      <c r="I6" s="12" t="s">
        <v>355</v>
      </c>
      <c r="J6" s="12" t="s">
        <v>359</v>
      </c>
      <c r="K6" s="39"/>
      <c r="L6" s="39"/>
      <c r="M6" s="39"/>
      <c r="N6" s="39"/>
      <c r="O6" s="39"/>
      <c r="P6" s="39"/>
      <c r="Q6" s="39"/>
      <c r="R6" s="39"/>
      <c r="S6" s="39"/>
      <c r="T6" s="39"/>
      <c r="U6" s="39"/>
      <c r="V6" s="39"/>
      <c r="W6" s="39"/>
      <c r="X6" s="39"/>
      <c r="Y6" s="39"/>
      <c r="Z6" s="39"/>
      <c r="AA6" s="39"/>
      <c r="AB6" s="39"/>
    </row>
    <row r="7">
      <c r="A7" s="197"/>
      <c r="B7" s="50"/>
      <c r="C7" s="12"/>
      <c r="D7" s="199">
        <v>1000000.0</v>
      </c>
      <c r="H7" s="20"/>
      <c r="I7" s="12" t="s">
        <v>360</v>
      </c>
      <c r="J7" s="12" t="s">
        <v>361</v>
      </c>
      <c r="K7" s="39"/>
      <c r="L7" s="39"/>
      <c r="M7" s="39"/>
      <c r="N7" s="39"/>
      <c r="O7" s="39"/>
      <c r="P7" s="39"/>
      <c r="Q7" s="39"/>
      <c r="R7" s="39"/>
      <c r="S7" s="39"/>
      <c r="T7" s="39"/>
      <c r="U7" s="39"/>
      <c r="V7" s="39"/>
      <c r="W7" s="39"/>
      <c r="X7" s="39"/>
      <c r="Y7" s="39"/>
      <c r="Z7" s="39"/>
      <c r="AA7" s="39"/>
      <c r="AB7" s="39"/>
    </row>
    <row r="8">
      <c r="A8" s="197"/>
      <c r="B8" s="50"/>
      <c r="C8" s="12"/>
      <c r="D8" s="199">
        <v>510000.0</v>
      </c>
      <c r="H8" s="20"/>
      <c r="I8" s="12" t="s">
        <v>360</v>
      </c>
      <c r="J8" s="12" t="s">
        <v>362</v>
      </c>
      <c r="K8" s="39"/>
      <c r="L8" s="39"/>
      <c r="M8" s="39"/>
      <c r="N8" s="39"/>
      <c r="O8" s="39"/>
      <c r="P8" s="39"/>
      <c r="Q8" s="39"/>
      <c r="R8" s="39"/>
      <c r="S8" s="39"/>
      <c r="T8" s="39"/>
      <c r="U8" s="39"/>
      <c r="V8" s="39"/>
      <c r="W8" s="39"/>
      <c r="X8" s="39"/>
      <c r="Y8" s="39"/>
      <c r="Z8" s="39"/>
      <c r="AA8" s="39"/>
      <c r="AB8" s="39"/>
    </row>
    <row r="9">
      <c r="A9" s="197"/>
      <c r="B9" s="50"/>
      <c r="C9" s="12" t="s">
        <v>252</v>
      </c>
      <c r="D9" s="199">
        <v>5000000.0</v>
      </c>
      <c r="H9" s="200" t="s">
        <v>257</v>
      </c>
      <c r="I9" s="12" t="s">
        <v>360</v>
      </c>
      <c r="J9" s="12" t="s">
        <v>363</v>
      </c>
      <c r="K9" s="39"/>
      <c r="L9" s="39"/>
      <c r="M9" s="39"/>
      <c r="N9" s="39"/>
      <c r="O9" s="39"/>
      <c r="P9" s="39"/>
      <c r="Q9" s="39"/>
      <c r="R9" s="39"/>
      <c r="S9" s="39"/>
      <c r="T9" s="39"/>
      <c r="U9" s="39"/>
      <c r="V9" s="39"/>
      <c r="W9" s="39"/>
      <c r="X9" s="39"/>
      <c r="Y9" s="39"/>
      <c r="Z9" s="39"/>
      <c r="AA9" s="39"/>
      <c r="AB9" s="39"/>
    </row>
    <row r="10">
      <c r="A10" s="197"/>
      <c r="B10" s="50"/>
      <c r="C10" s="12"/>
      <c r="D10" s="199" t="s">
        <v>364</v>
      </c>
      <c r="H10" s="200"/>
      <c r="I10" s="12" t="s">
        <v>360</v>
      </c>
      <c r="J10" s="12" t="s">
        <v>365</v>
      </c>
      <c r="K10" s="39"/>
      <c r="L10" s="39"/>
      <c r="M10" s="39"/>
      <c r="N10" s="39"/>
      <c r="O10" s="39"/>
      <c r="P10" s="39"/>
      <c r="Q10" s="39"/>
      <c r="R10" s="39"/>
      <c r="S10" s="39"/>
      <c r="T10" s="39"/>
      <c r="U10" s="39"/>
      <c r="V10" s="39"/>
      <c r="W10" s="39"/>
      <c r="X10" s="39"/>
      <c r="Y10" s="39"/>
      <c r="Z10" s="39"/>
      <c r="AA10" s="39"/>
      <c r="AB10" s="39"/>
    </row>
    <row r="11">
      <c r="A11" s="197"/>
      <c r="B11" s="50"/>
      <c r="C11" s="12" t="s">
        <v>258</v>
      </c>
      <c r="D11" s="199">
        <v>6800000.0</v>
      </c>
      <c r="H11" s="200" t="s">
        <v>66</v>
      </c>
      <c r="I11" s="12" t="s">
        <v>366</v>
      </c>
      <c r="J11" s="12" t="s">
        <v>365</v>
      </c>
      <c r="K11" s="39"/>
      <c r="L11" s="39"/>
      <c r="M11" s="39"/>
      <c r="N11" s="39"/>
      <c r="O11" s="39"/>
      <c r="P11" s="39"/>
      <c r="Q11" s="39"/>
      <c r="R11" s="39"/>
      <c r="S11" s="39"/>
      <c r="T11" s="39"/>
      <c r="U11" s="39"/>
      <c r="V11" s="39"/>
      <c r="W11" s="39"/>
      <c r="X11" s="39"/>
      <c r="Y11" s="39"/>
      <c r="Z11" s="39"/>
      <c r="AA11" s="39"/>
      <c r="AB11" s="39"/>
    </row>
    <row r="12" ht="30.0" customHeight="1">
      <c r="A12" s="11"/>
      <c r="B12" s="50"/>
      <c r="C12" s="11"/>
      <c r="D12" s="39"/>
      <c r="E12" s="39"/>
      <c r="F12" s="39"/>
      <c r="G12" s="39"/>
      <c r="H12" s="12"/>
      <c r="I12" s="39"/>
      <c r="J12" s="39"/>
      <c r="K12" s="39"/>
      <c r="L12" s="39"/>
      <c r="M12" s="39"/>
      <c r="N12" s="39"/>
      <c r="O12" s="39"/>
      <c r="P12" s="39"/>
      <c r="Q12" s="39"/>
      <c r="R12" s="39"/>
      <c r="S12" s="39"/>
      <c r="T12" s="39"/>
      <c r="U12" s="39"/>
      <c r="V12" s="39"/>
      <c r="W12" s="39"/>
      <c r="X12" s="39"/>
      <c r="Y12" s="39"/>
      <c r="Z12" s="39"/>
      <c r="AA12" s="39"/>
      <c r="AB12" s="39"/>
    </row>
  </sheetData>
  <mergeCells count="9">
    <mergeCell ref="D10:G10"/>
    <mergeCell ref="D11:G11"/>
    <mergeCell ref="D3:G3"/>
    <mergeCell ref="D4:G4"/>
    <mergeCell ref="D5:G5"/>
    <mergeCell ref="D6:G6"/>
    <mergeCell ref="D7:G7"/>
    <mergeCell ref="D8:G8"/>
    <mergeCell ref="D9:G9"/>
  </mergeCells>
  <drawing r:id="rId1"/>
</worksheet>
</file>