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shboard" sheetId="1" state="visible" r:id="rId3"/>
    <sheet name="RSEA Debt" sheetId="2" state="visible" r:id="rId4"/>
    <sheet name="Debt Summaries" sheetId="3" state="visible" r:id="rId5"/>
    <sheet name="RSEA Consolidated Financial Pos" sheetId="4" state="visible" r:id="rId6"/>
    <sheet name="RSEA Consolidated Activities" sheetId="5" state="visible" r:id="rId7"/>
    <sheet name="RSEA Consolidated Cash Flows" sheetId="6" state="visible" r:id="rId8"/>
    <sheet name="RSEA Consolidated Functional Ex" sheetId="7" state="visible" r:id="rId9"/>
  </sheets>
  <definedNames>
    <definedName function="false" hidden="false" name="SB740_Leases" vbProcedure="false">Dashboard!$A$113:$H$229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<sst xmlns="http://schemas.openxmlformats.org/spreadsheetml/2006/main" count="2279" uniqueCount="526">
  <si>
    <t xml:space="preserve"> </t>
  </si>
  <si>
    <t xml:space="preserve">Financial Statement</t>
  </si>
  <si>
    <t xml:space="preserve">Years collected</t>
  </si>
  <si>
    <t xml:space="preserve">Position</t>
  </si>
  <si>
    <t xml:space="preserve">2008 2009 2010 2011 2012 2013 2014 2015 2016 2017 2018 2019 2020 2021 2022</t>
  </si>
  <si>
    <t xml:space="preserve">Activities</t>
  </si>
  <si>
    <t xml:space="preserve">Cash Flow</t>
  </si>
  <si>
    <t xml:space="preserve">Functional Expenses</t>
  </si>
  <si>
    <t xml:space="preserve">2019 2020 2021 2022</t>
  </si>
  <si>
    <t xml:space="preserve">IRS Form 990</t>
  </si>
  <si>
    <t xml:space="preserve">Notes</t>
  </si>
  <si>
    <t xml:space="preserve">Rocketship Education</t>
  </si>
  <si>
    <r>
      <rPr>
        <sz val="12"/>
        <color theme="1"/>
        <rFont val="Alegreya Sans"/>
        <family val="0"/>
        <charset val="1"/>
      </rPr>
      <t xml:space="preserve"> </t>
    </r>
    <r>
      <rPr>
        <sz val="12"/>
        <color rgb="FF38761D"/>
        <rFont val="Alegreya Sans"/>
        <family val="0"/>
        <charset val="1"/>
      </rPr>
      <t xml:space="preserve">2010 2011 2012 2013 2014 2015 2016 2017 2018 2019 2020 2021 2022</t>
    </r>
  </si>
  <si>
    <t xml:space="preserve">* RSED revised its YE 2010 submission. It looks like it reclassified some "SUPPORT SERVICES" revenue (~$1.1M) as a grant or contribution. There were also some less significant changtes. Net revenue decreased by ~$94K.
* The YE 2011 submission uses the unrevised YE 2010 data on the first page. The rest of the submission is mostly empty. (I would say 2011 is a "failure to file" because so much is missing.</t>
  </si>
  <si>
    <t xml:space="preserve">Launchpad Development</t>
  </si>
  <si>
    <t xml:space="preserve">2010 2011 2012 2013 2014 2015 2016 2017 2018 2019 2020</t>
  </si>
  <si>
    <t xml:space="preserve">Debt</t>
  </si>
  <si>
    <t xml:space="preserve">Tax year
(YE 30 Jun)</t>
  </si>
  <si>
    <t xml:space="preserve">Borrower</t>
  </si>
  <si>
    <t xml:space="preserve">School(s)</t>
  </si>
  <si>
    <t xml:space="preserve">Lender/Terms</t>
  </si>
  <si>
    <t xml:space="preserve">Forgiven</t>
  </si>
  <si>
    <t xml:space="preserve">Status</t>
  </si>
  <si>
    <t xml:space="preserve">Location in Financial Statement
[YE/page]</t>
  </si>
  <si>
    <t xml:space="preserve">2008, 2009</t>
  </si>
  <si>
    <t xml:space="preserve">Locust LLC (LLC1)</t>
  </si>
  <si>
    <t xml:space="preserve">RMS
Mateo Sheedy</t>
  </si>
  <si>
    <t xml:space="preserve">CDFI (Raza Development Fund)
up to $5M @ 5.0%</t>
  </si>
  <si>
    <r>
      <rPr>
        <sz val="12"/>
        <color theme="1"/>
        <rFont val="Alegreya Sans"/>
        <family val="0"/>
        <charset val="1"/>
      </rPr>
      <t xml:space="preserve">7 years interest-only
(</t>
    </r>
    <r>
      <rPr>
        <sz val="12"/>
        <color rgb="FF990000"/>
        <rFont val="Alegreya Sans"/>
        <family val="0"/>
        <charset val="1"/>
      </rPr>
      <t xml:space="preserve">then balloon?</t>
    </r>
    <r>
      <rPr>
        <sz val="12"/>
        <color theme="1"/>
        <rFont val="Alegreya Sans"/>
        <family val="0"/>
        <charset val="1"/>
      </rPr>
      <t xml:space="preserve">)
Paid off with Series 2015 bonds</t>
    </r>
  </si>
  <si>
    <t xml:space="preserve">2009/11, 2010/11, 2011/15, 2012/16. 2013/17, 2014/13, 2015/13</t>
  </si>
  <si>
    <t xml:space="preserve">CDFI (Raza Development Fund)
up to $700K @ 5.25%</t>
  </si>
  <si>
    <t xml:space="preserve">7 years interest-only
then 20 years
Paid off with Series 2015 bonds</t>
  </si>
  <si>
    <t xml:space="preserve">2009/11, 2010/11, 2011/15, 2012/16, 2013/17, 2014/13, 2015/13</t>
  </si>
  <si>
    <t xml:space="preserve">Dobern LLC (LLC2)</t>
  </si>
  <si>
    <t xml:space="preserve">RSSP
Sí Se Puede</t>
  </si>
  <si>
    <t xml:space="preserve">CDFI
$6.8M @5.5%</t>
  </si>
  <si>
    <t xml:space="preserve">7 years
Paid off Aug 2015</t>
  </si>
  <si>
    <t xml:space="preserve">2009/11, 2010/12, 2011/115,16, 2012/17, 2013/17, 2014/13</t>
  </si>
  <si>
    <t xml:space="preserve">RMS</t>
  </si>
  <si>
    <t xml:space="preserve">CDE Revolving Loan
$200K @ 5%</t>
  </si>
  <si>
    <t xml:space="preserve">2009/12</t>
  </si>
  <si>
    <t xml:space="preserve">RSSP</t>
  </si>
  <si>
    <t xml:space="preserve">RSSP 
Sí Se Puede</t>
  </si>
  <si>
    <t xml:space="preserve">CDE Revolving Loan
$200K @ 1.47%</t>
  </si>
  <si>
    <t xml:space="preserve">CCSA Growth Loan
$325K @ 6.5%</t>
  </si>
  <si>
    <t xml:space="preserve">Paid off 2010</t>
  </si>
  <si>
    <t xml:space="preserve">RSED, later RSN</t>
  </si>
  <si>
    <t xml:space="preserve">Charter School Growth Fund (CSGF)
2009: $2.3M @ 4.0%
2010: $3.4M @ 3.25%
2018: $1.05M (remaining) 
2019: $950K (new maturity dates)
2020: $950K (new maturity dates)</t>
  </si>
  <si>
    <t xml:space="preserve">2009: $400K 
2010: $800K
2011: $1.2M0K
2012: $1.45M
2013: $2.2M
2014: $2.3M
2015: $2.34M
2016: $2.35M
2017: $2.35M</t>
  </si>
  <si>
    <t xml:space="preserve">2018: Final $1.05M+interest due Jun 2021
2019: Jun 2023
2020: Jun 2025</t>
  </si>
  <si>
    <t xml:space="preserve">2008+9/12, 2010/12, 2011/13, 2012/15, 2013/15, 2014/11, 2015/11, 2016/11, 2017/11, 2018/11, 2019/14, 2020/14, 2021/14, 2022/14</t>
  </si>
  <si>
    <t xml:space="preserve">2009-2017: If benchmarks not met, to be paid off in annual $500K increments. When benchmarks are met, $400K is forgiven annually.
2018-2022: New due dates for remaining principal.</t>
  </si>
  <si>
    <t xml:space="preserve">RSED</t>
  </si>
  <si>
    <t xml:space="preserve">N/A</t>
  </si>
  <si>
    <t xml:space="preserve">Commercial line of credit
Up to $1M @ [varies with LIBOR or prime]</t>
  </si>
  <si>
    <t xml:space="preserve">ends 30 Nov 2009</t>
  </si>
  <si>
    <t xml:space="preserve">2009/13</t>
  </si>
  <si>
    <t xml:space="preserve">CDE Revolving Loan (3 loans)
$458K @ 0.54%-3.94%</t>
  </si>
  <si>
    <t xml:space="preserve">2010/11</t>
  </si>
  <si>
    <t xml:space="preserve">Walton
$1.5M @ 4.0%</t>
  </si>
  <si>
    <t xml:space="preserve">$1.5M + interest</t>
  </si>
  <si>
    <t xml:space="preserve">Paid off Jun 2013</t>
  </si>
  <si>
    <t xml:space="preserve">2010/13, 2011/14, 2012/15, 2013/15</t>
  </si>
  <si>
    <t xml:space="preserve">LLC3</t>
  </si>
  <si>
    <t xml:space="preserve">RLS
Los Sueños</t>
  </si>
  <si>
    <t xml:space="preserve">Self Help New Markets V
$6.48M j@ 6.41%</t>
  </si>
  <si>
    <t xml:space="preserve">amortized over 25 years
paid off by 19 Apr 2017</t>
  </si>
  <si>
    <t xml:space="preserve">2010/13, 2011/16, 2012/17, 2013/17-18, 2014/13, 2015/13, 2016/12-13</t>
  </si>
  <si>
    <t xml:space="preserve">CDE Revolving Loan
$325K @ 0.38%</t>
  </si>
  <si>
    <t xml:space="preserve">2011/15</t>
  </si>
  <si>
    <t xml:space="preserve">RSN</t>
  </si>
  <si>
    <t xml:space="preserve">ROMO
Mosaic Elementary</t>
  </si>
  <si>
    <t xml:space="preserve">Charter School Growth Fund
$3.5M @ 4.0%</t>
  </si>
  <si>
    <t xml:space="preserve">2011/16</t>
  </si>
  <si>
    <t xml:space="preserve">LLC4 (promissory note)
$3.5M</t>
  </si>
  <si>
    <t xml:space="preserve">Senior note</t>
  </si>
  <si>
    <t xml:space="preserve">LLC4 (promissory note)
$3.0M</t>
  </si>
  <si>
    <t xml:space="preserve">2011/17</t>
  </si>
  <si>
    <t xml:space="preserve">Junior note</t>
  </si>
  <si>
    <t xml:space="preserve">Launchpad</t>
  </si>
  <si>
    <t xml:space="preserve">Series 2011A bond
$9.6M @ 8.5%-9%</t>
  </si>
  <si>
    <t xml:space="preserve">2011/17, 2012/17, 2013/18, 2014/13-14, 2015/13, 2016/13, 2017/13, 2018/12, 2019/15, 2020/15, 2021/15, 2022/15</t>
  </si>
  <si>
    <t xml:space="preserve">Series 2011B bond
$515K @ (8.5%-9%?)</t>
  </si>
  <si>
    <t xml:space="preserve">LLC5</t>
  </si>
  <si>
    <t xml:space="preserve">RDP
Discovery Prep</t>
  </si>
  <si>
    <r>
      <rPr>
        <sz val="12"/>
        <color theme="1"/>
        <rFont val="Alegreya Sans"/>
        <family val="0"/>
        <charset val="1"/>
      </rPr>
      <t xml:space="preserve">Low Income Investment Fund Sub-CDE VIII Loan (3 loans)
$9.975M @ </t>
    </r>
    <r>
      <rPr>
        <sz val="12"/>
        <color rgb="FF990000"/>
        <rFont val="Alegreya Sans"/>
        <family val="0"/>
        <charset val="1"/>
      </rPr>
      <t xml:space="preserve">???%</t>
    </r>
  </si>
  <si>
    <t xml:space="preserve">Term &gt;7 years; interest only
Paid off Aug 2017 with proceeds from Series 2017A &amp; B.</t>
  </si>
  <si>
    <t xml:space="preserve">2011/17, 2012/18, 2013/18-19, 2014/14, 2015/14, 2016/13, 2017/13. 2018/12-13</t>
  </si>
  <si>
    <r>
      <rPr>
        <sz val="12"/>
        <color theme="1"/>
        <rFont val="Alegreya Sans"/>
        <family val="0"/>
        <charset val="1"/>
      </rPr>
      <t xml:space="preserve">New Markets Tax Credit Program;
</t>
    </r>
    <r>
      <rPr>
        <sz val="12"/>
        <color rgb="FF990000"/>
        <rFont val="Alegreya Sans"/>
        <family val="0"/>
        <charset val="1"/>
      </rPr>
      <t xml:space="preserve">"subordinateds debt provided by Launchpad of $560K" (???)</t>
    </r>
  </si>
  <si>
    <t xml:space="preserve">CSGF
$3.4M @ 3.25%</t>
  </si>
  <si>
    <t xml:space="preserve">$2.35M + intersest, 
i.e. all but $300K.</t>
  </si>
  <si>
    <t xml:space="preserve">2012/15, 2013/15, 2015/14</t>
  </si>
  <si>
    <t xml:space="preserve">Charter School Growth Fund
$1M @ 4.0%</t>
  </si>
  <si>
    <t xml:space="preserve">2012/16, 2015/14</t>
  </si>
  <si>
    <t xml:space="preserve">CDE Revolving Loan (5 loans)
$510K @ 0.38%-3.43%</t>
  </si>
  <si>
    <t xml:space="preserve">RBM &amp; RSA
Rocketship Brilliant Minds &amp; Alma Academy</t>
  </si>
  <si>
    <t xml:space="preserve">Local Initiatives Support Corp. (LISC) Recoverable Grant
$500K split between LLC6 and LLC8</t>
  </si>
  <si>
    <t xml:space="preserve">$105,540 used and turned into a grant  in Jun 2016 </t>
  </si>
  <si>
    <t xml:space="preserve">To be repaid when permanent financing is avaliable or by 01 Sep 2013.</t>
  </si>
  <si>
    <t xml:space="preserve">2012/18, 2013/19, 2014/14, 2015/15, 2016/14</t>
  </si>
  <si>
    <t xml:space="preserve">LLC6: long term liability
LLC7: intended for RSA, but unused
LLC8: short-term liability</t>
  </si>
  <si>
    <t xml:space="preserve">Local Initiatives Support Corp. (LISC)
$625,478 @ 6%</t>
  </si>
  <si>
    <t xml:space="preserve">To be repaid when permanent financing is avaliable or by 01 Apr 2013.</t>
  </si>
  <si>
    <t xml:space="preserve">2012/19, 2014/15</t>
  </si>
  <si>
    <t xml:space="preserve">$1.971M @ 4%</t>
  </si>
  <si>
    <t xml:space="preserve">2012/19, 2013/20</t>
  </si>
  <si>
    <t xml:space="preserve">RSN issues Promissory Note to LLC8.</t>
  </si>
  <si>
    <t xml:space="preserve">LLC8</t>
  </si>
  <si>
    <t xml:space="preserve">RSA
Rocketship Alma Academy</t>
  </si>
  <si>
    <t xml:space="preserve">Bank of America
$6M @ LIBOR +0.290%</t>
  </si>
  <si>
    <t xml:space="preserve">$1.848M outstanding as of June 2012</t>
  </si>
  <si>
    <t xml:space="preserve">Launchpad
Series 2012A: $9.105M @ 6.25%
Series 2012B: $0.355M @ 8.5%
Series 2012 (A+B): $9.46M</t>
  </si>
  <si>
    <t xml:space="preserve">2012A: Jun 2042
2012B: Jun 2016</t>
  </si>
  <si>
    <t xml:space="preserve">2012/19,27-28, 2013/20, 2014/15, 2015/15, 2016/14, 2017/13, 2018/13, 2019/15, 2020/15, 2021/15, 2022/15</t>
  </si>
  <si>
    <t xml:space="preserve">"In June 2020, Series 2012A experienced a maturity of $165K."</t>
  </si>
  <si>
    <t xml:space="preserve">Charter School Growth Fund
$125K @ 1.0%</t>
  </si>
  <si>
    <t xml:space="preserve">2013/15, 2014/11, 2015/12, 2016/12, 2017/12, 2018/12, 2019/14</t>
  </si>
  <si>
    <t xml:space="preserve">School Startup Subordinated Loan Agreement</t>
  </si>
  <si>
    <t xml:space="preserve">RSA</t>
  </si>
  <si>
    <t xml:space="preserve">$1M @ 4.0%</t>
  </si>
  <si>
    <t xml:space="preserve">2013/16</t>
  </si>
  <si>
    <t xml:space="preserve">Subordinated Load Agreement</t>
  </si>
  <si>
    <t xml:space="preserve">CDE Revolving Loan (6 loans)
$987.5K @ 0.38%-3.43%</t>
  </si>
  <si>
    <t xml:space="preserve">CSGF
$500K @ 1.0%</t>
  </si>
  <si>
    <t xml:space="preserve">To be forgiven</t>
  </si>
  <si>
    <t xml:space="preserve">2014/11</t>
  </si>
  <si>
    <t xml:space="preserve">RFZ
Rocketship Fuerza</t>
  </si>
  <si>
    <t xml:space="preserve">CSGF Revolving Facilities Loan
$7M @ 3.75%</t>
  </si>
  <si>
    <t xml:space="preserve">2014/12</t>
  </si>
  <si>
    <t xml:space="preserve">Repaid in full in one month!</t>
  </si>
  <si>
    <t xml:space="preserve">5-7 Rocketship Schools</t>
  </si>
  <si>
    <t xml:space="preserve">5-7 schools</t>
  </si>
  <si>
    <t xml:space="preserve">CSFA Revolving Loan
 @ 0.22% - 1.47%</t>
  </si>
  <si>
    <t xml:space="preserve">Principal payable in installments of $20K -$62.5K. Final maturity is current year + (3 - 5).
2019: 4 schools owe $791,680.
2020: 3 schools owe $312,500.
2021: 1 school owes $124,996.
2022: 1 school owes $80,879.</t>
  </si>
  <si>
    <t xml:space="preserve">2014/12, 2015/12, 2016/12. 2017/12, 2018/12, 2019/15, 2020/15, 2021/14, 2022/15</t>
  </si>
  <si>
    <t xml:space="preserve">Amount outstanding on 30 Jun:
YE 2014: $1,139,996 (7 schools)
YE 2015:     $757,512 (7 schools)
YE 2016     $625,028 (5 schools)
YE 2017      $812,528 (5 schools)
YE 2018      $541,680 (3 schools)
YE 2019      $791,680 (4 schools)
YE 2020    $312,500 (3 schools)</t>
  </si>
  <si>
    <t xml:space="preserve">Launchpad Development Co. (LDC)</t>
  </si>
  <si>
    <t xml:space="preserve">RBM &amp; RFZ
Rocketship Brilliant Minds &amp; Fuerza</t>
  </si>
  <si>
    <t xml:space="preserve">Series 2014A $31.935M
Series 2014B $$0.920M
@ 6.00% - 7.25%
Combined: $32.855M</t>
  </si>
  <si>
    <t xml:space="preserve">Series 2014A: Jun 2018, 2024, 2035
Series 2014B: Jun 2016</t>
  </si>
  <si>
    <t xml:space="preserve">2014/15, 2015/15. 2016/14, 2017/14, 2018/13, 2019/15-16, 2020/16, 2021/15, 2022/16</t>
  </si>
  <si>
    <t xml:space="preserve">"In June 2020, Series 2014A Bond experienced a principal maturity of $550K."
"In June 2021, Series 2014A Bond experienced a principal maturity of $580K."</t>
  </si>
  <si>
    <t xml:space="preserve">RFZ, RNNE, RRWC, RUA</t>
  </si>
  <si>
    <t xml:space="preserve">Rocketship Fuerza, Nashville Northeeast Elementary (TN), Redwood City Prep, United Academy (TN)</t>
  </si>
  <si>
    <t xml:space="preserve">Each school $100K @ 1.0%</t>
  </si>
  <si>
    <t xml:space="preserve">Due:
RFZ, RNNE: Jun 2020
RRWC, RUA: Jun 2021
2020: Changed to:
RFZ, RNNE: Jun 2021
RRWC, RUA: Jun 2022
2021: RFZ &amp; RNNE paid off</t>
  </si>
  <si>
    <t xml:space="preserve">2015/12, 2016/12, 2017/12, 2018/12, 2019/14, 2020/14, 2021/14, 2022/15</t>
  </si>
  <si>
    <t xml:space="preserve">"In June 2021, Series 2014A Bond experienced a principal maturity of $480K.%</t>
  </si>
  <si>
    <r>
      <rPr>
        <sz val="12"/>
        <color theme="1"/>
        <rFont val="Alegreya Sans"/>
        <family val="0"/>
        <charset val="1"/>
      </rPr>
      <t xml:space="preserve">RRS Rocketship Rising Stars,
RFA Rocketship Futuro Academy,
</t>
    </r>
    <r>
      <rPr>
        <i val="true"/>
        <sz val="12"/>
        <color theme="1"/>
        <rFont val="Alegreya Sans"/>
        <family val="0"/>
        <charset val="1"/>
      </rPr>
      <t xml:space="preserve">an unnamed new school</t>
    </r>
  </si>
  <si>
    <t xml:space="preserve">CSGF
3 x $100K = $300K @1.0%</t>
  </si>
  <si>
    <t xml:space="preserve">Due: Jun 2021
2020: Changed to: Jun 2022
2022: Paid off</t>
  </si>
  <si>
    <t xml:space="preserve">2016/12, 2017/12, 2018/12, 2019/15, 2020/15, 2021/14, 2022/15</t>
  </si>
  <si>
    <r>
      <rPr>
        <sz val="12"/>
        <color theme="1"/>
        <rFont val="Alegreya Sans"/>
        <family val="0"/>
        <charset val="1"/>
      </rPr>
      <t xml:space="preserve">2017: </t>
    </r>
    <r>
      <rPr>
        <i val="true"/>
        <sz val="12"/>
        <color theme="1"/>
        <rFont val="Alegreya Sans"/>
        <family val="0"/>
        <charset val="1"/>
      </rPr>
      <t xml:space="preserve">unamed new school</t>
    </r>
    <r>
      <rPr>
        <sz val="12"/>
        <color theme="1"/>
        <rFont val="Alegreya Sans"/>
        <family val="0"/>
        <charset val="1"/>
      </rPr>
      <t xml:space="preserve"> → RPP Rocketship Partners Community Prep (TN)</t>
    </r>
  </si>
  <si>
    <t xml:space="preserve">RRS Rocketship Rising Stars</t>
  </si>
  <si>
    <t xml:space="preserve">CSGF Revolving Facilities Loan
$2.7M @ 3.75%</t>
  </si>
  <si>
    <t xml:space="preserve">Repaid in full: Feb 2016</t>
  </si>
  <si>
    <t xml:space="preserve">2016/12</t>
  </si>
  <si>
    <t xml:space="preserve">Interim financing; was repaid in 5 months</t>
  </si>
  <si>
    <t xml:space="preserve">RMS (LLC1)</t>
  </si>
  <si>
    <t xml:space="preserve">Series 2015A $6.135M @ 4.25%
Series 2015B    $250K @ 4.25%</t>
  </si>
  <si>
    <t xml:space="preserve">Series 2015A: Mar 2028
Series 2015B: Jun 2016</t>
  </si>
  <si>
    <t xml:space="preserve">2016/15, 2017/14, 2018/13, 2019/16, 2020/16, 2021/15-16, 2022/16</t>
  </si>
  <si>
    <t xml:space="preserve">Sinking Accounts Payment Fund established in Jun 2016 to finance manadatory redemptions prior to maturity. Series 2015B was repaid in 2016.
"In June 2020, Series 2015A experienced a maturity of $460K."
"In June 2021, Series 2015A experienced a maturity of $480K."
"In June 2022, Series 2015A experienced a maturity of $500K."</t>
  </si>
  <si>
    <t xml:space="preserve">LLC1, LLC10, LLC16</t>
  </si>
  <si>
    <t xml:space="preserve">Series 2016A $28.080M @ 4.25% 
Series 2016B $525K @ 4.25%</t>
  </si>
  <si>
    <t xml:space="preserve">Series 2016A: Mar 2046 
Series 2016B: Jun 2018</t>
  </si>
  <si>
    <t xml:space="preserve">2016/15, 2017/15, 2018/15, 2019/16, 2020/16, 2021/16</t>
  </si>
  <si>
    <t xml:space="preserve">Sinking Accounts Payment Fund established in Jun 2016 to finance manadatory redemptions prior to maturity. 
2020: Series 2014A experienced a maturity of $500K.
2021: Series 2016A experienced a principal maturity of $525K.
2022: Series 2016A Bond experienced a principal maturity of $550K.</t>
  </si>
  <si>
    <t xml:space="preserve">unused row</t>
  </si>
  <si>
    <t xml:space="preserve">CSGF
$1M @ 1.0%</t>
  </si>
  <si>
    <t xml:space="preserve">To be forgiven if outcomes are met prior to 31 Dec 2019.</t>
  </si>
  <si>
    <t xml:space="preserve">2017/12, 2018/12</t>
  </si>
  <si>
    <t xml:space="preserve">Subordinated Loan Agreement</t>
  </si>
  <si>
    <t xml:space="preserve">LLC18</t>
  </si>
  <si>
    <t xml:space="preserve">Low Income Investment Fund (LIIF)
$1.2M @ 5.50%</t>
  </si>
  <si>
    <t xml:space="preserve">Repayable in 36 months
Repaid in Dec 2017 with Series 2017G  &amp; H proceeds</t>
  </si>
  <si>
    <t xml:space="preserve">2017/14. 2018/13, 2019/15</t>
  </si>
  <si>
    <t xml:space="preserve">I don't understand why these appear in the YE2019 Consolidated Financial Statement.</t>
  </si>
  <si>
    <t xml:space="preserve">LDC</t>
  </si>
  <si>
    <t xml:space="preserve">LCC18</t>
  </si>
  <si>
    <t xml:space="preserve">LIIF Acquisition Loan
Series 2017A $23.098M
Series 2017B    $3.665M
Series 2017C    $7.160M
Series 2017D   $0.250M
Series 2017E    $7.740M
Series 2017F   $0.250M
Series 2017A-F $42M @ 4.50% - 6.25%</t>
  </si>
  <si>
    <t xml:space="preserve">Due: June of
Series 2017A: 2027-2052
Series 2017B : 2025
Series 2017C: 2040
Series 2017D: 2019
Series 2017E: 2047-2052
Series 2017F: 2019</t>
  </si>
  <si>
    <t xml:space="preserve">2017/15, 2018/15, 2018/14-15, 2019/16-17, 2020/17, 2021/16, 2022/17</t>
  </si>
  <si>
    <t xml:space="preserve">Uses a Sinking Accounts Payable Fund
2017: $9.16M of Series 2017A and Series B were redeemed.
2020, Series 2017B Bond experienced a principal maturity of $180K."
2021: Series 2017B Bond experienced a principal maturity of $185K."
2022: Series 2017B Bond experienced a principal maturity of $195K.</t>
  </si>
  <si>
    <t xml:space="preserve">Series 2017G $15.56M
Series 2017H $665K
Series G &amp; H $16.225M @ 4.05%-6.0%</t>
  </si>
  <si>
    <t xml:space="preserve">Due: June of
Series 2017G: 2025-2053
Series 2017H: 2022-2025</t>
  </si>
  <si>
    <t xml:space="preserve">2018/15, 2019/17, 2020/17, 2021/17, 2022/17</t>
  </si>
  <si>
    <t xml:space="preserve">In June 2021, Series 2014A Bond experienced a principal maturity of $580K.
Series 2017H Bond experienced a principal maturity of $60K.</t>
  </si>
  <si>
    <t xml:space="preserve">MKE2 LLC</t>
  </si>
  <si>
    <t xml:space="preserve">RTP Rocketship Transformation Prep</t>
  </si>
  <si>
    <t xml:space="preserve">Illinois Investment Fund (IIF)
$900K @ 5.875% → $2.7M @ 5.5% (2020)</t>
  </si>
  <si>
    <t xml:space="preserve">Matures 01 Apr 2021
New maturity: 01 Apr 2022
New maturity: Jul 2023</t>
  </si>
  <si>
    <t xml:space="preserve">2019/17, 2020/17, 2021/17, 2022/17-18</t>
  </si>
  <si>
    <t xml:space="preserve">Refinanced in 2020, principal increased to $2.7M, maturity extended to Apr 2022 and again to Jul 2023</t>
  </si>
  <si>
    <t xml:space="preserve">Nash2 LLC</t>
  </si>
  <si>
    <t xml:space="preserve">RUA Rocketship United Academy</t>
  </si>
  <si>
    <t xml:space="preserve">Charter Impact Fund, Inc. (CIF)
$7.3M @ 4⅖%</t>
  </si>
  <si>
    <t xml:space="preserve">Matures 01 Jun 2049</t>
  </si>
  <si>
    <t xml:space="preserve">2019/17, 2020/17. 2021/17, 2022/18</t>
  </si>
  <si>
    <t xml:space="preserve">2022: Series 2019B Bond experienced a principal maturity of $305K.</t>
  </si>
  <si>
    <t xml:space="preserve">Series 2019A &amp; B $28.075M @ 5.0% - 5.3%
Series 2019A  $27.17M
Series 2019B  $935K</t>
  </si>
  <si>
    <t xml:space="preserve">Matures:
Series 2019A: Jun 2029-2056
Series 2019B: Jun 2020-2023</t>
  </si>
  <si>
    <t xml:space="preserve">2019/17, 2020/18, 2021/17, 2022/18</t>
  </si>
  <si>
    <t xml:space="preserve">2020: Series 2019B Bond experienced a principal maturity of $165K.
2021: Series 2019B Bond experienced a principal maturity of $285K.
2022: Series 2019B Bond experienced a principal maturity of $305K.</t>
  </si>
  <si>
    <t xml:space="preserve">Loan one: Rocketship DC Public Charter
Loan two: Rocketship Wisconsin</t>
  </si>
  <si>
    <t xml:space="preserve">Paycheck Protection Program, Small Business Administration, via Heritage Bank of Commerce
Loan one: $1.15M @ 1.0%
Loan two: $537K @ 12.0%</t>
  </si>
  <si>
    <t xml:space="preserve">"RSEA intends to apply for PPP Loan forgiveness and expects both load to be fully forgiven."</t>
  </si>
  <si>
    <t xml:space="preserve">Forgiven as of 30 Jun 2021</t>
  </si>
  <si>
    <t xml:space="preserve">2020/18, 2021/18</t>
  </si>
  <si>
    <t xml:space="preserve">RSEA</t>
  </si>
  <si>
    <t xml:space="preserve">Charter Asset Management
$5M line of credit @ 6.0%
2020: $4M drawn
2021: $3,347;,846 drawn
2022: $419,417 balance</t>
  </si>
  <si>
    <t xml:space="preserve">2020/18, 2021/18, 2022/19</t>
  </si>
  <si>
    <t xml:space="preserve">May be increased to $10M if State of California defers payment of any funds to RSEA.</t>
  </si>
  <si>
    <t xml:space="preserve">LLC Two DC</t>
  </si>
  <si>
    <t xml:space="preserve">OG2021 Series: $15.245M @ 4.0%
OG2021A: $14.78M @ 4.0%
OG2021B: $465K @ 4.0%</t>
  </si>
  <si>
    <t xml:space="preserve">Series OG2021A: Jun 2022 - 2035.
Series OG2021B: Jun 2022.</t>
  </si>
  <si>
    <t xml:space="preserve">2021/17, 2021/17, 2022/18</t>
  </si>
  <si>
    <t xml:space="preserve">Texas One LLC</t>
  </si>
  <si>
    <t xml:space="preserve">Kleinheinz Family Foundation
$738,673 @ 3.5%</t>
  </si>
  <si>
    <t xml:space="preserve">Matures 21 Jan 2023
Repaid in Sep 2021</t>
  </si>
  <si>
    <t xml:space="preserve">2021/18, 2022/19</t>
  </si>
  <si>
    <t xml:space="preserve">RFA (receivables)</t>
  </si>
  <si>
    <t xml:space="preserve">Charter Asset Management</t>
  </si>
  <si>
    <t xml:space="preserve">$1.645M</t>
  </si>
  <si>
    <t xml:space="preserve">Repaid in Sep 2021</t>
  </si>
  <si>
    <t xml:space="preserve">2021/18. 2022/</t>
  </si>
  <si>
    <t xml:space="preserve">Series 2022A and OG2022B
$27,990M @ 4-4.5%</t>
  </si>
  <si>
    <t xml:space="preserve">Mature between Jun 2022 and 2042</t>
  </si>
  <si>
    <t xml:space="preserve">2022/19</t>
  </si>
  <si>
    <t xml:space="preserve">Debt Summary
Future Maturities</t>
  </si>
  <si>
    <t xml:space="preserve">Year</t>
  </si>
  <si>
    <t xml:space="preserve">Summary</t>
  </si>
  <si>
    <r>
      <rPr>
        <sz val="12"/>
        <color theme="1"/>
        <rFont val="Alegreya Sans, Arial"/>
        <family val="0"/>
        <charset val="1"/>
      </rPr>
      <t xml:space="preserve">See p.14,  </t>
    </r>
    <r>
      <rPr>
        <i val="true"/>
        <sz val="12"/>
        <color theme="1"/>
        <rFont val="Alegreya Sans, Arial"/>
        <family val="0"/>
        <charset val="1"/>
      </rPr>
      <t xml:space="preserve">Consolidated Financial Statement for YE June 30, 2010</t>
    </r>
  </si>
  <si>
    <r>
      <rPr>
        <sz val="12"/>
        <color theme="1"/>
        <rFont val="Alegreya Sans, Arial"/>
        <family val="0"/>
        <charset val="1"/>
      </rPr>
      <t xml:space="preserve">See p.18,  </t>
    </r>
    <r>
      <rPr>
        <i val="true"/>
        <sz val="12"/>
        <color theme="1"/>
        <rFont val="Alegreya Sans, Arial"/>
        <family val="0"/>
        <charset val="1"/>
      </rPr>
      <t xml:space="preserve">Consolidated Financial Statement for YE June 30, 2011</t>
    </r>
  </si>
  <si>
    <r>
      <rPr>
        <b val="true"/>
        <sz val="11"/>
        <color theme="1"/>
        <rFont val="Roboto Mono"/>
        <family val="0"/>
        <charset val="1"/>
      </rPr>
      <t xml:space="preserve">  June 3</t>
    </r>
    <r>
      <rPr>
        <sz val="11"/>
        <color theme="1"/>
        <rFont val="Roboto Mono"/>
        <family val="0"/>
        <charset val="1"/>
      </rPr>
      <t xml:space="preserve">0 </t>
    </r>
    <r>
      <rPr>
        <b val="true"/>
        <sz val="11"/>
        <color theme="1"/>
        <rFont val="Roboto Mono"/>
        <family val="0"/>
        <charset val="1"/>
      </rPr>
      <t xml:space="preserve">  RSED Schoo</t>
    </r>
    <r>
      <rPr>
        <sz val="11"/>
        <color theme="1"/>
        <rFont val="Roboto Mono"/>
        <family val="0"/>
        <charset val="1"/>
      </rPr>
      <t xml:space="preserve">ls   </t>
    </r>
    <r>
      <rPr>
        <b val="true"/>
        <sz val="11"/>
        <color theme="1"/>
        <rFont val="Roboto Mono"/>
        <family val="0"/>
        <charset val="1"/>
      </rPr>
      <t xml:space="preserve">  Launchp</t>
    </r>
    <r>
      <rPr>
        <sz val="11"/>
        <color theme="1"/>
        <rFont val="Roboto Mono"/>
        <family val="0"/>
        <charset val="1"/>
      </rPr>
      <t xml:space="preserve">ad       </t>
    </r>
    <r>
      <rPr>
        <b val="true"/>
        <sz val="11"/>
        <color theme="1"/>
        <rFont val="Roboto Mono"/>
        <family val="0"/>
        <charset val="1"/>
      </rPr>
      <t xml:space="preserve">  RS</t>
    </r>
    <r>
      <rPr>
        <sz val="11"/>
        <color theme="1"/>
        <rFont val="Roboto Mono"/>
        <family val="0"/>
        <charset val="1"/>
      </rPr>
      <t xml:space="preserve">EA 
                 </t>
    </r>
    <r>
      <rPr>
        <b val="true"/>
        <sz val="11"/>
        <color theme="1"/>
        <rFont val="Roboto Mono"/>
        <family val="0"/>
        <charset val="1"/>
      </rPr>
      <t xml:space="preserve">  Tot</t>
    </r>
    <r>
      <rPr>
        <sz val="11"/>
        <color theme="1"/>
        <rFont val="Roboto Mono"/>
        <family val="0"/>
        <charset val="1"/>
      </rPr>
      <t xml:space="preserve">al                     </t>
    </r>
    <r>
      <rPr>
        <b val="true"/>
        <sz val="11"/>
        <color theme="1"/>
        <rFont val="Roboto Mono"/>
        <family val="0"/>
        <charset val="1"/>
      </rPr>
      <t xml:space="preserve"> Tot</t>
    </r>
    <r>
      <rPr>
        <sz val="11"/>
        <color theme="1"/>
        <rFont val="Roboto Mono"/>
        <family val="0"/>
        <charset val="1"/>
      </rPr>
      <t xml:space="preserve">al 
---------------------------------------------------
     2013      1,210,000     2,836,712    4,046,712 
     2014        160,000     2,192,847    2,352,847 
     2015         70,000     5,793,331    5,863,331 
     2016        570,000     7,044,234    7,614,324 
     2017        300,000     5,870,128    6,170,128 
 Thereafter    1,300,000    19,710,000   21,010,000 
  Discount             -       -11,294      -11,294 
---------------------------------------------------
   Total       3,610,000    43,436,048   47,046,048
--------------------------------------------------- </t>
    </r>
  </si>
  <si>
    <t xml:space="preserve">  June 30     RSED Total     LDC Total   RSEA Total
---------------------------------------------------
     2014      6,385,378     1,068,297    7,453,675
     2015        257,500     5,913,331    6,170,831
     2016        257,500     7,169,324    7,426,824
     2017        425,000     6,010,128    6,435,128
     2018        550,000     7,462,669    8,012,669
 Thereafter      375,000    21,212,331   21,587,331
  Discount             -        -8,292       -8,292
---------------------------------------------------
    Total      8,250,378    48,827,788   57,078,166
---------------------------------------------------</t>
  </si>
  <si>
    <t xml:space="preserve">  June 30     RSED Total     LDC Total Eliminations    RSEA Total
----------------------------------------------------------------
     2015     11,977,795     9,421,859  -3,402,988    17,996,666
     2016        382,500       794,325           -     1,176,825
     2017        550,000     6,465,128           -     7,015,128
     2018        175,000     7,952,669           -     8,127,669
     2019        375,000       744,271           -     1,119,271
 Thereafter    1,000,000    51,953,060           -    52,953,060
  Discount             -        -5,537           -        -5,537
----------------------------------------------------------------
    Total      14,460,295  77,325,775   -3,402,988    88,383,082
----------------------------------------------------------------</t>
  </si>
  <si>
    <t xml:space="preserve">  June 30      RSED Total    LDC Total   RSEA Total
---------------------------------------------------
   2016           402,795    6,439,457    6,842,252
   2017           250,000    6,465,127    6,715,131
   2018           175,008    7,952,669    8,127,677
   2019           125,000    3,572,332    3,697,332
   2020           200,000      855,000    1,055,000
 Thereafter     1,200,000   48,269,999   49,469,999
  Discount              -       -3,293       -3,293
---------------------------------------------------
    Total       2,352,807   73,551,291   75,904,098
---------------------------------------------------</t>
  </si>
  <si>
    <t xml:space="preserve">   June 30     RSED Total    LDC Total   RSEA Total
---------------------------------------------------
    2017          312,508    7,305,128    7,617,636
    2018          487,516    8,832,669    9,320,185
    2019          437,500    1,774,270    2,211,770
    2020          762,504    1,872,822    2,635,326
    2021          500,000    1,971,606    2,471,606
 Thereafter             -   80,013,633   80,013,633
  Discount              -      587,540      587,540
---------------------------------------------------
   Total        2,500,028  102,357,668  104,857,696
----------------------------------------------------</t>
  </si>
  <si>
    <t xml:space="preserve">   June 30     RSED Total    LDC Total   RSEA Total
---------------------------------------------------
    2019          612,526    9,110,000    9,722,526
    2010          562,502    2,225,000    2,787,502
    2021          887,500    3,545,000    4,432,500
    2022          625,000    2,455,000    3,080,000
    2023                -    5,405,000    5,405,000
 Thereafter     1,000,000  115,085,000  116,085,000
---------------------------------------------------
  Subtotal     3,687,528   137,825,000  141,512,528
  Costs                -    -4,859,966   -4,859,966
---------------------------------------------------
   Total       3,687,528   132,965,034  136,652,562</t>
  </si>
  <si>
    <t xml:space="preserve">  June 30     RSED Total     LDC Total   RSEA Total
---------------------------------------------------
   2019          491,668     2,225,000    2,716,668
   2020          987,512     3,545,000    4,532,512
   2021          712,500     2,455,000    3,167,500
   2022           62,500     2,650,000    2,712,500
   2023                -     2,995,000    2,995,000
 Thereafter            -   117,756,675  117,756,675
  Discount             -    -4,488,958   -4,488,958
---------------------------------------------------
Total          2,254,180   127,137,717  129,391,897
---------------------------------------------------</t>
  </si>
  <si>
    <t xml:space="preserve">  June 30     RSED Total     LDC Total   RSEA Total
---------------------------------------------------
   2020          775,000     2,915,122    3,690,122
   2021          887,500     3,304,934    4,192,434
   2022          562,500     3,083,571    3,646,071
   2023          112,500     3,449,143    3,561,643
   2024                -     3,609,956    3,609,956
 Thereafter            -   149,650,238  149,650,238
---------------------------------------------------
  Subtotal     2,337,500   166,012,964  168,350,464
   Costs               -    -4,751,620   -4,751,620
---------------------------------------------------
  Total        2,337,500   161,261,344  163,598,844
---------------------------------------------------</t>
  </si>
  <si>
    <t xml:space="preserve">  June 30     RSED Total     LDC Total   RSEA Total
---------------------------------------------------
   2021        1,498,180     2,508,117    4,006,297
   2022        2,586,793     5,408,669    7,995,462
   2023        1,551,030     3,034,462    4,585,492
   2024        1,086,919     3,180,506    4,267,425
   2025          927,211     3,471,812    4,399,023
 Thereafter            -   147,927,462  147,927,462
---------------------------------------------------
  Subtotal     7,650,133   165,531,028  173,181,161
   Costs               -    -4,480,037   -4,480,037
---------------------------------------------------
   Total       7,650,133   161,050,991  168,701,124</t>
  </si>
  <si>
    <t xml:space="preserve">  June 30     RSED Total     LDC Total   RSEA Total
---------------------------------------------------
     2022      2,890,204     5,408,669    8,298,873
     2023      1,548,026     4,028,136    5,576,162
     2024      1,083,731     3,445,507    4,529,238
     2025        884,892     3,746,812    4,631,704
     2026        160,989     4,123,391    4,284,380
  Thereafter           -    71,184,066  171,184,066
---------------------------------------------------
   Subtotal    6,567,842   191,936,581  198,504,423
    Costs              -    -2,088,378   -2,088,378
---------------------------------------------------
    Total       ,567,842   189,848,203  196,416,045  </t>
  </si>
  <si>
    <t xml:space="preserve">  June 30     RSED Total      LDC Total   RSEA Total
----------------------------------------------------
     2023        367,408      4,179,462    4,546,870
     2024        675,198      7,055,507    7,730,705
     2025        393,029      4,656,812    5,049,841
     2026         14,661      5,033,392    5,048,053
     2027              -      5,235,256    5,235,256
  Thereafter           -    158,463,810  158,463,810
----------------------------------------------------
   Subtotal    1,450,296    184,624,239  186,074,535
    Costs              -        476,031      476,031
----------------------------------------------------
    Total      1,450,296    185,100,270  186,550,566</t>
  </si>
  <si>
    <t xml:space="preserve">Venture Capital</t>
  </si>
  <si>
    <t xml:space="preserve">Private Donations &amp; Grants</t>
  </si>
  <si>
    <t xml:space="preserve">Real Estate (Santa Clara County only)</t>
  </si>
  <si>
    <t xml:space="preserve">LLC1</t>
  </si>
  <si>
    <t xml:space="preserve">Mateo Sheedy</t>
  </si>
  <si>
    <t xml:space="preserve">Assessed valuation</t>
  </si>
  <si>
    <t xml:space="preserve">Plat map</t>
  </si>
  <si>
    <t xml:space="preserve">Aerial photo</t>
  </si>
  <si>
    <t xml:space="preserve">Opened 2007</t>
  </si>
  <si>
    <t xml:space="preserve">LLC2</t>
  </si>
  <si>
    <t xml:space="preserve">Sí Se Puede</t>
  </si>
  <si>
    <t xml:space="preserve">Opened 2009</t>
  </si>
  <si>
    <t xml:space="preserve">RLS</t>
  </si>
  <si>
    <t xml:space="preserve">Los Sueños</t>
  </si>
  <si>
    <t xml:space="preserve">Opened 2010</t>
  </si>
  <si>
    <t xml:space="preserve">ROMO</t>
  </si>
  <si>
    <t xml:space="preserve">LLC4</t>
  </si>
  <si>
    <t xml:space="preserve">Mosaic Elementary</t>
  </si>
  <si>
    <t xml:space="preserve">Opened 2011</t>
  </si>
  <si>
    <t xml:space="preserve">RDP</t>
  </si>
  <si>
    <t xml:space="preserve">Discovery Prep</t>
  </si>
  <si>
    <t xml:space="preserve">RBM</t>
  </si>
  <si>
    <t xml:space="preserve">LLC11</t>
  </si>
  <si>
    <t xml:space="preserve">Brilliant Minds</t>
  </si>
  <si>
    <t xml:space="preserve">Opened 2012</t>
  </si>
  <si>
    <t xml:space="preserve">Alma Academy</t>
  </si>
  <si>
    <t xml:space="preserve">RSK</t>
  </si>
  <si>
    <t xml:space="preserve">LLC10</t>
  </si>
  <si>
    <t xml:space="preserve">Spark Academy</t>
  </si>
  <si>
    <t xml:space="preserve">[Leased]</t>
  </si>
  <si>
    <t xml:space="preserve">Opened 2013</t>
  </si>
  <si>
    <t xml:space="preserve">RFZ</t>
  </si>
  <si>
    <t xml:space="preserve">LLC12</t>
  </si>
  <si>
    <t xml:space="preserve">Fuerza</t>
  </si>
  <si>
    <t xml:space="preserve">Opened 2014</t>
  </si>
  <si>
    <t xml:space="preserve">RRS</t>
  </si>
  <si>
    <t xml:space="preserve">LLC16</t>
  </si>
  <si>
    <t xml:space="preserve">Rising Stars</t>
  </si>
  <si>
    <t xml:space="preserve">Opened 2016</t>
  </si>
  <si>
    <t xml:space="preserve">Petitions (Year submitted)  (Santa Clara County only)</t>
  </si>
  <si>
    <t xml:space="preserve">Initial</t>
  </si>
  <si>
    <t xml:space="preserve">Renewal</t>
  </si>
  <si>
    <t xml:space="preserve">submitted ≠ opened</t>
  </si>
  <si>
    <t xml:space="preserve">2006</t>
  </si>
  <si>
    <t xml:space="preserve">2009</t>
  </si>
  <si>
    <t xml:space="preserve">2015</t>
  </si>
  <si>
    <t xml:space="preserve">2019</t>
  </si>
  <si>
    <t xml:space="preserve">2008</t>
  </si>
  <si>
    <t xml:space="preserve">2011</t>
  </si>
  <si>
    <t xml:space="preserve">2016</t>
  </si>
  <si>
    <t xml:space="preserve">(est.2023)</t>
  </si>
  <si>
    <t xml:space="preserve">Delayed by COVID-19 pandemic and by legislation</t>
  </si>
  <si>
    <t xml:space="preserve">2020</t>
  </si>
  <si>
    <t xml:space="preserve">(est. 2027)</t>
  </si>
  <si>
    <t xml:space="preserve">2012</t>
  </si>
  <si>
    <t xml:space="preserve">2017</t>
  </si>
  <si>
    <t xml:space="preserve">2013</t>
  </si>
  <si>
    <t xml:space="preserve">2018</t>
  </si>
  <si>
    <t xml:space="preserve">2014</t>
  </si>
  <si>
    <t xml:space="preserve">2021</t>
  </si>
  <si>
    <t xml:space="preserve">Leases</t>
  </si>
  <si>
    <t xml:space="preserve">Charter School Name</t>
  </si>
  <si>
    <t xml:space="preserve">Initial Apportionment</t>
  </si>
  <si>
    <t xml:space="preserve">Second Apportionment</t>
  </si>
  <si>
    <t xml:space="preserve">True-up Disbursement or
Third Apportionment</t>
  </si>
  <si>
    <t xml:space="preserve">Total Awarded</t>
  </si>
  <si>
    <t xml:space="preserve">Annual Total</t>
  </si>
  <si>
    <t xml:space="preserve">-</t>
  </si>
  <si>
    <t xml:space="preserve">2012-13</t>
  </si>
  <si>
    <t xml:space="preserve">Rocketship Alma Academy</t>
  </si>
  <si>
    <t xml:space="preserve">Rocketship Brilliant Minds</t>
  </si>
  <si>
    <t xml:space="preserve">Rocketship Discovery Prep</t>
  </si>
  <si>
    <t xml:space="preserve">Rocketship Los Suenos</t>
  </si>
  <si>
    <t xml:space="preserve">Rocketship Mateo Sheedy Elementary</t>
  </si>
  <si>
    <t xml:space="preserve">Rocketship Mosaic Elementary</t>
  </si>
  <si>
    <t xml:space="preserve">Rocketship Sí Se Puede Academy</t>
  </si>
  <si>
    <t xml:space="preserve">2013-14</t>
  </si>
  <si>
    <t xml:space="preserve">Rocketship Spark</t>
  </si>
  <si>
    <t xml:space="preserve">2014-15</t>
  </si>
  <si>
    <t xml:space="preserve">Rocketship Fuerza Community Prep</t>
  </si>
  <si>
    <t xml:space="preserve">2015-16</t>
  </si>
  <si>
    <t xml:space="preserve">Rocketship Mateo Sheedy Elementary School</t>
  </si>
  <si>
    <t xml:space="preserve">2016-17</t>
  </si>
  <si>
    <t xml:space="preserve">Rocketship Rising Stars (Franklin McKinley)</t>
  </si>
  <si>
    <t xml:space="preserve">2017-18</t>
  </si>
  <si>
    <t xml:space="preserve">2018-19</t>
  </si>
  <si>
    <t xml:space="preserve">Rocketship Delta Prep</t>
  </si>
  <si>
    <t xml:space="preserve">2019-20</t>
  </si>
  <si>
    <t xml:space="preserve">Rocketship Academy Brilliant Minds</t>
  </si>
  <si>
    <t xml:space="preserve">Rocketship Los Suenos Academy</t>
  </si>
  <si>
    <t xml:space="preserve">Rocketship Rising Stars</t>
  </si>
  <si>
    <t xml:space="preserve">Rocketship Spark Academy</t>
  </si>
  <si>
    <t xml:space="preserve">2020-21</t>
  </si>
  <si>
    <t xml:space="preserve">2021-22</t>
  </si>
  <si>
    <t xml:space="preserve">Federal Grants</t>
  </si>
  <si>
    <t xml:space="preserve">Grantee</t>
  </si>
  <si>
    <t xml:space="preserve">Project Title</t>
  </si>
  <si>
    <t xml:space="preserve">Duration (Years)</t>
  </si>
  <si>
    <t xml:space="preserve">Year 1</t>
  </si>
  <si>
    <t xml:space="preserve">Total Expected Funding</t>
  </si>
  <si>
    <t xml:space="preserve">City</t>
  </si>
  <si>
    <t xml:space="preserve">State</t>
  </si>
  <si>
    <t xml:space="preserve">Redwood City</t>
  </si>
  <si>
    <t xml:space="preserve">CA</t>
  </si>
  <si>
    <t xml:space="preserve">Rocketship Education CSP Replication</t>
  </si>
  <si>
    <t xml:space="preserve">Sources</t>
  </si>
  <si>
    <t xml:space="preserve">CDE SACS and Alternative Form Annual Financial Data: Unaudited year-end data in downloadable, self-extracting files.</t>
  </si>
  <si>
    <t xml:space="preserve">CSFA Charter School Facility Grant Program (Senate Bill (SB) 740 Program)</t>
  </si>
  <si>
    <t xml:space="preserve">2022–23 Authorizers &amp; SELPAs</t>
  </si>
  <si>
    <t xml:space="preserve">School</t>
  </si>
  <si>
    <t xml:space="preserve">Aurhorizer</t>
  </si>
  <si>
    <t xml:space="preserve">SELPA</t>
  </si>
  <si>
    <t xml:space="preserve">Santa Clara County Office of Education</t>
  </si>
  <si>
    <t xml:space="preserve">El Dorado County Charter (0951)</t>
  </si>
  <si>
    <t xml:space="preserve">El Dorado County (0901)</t>
  </si>
  <si>
    <t xml:space="preserve">Franklin-McKinley Elementary</t>
  </si>
  <si>
    <t xml:space="preserve">ADA</t>
  </si>
  <si>
    <t xml:space="preserve">YE</t>
  </si>
  <si>
    <t xml:space="preserve">Number of students</t>
  </si>
  <si>
    <t xml:space="preserve">For California Rocketship Schools Only</t>
  </si>
  <si>
    <t xml:space="preserve">RSED Total</t>
  </si>
  <si>
    <t xml:space="preserve">LDC Total</t>
  </si>
  <si>
    <t xml:space="preserve">RSEA Total</t>
  </si>
  <si>
    <t xml:space="preserve">Total Debt</t>
  </si>
  <si>
    <t xml:space="preserve">Annual % increase</t>
  </si>
  <si>
    <t xml:space="preserve">Overall % increase</t>
  </si>
  <si>
    <t xml:space="preserve">Thereaafter</t>
  </si>
  <si>
    <t xml:space="preserve">Discount</t>
  </si>
  <si>
    <t xml:space="preserve">Total</t>
  </si>
  <si>
    <t xml:space="preserve">Eliminations</t>
  </si>
  <si>
    <t xml:space="preserve">Thereafter</t>
  </si>
  <si>
    <t xml:space="preserve">Premium</t>
  </si>
  <si>
    <t xml:space="preserve">Subtotal</t>
  </si>
  <si>
    <t xml:space="preserve">Costs</t>
  </si>
  <si>
    <t xml:space="preserve">Year ending, June 30</t>
  </si>
  <si>
    <t xml:space="preserve">Assets</t>
  </si>
  <si>
    <t xml:space="preserve">Current Assets</t>
  </si>
  <si>
    <t xml:space="preserve">Cash and cash equivalents</t>
  </si>
  <si>
    <t xml:space="preserve">Restricted cash</t>
  </si>
  <si>
    <t xml:space="preserve">Investments</t>
  </si>
  <si>
    <t xml:space="preserve">Accounts receivable</t>
  </si>
  <si>
    <t xml:space="preserve">Deferred rent asset</t>
  </si>
  <si>
    <t xml:space="preserve">Grants receivable</t>
  </si>
  <si>
    <t xml:space="preserve">Note receivable</t>
  </si>
  <si>
    <t xml:space="preserve">Prepaid expenses and deposits</t>
  </si>
  <si>
    <t xml:space="preserve">Total current assets</t>
  </si>
  <si>
    <t xml:space="preserve">Long-Term Liabilities</t>
  </si>
  <si>
    <t xml:space="preserve">Intracompany receivable</t>
  </si>
  <si>
    <t xml:space="preserve">Security deposits</t>
  </si>
  <si>
    <t xml:space="preserve">Total property, plant and equipment, net</t>
  </si>
  <si>
    <t xml:space="preserve">Total long-term assets</t>
  </si>
  <si>
    <t xml:space="preserve">Total assets</t>
  </si>
  <si>
    <t xml:space="preserve">Liabilities and Net Assets</t>
  </si>
  <si>
    <t xml:space="preserve">Current Liabilities</t>
  </si>
  <si>
    <t xml:space="preserve">Accounts payable and accrued liabilities</t>
  </si>
  <si>
    <t xml:space="preserve">Accrued interest</t>
  </si>
  <si>
    <t xml:space="preserve">Lines of credit</t>
  </si>
  <si>
    <t xml:space="preserve">Deferred rent liability</t>
  </si>
  <si>
    <t xml:space="preserve">Deferred revenues</t>
  </si>
  <si>
    <t xml:space="preserve">Current portion of loans payable</t>
  </si>
  <si>
    <t xml:space="preserve">Total current liabilities</t>
  </si>
  <si>
    <t xml:space="preserve">Intracompany payable</t>
  </si>
  <si>
    <t xml:space="preserve">Convertible loans</t>
  </si>
  <si>
    <t xml:space="preserve">Loans payable</t>
  </si>
  <si>
    <t xml:space="preserve">Total long-term liabilities</t>
  </si>
  <si>
    <t xml:space="preserve">Total liabilities</t>
  </si>
  <si>
    <t xml:space="preserve">Net Assets</t>
  </si>
  <si>
    <t xml:space="preserve">Unrestricted</t>
  </si>
  <si>
    <t xml:space="preserve">Temporarily restricted</t>
  </si>
  <si>
    <t xml:space="preserve">Total net assets</t>
  </si>
  <si>
    <t xml:space="preserve">Total liabilities and net assets</t>
  </si>
  <si>
    <t xml:space="preserve">Year ending June 30</t>
  </si>
  <si>
    <t xml:space="preserve">2010 Total</t>
  </si>
  <si>
    <t xml:space="preserve">2011 Total</t>
  </si>
  <si>
    <t xml:space="preserve">2012 Total</t>
  </si>
  <si>
    <t xml:space="preserve">2013 Total</t>
  </si>
  <si>
    <t xml:space="preserve">2014 Total</t>
  </si>
  <si>
    <t xml:space="preserve">2015 Total</t>
  </si>
  <si>
    <t xml:space="preserve">2016 Total</t>
  </si>
  <si>
    <t xml:space="preserve">2017 Total</t>
  </si>
  <si>
    <t xml:space="preserve">2018 Total</t>
  </si>
  <si>
    <t xml:space="preserve">2019 Total</t>
  </si>
  <si>
    <t xml:space="preserve">2020 Total</t>
  </si>
  <si>
    <t xml:space="preserve">2021 Total</t>
  </si>
  <si>
    <t xml:space="preserve">2022 Total</t>
  </si>
  <si>
    <t xml:space="preserve">UNRESTRICTED NET ASSETS</t>
  </si>
  <si>
    <t xml:space="preserve">REVENUES</t>
  </si>
  <si>
    <t xml:space="preserve">LCFF State Aid &amp; Property Tax Revenue</t>
  </si>
  <si>
    <t xml:space="preserve">Categorical grant revenue</t>
  </si>
  <si>
    <t xml:space="preserve">Property taxes</t>
  </si>
  <si>
    <t xml:space="preserve">Apportionment revenue</t>
  </si>
  <si>
    <t xml:space="preserve">Other State revenue</t>
  </si>
  <si>
    <t xml:space="preserve">Federal revenue</t>
  </si>
  <si>
    <t xml:space="preserve">Other local revenue</t>
  </si>
  <si>
    <t xml:space="preserve">Contributions</t>
  </si>
  <si>
    <t xml:space="preserve">Amounts released from restriction</t>
  </si>
  <si>
    <t xml:space="preserve">Total unrestricted revenues</t>
  </si>
  <si>
    <t xml:space="preserve">EXPENSES</t>
  </si>
  <si>
    <t xml:space="preserve">Program expenses</t>
  </si>
  <si>
    <t xml:space="preserve">Educational programs</t>
  </si>
  <si>
    <t xml:space="preserve">Site supports and program development</t>
  </si>
  <si>
    <t xml:space="preserve">Program development and expansion</t>
  </si>
  <si>
    <t xml:space="preserve">Site supports</t>
  </si>
  <si>
    <t xml:space="preserve">Supporting services</t>
  </si>
  <si>
    <t xml:space="preserve">Administration and general</t>
  </si>
  <si>
    <t xml:space="preserve">Fundraising</t>
  </si>
  <si>
    <t xml:space="preserve">Total supporting services</t>
  </si>
  <si>
    <t xml:space="preserve">Total expenses</t>
  </si>
  <si>
    <t xml:space="preserve">Change in unrestricted net assets</t>
  </si>
  <si>
    <t xml:space="preserve">TEMPORARILY RESTRICTED NET ASSETS</t>
  </si>
  <si>
    <t xml:space="preserve">Change in temporarily restricted net assets</t>
  </si>
  <si>
    <t xml:space="preserve">Change in net assets</t>
  </si>
  <si>
    <t xml:space="preserve">Beginning net assets</t>
  </si>
  <si>
    <t xml:space="preserve">Ending net assets</t>
  </si>
  <si>
    <t xml:space="preserve">Year Ending June 30th, </t>
  </si>
  <si>
    <t xml:space="preserve">2006-2008</t>
  </si>
  <si>
    <t xml:space="preserve">Cash flows from operating activities</t>
  </si>
  <si>
    <t xml:space="preserve">Adjustments to reconcile change in net assets to net cash provided (used) by  operating activities</t>
  </si>
  <si>
    <t xml:space="preserve">Depreciation and amortization expense</t>
  </si>
  <si>
    <t xml:space="preserve">Transfers and losses on disposal of assets</t>
  </si>
  <si>
    <t xml:space="preserve">Allowance for non-recoverable project costs</t>
  </si>
  <si>
    <t xml:space="preserve">Loss/(gain) on disposal of assets</t>
  </si>
  <si>
    <t xml:space="preserve">Forgiveness of debt</t>
  </si>
  <si>
    <t xml:space="preserve">-                               -</t>
  </si>
  <si>
    <t xml:space="preserve">Donated investments</t>
  </si>
  <si>
    <t xml:space="preserve">(increase) decrease in operating assets</t>
  </si>
  <si>
    <t xml:space="preserve">Increase (decrease) in operating liabilities</t>
  </si>
  <si>
    <t xml:space="preserve">Net cash provided (used) by operating activities</t>
  </si>
  <si>
    <t xml:space="preserve">Cash flows from investing activities</t>
  </si>
  <si>
    <t xml:space="preserve">Proceeds from sale of property, plant, and equipment</t>
  </si>
  <si>
    <t xml:space="preserve">Proceeds from sale of stock</t>
  </si>
  <si>
    <t xml:space="preserve">Proceeds from note receivable</t>
  </si>
  <si>
    <t xml:space="preserve">Purchases of property, plant, and equipment</t>
  </si>
  <si>
    <t xml:space="preserve">Purchases of investment</t>
  </si>
  <si>
    <t xml:space="preserve">Net sales of investments</t>
  </si>
  <si>
    <t xml:space="preserve">Net cash used by investing activities</t>
  </si>
  <si>
    <t xml:space="preserve">Cash flows from financing activities</t>
  </si>
  <si>
    <t xml:space="preserve">Intracompany loans</t>
  </si>
  <si>
    <t xml:space="preserve">Change in restricted cash</t>
  </si>
  <si>
    <t xml:space="preserve">Borrowings on notes payable</t>
  </si>
  <si>
    <t xml:space="preserve">Borrowings on line of credit</t>
  </si>
  <si>
    <t xml:space="preserve">Change in line of credit</t>
  </si>
  <si>
    <t xml:space="preserve">Payments on lines of credit</t>
  </si>
  <si>
    <t xml:space="preserve">Principal payments on notes payable</t>
  </si>
  <si>
    <t xml:space="preserve">Net cash provided (used) by financing activities</t>
  </si>
  <si>
    <t xml:space="preserve">Net increase in cash, cash equivalents and restricted cash</t>
  </si>
  <si>
    <t xml:space="preserve">Cash and cash equivalents , beginning of year</t>
  </si>
  <si>
    <t xml:space="preserve">Cash, and cash equivalents</t>
  </si>
  <si>
    <t xml:space="preserve">Cash and cash equivalents, end of year</t>
  </si>
  <si>
    <t xml:space="preserve">Non-cash investing activities</t>
  </si>
  <si>
    <t xml:space="preserve">Property and equipment financed through accounts payable</t>
  </si>
  <si>
    <t xml:space="preserve">Supplemental Disclosures of Cash Flow Information</t>
  </si>
  <si>
    <t xml:space="preserve">Cash paid for interest (net of capitalized amount)</t>
  </si>
  <si>
    <t xml:space="preserve">Capitalized Interest</t>
  </si>
  <si>
    <t xml:space="preserve">Totals may not add  up exactly because small entries may have been omitted.</t>
  </si>
  <si>
    <t xml:space="preserve">Some related entries have been combined.</t>
  </si>
  <si>
    <t xml:space="preserve">Year Ending, 30 June</t>
  </si>
  <si>
    <t xml:space="preserve">Salaries</t>
  </si>
  <si>
    <t xml:space="preserve">Employee Benefits</t>
  </si>
  <si>
    <t xml:space="preserve">Pension</t>
  </si>
  <si>
    <t xml:space="preserve">Payroll Taxes</t>
  </si>
  <si>
    <t xml:space="preserve">Management Fees</t>
  </si>
  <si>
    <t xml:space="preserve">District Fee</t>
  </si>
  <si>
    <t xml:space="preserve">Accounting Expenses</t>
  </si>
  <si>
    <t xml:space="preserve">Legal Expenses</t>
  </si>
  <si>
    <t xml:space="preserve">Instructional Materials</t>
  </si>
  <si>
    <t xml:space="preserve">Other Fees For Services</t>
  </si>
  <si>
    <t xml:space="preserve">Advertising</t>
  </si>
  <si>
    <t xml:space="preserve">Office Expenses</t>
  </si>
  <si>
    <t xml:space="preserve">Information Technology</t>
  </si>
  <si>
    <t xml:space="preserve">Printing and Postage</t>
  </si>
  <si>
    <t xml:space="preserve">Occupancy</t>
  </si>
  <si>
    <t xml:space="preserve">Travel</t>
  </si>
  <si>
    <t xml:space="preserve">Conferences and Meetings</t>
  </si>
  <si>
    <t xml:space="preserve">Insurance</t>
  </si>
  <si>
    <t xml:space="preserve">Bad Debt</t>
  </si>
  <si>
    <t xml:space="preserve">Depreciation and Amortization</t>
  </si>
  <si>
    <t xml:space="preserve">Interest Expense</t>
  </si>
  <si>
    <t xml:space="preserve">Capital Expenses</t>
  </si>
  <si>
    <t xml:space="preserve">Grants to School</t>
  </si>
  <si>
    <t xml:space="preserve">Other Expenses</t>
  </si>
</sst>
</file>

<file path=xl/styles.xml><?xml version="1.0" encoding="utf-8"?>
<styleSheet xmlns="http://schemas.openxmlformats.org/spreadsheetml/2006/main">
  <numFmts count="18">
    <numFmt numFmtId="164" formatCode="General"/>
    <numFmt numFmtId="165" formatCode="@"/>
    <numFmt numFmtId="166" formatCode="d\ mmm\ yyyy"/>
    <numFmt numFmtId="167" formatCode="mmmm\ yyyy"/>
    <numFmt numFmtId="168" formatCode="mmm\ yyyy"/>
    <numFmt numFmtId="169" formatCode="\$#,##0.00"/>
    <numFmt numFmtId="170" formatCode="0"/>
    <numFmt numFmtId="171" formatCode="yyyy\-m"/>
    <numFmt numFmtId="172" formatCode="[$$]#,##0"/>
    <numFmt numFmtId="173" formatCode="\$#,##0"/>
    <numFmt numFmtId="174" formatCode="General"/>
    <numFmt numFmtId="175" formatCode="mmmm\ d"/>
    <numFmt numFmtId="176" formatCode="#,##0"/>
    <numFmt numFmtId="177" formatCode="0%"/>
    <numFmt numFmtId="178" formatCode="[$$-409]#,##0;[RED]\-[$$-409]#,##0"/>
    <numFmt numFmtId="179" formatCode="\$#,##0\ ;[RED]&quot;($&quot;#,##0\)"/>
    <numFmt numFmtId="180" formatCode="&quot;$ &quot;#,##0"/>
    <numFmt numFmtId="181" formatCode="[$$-409]#,##0.00;[RED]\-[$$-409]#,##0.00"/>
  </numFmts>
  <fonts count="55">
    <font>
      <sz val="10"/>
      <color rgb="FF000000"/>
      <name val="Arial"/>
      <family val="0"/>
      <charset val="1"/>
    </font>
    <font>
      <sz val="10"/>
      <name val="Arial"/>
      <family val="0"/>
    </font>
    <font>
      <sz val="10"/>
      <name val="Arial"/>
      <family val="0"/>
    </font>
    <font>
      <sz val="10"/>
      <name val="Arial"/>
      <family val="0"/>
    </font>
    <font>
      <b val="true"/>
      <sz val="12"/>
      <color rgb="FF000000"/>
      <name val="Alegreya Sans"/>
      <family val="0"/>
      <charset val="1"/>
    </font>
    <font>
      <sz val="14"/>
      <color theme="1"/>
      <name val="Alegreya Sans"/>
      <family val="0"/>
      <charset val="1"/>
    </font>
    <font>
      <b val="true"/>
      <sz val="12"/>
      <color theme="1"/>
      <name val="Alegreya Sans"/>
      <family val="0"/>
      <charset val="1"/>
    </font>
    <font>
      <sz val="12"/>
      <color theme="1"/>
      <name val="Alegreya Sans"/>
      <family val="0"/>
      <charset val="1"/>
    </font>
    <font>
      <sz val="12"/>
      <color rgb="FF38761D"/>
      <name val="Alegreya Sans"/>
      <family val="0"/>
      <charset val="1"/>
    </font>
    <font>
      <sz val="12"/>
      <color rgb="FF990000"/>
      <name val="Alegreya Sans"/>
      <family val="0"/>
      <charset val="1"/>
    </font>
    <font>
      <sz val="12"/>
      <color rgb="FF000000"/>
      <name val="Alegreya Sans"/>
      <family val="0"/>
      <charset val="1"/>
    </font>
    <font>
      <i val="true"/>
      <sz val="12"/>
      <color theme="1"/>
      <name val="Alegreya Sans"/>
      <family val="0"/>
      <charset val="1"/>
    </font>
    <font>
      <sz val="8"/>
      <color theme="1"/>
      <name val="Arial"/>
      <family val="0"/>
      <charset val="1"/>
    </font>
    <font>
      <sz val="12"/>
      <color rgb="FF000000"/>
      <name val="&quot;docs-Alegreya Sans&quot;"/>
      <family val="0"/>
      <charset val="1"/>
    </font>
    <font>
      <b val="true"/>
      <sz val="11"/>
      <color theme="1"/>
      <name val="Alegreya Sans"/>
      <family val="0"/>
      <charset val="1"/>
    </font>
    <font>
      <b val="true"/>
      <sz val="11"/>
      <color theme="1"/>
      <name val="Arial"/>
      <family val="0"/>
      <charset val="1"/>
    </font>
    <font>
      <sz val="11"/>
      <color theme="1"/>
      <name val="Roboto"/>
      <family val="0"/>
      <charset val="1"/>
    </font>
    <font>
      <sz val="12"/>
      <color theme="1"/>
      <name val="Alegreya Sans, Arial"/>
      <family val="0"/>
      <charset val="1"/>
    </font>
    <font>
      <i val="true"/>
      <sz val="12"/>
      <color theme="1"/>
      <name val="Alegreya Sans, Arial"/>
      <family val="0"/>
      <charset val="1"/>
    </font>
    <font>
      <sz val="11"/>
      <color theme="1"/>
      <name val="Arial"/>
      <family val="0"/>
      <charset val="1"/>
    </font>
    <font>
      <b val="true"/>
      <sz val="11"/>
      <color theme="1"/>
      <name val="Roboto Mono"/>
      <family val="0"/>
      <charset val="1"/>
    </font>
    <font>
      <sz val="11"/>
      <color theme="1"/>
      <name val="Roboto Mono"/>
      <family val="0"/>
      <charset val="1"/>
    </font>
    <font>
      <b val="true"/>
      <sz val="11"/>
      <color theme="1"/>
      <name val="Roboto Mono, Arial"/>
      <family val="0"/>
      <charset val="1"/>
    </font>
    <font>
      <b val="true"/>
      <sz val="11"/>
      <color theme="1"/>
      <name val="Roboto"/>
      <family val="0"/>
      <charset val="1"/>
    </font>
    <font>
      <sz val="11"/>
      <color theme="1"/>
      <name val="Alegreya Sans"/>
      <family val="0"/>
      <charset val="1"/>
    </font>
    <font>
      <b val="true"/>
      <sz val="12"/>
      <color theme="1"/>
      <name val="&quot;Calibri&quot;"/>
      <family val="0"/>
      <charset val="1"/>
    </font>
    <font>
      <sz val="12"/>
      <color theme="1"/>
      <name val="&quot;Calibri&quot;"/>
      <family val="0"/>
      <charset val="1"/>
    </font>
    <font>
      <sz val="12"/>
      <color rgb="FF000000"/>
      <name val="&quot;Calibri&quot;"/>
      <family val="0"/>
      <charset val="1"/>
    </font>
    <font>
      <u val="single"/>
      <sz val="12"/>
      <color rgb="FF0000FF"/>
      <name val="Alegreya Sans"/>
      <family val="0"/>
      <charset val="1"/>
    </font>
    <font>
      <sz val="8"/>
      <color theme="1"/>
      <name val="&quot;Arial&quot;"/>
      <family val="0"/>
      <charset val="1"/>
    </font>
    <font>
      <b val="true"/>
      <sz val="9"/>
      <color theme="1"/>
      <name val="Roboto Mono"/>
      <family val="0"/>
      <charset val="1"/>
    </font>
    <font>
      <sz val="9"/>
      <color theme="1"/>
      <name val="Roboto Mono"/>
      <family val="0"/>
      <charset val="1"/>
    </font>
    <font>
      <b val="true"/>
      <sz val="10"/>
      <color theme="1"/>
      <name val="Roboto Mono"/>
      <family val="0"/>
      <charset val="1"/>
    </font>
    <font>
      <sz val="10"/>
      <color theme="1"/>
      <name val="Roboto Mono"/>
      <family val="0"/>
      <charset val="1"/>
    </font>
    <font>
      <b val="true"/>
      <sz val="12"/>
      <color rgb="FF000000"/>
      <name val="&quot;docs-Alegreya Sans&quot;"/>
      <family val="0"/>
      <charset val="1"/>
    </font>
    <font>
      <b val="true"/>
      <sz val="18"/>
      <color rgb="FF757575"/>
      <name val="Roboto"/>
      <family val="2"/>
    </font>
    <font>
      <sz val="10"/>
      <color rgb="FF000000"/>
      <name val="Roboto"/>
      <family val="2"/>
    </font>
    <font>
      <sz val="10"/>
      <color rgb="FF000000"/>
      <name val="Arial"/>
      <family val="2"/>
    </font>
    <font>
      <sz val="10"/>
      <color rgb="FF1A1A1A"/>
      <name val="Arial"/>
      <family val="2"/>
    </font>
    <font>
      <sz val="18"/>
      <color rgb="FF757575"/>
      <name val="Arial"/>
      <family val="2"/>
    </font>
    <font>
      <b val="true"/>
      <sz val="12"/>
      <color rgb="FF000000"/>
      <name val="Source sans pro:onum&amp;tnum"/>
      <family val="0"/>
      <charset val="1"/>
    </font>
    <font>
      <b val="true"/>
      <sz val="12"/>
      <color rgb="FF000000"/>
      <name val="Alegreya Sans SC"/>
      <family val="0"/>
      <charset val="1"/>
    </font>
    <font>
      <b val="true"/>
      <sz val="12"/>
      <color theme="1"/>
      <name val="Alegreya Sans SC"/>
      <family val="0"/>
      <charset val="1"/>
    </font>
    <font>
      <sz val="12"/>
      <color rgb="FF000000"/>
      <name val="Source sans pro:onum&amp;tnum"/>
      <family val="0"/>
      <charset val="1"/>
    </font>
    <font>
      <b val="true"/>
      <sz val="11"/>
      <color rgb="FF000000"/>
      <name val="Source sans pro:onum&amp;tnum"/>
      <family val="0"/>
      <charset val="1"/>
    </font>
    <font>
      <sz val="8"/>
      <color rgb="FF000000"/>
      <name val="Source sans pro:onum&amp;tnum"/>
      <family val="0"/>
      <charset val="1"/>
    </font>
    <font>
      <sz val="10"/>
      <color theme="1"/>
      <name val="Arial"/>
      <family val="0"/>
      <charset val="1"/>
    </font>
    <font>
      <b val="true"/>
      <sz val="8"/>
      <color rgb="FF000000"/>
      <name val="Source sans pro:onum&amp;tnum"/>
      <family val="0"/>
      <charset val="1"/>
    </font>
    <font>
      <sz val="11"/>
      <color theme="1"/>
      <name val="Source sans pro:onum&amp;tnum"/>
      <family val="0"/>
      <charset val="1"/>
    </font>
    <font>
      <sz val="11"/>
      <color rgb="FF000000"/>
      <name val="Source sans pro:onum&amp;tnum"/>
      <family val="0"/>
      <charset val="1"/>
    </font>
    <font>
      <sz val="10"/>
      <color rgb="FF000000"/>
      <name val="Source sans pro:onum&amp;tnum"/>
      <family val="0"/>
      <charset val="1"/>
    </font>
    <font>
      <sz val="10"/>
      <color rgb="FF000000"/>
      <name val="Alegreya Sans"/>
      <family val="0"/>
      <charset val="1"/>
    </font>
    <font>
      <sz val="12"/>
      <color theme="1"/>
      <name val="Arial"/>
      <family val="0"/>
      <charset val="1"/>
    </font>
    <font>
      <sz val="12"/>
      <color theme="1"/>
      <name val="Alegreya Sans SC"/>
      <family val="0"/>
      <charset val="1"/>
    </font>
    <font>
      <sz val="6"/>
      <color theme="1"/>
      <name val="Arial"/>
      <family val="0"/>
      <charset val="1"/>
    </font>
  </fonts>
  <fills count="11">
    <fill>
      <patternFill patternType="none"/>
    </fill>
    <fill>
      <patternFill patternType="gray125"/>
    </fill>
    <fill>
      <patternFill patternType="solid">
        <fgColor rgb="FFD9D9D9"/>
        <bgColor rgb="FFD9E2F3"/>
      </patternFill>
    </fill>
    <fill>
      <patternFill patternType="solid">
        <fgColor rgb="FFEFEFEF"/>
        <bgColor rgb="FFF3F3F3"/>
      </patternFill>
    </fill>
    <fill>
      <patternFill patternType="solid">
        <fgColor rgb="FFFFFFFF"/>
        <bgColor rgb="FFF3F3F3"/>
      </patternFill>
    </fill>
    <fill>
      <patternFill patternType="solid">
        <fgColor rgb="FFF3F3F3"/>
        <bgColor rgb="FFEFEFEF"/>
      </patternFill>
    </fill>
    <fill>
      <patternFill patternType="solid">
        <fgColor rgb="FFB4C6E7"/>
        <bgColor rgb="FF99CCFF"/>
      </patternFill>
    </fill>
    <fill>
      <patternFill patternType="solid">
        <fgColor rgb="FFD9E2F3"/>
        <bgColor rgb="FFE7E6E6"/>
      </patternFill>
    </fill>
    <fill>
      <patternFill patternType="solid">
        <fgColor rgb="FFFFFF00"/>
        <bgColor rgb="FFFFFF00"/>
      </patternFill>
    </fill>
    <fill>
      <patternFill patternType="solid">
        <fgColor rgb="FFE2EFD9"/>
        <bgColor rgb="FFE7E6E6"/>
      </patternFill>
    </fill>
    <fill>
      <patternFill patternType="solid">
        <fgColor rgb="FFE7E6E6"/>
        <bgColor rgb="FFE2EFD9"/>
      </patternFill>
    </fill>
  </fills>
  <borders count="21">
    <border diagonalUp="false" diagonalDown="false">
      <left/>
      <right/>
      <top/>
      <bottom/>
      <diagonal/>
    </border>
    <border diagonalUp="false" diagonalDown="false">
      <left/>
      <right/>
      <top style="thick"/>
      <bottom style="thick"/>
      <diagonal/>
    </border>
    <border diagonalUp="false" diagonalDown="false">
      <left/>
      <right style="thin"/>
      <top style="thick"/>
      <bottom style="thick"/>
      <diagonal/>
    </border>
    <border diagonalUp="false" diagonalDown="false">
      <left/>
      <right/>
      <top/>
      <bottom style="thin"/>
      <diagonal/>
    </border>
    <border diagonalUp="false" diagonalDown="false">
      <left/>
      <right style="thin"/>
      <top/>
      <bottom style="thin"/>
      <diagonal/>
    </border>
    <border diagonalUp="false" diagonalDown="false">
      <left/>
      <right style="thin"/>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style="thin"/>
      <bottom/>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right/>
      <top style="hair"/>
      <bottom/>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4" fillId="3" borderId="3" xfId="0" applyFont="true" applyBorder="true" applyAlignment="true" applyProtection="false">
      <alignment horizontal="general" vertical="center" textRotation="0" wrapText="true" indent="0" shrinkToFit="false"/>
      <protection locked="true" hidden="false"/>
    </xf>
    <xf numFmtId="164" fontId="6" fillId="3" borderId="3" xfId="0" applyFont="true" applyBorder="true" applyAlignment="true" applyProtection="false">
      <alignment horizontal="general"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4" borderId="5" xfId="0" applyFont="true" applyBorder="true" applyAlignment="true" applyProtection="false">
      <alignment horizontal="center" vertical="bottom" textRotation="0" wrapText="true" indent="0" shrinkToFit="false"/>
      <protection locked="true" hidden="false"/>
    </xf>
    <xf numFmtId="164" fontId="9" fillId="4" borderId="5"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4" borderId="5"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general" vertical="center" textRotation="0" wrapText="true" indent="0" shrinkToFit="false"/>
      <protection locked="true" hidden="false"/>
    </xf>
    <xf numFmtId="164" fontId="6" fillId="3" borderId="7" xfId="0" applyFont="true" applyBorder="true" applyAlignment="true" applyProtection="false">
      <alignment horizontal="general" vertical="center" textRotation="0" wrapText="true" indent="0" shrinkToFit="false"/>
      <protection locked="true" hidden="false"/>
    </xf>
    <xf numFmtId="164" fontId="7" fillId="4" borderId="0" xfId="0" applyFont="true" applyBorder="true" applyAlignment="true" applyProtection="false">
      <alignment horizontal="general" vertical="center" textRotation="0" wrapText="true" indent="0" shrinkToFit="false"/>
      <protection locked="true" hidden="false"/>
    </xf>
    <xf numFmtId="164" fontId="7" fillId="4" borderId="5" xfId="0" applyFont="true" applyBorder="true" applyAlignment="true" applyProtection="false">
      <alignment horizontal="general" vertical="center" textRotation="0" wrapText="true" indent="0" shrinkToFit="false"/>
      <protection locked="true" hidden="false"/>
    </xf>
    <xf numFmtId="164" fontId="8" fillId="0" borderId="5" xfId="0" applyFont="true" applyBorder="true" applyAlignment="true" applyProtection="false">
      <alignment horizontal="general" vertical="center" textRotation="0" wrapText="true" indent="0" shrinkToFit="false"/>
      <protection locked="true" hidden="false"/>
    </xf>
    <xf numFmtId="164" fontId="6" fillId="5" borderId="6" xfId="0" applyFont="true" applyBorder="true" applyAlignment="true" applyProtection="false">
      <alignment horizontal="general" vertical="center" textRotation="0" wrapText="true" indent="0" shrinkToFit="false"/>
      <protection locked="true" hidden="false"/>
    </xf>
    <xf numFmtId="164" fontId="6" fillId="5" borderId="6" xfId="0" applyFont="true" applyBorder="true" applyAlignment="true" applyProtection="false">
      <alignment horizontal="left" vertical="center" textRotation="0" wrapText="true" indent="0" shrinkToFit="false"/>
      <protection locked="true" hidden="false"/>
    </xf>
    <xf numFmtId="164" fontId="6" fillId="5" borderId="6"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5" fontId="7"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6" fontId="7"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7" fillId="0" borderId="0" xfId="0" applyFont="true" applyBorder="fals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0" shrinkToFit="false"/>
      <protection locked="true" hidden="false"/>
    </xf>
    <xf numFmtId="164" fontId="9" fillId="4" borderId="5"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4" borderId="5"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0" fillId="4"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center" vertical="center" textRotation="0" wrapText="true" indent="0" shrinkToFit="false"/>
      <protection locked="true" hidden="false"/>
    </xf>
    <xf numFmtId="165" fontId="7" fillId="4" borderId="5" xfId="0" applyFont="true" applyBorder="true" applyAlignment="true" applyProtection="false">
      <alignment horizontal="general" vertical="center" textRotation="0" wrapText="true" indent="0" shrinkToFit="false"/>
      <protection locked="true" hidden="false"/>
    </xf>
    <xf numFmtId="169" fontId="7" fillId="0" borderId="0" xfId="0" applyFont="true" applyBorder="false" applyAlignment="true" applyProtection="false">
      <alignment horizontal="left" vertical="center" textRotation="0" wrapText="true" indent="0" shrinkToFit="false"/>
      <protection locked="true" hidden="false"/>
    </xf>
    <xf numFmtId="164" fontId="7" fillId="4" borderId="5" xfId="0" applyFont="true" applyBorder="true" applyAlignment="true" applyProtection="false">
      <alignment horizontal="left"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14" fillId="3" borderId="6" xfId="0" applyFont="true" applyBorder="true" applyAlignment="true" applyProtection="false">
      <alignment horizontal="general" vertical="center" textRotation="0" wrapText="true" indent="0" shrinkToFit="false"/>
      <protection locked="true" hidden="false"/>
    </xf>
    <xf numFmtId="164" fontId="15" fillId="3" borderId="7"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0" fontId="7"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4" fontId="19" fillId="4"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bottom" textRotation="0" wrapText="false" indent="0" shrinkToFit="false"/>
      <protection locked="true" hidden="false"/>
    </xf>
    <xf numFmtId="164" fontId="19" fillId="4"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70" fontId="7" fillId="0" borderId="3" xfId="0" applyFont="true" applyBorder="true" applyAlignment="true" applyProtection="false">
      <alignment horizontal="center" vertical="top" textRotation="0" wrapText="true" indent="0" shrinkToFit="false"/>
      <protection locked="true" hidden="false"/>
    </xf>
    <xf numFmtId="164" fontId="22" fillId="0" borderId="3" xfId="0" applyFont="true" applyBorder="true" applyAlignment="true" applyProtection="false">
      <alignment horizontal="general" vertical="bottom" textRotation="0" wrapText="tru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5" fontId="16" fillId="0" borderId="3" xfId="0" applyFont="true" applyBorder="true" applyAlignment="false" applyProtection="false">
      <alignment horizontal="general" vertical="bottom" textRotation="0" wrapText="false" indent="0" shrinkToFit="false"/>
      <protection locked="true" hidden="false"/>
    </xf>
    <xf numFmtId="164" fontId="15" fillId="3" borderId="6" xfId="0" applyFont="true" applyBorder="true" applyAlignment="true" applyProtection="false">
      <alignment horizontal="general" vertical="center" textRotation="0" wrapText="true" indent="0" shrinkToFit="false"/>
      <protection locked="true" hidden="false"/>
    </xf>
    <xf numFmtId="164" fontId="23" fillId="3" borderId="6" xfId="0" applyFont="true" applyBorder="true" applyAlignment="true" applyProtection="false">
      <alignment horizontal="general" vertical="center" textRotation="0" wrapText="false" indent="0" shrinkToFit="false"/>
      <protection locked="true" hidden="false"/>
    </xf>
    <xf numFmtId="164" fontId="16" fillId="0" borderId="3" xfId="0" applyFont="true" applyBorder="true" applyAlignment="true" applyProtection="false">
      <alignment horizontal="general" vertical="center" textRotation="0" wrapText="false" indent="0" shrinkToFit="false"/>
      <protection locked="true" hidden="false"/>
    </xf>
    <xf numFmtId="164" fontId="19" fillId="0" borderId="3" xfId="0" applyFont="true" applyBorder="true" applyAlignment="true" applyProtection="false">
      <alignment horizontal="general" vertical="center" textRotation="0" wrapText="true" indent="0" shrinkToFit="false"/>
      <protection locked="true" hidden="false"/>
    </xf>
    <xf numFmtId="164" fontId="19" fillId="0" borderId="6" xfId="0" applyFont="true" applyBorder="true" applyAlignment="true" applyProtection="false">
      <alignment horizontal="general" vertical="center" textRotation="0" wrapText="true" indent="0" shrinkToFit="false"/>
      <protection locked="true" hidden="false"/>
    </xf>
    <xf numFmtId="164" fontId="16" fillId="3" borderId="3" xfId="0" applyFont="true" applyBorder="true" applyAlignment="true" applyProtection="false">
      <alignment horizontal="general" vertical="center" textRotation="0" wrapText="false" indent="0" shrinkToFit="false"/>
      <protection locked="true" hidden="false"/>
    </xf>
    <xf numFmtId="164" fontId="19" fillId="3" borderId="3" xfId="0" applyFont="true" applyBorder="true" applyAlignment="true" applyProtection="false">
      <alignment horizontal="general" vertical="center" textRotation="0" wrapText="true" indent="0" shrinkToFit="false"/>
      <protection locked="true" hidden="false"/>
    </xf>
    <xf numFmtId="164" fontId="19" fillId="3" borderId="6"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right"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general"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right"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5" fontId="8" fillId="4" borderId="0" xfId="0" applyFont="true" applyBorder="false" applyAlignment="true" applyProtection="false">
      <alignment horizontal="center" vertical="center" textRotation="0" wrapText="tru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false" indent="0" shrinkToFit="false"/>
      <protection locked="true" hidden="false"/>
    </xf>
    <xf numFmtId="165" fontId="8" fillId="0" borderId="3" xfId="0" applyFont="true" applyBorder="true" applyAlignment="true" applyProtection="false">
      <alignment horizontal="center" vertical="center" textRotation="0" wrapText="false" indent="0" shrinkToFit="false"/>
      <protection locked="true" hidden="false"/>
    </xf>
    <xf numFmtId="165" fontId="16" fillId="0" borderId="3" xfId="0" applyFont="true" applyBorder="true" applyAlignment="true" applyProtection="false">
      <alignment horizontal="general" vertical="center" textRotation="0" wrapText="false" indent="0" shrinkToFit="false"/>
      <protection locked="true" hidden="false"/>
    </xf>
    <xf numFmtId="164" fontId="4" fillId="3" borderId="8" xfId="0" applyFont="true" applyBorder="true" applyAlignment="true" applyProtection="false">
      <alignment horizontal="left" vertical="center" textRotation="0" wrapText="false" indent="0" shrinkToFit="false"/>
      <protection locked="true" hidden="false"/>
    </xf>
    <xf numFmtId="164" fontId="4" fillId="3" borderId="8" xfId="0" applyFont="true" applyBorder="true" applyAlignment="true" applyProtection="false">
      <alignment horizontal="center" vertical="center" textRotation="0" wrapText="false" indent="0" shrinkToFit="false"/>
      <protection locked="true" hidden="false"/>
    </xf>
    <xf numFmtId="164" fontId="4" fillId="3" borderId="8"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general" vertical="center" textRotation="0" wrapText="true" indent="0" shrinkToFit="false"/>
      <protection locked="true" hidden="false"/>
    </xf>
    <xf numFmtId="171" fontId="7" fillId="4" borderId="0" xfId="0" applyFont="true" applyBorder="false" applyAlignment="true" applyProtection="false">
      <alignment horizontal="center" vertical="center" textRotation="0" wrapText="tru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72" fontId="7" fillId="0" borderId="0" xfId="0" applyFont="true" applyBorder="false" applyAlignment="true" applyProtection="false">
      <alignment horizontal="right" vertical="bottom" textRotation="0" wrapText="false" indent="0" shrinkToFit="false"/>
      <protection locked="true" hidden="false"/>
    </xf>
    <xf numFmtId="172" fontId="24" fillId="0" borderId="0" xfId="0" applyFont="true" applyBorder="false" applyAlignment="true" applyProtection="false">
      <alignment horizontal="right" vertical="center" textRotation="0" wrapText="false" indent="0" shrinkToFit="false"/>
      <protection locked="true" hidden="false"/>
    </xf>
    <xf numFmtId="172" fontId="10" fillId="4" borderId="0" xfId="0" applyFont="true" applyBorder="false" applyAlignment="true" applyProtection="false">
      <alignment horizontal="right" vertical="center" textRotation="0" wrapText="false" indent="0" shrinkToFit="false"/>
      <protection locked="true" hidden="false"/>
    </xf>
    <xf numFmtId="164" fontId="7" fillId="4" borderId="0" xfId="0" applyFont="true" applyBorder="false" applyAlignment="true" applyProtection="false">
      <alignment horizontal="right" vertical="center" textRotation="0" wrapText="false" indent="0" shrinkToFit="false"/>
      <protection locked="true" hidden="false"/>
    </xf>
    <xf numFmtId="164" fontId="7" fillId="4" borderId="0" xfId="0" applyFont="true" applyBorder="false" applyAlignment="tru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center" vertical="center" textRotation="0" wrapText="tru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72" fontId="7"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true" applyAlignment="true" applyProtection="false">
      <alignment horizontal="center" vertical="center" textRotation="0" wrapText="false" indent="0" shrinkToFit="false"/>
      <protection locked="true" hidden="false"/>
    </xf>
    <xf numFmtId="173" fontId="10" fillId="4" borderId="0" xfId="0" applyFont="true" applyBorder="false" applyAlignment="true" applyProtection="false">
      <alignment horizontal="right" vertical="center" textRotation="0" wrapText="false" indent="0" shrinkToFit="false"/>
      <protection locked="true" hidden="false"/>
    </xf>
    <xf numFmtId="173" fontId="7" fillId="4" borderId="0" xfId="0" applyFont="true" applyBorder="false" applyAlignment="true" applyProtection="false">
      <alignment horizontal="right" vertical="center" textRotation="0" wrapText="false" indent="0" shrinkToFit="false"/>
      <protection locked="true" hidden="false"/>
    </xf>
    <xf numFmtId="173" fontId="7" fillId="4" borderId="0" xfId="0" applyFont="true" applyBorder="false" applyAlignment="true" applyProtection="false">
      <alignment horizontal="general" vertical="center" textRotation="0" wrapText="false" indent="0" shrinkToFit="false"/>
      <protection locked="true" hidden="false"/>
    </xf>
    <xf numFmtId="173" fontId="7" fillId="4" borderId="0" xfId="0" applyFont="true" applyBorder="false" applyAlignment="true" applyProtection="false">
      <alignment horizontal="left" vertical="center" textRotation="0" wrapText="false" indent="0" shrinkToFit="false"/>
      <protection locked="true" hidden="false"/>
    </xf>
    <xf numFmtId="173" fontId="10" fillId="4" borderId="0" xfId="0" applyFont="true" applyBorder="false" applyAlignment="true" applyProtection="false">
      <alignment horizontal="left" vertical="center" textRotation="0" wrapText="false" indent="0" shrinkToFit="false"/>
      <protection locked="true" hidden="false"/>
    </xf>
    <xf numFmtId="164" fontId="7" fillId="4" borderId="0" xfId="0" applyFont="true" applyBorder="false" applyAlignment="true" applyProtection="false">
      <alignment horizontal="left" vertical="center" textRotation="0" wrapText="true" indent="0" shrinkToFit="false"/>
      <protection locked="true" hidden="false"/>
    </xf>
    <xf numFmtId="169" fontId="19" fillId="4" borderId="0" xfId="0" applyFont="true" applyBorder="false" applyAlignment="true" applyProtection="false">
      <alignment horizontal="general" vertical="center" textRotation="0" wrapText="true" indent="0" shrinkToFit="false"/>
      <protection locked="true" hidden="false"/>
    </xf>
    <xf numFmtId="173" fontId="7" fillId="4" borderId="0" xfId="0" applyFont="true" applyBorder="false" applyAlignment="true" applyProtection="false">
      <alignment horizontal="general" vertical="center" textRotation="0" wrapText="true" indent="0" shrinkToFit="false"/>
      <protection locked="true" hidden="false"/>
    </xf>
    <xf numFmtId="173" fontId="7" fillId="4" borderId="0" xfId="0" applyFont="true" applyBorder="false" applyAlignment="true" applyProtection="false">
      <alignment horizontal="right" vertical="center" textRotation="0" wrapText="true" indent="0" shrinkToFit="false"/>
      <protection locked="true" hidden="false"/>
    </xf>
    <xf numFmtId="169" fontId="10" fillId="4" borderId="0" xfId="0" applyFont="true" applyBorder="false" applyAlignment="true" applyProtection="false">
      <alignment horizontal="right" vertical="center" textRotation="0" wrapText="false" indent="0" shrinkToFit="false"/>
      <protection locked="true" hidden="false"/>
    </xf>
    <xf numFmtId="164" fontId="25" fillId="3" borderId="8" xfId="0" applyFont="true" applyBorder="true" applyAlignment="true" applyProtection="false">
      <alignment horizontal="left" vertical="center" textRotation="0" wrapText="false" indent="0" shrinkToFit="false"/>
      <protection locked="true" hidden="false"/>
    </xf>
    <xf numFmtId="164" fontId="25" fillId="3" borderId="8" xfId="0" applyFont="true" applyBorder="true" applyAlignment="true" applyProtection="false">
      <alignment horizontal="right" vertical="center" textRotation="0" wrapText="false" indent="0" shrinkToFit="false"/>
      <protection locked="true" hidden="false"/>
    </xf>
    <xf numFmtId="164" fontId="26" fillId="4" borderId="0" xfId="0" applyFont="true" applyBorder="false" applyAlignment="true" applyProtection="false">
      <alignment horizontal="left" vertical="center" textRotation="0" wrapText="false" indent="0" shrinkToFit="false"/>
      <protection locked="true" hidden="false"/>
    </xf>
    <xf numFmtId="164" fontId="26" fillId="4" borderId="0" xfId="0" applyFont="true" applyBorder="false" applyAlignment="true" applyProtection="false">
      <alignment horizontal="right" vertical="center" textRotation="0" wrapText="false" indent="0" shrinkToFit="false"/>
      <protection locked="true" hidden="false"/>
    </xf>
    <xf numFmtId="173" fontId="26" fillId="4" borderId="0" xfId="0" applyFont="true" applyBorder="false" applyAlignment="true" applyProtection="false">
      <alignment horizontal="right" vertical="center" textRotation="0" wrapText="false" indent="0" shrinkToFit="false"/>
      <protection locked="true" hidden="false"/>
    </xf>
    <xf numFmtId="164" fontId="6" fillId="4" borderId="0" xfId="0" applyFont="true" applyBorder="false" applyAlignment="true" applyProtection="false">
      <alignment horizontal="general" vertical="top" textRotation="0" wrapText="true" indent="0" shrinkToFit="false"/>
      <protection locked="true" hidden="false"/>
    </xf>
    <xf numFmtId="164" fontId="26" fillId="4" borderId="0" xfId="0" applyFont="true" applyBorder="fals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right" vertical="top" textRotation="0" wrapText="false" indent="0" shrinkToFit="false"/>
      <protection locked="true" hidden="false"/>
    </xf>
    <xf numFmtId="173" fontId="27" fillId="4" borderId="0" xfId="0" applyFont="true" applyBorder="false" applyAlignment="true" applyProtection="false">
      <alignment horizontal="right" vertical="top" textRotation="0" wrapText="false" indent="0" shrinkToFit="false"/>
      <protection locked="true" hidden="false"/>
    </xf>
    <xf numFmtId="164" fontId="27" fillId="4" borderId="0" xfId="0" applyFont="true" applyBorder="fals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general" vertical="bottom" textRotation="0" wrapText="false" indent="0" shrinkToFit="false"/>
      <protection locked="true" hidden="false"/>
    </xf>
    <xf numFmtId="164" fontId="7" fillId="3" borderId="7" xfId="0" applyFont="true" applyBorder="true" applyAlignment="true" applyProtection="false">
      <alignment horizontal="general" vertical="center" textRotation="0" wrapText="true" indent="0" shrinkToFit="false"/>
      <protection locked="true" hidden="false"/>
    </xf>
    <xf numFmtId="164" fontId="26" fillId="3" borderId="8" xfId="0" applyFont="true" applyBorder="true" applyAlignment="true" applyProtection="false">
      <alignment horizontal="left" vertical="center" textRotation="0" wrapText="false" indent="0" shrinkToFit="false"/>
      <protection locked="true" hidden="false"/>
    </xf>
    <xf numFmtId="164" fontId="26" fillId="3" borderId="8"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4" fillId="3" borderId="6" xfId="0" applyFont="true" applyBorder="true" applyAlignment="true" applyProtection="false">
      <alignment horizontal="left" vertical="bottom" textRotation="0" wrapText="false" indent="0" shrinkToFit="false"/>
      <protection locked="true" hidden="false"/>
    </xf>
    <xf numFmtId="164" fontId="4" fillId="3" borderId="6" xfId="0" applyFont="true" applyBorder="true" applyAlignment="true" applyProtection="false">
      <alignment horizontal="center" vertical="bottom" textRotation="0" wrapText="false" indent="0" shrinkToFit="false"/>
      <protection locked="true" hidden="false"/>
    </xf>
    <xf numFmtId="164" fontId="7" fillId="3" borderId="6" xfId="0" applyFont="true" applyBorder="true" applyAlignment="true" applyProtection="false">
      <alignment horizontal="left" vertical="bottom" textRotation="0" wrapText="false" indent="0" shrinkToFit="false"/>
      <protection locked="true" hidden="false"/>
    </xf>
    <xf numFmtId="164" fontId="10" fillId="3" borderId="6" xfId="0" applyFont="true" applyBorder="true" applyAlignment="true" applyProtection="false">
      <alignment horizontal="left" vertical="bottom" textRotation="0" wrapText="false" indent="0" shrinkToFit="false"/>
      <protection locked="true" hidden="false"/>
    </xf>
    <xf numFmtId="164" fontId="29" fillId="3" borderId="6" xfId="0" applyFont="true" applyBorder="true" applyAlignment="true" applyProtection="false">
      <alignment horizontal="left" vertical="bottom" textRotation="0" wrapText="false" indent="0" shrinkToFit="false"/>
      <protection locked="true" hidden="false"/>
    </xf>
    <xf numFmtId="164" fontId="29" fillId="3" borderId="6"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center" textRotation="0" wrapText="true" indent="0" shrinkToFit="false"/>
      <protection locked="true" hidden="false"/>
    </xf>
    <xf numFmtId="174" fontId="9" fillId="4" borderId="0" xfId="0" applyFont="true" applyBorder="false" applyAlignment="true" applyProtection="false">
      <alignment horizontal="general" vertical="center" textRotation="0" wrapText="tru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5" fontId="7" fillId="4"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75" fontId="6" fillId="0" borderId="3" xfId="0" applyFont="tru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76" fontId="7"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73" fontId="10" fillId="0" borderId="0" xfId="0" applyFont="true" applyBorder="false" applyAlignment="true" applyProtection="false">
      <alignment horizontal="center" vertical="bottom" textRotation="0" wrapText="false" indent="0" shrinkToFit="false"/>
      <protection locked="true" hidden="false"/>
    </xf>
    <xf numFmtId="177" fontId="10" fillId="0" borderId="0" xfId="0" applyFont="true" applyBorder="false" applyAlignment="true" applyProtection="false">
      <alignment horizontal="center" vertical="center" textRotation="0" wrapText="false" indent="0" shrinkToFit="false"/>
      <protection locked="true" hidden="false"/>
    </xf>
    <xf numFmtId="177" fontId="10" fillId="0" borderId="0" xfId="0" applyFont="true" applyBorder="fals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76" fontId="7" fillId="0" borderId="9"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73" fontId="10"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75" fontId="30" fillId="0" borderId="3" xfId="0" applyFont="true" applyBorder="true" applyAlignment="true" applyProtection="false">
      <alignment horizontal="center" vertical="center" textRotation="0" wrapText="false" indent="0" shrinkToFit="false"/>
      <protection locked="true" hidden="false"/>
    </xf>
    <xf numFmtId="164" fontId="30" fillId="0" borderId="3" xfId="0" applyFont="true" applyBorder="true" applyAlignment="true" applyProtection="false">
      <alignment horizontal="right" vertical="center"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76" fontId="31" fillId="0" borderId="0" xfId="0" applyFont="true" applyBorder="false" applyAlignment="true" applyProtection="false">
      <alignment horizontal="right" vertical="center" textRotation="0" wrapText="false" indent="0" shrinkToFit="false"/>
      <protection locked="true" hidden="false"/>
    </xf>
    <xf numFmtId="164" fontId="31" fillId="0" borderId="9" xfId="0" applyFont="true" applyBorder="true" applyAlignment="true" applyProtection="false">
      <alignment horizontal="center" vertical="center" textRotation="0" wrapText="false" indent="0" shrinkToFit="false"/>
      <protection locked="true" hidden="false"/>
    </xf>
    <xf numFmtId="176" fontId="31" fillId="0" borderId="9" xfId="0" applyFont="true" applyBorder="true" applyAlignment="true" applyProtection="false">
      <alignment horizontal="right" vertical="center" textRotation="0" wrapText="false" indent="0" shrinkToFit="false"/>
      <protection locked="true" hidden="false"/>
    </xf>
    <xf numFmtId="164" fontId="31" fillId="0" borderId="6" xfId="0" applyFont="true" applyBorder="true" applyAlignment="true" applyProtection="false">
      <alignment horizontal="center" vertical="center" textRotation="0" wrapText="false" indent="0" shrinkToFit="false"/>
      <protection locked="true" hidden="false"/>
    </xf>
    <xf numFmtId="176" fontId="31" fillId="0" borderId="6" xfId="0" applyFont="true" applyBorder="true" applyAlignment="true" applyProtection="false">
      <alignment horizontal="right" vertical="center" textRotation="0" wrapText="false" indent="0" shrinkToFit="false"/>
      <protection locked="true" hidden="false"/>
    </xf>
    <xf numFmtId="175" fontId="32" fillId="0" borderId="3" xfId="0" applyFont="true" applyBorder="true" applyAlignment="true" applyProtection="false">
      <alignment horizontal="center" vertical="center" textRotation="0" wrapText="false" indent="0" shrinkToFit="false"/>
      <protection locked="true" hidden="false"/>
    </xf>
    <xf numFmtId="164" fontId="32" fillId="0" borderId="3" xfId="0" applyFont="true" applyBorder="true" applyAlignment="true" applyProtection="false">
      <alignment horizontal="right" vertical="center" textRotation="0" wrapText="false" indent="0" shrinkToFit="false"/>
      <protection locked="true" hidden="false"/>
    </xf>
    <xf numFmtId="164" fontId="33" fillId="0" borderId="0" xfId="0" applyFont="true" applyBorder="false" applyAlignment="true" applyProtection="false">
      <alignment horizontal="center" vertical="center" textRotation="0" wrapText="false" indent="0" shrinkToFit="false"/>
      <protection locked="true" hidden="false"/>
    </xf>
    <xf numFmtId="176" fontId="33"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33" fillId="0" borderId="9" xfId="0" applyFont="true" applyBorder="true" applyAlignment="true" applyProtection="false">
      <alignment horizontal="center" vertical="bottom" textRotation="0" wrapText="false" indent="0" shrinkToFit="false"/>
      <protection locked="true" hidden="false"/>
    </xf>
    <xf numFmtId="176" fontId="33" fillId="0" borderId="9" xfId="0" applyFont="true" applyBorder="true" applyAlignment="true" applyProtection="false">
      <alignment horizontal="right" vertical="bottom" textRotation="0" wrapText="false" indent="0" shrinkToFit="false"/>
      <protection locked="true" hidden="false"/>
    </xf>
    <xf numFmtId="164" fontId="33" fillId="0" borderId="3" xfId="0" applyFont="true" applyBorder="true" applyAlignment="true" applyProtection="false">
      <alignment horizontal="center" vertical="center" textRotation="0" wrapText="false" indent="0" shrinkToFit="false"/>
      <protection locked="true" hidden="false"/>
    </xf>
    <xf numFmtId="164" fontId="33" fillId="0" borderId="3" xfId="0" applyFont="true" applyBorder="true" applyAlignment="true" applyProtection="false">
      <alignment horizontal="right" vertical="center" textRotation="0" wrapText="false" indent="0" shrinkToFit="false"/>
      <protection locked="true" hidden="false"/>
    </xf>
    <xf numFmtId="176" fontId="33" fillId="0" borderId="3" xfId="0" applyFont="true" applyBorder="true" applyAlignment="true" applyProtection="false">
      <alignment horizontal="right" vertical="center" textRotation="0" wrapText="false" indent="0" shrinkToFit="false"/>
      <protection locked="true" hidden="false"/>
    </xf>
    <xf numFmtId="164" fontId="33" fillId="0" borderId="6" xfId="0" applyFont="true" applyBorder="true" applyAlignment="true" applyProtection="false">
      <alignment horizontal="center" vertical="center" textRotation="0" wrapText="false" indent="0" shrinkToFit="false"/>
      <protection locked="true" hidden="false"/>
    </xf>
    <xf numFmtId="176" fontId="33" fillId="0" borderId="6" xfId="0" applyFont="true" applyBorder="true" applyAlignment="true" applyProtection="false">
      <alignment horizontal="right" vertical="center"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31" fillId="0" borderId="3" xfId="0" applyFont="true" applyBorder="true" applyAlignment="true" applyProtection="false">
      <alignment horizontal="center" vertical="center" textRotation="0" wrapText="false" indent="0" shrinkToFit="false"/>
      <protection locked="true" hidden="false"/>
    </xf>
    <xf numFmtId="176" fontId="31" fillId="0" borderId="3" xfId="0" applyFont="true" applyBorder="true" applyAlignment="true" applyProtection="false">
      <alignment horizontal="right"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76" fontId="7" fillId="0" borderId="3" xfId="0" applyFont="true" applyBorder="true" applyAlignment="true" applyProtection="false">
      <alignment horizontal="right" vertical="center" textRotation="0" wrapText="false" indent="0" shrinkToFit="false"/>
      <protection locked="true" hidden="false"/>
    </xf>
    <xf numFmtId="176" fontId="7" fillId="0" borderId="3" xfId="0" applyFont="true" applyBorder="true" applyAlignment="true" applyProtection="false">
      <alignment horizontal="general" vertical="center" textRotation="0" wrapText="false" indent="0" shrinkToFit="false"/>
      <protection locked="true" hidden="false"/>
    </xf>
    <xf numFmtId="175" fontId="30"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right" vertical="center" textRotation="0" wrapText="false" indent="0" shrinkToFit="false"/>
      <protection locked="true" hidden="false"/>
    </xf>
    <xf numFmtId="164" fontId="33" fillId="0" borderId="9" xfId="0" applyFont="true" applyBorder="true" applyAlignment="true" applyProtection="false">
      <alignment horizontal="center" vertical="center" textRotation="0" wrapText="false" indent="0" shrinkToFit="false"/>
      <protection locked="true" hidden="false"/>
    </xf>
    <xf numFmtId="176" fontId="33" fillId="0" borderId="9" xfId="0" applyFont="true" applyBorder="true" applyAlignment="true" applyProtection="false">
      <alignment horizontal="right" vertical="center" textRotation="0" wrapText="false" indent="0" shrinkToFit="false"/>
      <protection locked="true" hidden="false"/>
    </xf>
    <xf numFmtId="176" fontId="33" fillId="0" borderId="3"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right" vertical="center" textRotation="0" wrapText="true" indent="0" shrinkToFit="false"/>
      <protection locked="true" hidden="false"/>
    </xf>
    <xf numFmtId="164" fontId="6" fillId="0" borderId="11"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general" vertical="center" textRotation="0" wrapText="true" indent="0" shrinkToFit="false"/>
      <protection locked="true" hidden="false"/>
    </xf>
    <xf numFmtId="164" fontId="41" fillId="6" borderId="10" xfId="0" applyFont="true" applyBorder="true" applyAlignment="true" applyProtection="false">
      <alignment horizontal="left" vertical="center" textRotation="0" wrapText="true" indent="0" shrinkToFit="false"/>
      <protection locked="true" hidden="false"/>
    </xf>
    <xf numFmtId="178" fontId="41" fillId="6" borderId="10" xfId="0" applyFont="true" applyBorder="true" applyAlignment="true" applyProtection="false">
      <alignment horizontal="right" vertical="center" textRotation="0" wrapText="true" indent="0" shrinkToFit="false"/>
      <protection locked="true" hidden="false"/>
    </xf>
    <xf numFmtId="164" fontId="41" fillId="6" borderId="10" xfId="0" applyFont="true" applyBorder="true" applyAlignment="true" applyProtection="false">
      <alignment horizontal="right" vertical="center" textRotation="0" wrapText="true" indent="0" shrinkToFit="false"/>
      <protection locked="true" hidden="false"/>
    </xf>
    <xf numFmtId="178" fontId="41" fillId="6" borderId="0" xfId="0" applyFont="true" applyBorder="true" applyAlignment="true" applyProtection="false">
      <alignment horizontal="right" vertical="center" textRotation="0" wrapText="true" indent="0" shrinkToFit="false"/>
      <protection locked="true" hidden="false"/>
    </xf>
    <xf numFmtId="164" fontId="41" fillId="7" borderId="10" xfId="0" applyFont="true" applyBorder="true" applyAlignment="true" applyProtection="false">
      <alignment horizontal="left" vertical="center" textRotation="0" wrapText="true" indent="0" shrinkToFit="false"/>
      <protection locked="true" hidden="false"/>
    </xf>
    <xf numFmtId="164" fontId="42" fillId="7" borderId="10" xfId="0" applyFont="true" applyBorder="true" applyAlignment="true" applyProtection="false">
      <alignment horizontal="general" vertical="center" textRotation="0" wrapText="true" indent="0" shrinkToFit="false"/>
      <protection locked="true" hidden="false"/>
    </xf>
    <xf numFmtId="178" fontId="42" fillId="7" borderId="10" xfId="0" applyFont="true" applyBorder="true" applyAlignment="true" applyProtection="false">
      <alignment horizontal="right" vertical="center" textRotation="0" wrapText="true" indent="0" shrinkToFit="false"/>
      <protection locked="true" hidden="false"/>
    </xf>
    <xf numFmtId="178" fontId="41" fillId="7" borderId="10" xfId="0" applyFont="true" applyBorder="true" applyAlignment="true" applyProtection="false">
      <alignment horizontal="right" vertical="center" textRotation="0" wrapText="true" indent="0" shrinkToFit="false"/>
      <protection locked="true" hidden="false"/>
    </xf>
    <xf numFmtId="164" fontId="41" fillId="7" borderId="10" xfId="0" applyFont="true" applyBorder="true" applyAlignment="true" applyProtection="false">
      <alignment horizontal="right" vertical="center" textRotation="0" wrapText="true" indent="0" shrinkToFit="false"/>
      <protection locked="true" hidden="false"/>
    </xf>
    <xf numFmtId="164" fontId="41" fillId="7" borderId="0" xfId="0" applyFont="true" applyBorder="true" applyAlignment="true" applyProtection="false">
      <alignment horizontal="general" vertical="center" textRotation="0" wrapText="true" indent="0" shrinkToFit="false"/>
      <protection locked="true" hidden="false"/>
    </xf>
    <xf numFmtId="164" fontId="10" fillId="0" borderId="10" xfId="0" applyFont="true" applyBorder="true" applyAlignment="true" applyProtection="false">
      <alignment horizontal="left" vertical="center" textRotation="0" wrapText="true" indent="0" shrinkToFit="false"/>
      <protection locked="true" hidden="false"/>
    </xf>
    <xf numFmtId="178" fontId="10" fillId="0" borderId="10" xfId="0" applyFont="true" applyBorder="true" applyAlignment="true" applyProtection="false">
      <alignment horizontal="right" vertical="center" textRotation="0" wrapText="true" indent="0" shrinkToFit="false"/>
      <protection locked="true" hidden="false"/>
    </xf>
    <xf numFmtId="178" fontId="7" fillId="0" borderId="10" xfId="0" applyFont="true" applyBorder="true" applyAlignment="true" applyProtection="false">
      <alignment horizontal="right" vertical="center" textRotation="0" wrapText="true" indent="0" shrinkToFit="false"/>
      <protection locked="true" hidden="false"/>
    </xf>
    <xf numFmtId="164" fontId="43" fillId="0" borderId="0" xfId="0" applyFont="true" applyBorder="false" applyAlignment="true" applyProtection="false">
      <alignment horizontal="general" vertical="center" textRotation="0" wrapText="true" indent="0" shrinkToFit="false"/>
      <protection locked="true" hidden="false"/>
    </xf>
    <xf numFmtId="164" fontId="41" fillId="7" borderId="10" xfId="0" applyFont="true" applyBorder="true" applyAlignment="true" applyProtection="false">
      <alignment horizontal="general" vertical="center" textRotation="0" wrapText="true" indent="0" shrinkToFit="false"/>
      <protection locked="true" hidden="false"/>
    </xf>
    <xf numFmtId="179" fontId="43" fillId="0" borderId="0" xfId="0" applyFont="true" applyBorder="false" applyAlignment="true" applyProtection="false">
      <alignment horizontal="right" vertical="center" textRotation="0" wrapText="true" indent="0" shrinkToFit="false"/>
      <protection locked="true" hidden="false"/>
    </xf>
    <xf numFmtId="179" fontId="40" fillId="0" borderId="0" xfId="0" applyFont="true" applyBorder="false" applyAlignment="true" applyProtection="false">
      <alignment horizontal="right"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true" indent="0" shrinkToFit="false"/>
      <protection locked="true" hidden="false"/>
    </xf>
    <xf numFmtId="178" fontId="10" fillId="0" borderId="13" xfId="0" applyFont="true" applyBorder="true" applyAlignment="true" applyProtection="false">
      <alignment horizontal="right" vertical="center" textRotation="0" wrapText="true" indent="0" shrinkToFit="false"/>
      <protection locked="true" hidden="false"/>
    </xf>
    <xf numFmtId="178" fontId="7" fillId="0" borderId="13" xfId="0" applyFont="true" applyBorder="true" applyAlignment="true" applyProtection="false">
      <alignment horizontal="right" vertical="center" textRotation="0" wrapText="true" indent="0" shrinkToFit="false"/>
      <protection locked="true" hidden="false"/>
    </xf>
    <xf numFmtId="164" fontId="6" fillId="0" borderId="10"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left" vertical="center" textRotation="0" wrapText="true" indent="0" shrinkToFit="false"/>
      <protection locked="true" hidden="false"/>
    </xf>
    <xf numFmtId="178" fontId="42" fillId="6" borderId="10" xfId="0" applyFont="true" applyBorder="true" applyAlignment="true" applyProtection="false">
      <alignment horizontal="right" vertical="center" textRotation="0" wrapText="true" indent="0" shrinkToFit="false"/>
      <protection locked="true" hidden="false"/>
    </xf>
    <xf numFmtId="164" fontId="41" fillId="6" borderId="0" xfId="0" applyFont="true" applyBorder="true" applyAlignment="true" applyProtection="false">
      <alignment horizontal="general" vertical="center" textRotation="0" wrapText="true" indent="0" shrinkToFit="false"/>
      <protection locked="true" hidden="false"/>
    </xf>
    <xf numFmtId="164" fontId="43" fillId="0" borderId="0" xfId="0" applyFont="true" applyBorder="false" applyAlignment="true" applyProtection="false">
      <alignment horizontal="right" vertical="center" textRotation="0" wrapText="true" indent="0" shrinkToFit="false"/>
      <protection locked="true" hidden="false"/>
    </xf>
    <xf numFmtId="165" fontId="4" fillId="0" borderId="10" xfId="0" applyFont="true" applyBorder="true" applyAlignment="true" applyProtection="false">
      <alignment horizontal="right"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78" fontId="6" fillId="0" borderId="10"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false" applyAlignment="true" applyProtection="false">
      <alignment horizontal="center" vertical="center" textRotation="0" wrapText="false" indent="0" shrinkToFit="false"/>
      <protection locked="true" hidden="false"/>
    </xf>
    <xf numFmtId="165" fontId="4" fillId="6" borderId="10" xfId="0" applyFont="true" applyBorder="true" applyAlignment="true" applyProtection="false">
      <alignment horizontal="left" vertical="center" textRotation="0" wrapText="false" indent="0" shrinkToFit="false"/>
      <protection locked="true" hidden="false"/>
    </xf>
    <xf numFmtId="178" fontId="10" fillId="6" borderId="10" xfId="0" applyFont="true" applyBorder="true" applyAlignment="true" applyProtection="false">
      <alignment horizontal="right" vertical="center" textRotation="0" wrapText="false" indent="0" shrinkToFit="false"/>
      <protection locked="true" hidden="false"/>
    </xf>
    <xf numFmtId="178" fontId="4" fillId="6" borderId="10" xfId="0" applyFont="true" applyBorder="true" applyAlignment="true" applyProtection="false">
      <alignment horizontal="right" vertical="center" textRotation="0" wrapText="false" indent="0" shrinkToFit="false"/>
      <protection locked="true" hidden="false"/>
    </xf>
    <xf numFmtId="164" fontId="4" fillId="6" borderId="10" xfId="0" applyFont="true" applyBorder="true" applyAlignment="true" applyProtection="false">
      <alignment horizontal="left" vertical="center" textRotation="0" wrapText="false" indent="0" shrinkToFit="false"/>
      <protection locked="true" hidden="false"/>
    </xf>
    <xf numFmtId="164" fontId="45" fillId="6" borderId="0" xfId="0" applyFont="true" applyBorder="true" applyAlignment="true" applyProtection="false">
      <alignment horizontal="general" vertical="center" textRotation="0" wrapText="true" indent="0" shrinkToFit="false"/>
      <protection locked="true" hidden="false"/>
    </xf>
    <xf numFmtId="165" fontId="4" fillId="7" borderId="10" xfId="0" applyFont="true" applyBorder="true" applyAlignment="true" applyProtection="false">
      <alignment horizontal="left" vertical="center" textRotation="0" wrapText="false" indent="0" shrinkToFit="false"/>
      <protection locked="true" hidden="false"/>
    </xf>
    <xf numFmtId="164" fontId="7" fillId="7" borderId="10" xfId="0" applyFont="true" applyBorder="true" applyAlignment="true" applyProtection="false">
      <alignment horizontal="general" vertical="center" textRotation="0" wrapText="false" indent="0" shrinkToFit="false"/>
      <protection locked="true" hidden="false"/>
    </xf>
    <xf numFmtId="178" fontId="7" fillId="7" borderId="10" xfId="0" applyFont="true" applyBorder="true" applyAlignment="true" applyProtection="false">
      <alignment horizontal="right" vertical="center" textRotation="0" wrapText="false" indent="0" shrinkToFit="false"/>
      <protection locked="true" hidden="false"/>
    </xf>
    <xf numFmtId="178" fontId="4" fillId="7" borderId="10" xfId="0" applyFont="true" applyBorder="true" applyAlignment="true" applyProtection="false">
      <alignment horizontal="right" vertical="center" textRotation="0" wrapText="false" indent="0" shrinkToFit="false"/>
      <protection locked="true" hidden="false"/>
    </xf>
    <xf numFmtId="164" fontId="4" fillId="7" borderId="10" xfId="0" applyFont="true" applyBorder="true" applyAlignment="true" applyProtection="false">
      <alignment horizontal="left" vertical="center" textRotation="0" wrapText="false" indent="0" shrinkToFit="false"/>
      <protection locked="true" hidden="false"/>
    </xf>
    <xf numFmtId="164" fontId="45" fillId="7" borderId="0" xfId="0" applyFont="true" applyBorder="true" applyAlignment="true" applyProtection="false">
      <alignment horizontal="general" vertical="center" textRotation="0" wrapText="true" indent="0" shrinkToFit="false"/>
      <protection locked="true" hidden="false"/>
    </xf>
    <xf numFmtId="165" fontId="10" fillId="0" borderId="10" xfId="0" applyFont="true" applyBorder="true" applyAlignment="true" applyProtection="false">
      <alignment horizontal="left" vertical="center" textRotation="0" wrapText="false" indent="0" shrinkToFit="false"/>
      <protection locked="true" hidden="false"/>
    </xf>
    <xf numFmtId="180" fontId="10" fillId="0" borderId="10" xfId="0" applyFont="true" applyBorder="true" applyAlignment="true" applyProtection="false">
      <alignment horizontal="right" vertical="center" textRotation="0" wrapText="false" indent="0" shrinkToFit="false"/>
      <protection locked="true" hidden="false"/>
    </xf>
    <xf numFmtId="178" fontId="10" fillId="0" borderId="10" xfId="0" applyFont="true" applyBorder="true" applyAlignment="true" applyProtection="false">
      <alignment horizontal="right" vertical="center" textRotation="0" wrapText="false" indent="0" shrinkToFit="false"/>
      <protection locked="true" hidden="false"/>
    </xf>
    <xf numFmtId="178" fontId="7" fillId="0" borderId="10" xfId="0" applyFont="true" applyBorder="true" applyAlignment="true" applyProtection="false">
      <alignment horizontal="right" vertical="center"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general" vertical="center" textRotation="0" wrapText="true" indent="0" shrinkToFit="false"/>
      <protection locked="true" hidden="false"/>
    </xf>
    <xf numFmtId="178" fontId="4" fillId="0" borderId="10"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false" applyAlignment="true" applyProtection="false">
      <alignment horizontal="right" vertical="center" textRotation="0" wrapText="true" indent="0" shrinkToFit="false"/>
      <protection locked="true" hidden="false"/>
    </xf>
    <xf numFmtId="164" fontId="47" fillId="0" borderId="0" xfId="0" applyFont="true" applyBorder="false" applyAlignment="true" applyProtection="false">
      <alignment horizontal="general" vertical="center" textRotation="0" wrapText="true" indent="0" shrinkToFit="false"/>
      <protection locked="true" hidden="false"/>
    </xf>
    <xf numFmtId="165" fontId="7" fillId="0" borderId="10" xfId="0" applyFont="true" applyBorder="true" applyAlignment="true" applyProtection="false">
      <alignment horizontal="left" vertical="center" textRotation="0" wrapText="false" indent="0" shrinkToFit="false"/>
      <protection locked="true" hidden="false"/>
    </xf>
    <xf numFmtId="178" fontId="10" fillId="8" borderId="10" xfId="0" applyFont="true" applyBorder="true" applyAlignment="true" applyProtection="false">
      <alignment horizontal="right" vertical="center" textRotation="0" wrapText="false" indent="0" shrinkToFit="false"/>
      <protection locked="true" hidden="false"/>
    </xf>
    <xf numFmtId="164" fontId="45" fillId="0" borderId="0" xfId="0" applyFont="true" applyBorder="false" applyAlignment="true" applyProtection="false">
      <alignment horizontal="left" vertical="center" textRotation="0" wrapText="true" indent="0" shrinkToFit="false"/>
      <protection locked="true" hidden="false"/>
    </xf>
    <xf numFmtId="178" fontId="48" fillId="0" borderId="0" xfId="0" applyFont="true" applyBorder="false" applyAlignment="tru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general" vertical="center" textRotation="0" wrapText="false" indent="0" shrinkToFit="false"/>
      <protection locked="true" hidden="false"/>
    </xf>
    <xf numFmtId="164" fontId="46" fillId="0" borderId="0" xfId="0" applyFont="true" applyBorder="false" applyAlignment="true" applyProtection="false">
      <alignment horizontal="left" vertical="center" textRotation="0" wrapText="true" indent="0" shrinkToFit="false"/>
      <protection locked="true" hidden="false"/>
    </xf>
    <xf numFmtId="165" fontId="7" fillId="0" borderId="13" xfId="0" applyFont="true" applyBorder="true" applyAlignment="true" applyProtection="false">
      <alignment horizontal="general" vertical="center" textRotation="0" wrapText="false" indent="0" shrinkToFit="false"/>
      <protection locked="true" hidden="false"/>
    </xf>
    <xf numFmtId="178" fontId="7" fillId="0" borderId="13" xfId="0" applyFont="true" applyBorder="true" applyAlignment="true" applyProtection="false">
      <alignment horizontal="right" vertical="center" textRotation="0" wrapText="false" indent="0" shrinkToFit="false"/>
      <protection locked="true" hidden="false"/>
    </xf>
    <xf numFmtId="178" fontId="10" fillId="0" borderId="13" xfId="0" applyFont="true" applyBorder="true" applyAlignment="true" applyProtection="false">
      <alignment horizontal="right" vertical="center" textRotation="0" wrapText="false" indent="0" shrinkToFit="false"/>
      <protection locked="true" hidden="false"/>
    </xf>
    <xf numFmtId="165" fontId="4" fillId="0" borderId="8" xfId="0" applyFont="true" applyBorder="true" applyAlignment="true" applyProtection="false">
      <alignment horizontal="right"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78" fontId="6" fillId="0" borderId="8"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78" fontId="6" fillId="0" borderId="0" xfId="0" applyFont="true" applyBorder="false" applyAlignment="true" applyProtection="false">
      <alignment horizontal="center" vertical="center" textRotation="0" wrapText="false" indent="0" shrinkToFit="false"/>
      <protection locked="true" hidden="false"/>
    </xf>
    <xf numFmtId="165" fontId="4" fillId="6" borderId="8" xfId="0" applyFont="true" applyBorder="true" applyAlignment="true" applyProtection="false">
      <alignment horizontal="left" vertical="center" textRotation="0" wrapText="false" indent="0" shrinkToFit="false"/>
      <protection locked="true" hidden="false"/>
    </xf>
    <xf numFmtId="178" fontId="4" fillId="6" borderId="8" xfId="0" applyFont="true" applyBorder="true" applyAlignment="true" applyProtection="false">
      <alignment horizontal="right" vertical="center" textRotation="0" wrapText="false" indent="0" shrinkToFit="false"/>
      <protection locked="true" hidden="false"/>
    </xf>
    <xf numFmtId="178" fontId="6" fillId="6" borderId="8" xfId="0" applyFont="true" applyBorder="true" applyAlignment="true" applyProtection="false">
      <alignment horizontal="right" vertical="center" textRotation="0" wrapText="false" indent="0" shrinkToFit="false"/>
      <protection locked="true" hidden="false"/>
    </xf>
    <xf numFmtId="164" fontId="47" fillId="6" borderId="0" xfId="0" applyFont="true" applyBorder="true" applyAlignment="true" applyProtection="false">
      <alignment horizontal="general" vertical="center" textRotation="0" wrapText="true" indent="0" shrinkToFit="false"/>
      <protection locked="true" hidden="false"/>
    </xf>
    <xf numFmtId="164" fontId="10" fillId="0" borderId="8" xfId="0" applyFont="true" applyBorder="true" applyAlignment="true" applyProtection="false">
      <alignment horizontal="left" vertical="center" textRotation="0" wrapText="false" indent="0" shrinkToFit="false"/>
      <protection locked="true" hidden="false"/>
    </xf>
    <xf numFmtId="178" fontId="7" fillId="0" borderId="8" xfId="0" applyFont="true" applyBorder="true" applyAlignment="true" applyProtection="false">
      <alignment horizontal="right" vertical="center" textRotation="0" wrapText="false" indent="0" shrinkToFit="false"/>
      <protection locked="true" hidden="false"/>
    </xf>
    <xf numFmtId="178" fontId="10" fillId="0" borderId="8" xfId="0" applyFont="true" applyBorder="true" applyAlignment="true" applyProtection="false">
      <alignment horizontal="right" vertical="center" textRotation="0" wrapText="false" indent="0" shrinkToFit="false"/>
      <protection locked="true" hidden="false"/>
    </xf>
    <xf numFmtId="165" fontId="10" fillId="0" borderId="8" xfId="0" applyFont="true" applyBorder="true" applyAlignment="true" applyProtection="false">
      <alignment horizontal="left" vertical="center" textRotation="0" wrapText="false" indent="0" shrinkToFit="false"/>
      <protection locked="true" hidden="false"/>
    </xf>
    <xf numFmtId="165" fontId="49" fillId="0" borderId="0" xfId="0" applyFont="true" applyBorder="false" applyAlignment="true" applyProtection="false">
      <alignment horizontal="general" vertical="center" textRotation="0" wrapText="true" indent="0" shrinkToFit="false"/>
      <protection locked="true" hidden="false"/>
    </xf>
    <xf numFmtId="164" fontId="50" fillId="0" borderId="0" xfId="0" applyFont="true" applyBorder="false" applyAlignment="true" applyProtection="false">
      <alignment horizontal="general" vertical="center" textRotation="0" wrapText="true" indent="0" shrinkToFit="false"/>
      <protection locked="true" hidden="false"/>
    </xf>
    <xf numFmtId="178" fontId="49" fillId="0" borderId="0" xfId="0" applyFont="true" applyBorder="false" applyAlignment="true" applyProtection="false">
      <alignment horizontal="right" vertical="center" textRotation="0" wrapText="true" indent="0" shrinkToFit="false"/>
      <protection locked="true" hidden="false"/>
    </xf>
    <xf numFmtId="164" fontId="50" fillId="0" borderId="0" xfId="0" applyFont="true" applyBorder="false" applyAlignment="true" applyProtection="false">
      <alignment horizontal="right" vertical="center" textRotation="0" wrapText="true" indent="0" shrinkToFit="false"/>
      <protection locked="true" hidden="false"/>
    </xf>
    <xf numFmtId="164" fontId="5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true" indent="0" shrinkToFit="false"/>
      <protection locked="true" hidden="false"/>
    </xf>
    <xf numFmtId="165" fontId="6" fillId="0" borderId="0" xfId="0" applyFont="true" applyBorder="false" applyAlignment="true" applyProtection="false">
      <alignment horizontal="right" vertical="center" textRotation="0" wrapText="true" indent="0" shrinkToFit="false"/>
      <protection locked="true" hidden="false"/>
    </xf>
    <xf numFmtId="164" fontId="6" fillId="9" borderId="0" xfId="0" applyFont="true" applyBorder="true" applyAlignment="true" applyProtection="false">
      <alignment horizontal="right" vertical="center" textRotation="0" wrapText="true" indent="0" shrinkToFit="false"/>
      <protection locked="true" hidden="false"/>
    </xf>
    <xf numFmtId="164" fontId="42" fillId="0" borderId="14" xfId="0" applyFont="true" applyBorder="true" applyAlignment="true" applyProtection="false">
      <alignment horizontal="left" vertical="center" textRotation="0" wrapText="true" indent="0" shrinkToFit="false"/>
      <protection locked="true" hidden="false"/>
    </xf>
    <xf numFmtId="178" fontId="7" fillId="0" borderId="15" xfId="0" applyFont="true" applyBorder="true" applyAlignment="true" applyProtection="false">
      <alignment horizontal="right" vertical="center" textRotation="0" wrapText="true" indent="0" shrinkToFit="false"/>
      <protection locked="true" hidden="false"/>
    </xf>
    <xf numFmtId="164" fontId="52" fillId="0" borderId="0" xfId="0" applyFont="true" applyBorder="false" applyAlignment="true" applyProtection="false">
      <alignment horizontal="general" vertical="bottom" textRotation="0" wrapText="false" indent="0" shrinkToFit="false"/>
      <protection locked="true" hidden="false"/>
    </xf>
    <xf numFmtId="164" fontId="7" fillId="0" borderId="16" xfId="0" applyFont="true" applyBorder="true" applyAlignment="true" applyProtection="false">
      <alignment horizontal="left" vertical="center" textRotation="0" wrapText="true" indent="0" shrinkToFit="false"/>
      <protection locked="true" hidden="false"/>
    </xf>
    <xf numFmtId="178" fontId="7" fillId="0" borderId="0" xfId="0" applyFont="true" applyBorder="false" applyAlignment="true" applyProtection="false">
      <alignment horizontal="right" vertical="center" textRotation="0" wrapText="true" indent="0" shrinkToFit="false"/>
      <protection locked="true" hidden="false"/>
    </xf>
    <xf numFmtId="178" fontId="7" fillId="0" borderId="17" xfId="0" applyFont="true" applyBorder="true" applyAlignment="true" applyProtection="false">
      <alignment horizontal="right" vertical="center" textRotation="0" wrapText="true" indent="0" shrinkToFit="false"/>
      <protection locked="true" hidden="false"/>
    </xf>
    <xf numFmtId="178" fontId="10" fillId="0" borderId="17" xfId="0" applyFont="true" applyBorder="true" applyAlignment="true" applyProtection="false">
      <alignment horizontal="right" vertical="center" textRotation="0" wrapText="true" indent="0" shrinkToFit="false"/>
      <protection locked="true" hidden="false"/>
    </xf>
    <xf numFmtId="164" fontId="53" fillId="0" borderId="16" xfId="0" applyFont="true" applyBorder="true" applyAlignment="true" applyProtection="false">
      <alignment horizontal="left" vertical="center" textRotation="0" wrapText="true" indent="0" shrinkToFit="false"/>
      <protection locked="true" hidden="false"/>
    </xf>
    <xf numFmtId="178" fontId="54" fillId="0" borderId="17" xfId="0" applyFont="true" applyBorder="true" applyAlignment="true" applyProtection="false">
      <alignment horizontal="right" vertical="center" textRotation="0" wrapText="true" indent="0" shrinkToFit="false"/>
      <protection locked="true" hidden="false"/>
    </xf>
    <xf numFmtId="164" fontId="7" fillId="10" borderId="18" xfId="0" applyFont="true" applyBorder="true" applyAlignment="true" applyProtection="false">
      <alignment horizontal="right" vertical="center" textRotation="0" wrapText="true" indent="0" shrinkToFit="false"/>
      <protection locked="true" hidden="false"/>
    </xf>
    <xf numFmtId="178" fontId="7" fillId="10" borderId="19" xfId="0" applyFont="true" applyBorder="true" applyAlignment="true" applyProtection="false">
      <alignment horizontal="right" vertical="center" textRotation="0" wrapText="false" indent="0" shrinkToFit="false"/>
      <protection locked="true" hidden="false"/>
    </xf>
    <xf numFmtId="178" fontId="7" fillId="10" borderId="19" xfId="0" applyFont="true" applyBorder="true" applyAlignment="true" applyProtection="false">
      <alignment horizontal="right" vertical="center" textRotation="0" wrapText="true" indent="0" shrinkToFit="false"/>
      <protection locked="true" hidden="false"/>
    </xf>
    <xf numFmtId="178" fontId="7" fillId="10" borderId="20" xfId="0" applyFont="true" applyBorder="true" applyAlignment="true" applyProtection="false">
      <alignment horizontal="right" vertical="center" textRotation="0" wrapText="true" indent="0" shrinkToFit="false"/>
      <protection locked="true" hidden="false"/>
    </xf>
    <xf numFmtId="164" fontId="7" fillId="10" borderId="18" xfId="0" applyFont="true" applyBorder="true" applyAlignment="true" applyProtection="false">
      <alignment horizontal="left" vertical="center" textRotation="0" wrapText="true" indent="0" shrinkToFit="false"/>
      <protection locked="true" hidden="false"/>
    </xf>
    <xf numFmtId="164" fontId="7" fillId="0" borderId="18" xfId="0" applyFont="true" applyBorder="true" applyAlignment="true" applyProtection="false">
      <alignment horizontal="left" vertical="center" textRotation="0" wrapText="true" indent="0" shrinkToFit="false"/>
      <protection locked="true" hidden="false"/>
    </xf>
    <xf numFmtId="178" fontId="7" fillId="0" borderId="19" xfId="0" applyFont="true" applyBorder="true" applyAlignment="true" applyProtection="false">
      <alignment horizontal="right" vertical="center" textRotation="0" wrapText="true" indent="0" shrinkToFit="false"/>
      <protection locked="true" hidden="false"/>
    </xf>
    <xf numFmtId="178" fontId="7" fillId="0" borderId="20" xfId="0" applyFont="true" applyBorder="true" applyAlignment="true" applyProtection="false">
      <alignment horizontal="right" vertical="center" textRotation="0" wrapText="true" indent="0" shrinkToFit="false"/>
      <protection locked="true" hidden="false"/>
    </xf>
    <xf numFmtId="164" fontId="7" fillId="10" borderId="0" xfId="0" applyFont="true" applyBorder="true" applyAlignment="true" applyProtection="false">
      <alignment horizontal="left" vertical="center" textRotation="0" wrapText="true" indent="0" shrinkToFit="false"/>
      <protection locked="true" hidden="false"/>
    </xf>
    <xf numFmtId="178" fontId="7" fillId="10" borderId="0" xfId="0" applyFont="true" applyBorder="true" applyAlignment="true" applyProtection="false">
      <alignment horizontal="right" vertical="center" textRotation="0" wrapText="true" indent="0" shrinkToFit="false"/>
      <protection locked="true" hidden="false"/>
    </xf>
    <xf numFmtId="178" fontId="53" fillId="0" borderId="13" xfId="0" applyFont="true" applyBorder="true" applyAlignment="true" applyProtection="false">
      <alignment horizontal="right" vertical="center" textRotation="0" wrapText="true" indent="0" shrinkToFit="false"/>
      <protection locked="true" hidden="false"/>
    </xf>
    <xf numFmtId="164" fontId="53" fillId="0" borderId="0" xfId="0" applyFont="true" applyBorder="false" applyAlignment="true" applyProtection="false">
      <alignment horizontal="general" vertical="bottom" textRotation="0" wrapText="false" indent="0" shrinkToFit="false"/>
      <protection locked="true" hidden="false"/>
    </xf>
    <xf numFmtId="178" fontId="7" fillId="0" borderId="0" xfId="0" applyFont="true" applyBorder="false" applyAlignment="true" applyProtection="false">
      <alignment horizontal="general" vertical="bottom" textRotation="0" wrapText="false" indent="0" shrinkToFit="false"/>
      <protection locked="true" hidden="false"/>
    </xf>
    <xf numFmtId="164" fontId="42" fillId="0" borderId="18" xfId="0" applyFont="true" applyBorder="true" applyAlignment="true" applyProtection="false">
      <alignment horizontal="left" vertical="center" textRotation="0" wrapText="true" indent="0" shrinkToFit="false"/>
      <protection locked="true" hidden="false"/>
    </xf>
    <xf numFmtId="178" fontId="53" fillId="0" borderId="19" xfId="0" applyFont="true" applyBorder="true" applyAlignment="true" applyProtection="false">
      <alignment horizontal="right" vertical="center" textRotation="0" wrapText="true" indent="0" shrinkToFit="false"/>
      <protection locked="true" hidden="false"/>
    </xf>
    <xf numFmtId="178" fontId="53" fillId="0" borderId="20" xfId="0" applyFont="true" applyBorder="true" applyAlignment="true" applyProtection="false">
      <alignment horizontal="right" vertical="center" textRotation="0" wrapText="true" indent="0" shrinkToFit="false"/>
      <protection locked="true" hidden="false"/>
    </xf>
    <xf numFmtId="178" fontId="53" fillId="0" borderId="15" xfId="0" applyFont="true" applyBorder="true" applyAlignment="true" applyProtection="false">
      <alignment horizontal="right" vertical="center" textRotation="0" wrapText="true" indent="0" shrinkToFit="false"/>
      <protection locked="true" hidden="false"/>
    </xf>
    <xf numFmtId="164" fontId="42" fillId="0" borderId="16" xfId="0" applyFont="true" applyBorder="true" applyAlignment="true" applyProtection="false">
      <alignment horizontal="left" vertical="center" textRotation="0" wrapText="true" indent="0" shrinkToFit="false"/>
      <protection locked="true" hidden="false"/>
    </xf>
    <xf numFmtId="178" fontId="53" fillId="0" borderId="0" xfId="0" applyFont="true" applyBorder="false" applyAlignment="true" applyProtection="false">
      <alignment horizontal="right" vertical="center" textRotation="0" wrapText="true" indent="0" shrinkToFit="false"/>
      <protection locked="true" hidden="false"/>
    </xf>
    <xf numFmtId="178" fontId="53" fillId="0" borderId="17" xfId="0" applyFont="true" applyBorder="true" applyAlignment="true" applyProtection="false">
      <alignment horizontal="right" vertical="center" textRotation="0" wrapText="true" indent="0" shrinkToFit="false"/>
      <protection locked="true" hidden="false"/>
    </xf>
    <xf numFmtId="164" fontId="52" fillId="0" borderId="16" xfId="0" applyFont="true" applyBorder="true" applyAlignment="true" applyProtection="false">
      <alignment horizontal="left" vertical="center" textRotation="0" wrapText="false" indent="0" shrinkToFit="false"/>
      <protection locked="true" hidden="false"/>
    </xf>
    <xf numFmtId="181" fontId="7" fillId="0" borderId="0" xfId="0" applyFont="true" applyBorder="false" applyAlignment="true" applyProtection="false">
      <alignment horizontal="general" vertical="bottom" textRotation="0" wrapText="false" indent="0" shrinkToFit="false"/>
      <protection locked="true" hidden="false"/>
    </xf>
    <xf numFmtId="178" fontId="7" fillId="0" borderId="17" xfId="0" applyFont="true" applyBorder="true" applyAlignment="true" applyProtection="false">
      <alignment horizontal="right" vertical="bottom" textRotation="0" wrapText="false" indent="0" shrinkToFit="false"/>
      <protection locked="true" hidden="false"/>
    </xf>
    <xf numFmtId="164" fontId="42" fillId="0" borderId="16" xfId="0" applyFont="true" applyBorder="true" applyAlignment="true" applyProtection="false">
      <alignment horizontal="left" vertical="center" textRotation="0" wrapText="false" indent="0" shrinkToFit="false"/>
      <protection locked="true" hidden="false"/>
    </xf>
    <xf numFmtId="181" fontId="53" fillId="0" borderId="0" xfId="0" applyFont="true" applyBorder="false" applyAlignment="true" applyProtection="false">
      <alignment horizontal="general" vertical="bottom" textRotation="0" wrapText="false" indent="0" shrinkToFit="false"/>
      <protection locked="true" hidden="false"/>
    </xf>
    <xf numFmtId="178" fontId="53" fillId="0" borderId="17"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7" fillId="0" borderId="18" xfId="0" applyFont="true" applyBorder="true" applyAlignment="true" applyProtection="false">
      <alignment horizontal="left" vertical="center" textRotation="0" wrapText="false" indent="0" shrinkToFit="false"/>
      <protection locked="true" hidden="false"/>
    </xf>
    <xf numFmtId="164" fontId="7" fillId="0" borderId="19" xfId="0" applyFont="true" applyBorder="true" applyAlignment="true" applyProtection="false">
      <alignment horizontal="general" vertical="bottom" textRotation="0" wrapText="false" indent="0" shrinkToFit="false"/>
      <protection locked="true" hidden="false"/>
    </xf>
    <xf numFmtId="181" fontId="7" fillId="0" borderId="19" xfId="0" applyFont="true" applyBorder="true" applyAlignment="true" applyProtection="false">
      <alignment horizontal="general" vertical="bottom" textRotation="0" wrapText="false" indent="0" shrinkToFit="false"/>
      <protection locked="true" hidden="false"/>
    </xf>
    <xf numFmtId="178" fontId="7" fillId="0" borderId="20" xfId="0" applyFont="true" applyBorder="true" applyAlignment="true" applyProtection="false">
      <alignment horizontal="right" vertical="bottom" textRotation="0" wrapText="false" indent="0" shrinkToFit="false"/>
      <protection locked="true" hidden="false"/>
    </xf>
    <xf numFmtId="164" fontId="46" fillId="0" borderId="0" xfId="0" applyFont="true" applyBorder="false" applyAlignment="true" applyProtection="false">
      <alignment horizontal="left" vertical="center" textRotation="0" wrapText="false" indent="0" shrinkToFit="false"/>
      <protection locked="true" hidden="false"/>
    </xf>
    <xf numFmtId="178" fontId="7"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9" borderId="0" xfId="0" applyFont="true" applyBorder="true" applyAlignment="true" applyProtection="false">
      <alignment horizontal="center" vertical="bottom" textRotation="0" wrapText="false" indent="0" shrinkToFit="false"/>
      <protection locked="true" hidden="false"/>
    </xf>
    <xf numFmtId="178" fontId="7" fillId="0" borderId="0" xfId="0" applyFont="true" applyBorder="false" applyAlignment="true" applyProtection="false">
      <alignment horizontal="left" vertical="center" textRotation="0" wrapText="true" indent="0" shrinkToFit="false"/>
      <protection locked="true" hidden="false"/>
    </xf>
    <xf numFmtId="178" fontId="6" fillId="10" borderId="0" xfId="0" applyFont="true" applyBorder="true" applyAlignment="true" applyProtection="false">
      <alignment horizontal="right" vertical="center" textRotation="0" wrapText="true" indent="0" shrinkToFit="false"/>
      <protection locked="true" hidden="false"/>
    </xf>
    <xf numFmtId="178" fontId="7" fillId="10" borderId="0" xfId="0" applyFont="true" applyBorder="true" applyAlignment="true" applyProtection="false">
      <alignment horizontal="general" vertical="bottom" textRotation="0" wrapText="false" indent="0" shrinkToFit="false"/>
      <protection locked="true" hidden="false"/>
    </xf>
    <xf numFmtId="178" fontId="6"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90000"/>
      <rgbColor rgb="FF38761D"/>
      <rgbColor rgb="FF000080"/>
      <rgbColor rgb="FF808000"/>
      <rgbColor rgb="FF800080"/>
      <rgbColor rgb="FF008080"/>
      <rgbColor rgb="FFB7B7B7"/>
      <rgbColor rgb="FF757575"/>
      <rgbColor rgb="FF9999FF"/>
      <rgbColor rgb="FF993366"/>
      <rgbColor rgb="FFF3F3F3"/>
      <rgbColor rgb="FFEFEFEF"/>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D9E2F3"/>
      <rgbColor rgb="FFE2EFD9"/>
      <rgbColor rgb="FFE7E6E6"/>
      <rgbColor rgb="FF99CCFF"/>
      <rgbColor rgb="FFFF99CC"/>
      <rgbColor rgb="FFCC99FF"/>
      <rgbColor rgb="FFD9D9D9"/>
      <rgbColor rgb="FF3366FF"/>
      <rgbColor rgb="FF33CCCC"/>
      <rgbColor rgb="FF99CC00"/>
      <rgbColor rgb="FFFFCC00"/>
      <rgbColor rgb="FFFF9900"/>
      <rgbColor rgb="FFFF6600"/>
      <rgbColor rgb="FF4F81BD"/>
      <rgbColor rgb="FF8B8B8B"/>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757575"/>
                </a:solidFill>
                <a:latin typeface="Roboto"/>
                <a:ea typeface="Arial"/>
              </a:defRPr>
            </a:pPr>
            <a:r>
              <a:rPr b="1" sz="1800" spc="-1" strike="noStrike">
                <a:solidFill>
                  <a:srgbClr val="757575"/>
                </a:solidFill>
                <a:latin typeface="Roboto"/>
                <a:ea typeface="Arial"/>
              </a:rPr>
              <a:t>Rocketship Total Indebtedness, 2012-2022</a:t>
            </a:r>
          </a:p>
        </c:rich>
      </c:tx>
      <c:overlay val="0"/>
      <c:spPr>
        <a:noFill/>
        <a:ln w="0">
          <a:noFill/>
        </a:ln>
      </c:spPr>
    </c:title>
    <c:autoTitleDeleted val="0"/>
    <c:plotArea>
      <c:lineChart>
        <c:grouping val="standard"/>
        <c:varyColors val="0"/>
        <c:ser>
          <c:idx val="0"/>
          <c:order val="0"/>
          <c:spPr>
            <a:solidFill>
              <a:srgbClr val="4f81bd"/>
            </a:solidFill>
            <a:ln w="19080">
              <a:solidFill>
                <a:srgbClr val="4f81bd"/>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'Debt Summaries'!$H$3:$H$14</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
                </c:pt>
              </c:strCache>
            </c:strRef>
          </c:cat>
          <c:val>
            <c:numRef>
              <c:f>'Debt Summaries'!$I$3:$I$14</c:f>
              <c:numCache>
                <c:formatCode>General</c:formatCode>
                <c:ptCount val="12"/>
                <c:pt idx="0">
                  <c:v>47046048</c:v>
                </c:pt>
                <c:pt idx="1">
                  <c:v>57078166</c:v>
                </c:pt>
                <c:pt idx="2">
                  <c:v>88383082</c:v>
                </c:pt>
                <c:pt idx="3">
                  <c:v>75904098</c:v>
                </c:pt>
                <c:pt idx="4">
                  <c:v>104857696</c:v>
                </c:pt>
                <c:pt idx="5">
                  <c:v>136652562</c:v>
                </c:pt>
                <c:pt idx="6">
                  <c:v>129391897</c:v>
                </c:pt>
                <c:pt idx="7">
                  <c:v>163598844</c:v>
                </c:pt>
                <c:pt idx="8">
                  <c:v>168701124</c:v>
                </c:pt>
                <c:pt idx="9">
                  <c:v>196416045</c:v>
                </c:pt>
                <c:pt idx="10">
                  <c:v>168701124</c:v>
                </c:pt>
              </c:numCache>
            </c:numRef>
          </c:val>
          <c:smooth val="0"/>
        </c:ser>
        <c:hiLowLines>
          <c:spPr>
            <a:ln w="0">
              <a:noFill/>
            </a:ln>
          </c:spPr>
        </c:hiLowLines>
        <c:marker val="0"/>
        <c:axId val="52684277"/>
        <c:axId val="54105610"/>
      </c:lineChart>
      <c:catAx>
        <c:axId val="52684277"/>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Roboto"/>
                <a:ea typeface="Arial"/>
              </a:defRPr>
            </a:pPr>
          </a:p>
        </c:txPr>
        <c:crossAx val="54105610"/>
        <c:crosses val="autoZero"/>
        <c:auto val="1"/>
        <c:lblAlgn val="ctr"/>
        <c:lblOffset val="100"/>
        <c:noMultiLvlLbl val="0"/>
      </c:catAx>
      <c:valAx>
        <c:axId val="54105610"/>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52684277"/>
        <c:crosses val="autoZero"/>
        <c:crossBetween val="between"/>
      </c:valAx>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757575"/>
                </a:solidFill>
                <a:latin typeface="Arial"/>
                <a:ea typeface="Arial"/>
              </a:defRPr>
            </a:pPr>
            <a:r>
              <a:rPr b="0" sz="1800" spc="-1" strike="noStrike">
                <a:solidFill>
                  <a:srgbClr val="757575"/>
                </a:solidFill>
                <a:latin typeface="Arial"/>
                <a:ea typeface="Arial"/>
              </a:rPr>
              <a:t>Annual % increase vs. Year</a:t>
            </a:r>
          </a:p>
        </c:rich>
      </c:tx>
      <c:overlay val="0"/>
      <c:spPr>
        <a:noFill/>
        <a:ln w="0">
          <a:noFill/>
        </a:ln>
      </c:spPr>
    </c:title>
    <c:autoTitleDeleted val="0"/>
    <c:plotArea>
      <c:lineChart>
        <c:grouping val="standard"/>
        <c:varyColors val="0"/>
        <c:ser>
          <c:idx val="0"/>
          <c:order val="0"/>
          <c:tx>
            <c:strRef>
              <c:f>'Debt Summaries'!$J$1</c:f>
              <c:strCache>
                <c:ptCount val="1"/>
                <c:pt idx="0">
                  <c:v>Annual % increase</c:v>
                </c:pt>
              </c:strCache>
            </c:strRef>
          </c:tx>
          <c:spPr>
            <a:solidFill>
              <a:srgbClr val="4f81bd"/>
            </a:solidFill>
            <a:ln w="19080">
              <a:solidFill>
                <a:srgbClr val="4f81bd"/>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'Debt Summaries'!$H$2:$H$14</c:f>
              <c:strCache>
                <c:ptCount val="13"/>
                <c:pt idx="0">
                  <c:v/>
                </c:pt>
                <c:pt idx="1">
                  <c:v>2012</c:v>
                </c:pt>
                <c:pt idx="2">
                  <c:v>2013</c:v>
                </c:pt>
                <c:pt idx="3">
                  <c:v>2014</c:v>
                </c:pt>
                <c:pt idx="4">
                  <c:v>2015</c:v>
                </c:pt>
                <c:pt idx="5">
                  <c:v>2016</c:v>
                </c:pt>
                <c:pt idx="6">
                  <c:v>2017</c:v>
                </c:pt>
                <c:pt idx="7">
                  <c:v>2018</c:v>
                </c:pt>
                <c:pt idx="8">
                  <c:v>2019</c:v>
                </c:pt>
                <c:pt idx="9">
                  <c:v>2020</c:v>
                </c:pt>
                <c:pt idx="10">
                  <c:v>2021</c:v>
                </c:pt>
                <c:pt idx="11">
                  <c:v>2022</c:v>
                </c:pt>
                <c:pt idx="12">
                  <c:v/>
                </c:pt>
              </c:strCache>
            </c:strRef>
          </c:cat>
          <c:val>
            <c:numRef>
              <c:f>'Debt Summaries'!$J$2:$J$13</c:f>
              <c:numCache>
                <c:formatCode>General</c:formatCode>
                <c:ptCount val="12"/>
              </c:numCache>
            </c:numRef>
          </c:val>
          <c:smooth val="0"/>
        </c:ser>
        <c:hiLowLines>
          <c:spPr>
            <a:ln w="0">
              <a:noFill/>
            </a:ln>
          </c:spPr>
        </c:hiLowLines>
        <c:marker val="0"/>
        <c:axId val="55977744"/>
        <c:axId val="19375166"/>
      </c:lineChart>
      <c:catAx>
        <c:axId val="55977744"/>
        <c:scaling>
          <c:orientation val="minMax"/>
        </c:scaling>
        <c:delete val="0"/>
        <c:axPos val="b"/>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Year</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19375166"/>
        <c:crosses val="autoZero"/>
        <c:auto val="1"/>
        <c:lblAlgn val="ctr"/>
        <c:lblOffset val="100"/>
        <c:noMultiLvlLbl val="0"/>
      </c:catAx>
      <c:valAx>
        <c:axId val="19375166"/>
        <c:scaling>
          <c:orientation val="minMax"/>
        </c:scaling>
        <c:delete val="0"/>
        <c:axPos val="l"/>
        <c:majorGridlines>
          <c:spPr>
            <a:ln w="6480">
              <a:solidFill>
                <a:srgbClr val="b7b7b7"/>
              </a:solidFill>
              <a:round/>
            </a:ln>
          </c:spPr>
        </c:majorGridlines>
        <c:title>
          <c:tx>
            <c:rich>
              <a:bodyPr rot="-5400000"/>
              <a:lstStyle/>
              <a:p>
                <a:pPr>
                  <a:defRPr b="0" sz="1000" spc="-1" strike="noStrike">
                    <a:solidFill>
                      <a:srgbClr val="000000"/>
                    </a:solidFill>
                    <a:latin typeface="Arial"/>
                    <a:ea typeface="Arial"/>
                  </a:defRPr>
                </a:pPr>
                <a:r>
                  <a:rPr b="0" sz="1000" spc="-1" strike="noStrike">
                    <a:solidFill>
                      <a:srgbClr val="000000"/>
                    </a:solidFill>
                    <a:latin typeface="Arial"/>
                    <a:ea typeface="Arial"/>
                  </a:rPr>
                  <a:t>Annual % increase</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55977744"/>
        <c:crosses val="autoZero"/>
        <c:crossBetween val="between"/>
      </c:valAx>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757575"/>
                </a:solidFill>
                <a:latin typeface="Arial"/>
                <a:ea typeface="Arial"/>
              </a:defRPr>
            </a:pPr>
            <a:r>
              <a:rPr b="0" sz="1800" spc="-1" strike="noStrike">
                <a:solidFill>
                  <a:srgbClr val="757575"/>
                </a:solidFill>
                <a:latin typeface="Arial"/>
                <a:ea typeface="Arial"/>
              </a:rPr>
              <a:t>Overall % increase vs. Year</a:t>
            </a:r>
          </a:p>
        </c:rich>
      </c:tx>
      <c:overlay val="0"/>
      <c:spPr>
        <a:noFill/>
        <a:ln w="0">
          <a:noFill/>
        </a:ln>
      </c:spPr>
    </c:title>
    <c:autoTitleDeleted val="0"/>
    <c:plotArea>
      <c:lineChart>
        <c:grouping val="standard"/>
        <c:varyColors val="0"/>
        <c:ser>
          <c:idx val="0"/>
          <c:order val="0"/>
          <c:tx>
            <c:strRef>
              <c:f>'Debt Summaries'!$K$1</c:f>
              <c:strCache>
                <c:ptCount val="1"/>
                <c:pt idx="0">
                  <c:v>Overall % increase</c:v>
                </c:pt>
              </c:strCache>
            </c:strRef>
          </c:tx>
          <c:spPr>
            <a:solidFill>
              <a:srgbClr val="4f81bd"/>
            </a:solidFill>
            <a:ln w="19080">
              <a:solidFill>
                <a:srgbClr val="4f81bd"/>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'Debt Summaries'!$H$2:$H$14</c:f>
              <c:strCache>
                <c:ptCount val="13"/>
                <c:pt idx="0">
                  <c:v/>
                </c:pt>
                <c:pt idx="1">
                  <c:v>2012</c:v>
                </c:pt>
                <c:pt idx="2">
                  <c:v>2013</c:v>
                </c:pt>
                <c:pt idx="3">
                  <c:v>2014</c:v>
                </c:pt>
                <c:pt idx="4">
                  <c:v>2015</c:v>
                </c:pt>
                <c:pt idx="5">
                  <c:v>2016</c:v>
                </c:pt>
                <c:pt idx="6">
                  <c:v>2017</c:v>
                </c:pt>
                <c:pt idx="7">
                  <c:v>2018</c:v>
                </c:pt>
                <c:pt idx="8">
                  <c:v>2019</c:v>
                </c:pt>
                <c:pt idx="9">
                  <c:v>2020</c:v>
                </c:pt>
                <c:pt idx="10">
                  <c:v>2021</c:v>
                </c:pt>
                <c:pt idx="11">
                  <c:v>2022</c:v>
                </c:pt>
                <c:pt idx="12">
                  <c:v/>
                </c:pt>
              </c:strCache>
            </c:strRef>
          </c:cat>
          <c:val>
            <c:numRef>
              <c:f>'Debt Summaries'!$K$2:$K$13</c:f>
              <c:numCache>
                <c:formatCode>General</c:formatCode>
                <c:ptCount val="12"/>
                <c:pt idx="11">
                  <c:v>2.585872378</c:v>
                </c:pt>
              </c:numCache>
            </c:numRef>
          </c:val>
          <c:smooth val="0"/>
        </c:ser>
        <c:hiLowLines>
          <c:spPr>
            <a:ln w="0">
              <a:noFill/>
            </a:ln>
          </c:spPr>
        </c:hiLowLines>
        <c:marker val="0"/>
        <c:axId val="56447148"/>
        <c:axId val="2899056"/>
      </c:lineChart>
      <c:catAx>
        <c:axId val="56447148"/>
        <c:scaling>
          <c:orientation val="minMax"/>
        </c:scaling>
        <c:delete val="0"/>
        <c:axPos val="b"/>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Year</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2899056"/>
        <c:crosses val="autoZero"/>
        <c:auto val="1"/>
        <c:lblAlgn val="ctr"/>
        <c:lblOffset val="100"/>
        <c:noMultiLvlLbl val="0"/>
      </c:catAx>
      <c:valAx>
        <c:axId val="2899056"/>
        <c:scaling>
          <c:orientation val="minMax"/>
        </c:scaling>
        <c:delete val="0"/>
        <c:axPos val="l"/>
        <c:majorGridlines>
          <c:spPr>
            <a:ln w="6480">
              <a:solidFill>
                <a:srgbClr val="b7b7b7"/>
              </a:solidFill>
              <a:round/>
            </a:ln>
          </c:spPr>
        </c:majorGridlines>
        <c:title>
          <c:tx>
            <c:rich>
              <a:bodyPr rot="-5400000"/>
              <a:lstStyle/>
              <a:p>
                <a:pPr>
                  <a:defRPr b="0" sz="1000" spc="-1" strike="noStrike">
                    <a:solidFill>
                      <a:srgbClr val="000000"/>
                    </a:solidFill>
                    <a:latin typeface="Arial"/>
                    <a:ea typeface="Arial"/>
                  </a:defRPr>
                </a:pPr>
                <a:r>
                  <a:rPr b="0" sz="1000" spc="-1" strike="noStrike">
                    <a:solidFill>
                      <a:srgbClr val="000000"/>
                    </a:solidFill>
                    <a:latin typeface="Arial"/>
                    <a:ea typeface="Arial"/>
                  </a:rPr>
                  <a:t>Overall % increase</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56447148"/>
        <c:crosses val="autoZero"/>
        <c:crossBetween val="between"/>
      </c:valAx>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52560</xdr:colOff>
      <xdr:row>13</xdr:row>
      <xdr:rowOff>190440</xdr:rowOff>
    </xdr:from>
    <xdr:to>
      <xdr:col>14</xdr:col>
      <xdr:colOff>566640</xdr:colOff>
      <xdr:row>34</xdr:row>
      <xdr:rowOff>37800</xdr:rowOff>
    </xdr:to>
    <xdr:graphicFrame>
      <xdr:nvGraphicFramePr>
        <xdr:cNvPr id="0" name="Chart 1"/>
        <xdr:cNvGraphicFramePr/>
      </xdr:nvGraphicFramePr>
      <xdr:xfrm>
        <a:off x="6284520" y="2790720"/>
        <a:ext cx="6533640" cy="4047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52560</xdr:colOff>
      <xdr:row>33</xdr:row>
      <xdr:rowOff>9360</xdr:rowOff>
    </xdr:from>
    <xdr:to>
      <xdr:col>14</xdr:col>
      <xdr:colOff>566640</xdr:colOff>
      <xdr:row>50</xdr:row>
      <xdr:rowOff>142560</xdr:rowOff>
    </xdr:to>
    <xdr:graphicFrame>
      <xdr:nvGraphicFramePr>
        <xdr:cNvPr id="1" name="Chart 2"/>
        <xdr:cNvGraphicFramePr/>
      </xdr:nvGraphicFramePr>
      <xdr:xfrm>
        <a:off x="6284520" y="6610320"/>
        <a:ext cx="6533640" cy="3533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52560</xdr:colOff>
      <xdr:row>50</xdr:row>
      <xdr:rowOff>57240</xdr:rowOff>
    </xdr:from>
    <xdr:to>
      <xdr:col>14</xdr:col>
      <xdr:colOff>566640</xdr:colOff>
      <xdr:row>67</xdr:row>
      <xdr:rowOff>190080</xdr:rowOff>
    </xdr:to>
    <xdr:graphicFrame>
      <xdr:nvGraphicFramePr>
        <xdr:cNvPr id="2" name="Chart 3"/>
        <xdr:cNvGraphicFramePr/>
      </xdr:nvGraphicFramePr>
      <xdr:xfrm>
        <a:off x="6284520" y="10058400"/>
        <a:ext cx="6533640" cy="3533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cde.ca.gov/ds/fd/fd/index.asp" TargetMode="External"/><Relationship Id="rId2" Type="http://schemas.openxmlformats.org/officeDocument/2006/relationships/hyperlink" Target="https://www.treasurer.ca.gov/csfa/csfgp/awardees.asp"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I2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7.5"/>
    <col collapsed="false" customWidth="true" hidden="false" outlineLevel="0" max="2" min="2" style="0" width="18.13"/>
    <col collapsed="false" customWidth="true" hidden="false" outlineLevel="0" max="3" min="3" style="0" width="31.63"/>
    <col collapsed="false" customWidth="true" hidden="false" outlineLevel="0" max="4" min="4" style="0" width="21.63"/>
    <col collapsed="false" customWidth="true" hidden="false" outlineLevel="0" max="5" min="5" style="0" width="32.5"/>
    <col collapsed="false" customWidth="true" hidden="false" outlineLevel="0" max="6" min="6" style="0" width="29.63"/>
    <col collapsed="false" customWidth="true" hidden="false" outlineLevel="0" max="7" min="7" style="0" width="31.5"/>
    <col collapsed="false" customWidth="true" hidden="false" outlineLevel="0" max="8" min="8" style="0" width="22"/>
    <col collapsed="false" customWidth="true" hidden="false" outlineLevel="0" max="9" min="9" style="0" width="48.51"/>
  </cols>
  <sheetData>
    <row r="1" customFormat="false" ht="15.75" hidden="false" customHeight="true" outlineLevel="0" collapsed="false">
      <c r="A1" s="1" t="s">
        <v>0</v>
      </c>
      <c r="B1" s="1"/>
      <c r="C1" s="1"/>
      <c r="D1" s="2"/>
      <c r="E1" s="2"/>
      <c r="F1" s="2"/>
      <c r="G1" s="2"/>
      <c r="H1" s="2"/>
      <c r="I1" s="2"/>
    </row>
    <row r="2" customFormat="false" ht="15.75" hidden="false" customHeight="true" outlineLevel="0" collapsed="false">
      <c r="A2" s="3" t="s">
        <v>1</v>
      </c>
      <c r="B2" s="3"/>
      <c r="C2" s="4" t="s">
        <v>2</v>
      </c>
      <c r="D2" s="4"/>
      <c r="E2" s="4"/>
      <c r="F2" s="4"/>
      <c r="G2" s="4"/>
      <c r="H2" s="4"/>
      <c r="I2" s="5"/>
    </row>
    <row r="3" customFormat="false" ht="15.75" hidden="false" customHeight="true" outlineLevel="0" collapsed="false">
      <c r="A3" s="6" t="s">
        <v>3</v>
      </c>
      <c r="B3" s="7" t="s">
        <v>4</v>
      </c>
      <c r="C3" s="7"/>
      <c r="D3" s="7"/>
      <c r="E3" s="8"/>
      <c r="F3" s="8"/>
      <c r="G3" s="8"/>
      <c r="H3" s="8"/>
      <c r="I3" s="9"/>
    </row>
    <row r="4" customFormat="false" ht="15.75" hidden="false" customHeight="true" outlineLevel="0" collapsed="false">
      <c r="A4" s="6" t="s">
        <v>5</v>
      </c>
      <c r="B4" s="10" t="s">
        <v>4</v>
      </c>
      <c r="C4" s="10"/>
      <c r="D4" s="10"/>
      <c r="E4" s="11"/>
      <c r="F4" s="11"/>
      <c r="G4" s="11"/>
      <c r="H4" s="11"/>
      <c r="I4" s="12"/>
    </row>
    <row r="5" customFormat="false" ht="15.75" hidden="false" customHeight="true" outlineLevel="0" collapsed="false">
      <c r="A5" s="6" t="s">
        <v>6</v>
      </c>
      <c r="B5" s="10" t="s">
        <v>4</v>
      </c>
      <c r="C5" s="10"/>
      <c r="D5" s="10"/>
      <c r="E5" s="11"/>
      <c r="F5" s="11"/>
      <c r="G5" s="11"/>
      <c r="H5" s="11"/>
      <c r="I5" s="13"/>
    </row>
    <row r="6" customFormat="false" ht="15.75" hidden="false" customHeight="true" outlineLevel="0" collapsed="false">
      <c r="A6" s="6" t="s">
        <v>7</v>
      </c>
      <c r="B6" s="7" t="s">
        <v>8</v>
      </c>
      <c r="C6" s="7"/>
      <c r="D6" s="7"/>
      <c r="E6" s="6"/>
      <c r="F6" s="6"/>
      <c r="G6" s="14"/>
      <c r="H6" s="6"/>
      <c r="I6" s="15"/>
    </row>
    <row r="7" customFormat="false" ht="30" hidden="false" customHeight="true" outlineLevel="0" collapsed="false">
      <c r="A7" s="16" t="s">
        <v>9</v>
      </c>
      <c r="B7" s="16"/>
      <c r="C7" s="16" t="s">
        <v>2</v>
      </c>
      <c r="D7" s="16"/>
      <c r="E7" s="16"/>
      <c r="F7" s="17" t="s">
        <v>10</v>
      </c>
      <c r="G7" s="17"/>
      <c r="H7" s="17"/>
      <c r="I7" s="17"/>
    </row>
    <row r="8" customFormat="false" ht="15.75" hidden="false" customHeight="true" outlineLevel="0" collapsed="false">
      <c r="A8" s="18" t="s">
        <v>11</v>
      </c>
      <c r="B8" s="18"/>
      <c r="C8" s="18" t="s">
        <v>12</v>
      </c>
      <c r="D8" s="18"/>
      <c r="E8" s="18"/>
      <c r="F8" s="19" t="s">
        <v>13</v>
      </c>
      <c r="G8" s="19"/>
      <c r="H8" s="19"/>
      <c r="I8" s="19"/>
    </row>
    <row r="9" customFormat="false" ht="30" hidden="false" customHeight="true" outlineLevel="0" collapsed="false">
      <c r="A9" s="18" t="s">
        <v>14</v>
      </c>
      <c r="B9" s="18"/>
      <c r="C9" s="7" t="s">
        <v>15</v>
      </c>
      <c r="D9" s="7"/>
      <c r="E9" s="7"/>
      <c r="F9" s="20"/>
      <c r="G9" s="20"/>
      <c r="H9" s="20"/>
      <c r="I9" s="20"/>
    </row>
    <row r="10" customFormat="false" ht="45.75" hidden="false" customHeight="true" outlineLevel="0" collapsed="false">
      <c r="A10" s="21" t="s">
        <v>16</v>
      </c>
      <c r="B10" s="21" t="s">
        <v>17</v>
      </c>
      <c r="C10" s="22" t="s">
        <v>18</v>
      </c>
      <c r="D10" s="23" t="s">
        <v>19</v>
      </c>
      <c r="E10" s="22" t="s">
        <v>20</v>
      </c>
      <c r="F10" s="22" t="s">
        <v>21</v>
      </c>
      <c r="G10" s="23" t="s">
        <v>22</v>
      </c>
      <c r="H10" s="23" t="s">
        <v>23</v>
      </c>
      <c r="I10" s="17" t="s">
        <v>10</v>
      </c>
    </row>
    <row r="11" customFormat="false" ht="15.75" hidden="false" customHeight="false" outlineLevel="0" collapsed="false">
      <c r="A11" s="14"/>
      <c r="B11" s="14" t="s">
        <v>24</v>
      </c>
      <c r="C11" s="24" t="s">
        <v>25</v>
      </c>
      <c r="D11" s="14" t="s">
        <v>26</v>
      </c>
      <c r="E11" s="24" t="s">
        <v>27</v>
      </c>
      <c r="F11" s="24"/>
      <c r="G11" s="24" t="s">
        <v>28</v>
      </c>
      <c r="H11" s="25" t="s">
        <v>29</v>
      </c>
      <c r="I11" s="19"/>
    </row>
    <row r="12" customFormat="false" ht="15.75" hidden="false" customHeight="false" outlineLevel="0" collapsed="false">
      <c r="A12" s="6"/>
      <c r="B12" s="14"/>
      <c r="C12" s="24" t="s">
        <v>25</v>
      </c>
      <c r="D12" s="14" t="s">
        <v>26</v>
      </c>
      <c r="E12" s="24" t="s">
        <v>30</v>
      </c>
      <c r="F12" s="24"/>
      <c r="G12" s="24" t="s">
        <v>31</v>
      </c>
      <c r="H12" s="25" t="s">
        <v>32</v>
      </c>
      <c r="I12" s="19"/>
    </row>
    <row r="13" customFormat="false" ht="15.75" hidden="false" customHeight="false" outlineLevel="0" collapsed="false">
      <c r="A13" s="6"/>
      <c r="B13" s="14"/>
      <c r="C13" s="24" t="s">
        <v>33</v>
      </c>
      <c r="D13" s="14" t="s">
        <v>34</v>
      </c>
      <c r="E13" s="24" t="s">
        <v>35</v>
      </c>
      <c r="F13" s="24"/>
      <c r="G13" s="24" t="s">
        <v>36</v>
      </c>
      <c r="H13" s="25" t="s">
        <v>37</v>
      </c>
      <c r="I13" s="19"/>
    </row>
    <row r="14" customFormat="false" ht="15.75" hidden="false" customHeight="false" outlineLevel="0" collapsed="false">
      <c r="A14" s="6"/>
      <c r="B14" s="14"/>
      <c r="C14" s="24" t="s">
        <v>38</v>
      </c>
      <c r="D14" s="26" t="s">
        <v>26</v>
      </c>
      <c r="E14" s="24" t="s">
        <v>39</v>
      </c>
      <c r="F14" s="24"/>
      <c r="G14" s="27" t="n">
        <v>41820</v>
      </c>
      <c r="H14" s="25" t="s">
        <v>40</v>
      </c>
      <c r="I14" s="19"/>
    </row>
    <row r="15" customFormat="false" ht="15.75" hidden="false" customHeight="false" outlineLevel="0" collapsed="false">
      <c r="A15" s="6"/>
      <c r="B15" s="14"/>
      <c r="C15" s="24" t="s">
        <v>41</v>
      </c>
      <c r="D15" s="26" t="s">
        <v>42</v>
      </c>
      <c r="E15" s="24" t="s">
        <v>43</v>
      </c>
      <c r="F15" s="24"/>
      <c r="G15" s="27" t="n">
        <v>42185</v>
      </c>
      <c r="H15" s="25" t="s">
        <v>40</v>
      </c>
      <c r="I15" s="19"/>
    </row>
    <row r="16" customFormat="false" ht="15.75" hidden="false" customHeight="false" outlineLevel="0" collapsed="false">
      <c r="A16" s="6"/>
      <c r="B16" s="14"/>
      <c r="C16" s="24" t="s">
        <v>38</v>
      </c>
      <c r="D16" s="26" t="s">
        <v>26</v>
      </c>
      <c r="E16" s="24" t="s">
        <v>44</v>
      </c>
      <c r="F16" s="24"/>
      <c r="G16" s="24" t="s">
        <v>45</v>
      </c>
      <c r="H16" s="25" t="s">
        <v>40</v>
      </c>
      <c r="I16" s="19"/>
    </row>
    <row r="17" customFormat="false" ht="15.75" hidden="false" customHeight="false" outlineLevel="0" collapsed="false">
      <c r="A17" s="6"/>
      <c r="B17" s="14"/>
      <c r="C17" s="24" t="s">
        <v>46</v>
      </c>
      <c r="D17" s="14"/>
      <c r="E17" s="24" t="s">
        <v>47</v>
      </c>
      <c r="F17" s="24" t="s">
        <v>48</v>
      </c>
      <c r="G17" s="24" t="s">
        <v>49</v>
      </c>
      <c r="H17" s="25" t="s">
        <v>50</v>
      </c>
      <c r="I17" s="19" t="s">
        <v>51</v>
      </c>
    </row>
    <row r="18" customFormat="false" ht="15.75" hidden="false" customHeight="false" outlineLevel="0" collapsed="false">
      <c r="A18" s="6"/>
      <c r="B18" s="14"/>
      <c r="C18" s="24" t="s">
        <v>52</v>
      </c>
      <c r="D18" s="14" t="s">
        <v>53</v>
      </c>
      <c r="E18" s="24" t="s">
        <v>54</v>
      </c>
      <c r="F18" s="24"/>
      <c r="G18" s="24" t="s">
        <v>55</v>
      </c>
      <c r="H18" s="25" t="s">
        <v>56</v>
      </c>
      <c r="I18" s="19"/>
    </row>
    <row r="19" customFormat="false" ht="15.75" hidden="false" customHeight="false" outlineLevel="0" collapsed="false">
      <c r="A19" s="6"/>
      <c r="B19" s="28" t="n">
        <v>2010</v>
      </c>
      <c r="C19" s="24" t="s">
        <v>52</v>
      </c>
      <c r="D19" s="14" t="s">
        <v>53</v>
      </c>
      <c r="E19" s="24" t="s">
        <v>57</v>
      </c>
      <c r="F19" s="24"/>
      <c r="G19" s="24"/>
      <c r="H19" s="25" t="s">
        <v>58</v>
      </c>
      <c r="I19" s="19"/>
    </row>
    <row r="20" customFormat="false" ht="15.75" hidden="false" customHeight="false" outlineLevel="0" collapsed="false">
      <c r="A20" s="6"/>
      <c r="B20" s="14"/>
      <c r="C20" s="24" t="s">
        <v>52</v>
      </c>
      <c r="D20" s="14" t="s">
        <v>53</v>
      </c>
      <c r="E20" s="24" t="s">
        <v>59</v>
      </c>
      <c r="F20" s="24" t="s">
        <v>60</v>
      </c>
      <c r="G20" s="24" t="s">
        <v>61</v>
      </c>
      <c r="H20" s="25" t="s">
        <v>62</v>
      </c>
      <c r="I20" s="19"/>
    </row>
    <row r="21" customFormat="false" ht="15.75" hidden="false" customHeight="false" outlineLevel="0" collapsed="false">
      <c r="A21" s="6"/>
      <c r="B21" s="14"/>
      <c r="C21" s="24" t="s">
        <v>63</v>
      </c>
      <c r="D21" s="14" t="s">
        <v>64</v>
      </c>
      <c r="E21" s="24" t="s">
        <v>65</v>
      </c>
      <c r="F21" s="24"/>
      <c r="G21" s="24" t="s">
        <v>66</v>
      </c>
      <c r="H21" s="25" t="s">
        <v>67</v>
      </c>
      <c r="I21" s="19"/>
    </row>
    <row r="22" customFormat="false" ht="15.75" hidden="false" customHeight="false" outlineLevel="0" collapsed="false">
      <c r="A22" s="6"/>
      <c r="B22" s="28" t="n">
        <v>2011</v>
      </c>
      <c r="C22" s="24" t="s">
        <v>52</v>
      </c>
      <c r="D22" s="14" t="s">
        <v>53</v>
      </c>
      <c r="E22" s="24" t="s">
        <v>68</v>
      </c>
      <c r="F22" s="24"/>
      <c r="G22" s="24"/>
      <c r="H22" s="25" t="s">
        <v>69</v>
      </c>
      <c r="I22" s="19"/>
    </row>
    <row r="23" customFormat="false" ht="15.75" hidden="false" customHeight="false" outlineLevel="0" collapsed="false">
      <c r="A23" s="6"/>
      <c r="B23" s="28"/>
      <c r="C23" s="24" t="s">
        <v>70</v>
      </c>
      <c r="D23" s="14" t="s">
        <v>71</v>
      </c>
      <c r="E23" s="24" t="s">
        <v>72</v>
      </c>
      <c r="F23" s="24"/>
      <c r="G23" s="29" t="n">
        <v>41791</v>
      </c>
      <c r="H23" s="30" t="s">
        <v>73</v>
      </c>
      <c r="I23" s="19"/>
    </row>
    <row r="24" customFormat="false" ht="15.75" hidden="false" customHeight="false" outlineLevel="0" collapsed="false">
      <c r="A24" s="6"/>
      <c r="B24" s="28"/>
      <c r="C24" s="24" t="s">
        <v>70</v>
      </c>
      <c r="D24" s="14" t="s">
        <v>71</v>
      </c>
      <c r="E24" s="24" t="s">
        <v>74</v>
      </c>
      <c r="F24" s="24"/>
      <c r="G24" s="29"/>
      <c r="H24" s="30" t="s">
        <v>73</v>
      </c>
      <c r="I24" s="19" t="s">
        <v>75</v>
      </c>
    </row>
    <row r="25" customFormat="false" ht="15.75" hidden="false" customHeight="false" outlineLevel="0" collapsed="false">
      <c r="A25" s="6"/>
      <c r="B25" s="28"/>
      <c r="C25" s="24" t="s">
        <v>70</v>
      </c>
      <c r="D25" s="14" t="s">
        <v>71</v>
      </c>
      <c r="E25" s="24" t="s">
        <v>76</v>
      </c>
      <c r="F25" s="24"/>
      <c r="G25" s="29"/>
      <c r="H25" s="30" t="s">
        <v>77</v>
      </c>
      <c r="I25" s="19" t="s">
        <v>78</v>
      </c>
    </row>
    <row r="26" customFormat="false" ht="15.75" hidden="false" customHeight="false" outlineLevel="0" collapsed="false">
      <c r="A26" s="6"/>
      <c r="B26" s="28" t="n">
        <v>2012</v>
      </c>
      <c r="C26" s="24" t="s">
        <v>79</v>
      </c>
      <c r="D26" s="14" t="s">
        <v>71</v>
      </c>
      <c r="E26" s="24" t="s">
        <v>80</v>
      </c>
      <c r="F26" s="24"/>
      <c r="G26" s="24" t="str">
        <f aca="false">CONCATENATE("12/1/2041
2022: Paid off with Series OG2-2021AB bonds. (See line ", ROW(A59), ".)")</f>
        <v>12/1/2041
2022: Paid off with Series OG2-2021AB bonds. (See line 59.)</v>
      </c>
      <c r="H26" s="30" t="s">
        <v>81</v>
      </c>
      <c r="I26" s="19" t="str">
        <f aca="false">CONCATENATE("Used to repay promissory notes on lines ", ROW(A24), " and ", ROW(A25), ". Subject to mandatory redemptions prior to stated maturity by Sinking Accounts Payment Fund established Dec 2018. 
In Dec 2019, Series 2011A experienced a maturity of $140K.  
Paid off with Series OG2021 bonds. See line ", ROW(A59), ".")</f>
        <v>Used to repay promissory notes on lines 24 and 25. Subject to mandatory redemptions prior to stated maturity by Sinking Accounts Payment Fund established Dec 2018. 
In Dec 2019, Series 2011A experienced a maturity of $140K.  
Paid off with Series OG2021 bonds. See line 59.</v>
      </c>
    </row>
    <row r="27" customFormat="false" ht="15.75" hidden="false" customHeight="false" outlineLevel="0" collapsed="false">
      <c r="A27" s="6"/>
      <c r="B27" s="28"/>
      <c r="C27" s="24" t="s">
        <v>79</v>
      </c>
      <c r="D27" s="14" t="s">
        <v>71</v>
      </c>
      <c r="E27" s="24" t="s">
        <v>82</v>
      </c>
      <c r="F27" s="24"/>
      <c r="G27" s="29" t="n">
        <v>43435</v>
      </c>
      <c r="H27" s="30" t="s">
        <v>81</v>
      </c>
      <c r="I27" s="19" t="str">
        <f aca="false">CONCATENATE("Used to repay promissory notes on lines ", ROW(A25), " and ", ROW(A26), ".  Subject to mandatory redemptions prior to stated maturity by Sinking Accounts Payment Fund established Dec 2013.
Paid off with Series OG2021 bonds. See line ", ROW(A59), ".")</f>
        <v>Used to repay promissory notes on lines 25 and 26.  Subject to mandatory redemptions prior to stated maturity by Sinking Accounts Payment Fund established Dec 2013.
Paid off with Series OG2021 bonds. See line 59.</v>
      </c>
    </row>
    <row r="28" customFormat="false" ht="15.75" hidden="false" customHeight="false" outlineLevel="0" collapsed="false">
      <c r="A28" s="6"/>
      <c r="B28" s="28"/>
      <c r="C28" s="24" t="s">
        <v>83</v>
      </c>
      <c r="D28" s="14" t="s">
        <v>84</v>
      </c>
      <c r="E28" s="24" t="s">
        <v>85</v>
      </c>
      <c r="F28" s="24"/>
      <c r="G28" s="24" t="s">
        <v>86</v>
      </c>
      <c r="H28" s="25" t="s">
        <v>87</v>
      </c>
      <c r="I28" s="19" t="s">
        <v>88</v>
      </c>
    </row>
    <row r="29" customFormat="false" ht="49.5" hidden="false" customHeight="true" outlineLevel="0" collapsed="false">
      <c r="A29" s="6"/>
      <c r="B29" s="6"/>
      <c r="C29" s="24" t="s">
        <v>70</v>
      </c>
      <c r="D29" s="14" t="s">
        <v>53</v>
      </c>
      <c r="E29" s="24" t="s">
        <v>89</v>
      </c>
      <c r="F29" s="24" t="s">
        <v>90</v>
      </c>
      <c r="G29" s="31" t="n">
        <v>42916</v>
      </c>
      <c r="H29" s="25" t="s">
        <v>91</v>
      </c>
      <c r="I29" s="19" t="str">
        <f aca="false">CONCATENATE("Combination of new $1.1M loan with existing $2.3M (line ",ROW(A17),"). This new loan does not appear in the YE 2011 Consolidated Financial Statements AFAICT.")</f>
        <v>Combination of new $1.1M loan with existing $2.3M (line 17). This new loan does not appear in the YE 2011 Consolidated Financial Statements AFAICT.</v>
      </c>
    </row>
    <row r="30" customFormat="false" ht="15.75" hidden="false" customHeight="false" outlineLevel="0" collapsed="false">
      <c r="A30" s="6"/>
      <c r="B30" s="28"/>
      <c r="C30" s="24" t="s">
        <v>70</v>
      </c>
      <c r="D30" s="28" t="s">
        <v>53</v>
      </c>
      <c r="E30" s="24" t="s">
        <v>92</v>
      </c>
      <c r="F30" s="24"/>
      <c r="G30" s="31" t="n">
        <v>41548</v>
      </c>
      <c r="H30" s="25" t="s">
        <v>93</v>
      </c>
      <c r="I30" s="19"/>
    </row>
    <row r="31" customFormat="false" ht="15.75" hidden="false" customHeight="false" outlineLevel="0" collapsed="false">
      <c r="A31" s="6"/>
      <c r="B31" s="14"/>
      <c r="C31" s="24" t="s">
        <v>70</v>
      </c>
      <c r="D31" s="14" t="s">
        <v>53</v>
      </c>
      <c r="E31" s="24" t="s">
        <v>94</v>
      </c>
      <c r="F31" s="24"/>
      <c r="G31" s="24"/>
      <c r="H31" s="25" t="s">
        <v>0</v>
      </c>
      <c r="I31" s="32" t="str">
        <f aca="false">CONCATENATE("Are 3 of 5 loans are the same as those on line ", ROW(A22), "???")</f>
        <v>Are 3 of 5 loans are the same as those on line 22???</v>
      </c>
    </row>
    <row r="32" customFormat="false" ht="15.75" hidden="false" customHeight="false" outlineLevel="0" collapsed="false">
      <c r="A32" s="6"/>
      <c r="B32" s="14"/>
      <c r="C32" s="24" t="s">
        <v>79</v>
      </c>
      <c r="D32" s="14" t="s">
        <v>95</v>
      </c>
      <c r="E32" s="24" t="s">
        <v>96</v>
      </c>
      <c r="F32" s="24" t="s">
        <v>97</v>
      </c>
      <c r="G32" s="24" t="s">
        <v>98</v>
      </c>
      <c r="H32" s="25" t="s">
        <v>99</v>
      </c>
      <c r="I32" s="19" t="s">
        <v>100</v>
      </c>
    </row>
    <row r="33" customFormat="false" ht="15.75" hidden="false" customHeight="false" outlineLevel="0" collapsed="false">
      <c r="A33" s="6"/>
      <c r="B33" s="14"/>
      <c r="C33" s="24" t="s">
        <v>79</v>
      </c>
      <c r="D33" s="14" t="s">
        <v>53</v>
      </c>
      <c r="E33" s="24" t="s">
        <v>101</v>
      </c>
      <c r="F33" s="24"/>
      <c r="G33" s="24" t="s">
        <v>102</v>
      </c>
      <c r="H33" s="25" t="s">
        <v>103</v>
      </c>
      <c r="I33" s="19"/>
    </row>
    <row r="34" customFormat="false" ht="15.75" hidden="false" customHeight="false" outlineLevel="0" collapsed="false">
      <c r="A34" s="6"/>
      <c r="B34" s="14"/>
      <c r="C34" s="24" t="s">
        <v>70</v>
      </c>
      <c r="D34" s="14"/>
      <c r="E34" s="24" t="s">
        <v>104</v>
      </c>
      <c r="F34" s="24"/>
      <c r="G34" s="31" t="n">
        <v>41699</v>
      </c>
      <c r="H34" s="25" t="s">
        <v>105</v>
      </c>
      <c r="I34" s="19" t="s">
        <v>106</v>
      </c>
    </row>
    <row r="35" customFormat="false" ht="15.75" hidden="false" customHeight="false" outlineLevel="0" collapsed="false">
      <c r="A35" s="6"/>
      <c r="B35" s="14"/>
      <c r="C35" s="24" t="s">
        <v>107</v>
      </c>
      <c r="D35" s="14" t="s">
        <v>108</v>
      </c>
      <c r="E35" s="24" t="s">
        <v>109</v>
      </c>
      <c r="F35" s="24"/>
      <c r="G35" s="24" t="s">
        <v>110</v>
      </c>
      <c r="H35" s="25" t="s">
        <v>105</v>
      </c>
      <c r="I35" s="19" t="str">
        <f aca="false">CONCATENATE("Repaid with Series 2012 bonds  (line ", ROW(A36), ")")</f>
        <v>Repaid with Series 2012 bonds  (line 36)</v>
      </c>
    </row>
    <row r="36" customFormat="false" ht="15.75" hidden="false" customHeight="false" outlineLevel="0" collapsed="false">
      <c r="A36" s="6"/>
      <c r="B36" s="14" t="n">
        <v>2013</v>
      </c>
      <c r="C36" s="24" t="s">
        <v>79</v>
      </c>
      <c r="D36" s="14" t="s">
        <v>108</v>
      </c>
      <c r="E36" s="24" t="s">
        <v>111</v>
      </c>
      <c r="F36" s="24"/>
      <c r="G36" s="24" t="s">
        <v>112</v>
      </c>
      <c r="H36" s="25" t="s">
        <v>113</v>
      </c>
      <c r="I36" s="19" t="s">
        <v>114</v>
      </c>
    </row>
    <row r="37" customFormat="false" ht="15.75" hidden="false" customHeight="false" outlineLevel="0" collapsed="false">
      <c r="A37" s="6"/>
      <c r="B37" s="14"/>
      <c r="C37" s="24" t="s">
        <v>70</v>
      </c>
      <c r="D37" s="14"/>
      <c r="E37" s="33" t="s">
        <v>115</v>
      </c>
      <c r="F37" s="24"/>
      <c r="G37" s="31" t="n">
        <v>43617</v>
      </c>
      <c r="H37" s="25" t="s">
        <v>116</v>
      </c>
      <c r="I37" s="19" t="s">
        <v>117</v>
      </c>
    </row>
    <row r="38" customFormat="false" ht="15.75" hidden="false" customHeight="false" outlineLevel="0" collapsed="false">
      <c r="A38" s="6"/>
      <c r="B38" s="14"/>
      <c r="C38" s="24" t="s">
        <v>70</v>
      </c>
      <c r="D38" s="14" t="s">
        <v>118</v>
      </c>
      <c r="E38" s="33" t="s">
        <v>119</v>
      </c>
      <c r="F38" s="24"/>
      <c r="G38" s="31" t="n">
        <v>41548</v>
      </c>
      <c r="H38" s="25" t="s">
        <v>120</v>
      </c>
      <c r="I38" s="19" t="s">
        <v>121</v>
      </c>
    </row>
    <row r="39" customFormat="false" ht="15.75" hidden="false" customHeight="false" outlineLevel="0" collapsed="false">
      <c r="A39" s="6"/>
      <c r="B39" s="14"/>
      <c r="C39" s="24" t="s">
        <v>70</v>
      </c>
      <c r="D39" s="14" t="s">
        <v>53</v>
      </c>
      <c r="E39" s="24" t="s">
        <v>122</v>
      </c>
      <c r="F39" s="24"/>
      <c r="G39" s="24"/>
      <c r="H39" s="25" t="s">
        <v>120</v>
      </c>
      <c r="I39" s="32" t="str">
        <f aca="false">CONCATENATE("Are these the same loans as those on lines ", ROW(A22), " and ", ROW(A31), "???")</f>
        <v>Are these the same loans as those on lines 22 and 31???</v>
      </c>
    </row>
    <row r="40" customFormat="false" ht="15.75" hidden="false" customHeight="false" outlineLevel="0" collapsed="false">
      <c r="A40" s="6"/>
      <c r="B40" s="14" t="n">
        <v>2014</v>
      </c>
      <c r="C40" s="24" t="s">
        <v>70</v>
      </c>
      <c r="D40" s="14"/>
      <c r="E40" s="24" t="s">
        <v>123</v>
      </c>
      <c r="F40" s="24" t="s">
        <v>124</v>
      </c>
      <c r="G40" s="24"/>
      <c r="H40" s="25" t="s">
        <v>125</v>
      </c>
      <c r="I40" s="19"/>
    </row>
    <row r="41" customFormat="false" ht="15.75" hidden="false" customHeight="false" outlineLevel="0" collapsed="false">
      <c r="A41" s="6"/>
      <c r="B41" s="14"/>
      <c r="C41" s="24" t="s">
        <v>70</v>
      </c>
      <c r="D41" s="14" t="s">
        <v>126</v>
      </c>
      <c r="E41" s="24" t="s">
        <v>127</v>
      </c>
      <c r="F41" s="24"/>
      <c r="G41" s="29" t="n">
        <v>41821</v>
      </c>
      <c r="H41" s="25" t="s">
        <v>128</v>
      </c>
      <c r="I41" s="19" t="s">
        <v>129</v>
      </c>
    </row>
    <row r="42" customFormat="false" ht="15.75" hidden="false" customHeight="false" outlineLevel="0" collapsed="false">
      <c r="A42" s="6"/>
      <c r="B42" s="14"/>
      <c r="C42" s="24" t="s">
        <v>130</v>
      </c>
      <c r="D42" s="14" t="s">
        <v>131</v>
      </c>
      <c r="E42" s="24" t="s">
        <v>132</v>
      </c>
      <c r="F42" s="24"/>
      <c r="G42" s="24" t="s">
        <v>133</v>
      </c>
      <c r="H42" s="25" t="s">
        <v>134</v>
      </c>
      <c r="I42" s="19" t="s">
        <v>135</v>
      </c>
    </row>
    <row r="43" customFormat="false" ht="15.75" hidden="false" customHeight="false" outlineLevel="0" collapsed="false">
      <c r="A43" s="6"/>
      <c r="B43" s="14"/>
      <c r="C43" s="24" t="s">
        <v>136</v>
      </c>
      <c r="D43" s="14" t="s">
        <v>137</v>
      </c>
      <c r="E43" s="24" t="s">
        <v>138</v>
      </c>
      <c r="F43" s="24"/>
      <c r="G43" s="24" t="s">
        <v>139</v>
      </c>
      <c r="H43" s="25" t="s">
        <v>140</v>
      </c>
      <c r="I43" s="19" t="s">
        <v>141</v>
      </c>
    </row>
    <row r="44" customFormat="false" ht="15.75" hidden="false" customHeight="false" outlineLevel="0" collapsed="false">
      <c r="A44" s="6"/>
      <c r="B44" s="14" t="n">
        <v>2015</v>
      </c>
      <c r="C44" s="24" t="s">
        <v>142</v>
      </c>
      <c r="D44" s="14" t="s">
        <v>143</v>
      </c>
      <c r="E44" s="24" t="s">
        <v>144</v>
      </c>
      <c r="F44" s="24"/>
      <c r="G44" s="24" t="s">
        <v>145</v>
      </c>
      <c r="H44" s="25" t="s">
        <v>146</v>
      </c>
      <c r="I44" s="19" t="s">
        <v>147</v>
      </c>
    </row>
    <row r="45" customFormat="false" ht="15.75" hidden="false" customHeight="false" outlineLevel="0" collapsed="false">
      <c r="A45" s="6"/>
      <c r="B45" s="14" t="n">
        <v>2016</v>
      </c>
      <c r="C45" s="24" t="s">
        <v>70</v>
      </c>
      <c r="D45" s="14" t="s">
        <v>148</v>
      </c>
      <c r="E45" s="24" t="s">
        <v>149</v>
      </c>
      <c r="F45" s="24"/>
      <c r="G45" s="24" t="s">
        <v>150</v>
      </c>
      <c r="H45" s="25" t="s">
        <v>151</v>
      </c>
      <c r="I45" s="19" t="s">
        <v>152</v>
      </c>
    </row>
    <row r="46" customFormat="false" ht="15.75" hidden="false" customHeight="false" outlineLevel="0" collapsed="false">
      <c r="A46" s="6"/>
      <c r="B46" s="14"/>
      <c r="C46" s="24" t="s">
        <v>70</v>
      </c>
      <c r="D46" s="14" t="s">
        <v>153</v>
      </c>
      <c r="E46" s="24" t="s">
        <v>154</v>
      </c>
      <c r="F46" s="24"/>
      <c r="G46" s="24" t="s">
        <v>155</v>
      </c>
      <c r="H46" s="25" t="s">
        <v>156</v>
      </c>
      <c r="I46" s="19" t="s">
        <v>157</v>
      </c>
    </row>
    <row r="47" customFormat="false" ht="15.75" hidden="false" customHeight="false" outlineLevel="0" collapsed="false">
      <c r="A47" s="6"/>
      <c r="B47" s="14"/>
      <c r="C47" s="24" t="s">
        <v>79</v>
      </c>
      <c r="D47" s="14" t="s">
        <v>158</v>
      </c>
      <c r="E47" s="24" t="s">
        <v>159</v>
      </c>
      <c r="F47" s="24"/>
      <c r="G47" s="24" t="s">
        <v>160</v>
      </c>
      <c r="H47" s="25" t="s">
        <v>161</v>
      </c>
      <c r="I47" s="19" t="s">
        <v>162</v>
      </c>
    </row>
    <row r="48" customFormat="false" ht="71.25" hidden="false" customHeight="true" outlineLevel="0" collapsed="false">
      <c r="A48" s="6"/>
      <c r="B48" s="14"/>
      <c r="C48" s="24" t="s">
        <v>79</v>
      </c>
      <c r="D48" s="14" t="s">
        <v>163</v>
      </c>
      <c r="E48" s="34" t="s">
        <v>164</v>
      </c>
      <c r="F48" s="24"/>
      <c r="G48" s="35" t="s">
        <v>165</v>
      </c>
      <c r="H48" s="25" t="s">
        <v>166</v>
      </c>
      <c r="I48" s="36" t="s">
        <v>167</v>
      </c>
    </row>
    <row r="49" customFormat="false" ht="1.5" hidden="false" customHeight="true" outlineLevel="0" collapsed="false">
      <c r="A49" s="37" t="s">
        <v>168</v>
      </c>
      <c r="B49" s="37"/>
      <c r="C49" s="37"/>
      <c r="D49" s="37"/>
      <c r="E49" s="37"/>
      <c r="F49" s="37"/>
      <c r="G49" s="37"/>
      <c r="H49" s="37"/>
      <c r="I49" s="37"/>
    </row>
    <row r="50" customFormat="false" ht="15.75" hidden="false" customHeight="false" outlineLevel="0" collapsed="false">
      <c r="A50" s="6"/>
      <c r="B50" s="14" t="n">
        <v>2017</v>
      </c>
      <c r="C50" s="6" t="s">
        <v>70</v>
      </c>
      <c r="D50" s="6"/>
      <c r="E50" s="34" t="s">
        <v>169</v>
      </c>
      <c r="F50" s="24" t="s">
        <v>170</v>
      </c>
      <c r="G50" s="27" t="n">
        <v>44926</v>
      </c>
      <c r="H50" s="25" t="s">
        <v>171</v>
      </c>
      <c r="I50" s="19" t="s">
        <v>172</v>
      </c>
    </row>
    <row r="51" customFormat="false" ht="15.75" hidden="false" customHeight="false" outlineLevel="0" collapsed="false">
      <c r="A51" s="6"/>
      <c r="B51" s="14"/>
      <c r="C51" s="6" t="s">
        <v>173</v>
      </c>
      <c r="D51" s="6"/>
      <c r="E51" s="34" t="s">
        <v>174</v>
      </c>
      <c r="F51" s="24"/>
      <c r="G51" s="24" t="s">
        <v>175</v>
      </c>
      <c r="H51" s="25" t="s">
        <v>176</v>
      </c>
      <c r="I51" s="19" t="s">
        <v>177</v>
      </c>
    </row>
    <row r="52" customFormat="false" ht="15.75" hidden="false" customHeight="false" outlineLevel="0" collapsed="false">
      <c r="A52" s="6"/>
      <c r="B52" s="14" t="n">
        <v>2018</v>
      </c>
      <c r="C52" s="24" t="s">
        <v>178</v>
      </c>
      <c r="D52" s="14" t="s">
        <v>179</v>
      </c>
      <c r="E52" s="24" t="s">
        <v>180</v>
      </c>
      <c r="F52" s="24"/>
      <c r="G52" s="24" t="s">
        <v>181</v>
      </c>
      <c r="H52" s="25" t="s">
        <v>182</v>
      </c>
      <c r="I52" s="19" t="s">
        <v>183</v>
      </c>
    </row>
    <row r="53" customFormat="false" ht="15.75" hidden="false" customHeight="false" outlineLevel="0" collapsed="false">
      <c r="A53" s="6"/>
      <c r="B53" s="14"/>
      <c r="C53" s="24"/>
      <c r="D53" s="14"/>
      <c r="E53" s="24" t="s">
        <v>184</v>
      </c>
      <c r="F53" s="24"/>
      <c r="G53" s="24" t="s">
        <v>185</v>
      </c>
      <c r="H53" s="25" t="s">
        <v>186</v>
      </c>
      <c r="I53" s="38" t="s">
        <v>187</v>
      </c>
    </row>
    <row r="54" customFormat="false" ht="15.75" hidden="false" customHeight="false" outlineLevel="0" collapsed="false">
      <c r="A54" s="6"/>
      <c r="B54" s="14" t="n">
        <v>2019</v>
      </c>
      <c r="C54" s="24" t="s">
        <v>188</v>
      </c>
      <c r="D54" s="14" t="s">
        <v>189</v>
      </c>
      <c r="E54" s="24" t="s">
        <v>190</v>
      </c>
      <c r="F54" s="24"/>
      <c r="G54" s="24" t="s">
        <v>191</v>
      </c>
      <c r="H54" s="25" t="s">
        <v>192</v>
      </c>
      <c r="I54" s="19" t="s">
        <v>193</v>
      </c>
    </row>
    <row r="55" customFormat="false" ht="15.75" hidden="false" customHeight="false" outlineLevel="0" collapsed="false">
      <c r="A55" s="6"/>
      <c r="B55" s="14"/>
      <c r="C55" s="24" t="s">
        <v>194</v>
      </c>
      <c r="D55" s="39" t="s">
        <v>195</v>
      </c>
      <c r="E55" s="24" t="s">
        <v>196</v>
      </c>
      <c r="F55" s="24"/>
      <c r="G55" s="24" t="s">
        <v>197</v>
      </c>
      <c r="H55" s="25" t="s">
        <v>198</v>
      </c>
      <c r="I55" s="19" t="s">
        <v>199</v>
      </c>
    </row>
    <row r="56" customFormat="false" ht="15.75" hidden="false" customHeight="false" outlineLevel="0" collapsed="false">
      <c r="A56" s="6"/>
      <c r="B56" s="14"/>
      <c r="C56" s="25" t="s">
        <v>178</v>
      </c>
      <c r="D56" s="40"/>
      <c r="E56" s="25" t="s">
        <v>200</v>
      </c>
      <c r="F56" s="25"/>
      <c r="G56" s="25" t="s">
        <v>201</v>
      </c>
      <c r="H56" s="25" t="s">
        <v>202</v>
      </c>
      <c r="I56" s="41" t="s">
        <v>203</v>
      </c>
    </row>
    <row r="57" customFormat="false" ht="15.75" hidden="false" customHeight="false" outlineLevel="0" collapsed="false">
      <c r="A57" s="6"/>
      <c r="B57" s="14" t="n">
        <v>2020</v>
      </c>
      <c r="C57" s="24" t="s">
        <v>70</v>
      </c>
      <c r="D57" s="14" t="s">
        <v>204</v>
      </c>
      <c r="E57" s="24" t="s">
        <v>205</v>
      </c>
      <c r="F57" s="24" t="s">
        <v>206</v>
      </c>
      <c r="G57" s="24" t="s">
        <v>207</v>
      </c>
      <c r="H57" s="25" t="s">
        <v>208</v>
      </c>
      <c r="I57" s="19"/>
    </row>
    <row r="58" customFormat="false" ht="15.75" hidden="false" customHeight="false" outlineLevel="0" collapsed="false">
      <c r="A58" s="6"/>
      <c r="B58" s="14"/>
      <c r="C58" s="24" t="s">
        <v>209</v>
      </c>
      <c r="D58" s="14"/>
      <c r="E58" s="24" t="s">
        <v>210</v>
      </c>
      <c r="F58" s="24"/>
      <c r="G58" s="24"/>
      <c r="H58" s="25" t="s">
        <v>211</v>
      </c>
      <c r="I58" s="19" t="s">
        <v>212</v>
      </c>
    </row>
    <row r="59" customFormat="false" ht="15.75" hidden="false" customHeight="false" outlineLevel="0" collapsed="false">
      <c r="A59" s="6"/>
      <c r="B59" s="14" t="n">
        <v>2021</v>
      </c>
      <c r="C59" s="24" t="s">
        <v>178</v>
      </c>
      <c r="D59" s="14" t="s">
        <v>213</v>
      </c>
      <c r="E59" s="42" t="s">
        <v>214</v>
      </c>
      <c r="F59" s="24"/>
      <c r="G59" s="24" t="s">
        <v>215</v>
      </c>
      <c r="H59" s="25" t="s">
        <v>216</v>
      </c>
      <c r="I59" s="19" t="str">
        <f aca="false">CONCATENATE("Used to pay off Series 2011 and Series 2012 bonds. See lines  ", ROW(A26), "-", ROW(A27), " and ", ROW(A36),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26-27 and 36. 
'Series OG2021 Bonds experienced a principal maturity of $700K.'
[The amount used to pay off Series 2011AB and Series 2012AB is less than the amount that was borrowed.]
[The amount borrowed is shown as $16.7M on page 2022/15, but as $15.25M on page 2022/18.]</v>
      </c>
    </row>
    <row r="60" customFormat="false" ht="15.75" hidden="false" customHeight="false" outlineLevel="0" collapsed="false">
      <c r="A60" s="24"/>
      <c r="B60" s="24"/>
      <c r="C60" s="24" t="s">
        <v>217</v>
      </c>
      <c r="D60" s="24" t="s">
        <v>217</v>
      </c>
      <c r="E60" s="42" t="s">
        <v>218</v>
      </c>
      <c r="F60" s="24"/>
      <c r="G60" s="24" t="s">
        <v>219</v>
      </c>
      <c r="H60" s="25" t="s">
        <v>220</v>
      </c>
      <c r="I60" s="43"/>
    </row>
    <row r="61" customFormat="false" ht="15.75" hidden="false" customHeight="false" outlineLevel="0" collapsed="false">
      <c r="A61" s="24"/>
      <c r="B61" s="24"/>
      <c r="C61" s="24" t="s">
        <v>221</v>
      </c>
      <c r="D61" s="24" t="s">
        <v>222</v>
      </c>
      <c r="E61" s="42" t="s">
        <v>223</v>
      </c>
      <c r="F61" s="24"/>
      <c r="G61" s="24" t="s">
        <v>224</v>
      </c>
      <c r="H61" s="25" t="s">
        <v>225</v>
      </c>
      <c r="I61" s="43"/>
    </row>
    <row r="62" customFormat="false" ht="15.75" hidden="false" customHeight="false" outlineLevel="0" collapsed="false">
      <c r="A62" s="24"/>
      <c r="B62" s="14" t="n">
        <v>2022</v>
      </c>
      <c r="C62" s="24" t="s">
        <v>178</v>
      </c>
      <c r="D62" s="24"/>
      <c r="E62" s="42" t="s">
        <v>226</v>
      </c>
      <c r="F62" s="24"/>
      <c r="G62" s="24" t="s">
        <v>227</v>
      </c>
      <c r="H62" s="25" t="s">
        <v>228</v>
      </c>
      <c r="I62" s="43"/>
    </row>
    <row r="63" customFormat="false" ht="30" hidden="false" customHeight="true" outlineLevel="0" collapsed="false">
      <c r="A63" s="16" t="s">
        <v>229</v>
      </c>
      <c r="B63" s="16"/>
      <c r="C63" s="44" t="s">
        <v>230</v>
      </c>
      <c r="D63" s="16" t="s">
        <v>231</v>
      </c>
      <c r="E63" s="16"/>
      <c r="F63" s="16"/>
      <c r="G63" s="45"/>
      <c r="H63" s="45"/>
      <c r="I63" s="46"/>
    </row>
    <row r="64" customFormat="false" ht="30" hidden="false" customHeight="true" outlineLevel="0" collapsed="false">
      <c r="A64" s="47"/>
      <c r="B64" s="47"/>
      <c r="C64" s="48" t="n">
        <v>2010</v>
      </c>
      <c r="D64" s="49" t="s">
        <v>232</v>
      </c>
      <c r="E64" s="49"/>
      <c r="F64" s="49"/>
      <c r="G64" s="47"/>
      <c r="H64" s="50"/>
      <c r="I64" s="51"/>
    </row>
    <row r="65" customFormat="false" ht="30" hidden="false" customHeight="true" outlineLevel="0" collapsed="false">
      <c r="A65" s="47"/>
      <c r="B65" s="47"/>
      <c r="C65" s="48" t="n">
        <v>2011</v>
      </c>
      <c r="D65" s="49" t="s">
        <v>233</v>
      </c>
      <c r="E65" s="49"/>
      <c r="F65" s="49"/>
      <c r="G65" s="47"/>
      <c r="H65" s="50"/>
      <c r="I65" s="51"/>
    </row>
    <row r="66" customFormat="false" ht="15.75" hidden="false" customHeight="true" outlineLevel="0" collapsed="false">
      <c r="A66" s="52"/>
      <c r="B66" s="52"/>
      <c r="C66" s="53" t="n">
        <v>2012</v>
      </c>
      <c r="D66" s="54" t="s">
        <v>234</v>
      </c>
      <c r="E66" s="54"/>
      <c r="F66" s="54"/>
      <c r="G66" s="52"/>
      <c r="H66" s="55"/>
      <c r="I66" s="56"/>
    </row>
    <row r="67" customFormat="false" ht="15.75" hidden="false" customHeight="false" outlineLevel="0" collapsed="false">
      <c r="A67" s="52"/>
      <c r="B67" s="52"/>
      <c r="C67" s="53"/>
      <c r="D67" s="52"/>
      <c r="E67" s="52"/>
      <c r="F67" s="52"/>
      <c r="G67" s="52"/>
      <c r="H67" s="55"/>
      <c r="I67" s="56"/>
    </row>
    <row r="68" customFormat="false" ht="15.75" hidden="false" customHeight="true" outlineLevel="0" collapsed="false">
      <c r="A68" s="52"/>
      <c r="B68" s="52"/>
      <c r="C68" s="53" t="n">
        <v>2013</v>
      </c>
      <c r="D68" s="57" t="s">
        <v>235</v>
      </c>
      <c r="E68" s="57"/>
      <c r="F68" s="57"/>
      <c r="G68" s="52"/>
      <c r="H68" s="55"/>
      <c r="I68" s="56"/>
    </row>
    <row r="69" customFormat="false" ht="15.75" hidden="false" customHeight="false" outlineLevel="0" collapsed="false">
      <c r="A69" s="52"/>
      <c r="B69" s="52"/>
      <c r="C69" s="53"/>
      <c r="D69" s="52"/>
      <c r="E69" s="52"/>
      <c r="F69" s="52"/>
      <c r="G69" s="58"/>
      <c r="H69" s="59"/>
      <c r="I69" s="56"/>
    </row>
    <row r="70" customFormat="false" ht="15.75" hidden="false" customHeight="true" outlineLevel="0" collapsed="false">
      <c r="A70" s="52"/>
      <c r="B70" s="52"/>
      <c r="C70" s="53" t="n">
        <v>2014</v>
      </c>
      <c r="D70" s="57" t="s">
        <v>236</v>
      </c>
      <c r="E70" s="57"/>
      <c r="F70" s="57"/>
      <c r="G70" s="58"/>
      <c r="H70" s="59"/>
      <c r="I70" s="56"/>
    </row>
    <row r="71" customFormat="false" ht="15.75" hidden="false" customHeight="false" outlineLevel="0" collapsed="false">
      <c r="A71" s="52"/>
      <c r="B71" s="52"/>
      <c r="C71" s="53"/>
      <c r="D71" s="52"/>
      <c r="E71" s="52"/>
      <c r="F71" s="52"/>
      <c r="G71" s="58"/>
      <c r="H71" s="59"/>
      <c r="I71" s="56"/>
    </row>
    <row r="72" customFormat="false" ht="15.75" hidden="false" customHeight="true" outlineLevel="0" collapsed="false">
      <c r="A72" s="52"/>
      <c r="B72" s="52"/>
      <c r="C72" s="53" t="n">
        <v>2015</v>
      </c>
      <c r="D72" s="57" t="s">
        <v>237</v>
      </c>
      <c r="E72" s="57"/>
      <c r="F72" s="57"/>
      <c r="G72" s="58"/>
      <c r="H72" s="59"/>
      <c r="I72" s="56"/>
    </row>
    <row r="73" customFormat="false" ht="15.75" hidden="false" customHeight="false" outlineLevel="0" collapsed="false">
      <c r="A73" s="52"/>
      <c r="B73" s="52"/>
      <c r="C73" s="53"/>
      <c r="D73" s="52"/>
      <c r="E73" s="52"/>
      <c r="F73" s="52"/>
      <c r="G73" s="58"/>
      <c r="H73" s="59"/>
      <c r="I73" s="56"/>
    </row>
    <row r="74" customFormat="false" ht="15.75" hidden="false" customHeight="true" outlineLevel="0" collapsed="false">
      <c r="A74" s="52"/>
      <c r="B74" s="52"/>
      <c r="C74" s="53" t="n">
        <v>2016</v>
      </c>
      <c r="D74" s="57" t="s">
        <v>238</v>
      </c>
      <c r="E74" s="57"/>
      <c r="F74" s="57"/>
      <c r="G74" s="58"/>
      <c r="H74" s="59"/>
      <c r="I74" s="56"/>
    </row>
    <row r="75" customFormat="false" ht="15.75" hidden="false" customHeight="false" outlineLevel="0" collapsed="false">
      <c r="A75" s="52"/>
      <c r="B75" s="52"/>
      <c r="C75" s="53"/>
      <c r="D75" s="52"/>
      <c r="E75" s="52"/>
      <c r="F75" s="52"/>
      <c r="G75" s="58"/>
      <c r="H75" s="59"/>
      <c r="I75" s="56"/>
    </row>
    <row r="76" customFormat="false" ht="15.75" hidden="false" customHeight="true" outlineLevel="0" collapsed="false">
      <c r="A76" s="52"/>
      <c r="B76" s="52"/>
      <c r="C76" s="53" t="n">
        <v>2017</v>
      </c>
      <c r="D76" s="57" t="s">
        <v>239</v>
      </c>
      <c r="E76" s="57"/>
      <c r="F76" s="57"/>
      <c r="G76" s="58"/>
      <c r="H76" s="59"/>
      <c r="I76" s="56"/>
    </row>
    <row r="77" customFormat="false" ht="15.75" hidden="false" customHeight="false" outlineLevel="0" collapsed="false">
      <c r="A77" s="52"/>
      <c r="B77" s="52"/>
      <c r="C77" s="53"/>
      <c r="D77" s="52"/>
      <c r="E77" s="52"/>
      <c r="F77" s="52"/>
      <c r="G77" s="58"/>
      <c r="H77" s="59"/>
      <c r="I77" s="56"/>
    </row>
    <row r="78" customFormat="false" ht="15.75" hidden="false" customHeight="true" outlineLevel="0" collapsed="false">
      <c r="A78" s="52"/>
      <c r="B78" s="52"/>
      <c r="C78" s="53" t="n">
        <v>2018</v>
      </c>
      <c r="D78" s="57" t="s">
        <v>240</v>
      </c>
      <c r="E78" s="57"/>
      <c r="F78" s="57"/>
      <c r="G78" s="58"/>
      <c r="H78" s="59"/>
      <c r="I78" s="56"/>
    </row>
    <row r="79" customFormat="false" ht="15.75" hidden="false" customHeight="false" outlineLevel="0" collapsed="false">
      <c r="A79" s="52"/>
      <c r="B79" s="52"/>
      <c r="C79" s="53"/>
      <c r="D79" s="52"/>
      <c r="E79" s="52"/>
      <c r="F79" s="52"/>
      <c r="G79" s="58"/>
      <c r="H79" s="59"/>
      <c r="I79" s="56"/>
    </row>
    <row r="80" customFormat="false" ht="15.75" hidden="false" customHeight="true" outlineLevel="0" collapsed="false">
      <c r="A80" s="52"/>
      <c r="B80" s="52"/>
      <c r="C80" s="53" t="n">
        <v>2019</v>
      </c>
      <c r="D80" s="57" t="s">
        <v>241</v>
      </c>
      <c r="E80" s="57"/>
      <c r="F80" s="57"/>
      <c r="G80" s="58"/>
      <c r="H80" s="59"/>
      <c r="I80" s="56"/>
    </row>
    <row r="81" customFormat="false" ht="15.75" hidden="false" customHeight="false" outlineLevel="0" collapsed="false">
      <c r="A81" s="52"/>
      <c r="B81" s="52"/>
      <c r="C81" s="53"/>
      <c r="D81" s="52"/>
      <c r="E81" s="52"/>
      <c r="F81" s="52"/>
      <c r="G81" s="58"/>
      <c r="H81" s="59"/>
      <c r="I81" s="56"/>
    </row>
    <row r="82" customFormat="false" ht="15.75" hidden="false" customHeight="true" outlineLevel="0" collapsed="false">
      <c r="A82" s="52"/>
      <c r="B82" s="52"/>
      <c r="C82" s="53" t="n">
        <v>2020</v>
      </c>
      <c r="D82" s="57" t="s">
        <v>242</v>
      </c>
      <c r="E82" s="57"/>
      <c r="F82" s="57"/>
      <c r="G82" s="58"/>
      <c r="H82" s="59"/>
      <c r="I82" s="56"/>
    </row>
    <row r="83" customFormat="false" ht="15.75" hidden="false" customHeight="false" outlineLevel="0" collapsed="false">
      <c r="A83" s="52"/>
      <c r="B83" s="52"/>
      <c r="C83" s="53"/>
      <c r="D83" s="52"/>
      <c r="E83" s="52"/>
      <c r="F83" s="52"/>
      <c r="G83" s="58"/>
      <c r="H83" s="59"/>
      <c r="I83" s="56"/>
    </row>
    <row r="84" customFormat="false" ht="15.75" hidden="false" customHeight="true" outlineLevel="0" collapsed="false">
      <c r="A84" s="52"/>
      <c r="B84" s="52"/>
      <c r="C84" s="53" t="n">
        <v>2021</v>
      </c>
      <c r="D84" s="57" t="s">
        <v>243</v>
      </c>
      <c r="E84" s="57"/>
      <c r="F84" s="57"/>
      <c r="G84" s="58"/>
      <c r="H84" s="59"/>
      <c r="I84" s="56"/>
    </row>
    <row r="85" customFormat="false" ht="15.75" hidden="false" customHeight="false" outlineLevel="0" collapsed="false">
      <c r="A85" s="52"/>
      <c r="B85" s="52"/>
      <c r="C85" s="53"/>
      <c r="D85" s="52"/>
      <c r="E85" s="52"/>
      <c r="F85" s="52"/>
      <c r="G85" s="58"/>
      <c r="H85" s="59"/>
      <c r="I85" s="56"/>
    </row>
    <row r="86" customFormat="false" ht="15.75" hidden="false" customHeight="true" outlineLevel="0" collapsed="false">
      <c r="A86" s="60"/>
      <c r="B86" s="60"/>
      <c r="C86" s="61" t="n">
        <v>2022</v>
      </c>
      <c r="D86" s="62" t="s">
        <v>244</v>
      </c>
      <c r="E86" s="62"/>
      <c r="F86" s="62"/>
      <c r="G86" s="63"/>
      <c r="H86" s="64"/>
      <c r="I86" s="56"/>
    </row>
    <row r="87" customFormat="false" ht="30" hidden="false" customHeight="true" outlineLevel="0" collapsed="false">
      <c r="A87" s="16" t="s">
        <v>245</v>
      </c>
      <c r="B87" s="16"/>
      <c r="C87" s="16"/>
      <c r="D87" s="65"/>
      <c r="E87" s="65"/>
      <c r="F87" s="65"/>
      <c r="G87" s="66"/>
      <c r="H87" s="66"/>
      <c r="I87" s="65"/>
    </row>
    <row r="88" customFormat="false" ht="30" hidden="false" customHeight="true" outlineLevel="0" collapsed="false">
      <c r="A88" s="67"/>
      <c r="B88" s="67"/>
      <c r="C88" s="67"/>
      <c r="D88" s="68"/>
      <c r="E88" s="68"/>
      <c r="F88" s="68"/>
      <c r="G88" s="67"/>
      <c r="H88" s="67"/>
      <c r="I88" s="69"/>
    </row>
    <row r="89" customFormat="false" ht="30" hidden="false" customHeight="true" outlineLevel="0" collapsed="false">
      <c r="A89" s="4" t="s">
        <v>246</v>
      </c>
      <c r="B89" s="4"/>
      <c r="C89" s="70"/>
      <c r="D89" s="71"/>
      <c r="E89" s="71"/>
      <c r="F89" s="71"/>
      <c r="G89" s="70"/>
      <c r="H89" s="70"/>
      <c r="I89" s="72"/>
    </row>
    <row r="90" customFormat="false" ht="30" hidden="false" customHeight="true" outlineLevel="0" collapsed="false">
      <c r="A90" s="67"/>
      <c r="B90" s="67"/>
      <c r="C90" s="67"/>
      <c r="D90" s="68"/>
      <c r="E90" s="68"/>
      <c r="F90" s="68"/>
      <c r="G90" s="67"/>
      <c r="H90" s="67"/>
      <c r="I90" s="69"/>
    </row>
    <row r="91" customFormat="false" ht="30" hidden="false" customHeight="true" outlineLevel="0" collapsed="false">
      <c r="A91" s="4" t="s">
        <v>247</v>
      </c>
      <c r="B91" s="4"/>
      <c r="C91" s="4"/>
      <c r="D91" s="70"/>
      <c r="E91" s="70"/>
      <c r="F91" s="70"/>
      <c r="G91" s="70"/>
      <c r="H91" s="70"/>
      <c r="I91" s="71"/>
    </row>
    <row r="92" customFormat="false" ht="15.75" hidden="false" customHeight="false" outlineLevel="0" collapsed="false">
      <c r="A92" s="73" t="s">
        <v>38</v>
      </c>
      <c r="B92" s="14" t="s">
        <v>248</v>
      </c>
      <c r="C92" s="6" t="s">
        <v>249</v>
      </c>
      <c r="D92" s="74" t="s">
        <v>250</v>
      </c>
      <c r="E92" s="74" t="s">
        <v>251</v>
      </c>
      <c r="F92" s="74" t="s">
        <v>252</v>
      </c>
      <c r="G92" s="14" t="s">
        <v>253</v>
      </c>
      <c r="H92" s="47"/>
      <c r="I92" s="51"/>
    </row>
    <row r="93" customFormat="false" ht="15.75" hidden="false" customHeight="false" outlineLevel="0" collapsed="false">
      <c r="A93" s="73" t="s">
        <v>41</v>
      </c>
      <c r="B93" s="14" t="s">
        <v>254</v>
      </c>
      <c r="C93" s="6" t="s">
        <v>255</v>
      </c>
      <c r="D93" s="74" t="s">
        <v>250</v>
      </c>
      <c r="E93" s="74" t="s">
        <v>251</v>
      </c>
      <c r="F93" s="74" t="s">
        <v>252</v>
      </c>
      <c r="G93" s="14" t="s">
        <v>256</v>
      </c>
      <c r="H93" s="47"/>
      <c r="I93" s="51"/>
    </row>
    <row r="94" customFormat="false" ht="15.75" hidden="false" customHeight="false" outlineLevel="0" collapsed="false">
      <c r="A94" s="73" t="s">
        <v>257</v>
      </c>
      <c r="B94" s="14" t="s">
        <v>63</v>
      </c>
      <c r="C94" s="6" t="s">
        <v>258</v>
      </c>
      <c r="D94" s="74" t="s">
        <v>250</v>
      </c>
      <c r="E94" s="74" t="s">
        <v>251</v>
      </c>
      <c r="F94" s="74" t="s">
        <v>252</v>
      </c>
      <c r="G94" s="14" t="s">
        <v>259</v>
      </c>
      <c r="H94" s="47"/>
      <c r="I94" s="51"/>
    </row>
    <row r="95" customFormat="false" ht="15.75" hidden="false" customHeight="false" outlineLevel="0" collapsed="false">
      <c r="A95" s="73" t="s">
        <v>260</v>
      </c>
      <c r="B95" s="14" t="s">
        <v>261</v>
      </c>
      <c r="C95" s="6" t="s">
        <v>262</v>
      </c>
      <c r="D95" s="74" t="s">
        <v>250</v>
      </c>
      <c r="E95" s="74" t="s">
        <v>251</v>
      </c>
      <c r="F95" s="74" t="s">
        <v>252</v>
      </c>
      <c r="G95" s="14" t="s">
        <v>263</v>
      </c>
      <c r="H95" s="47"/>
      <c r="I95" s="51"/>
    </row>
    <row r="96" customFormat="false" ht="15.75" hidden="false" customHeight="false" outlineLevel="0" collapsed="false">
      <c r="A96" s="73" t="s">
        <v>264</v>
      </c>
      <c r="B96" s="14" t="s">
        <v>83</v>
      </c>
      <c r="C96" s="6" t="s">
        <v>265</v>
      </c>
      <c r="D96" s="74" t="s">
        <v>250</v>
      </c>
      <c r="E96" s="74" t="s">
        <v>251</v>
      </c>
      <c r="F96" s="74" t="s">
        <v>252</v>
      </c>
      <c r="G96" s="14" t="s">
        <v>263</v>
      </c>
      <c r="H96" s="47"/>
      <c r="I96" s="51"/>
    </row>
    <row r="97" customFormat="false" ht="15.75" hidden="false" customHeight="false" outlineLevel="0" collapsed="false">
      <c r="A97" s="73" t="s">
        <v>266</v>
      </c>
      <c r="B97" s="14" t="s">
        <v>267</v>
      </c>
      <c r="C97" s="6" t="s">
        <v>268</v>
      </c>
      <c r="D97" s="74" t="s">
        <v>250</v>
      </c>
      <c r="E97" s="74" t="s">
        <v>251</v>
      </c>
      <c r="F97" s="74" t="s">
        <v>252</v>
      </c>
      <c r="G97" s="14" t="s">
        <v>269</v>
      </c>
      <c r="H97" s="47"/>
      <c r="I97" s="51"/>
    </row>
    <row r="98" customFormat="false" ht="15.75" hidden="false" customHeight="false" outlineLevel="0" collapsed="false">
      <c r="A98" s="73" t="s">
        <v>118</v>
      </c>
      <c r="B98" s="14" t="s">
        <v>107</v>
      </c>
      <c r="C98" s="6" t="s">
        <v>270</v>
      </c>
      <c r="D98" s="74" t="s">
        <v>250</v>
      </c>
      <c r="E98" s="74" t="s">
        <v>251</v>
      </c>
      <c r="F98" s="74" t="s">
        <v>252</v>
      </c>
      <c r="G98" s="14" t="s">
        <v>269</v>
      </c>
      <c r="H98" s="47"/>
      <c r="I98" s="51"/>
    </row>
    <row r="99" customFormat="false" ht="15.75" hidden="false" customHeight="false" outlineLevel="0" collapsed="false">
      <c r="A99" s="73" t="s">
        <v>271</v>
      </c>
      <c r="B99" s="14" t="s">
        <v>272</v>
      </c>
      <c r="C99" s="6" t="s">
        <v>273</v>
      </c>
      <c r="D99" s="74" t="s">
        <v>274</v>
      </c>
      <c r="E99" s="74" t="s">
        <v>251</v>
      </c>
      <c r="F99" s="74" t="s">
        <v>252</v>
      </c>
      <c r="G99" s="14" t="s">
        <v>275</v>
      </c>
      <c r="H99" s="47"/>
      <c r="I99" s="51"/>
    </row>
    <row r="100" customFormat="false" ht="15.75" hidden="false" customHeight="false" outlineLevel="0" collapsed="false">
      <c r="A100" s="73" t="s">
        <v>276</v>
      </c>
      <c r="B100" s="14" t="s">
        <v>277</v>
      </c>
      <c r="C100" s="6" t="s">
        <v>278</v>
      </c>
      <c r="D100" s="74" t="s">
        <v>250</v>
      </c>
      <c r="E100" s="74" t="s">
        <v>251</v>
      </c>
      <c r="F100" s="74" t="s">
        <v>252</v>
      </c>
      <c r="G100" s="14" t="s">
        <v>279</v>
      </c>
      <c r="H100" s="47"/>
      <c r="I100" s="51"/>
    </row>
    <row r="101" customFormat="false" ht="15.75" hidden="false" customHeight="false" outlineLevel="0" collapsed="false">
      <c r="A101" s="75" t="s">
        <v>280</v>
      </c>
      <c r="B101" s="76" t="s">
        <v>281</v>
      </c>
      <c r="C101" s="77" t="s">
        <v>282</v>
      </c>
      <c r="D101" s="78" t="s">
        <v>250</v>
      </c>
      <c r="E101" s="78" t="s">
        <v>251</v>
      </c>
      <c r="F101" s="78" t="s">
        <v>252</v>
      </c>
      <c r="G101" s="76" t="s">
        <v>283</v>
      </c>
      <c r="H101" s="67"/>
      <c r="I101" s="51"/>
    </row>
    <row r="102" customFormat="false" ht="30" hidden="false" customHeight="true" outlineLevel="0" collapsed="false">
      <c r="A102" s="4" t="s">
        <v>284</v>
      </c>
      <c r="B102" s="4"/>
      <c r="C102" s="4"/>
      <c r="D102" s="79" t="s">
        <v>285</v>
      </c>
      <c r="E102" s="79" t="s">
        <v>286</v>
      </c>
      <c r="F102" s="79" t="s">
        <v>286</v>
      </c>
      <c r="G102" s="79"/>
      <c r="H102" s="79"/>
      <c r="I102" s="72" t="s">
        <v>287</v>
      </c>
    </row>
    <row r="103" customFormat="false" ht="15.75" hidden="false" customHeight="false" outlineLevel="0" collapsed="false">
      <c r="A103" s="80" t="s">
        <v>38</v>
      </c>
      <c r="B103" s="81" t="s">
        <v>248</v>
      </c>
      <c r="C103" s="82" t="s">
        <v>249</v>
      </c>
      <c r="D103" s="83" t="s">
        <v>288</v>
      </c>
      <c r="E103" s="83" t="s">
        <v>289</v>
      </c>
      <c r="F103" s="83" t="s">
        <v>290</v>
      </c>
      <c r="G103" s="83" t="s">
        <v>291</v>
      </c>
      <c r="H103" s="84"/>
      <c r="I103" s="51"/>
    </row>
    <row r="104" customFormat="false" ht="15.75" hidden="false" customHeight="false" outlineLevel="0" collapsed="false">
      <c r="A104" s="73" t="s">
        <v>41</v>
      </c>
      <c r="B104" s="14" t="s">
        <v>254</v>
      </c>
      <c r="C104" s="6" t="s">
        <v>255</v>
      </c>
      <c r="D104" s="85" t="s">
        <v>292</v>
      </c>
      <c r="E104" s="85" t="s">
        <v>293</v>
      </c>
      <c r="F104" s="85" t="s">
        <v>294</v>
      </c>
      <c r="G104" s="40" t="s">
        <v>295</v>
      </c>
      <c r="H104" s="47"/>
      <c r="I104" s="51" t="s">
        <v>296</v>
      </c>
    </row>
    <row r="105" customFormat="false" ht="15.75" hidden="false" customHeight="false" outlineLevel="0" collapsed="false">
      <c r="A105" s="73" t="s">
        <v>257</v>
      </c>
      <c r="B105" s="14" t="s">
        <v>63</v>
      </c>
      <c r="C105" s="6" t="s">
        <v>258</v>
      </c>
      <c r="D105" s="85" t="s">
        <v>289</v>
      </c>
      <c r="E105" s="85" t="s">
        <v>290</v>
      </c>
      <c r="F105" s="85" t="s">
        <v>297</v>
      </c>
      <c r="G105" s="40" t="s">
        <v>298</v>
      </c>
      <c r="H105" s="47"/>
      <c r="I105" s="51" t="s">
        <v>296</v>
      </c>
    </row>
    <row r="106" customFormat="false" ht="15.75" hidden="false" customHeight="false" outlineLevel="0" collapsed="false">
      <c r="A106" s="73" t="s">
        <v>260</v>
      </c>
      <c r="B106" s="14" t="s">
        <v>261</v>
      </c>
      <c r="C106" s="6" t="s">
        <v>262</v>
      </c>
      <c r="D106" s="86" t="s">
        <v>293</v>
      </c>
      <c r="E106" s="86" t="s">
        <v>294</v>
      </c>
      <c r="F106" s="86"/>
      <c r="G106" s="50"/>
      <c r="H106" s="47"/>
      <c r="I106" s="51"/>
    </row>
    <row r="107" customFormat="false" ht="15.75" hidden="false" customHeight="false" outlineLevel="0" collapsed="false">
      <c r="A107" s="73" t="s">
        <v>264</v>
      </c>
      <c r="B107" s="14" t="s">
        <v>83</v>
      </c>
      <c r="C107" s="6" t="s">
        <v>265</v>
      </c>
      <c r="D107" s="86" t="s">
        <v>293</v>
      </c>
      <c r="E107" s="86" t="s">
        <v>294</v>
      </c>
      <c r="F107" s="86"/>
      <c r="G107" s="50"/>
      <c r="H107" s="47"/>
      <c r="I107" s="51"/>
    </row>
    <row r="108" customFormat="false" ht="15.75" hidden="false" customHeight="false" outlineLevel="0" collapsed="false">
      <c r="A108" s="73" t="s">
        <v>266</v>
      </c>
      <c r="B108" s="14" t="s">
        <v>267</v>
      </c>
      <c r="C108" s="6" t="s">
        <v>268</v>
      </c>
      <c r="D108" s="86" t="s">
        <v>299</v>
      </c>
      <c r="E108" s="86" t="s">
        <v>300</v>
      </c>
      <c r="F108" s="86"/>
      <c r="G108" s="50"/>
      <c r="H108" s="47"/>
      <c r="I108" s="51"/>
    </row>
    <row r="109" customFormat="false" ht="15.75" hidden="false" customHeight="false" outlineLevel="0" collapsed="false">
      <c r="A109" s="73" t="s">
        <v>118</v>
      </c>
      <c r="B109" s="14" t="s">
        <v>107</v>
      </c>
      <c r="C109" s="6" t="s">
        <v>270</v>
      </c>
      <c r="D109" s="86" t="s">
        <v>299</v>
      </c>
      <c r="E109" s="86" t="s">
        <v>300</v>
      </c>
      <c r="F109" s="86"/>
      <c r="G109" s="50"/>
      <c r="H109" s="47"/>
      <c r="I109" s="51"/>
    </row>
    <row r="110" customFormat="false" ht="15.75" hidden="false" customHeight="false" outlineLevel="0" collapsed="false">
      <c r="A110" s="73" t="s">
        <v>271</v>
      </c>
      <c r="B110" s="14" t="s">
        <v>272</v>
      </c>
      <c r="C110" s="6" t="s">
        <v>273</v>
      </c>
      <c r="D110" s="86" t="s">
        <v>301</v>
      </c>
      <c r="E110" s="86" t="s">
        <v>302</v>
      </c>
      <c r="F110" s="86"/>
      <c r="G110" s="50"/>
      <c r="H110" s="47"/>
      <c r="I110" s="51"/>
    </row>
    <row r="111" customFormat="false" ht="15.75" hidden="false" customHeight="false" outlineLevel="0" collapsed="false">
      <c r="A111" s="73" t="s">
        <v>276</v>
      </c>
      <c r="B111" s="14" t="s">
        <v>277</v>
      </c>
      <c r="C111" s="6" t="s">
        <v>278</v>
      </c>
      <c r="D111" s="86" t="s">
        <v>303</v>
      </c>
      <c r="E111" s="86" t="s">
        <v>302</v>
      </c>
      <c r="F111" s="86"/>
      <c r="G111" s="50"/>
      <c r="H111" s="47"/>
      <c r="I111" s="51"/>
    </row>
    <row r="112" customFormat="false" ht="15.75" hidden="false" customHeight="false" outlineLevel="0" collapsed="false">
      <c r="A112" s="75" t="s">
        <v>280</v>
      </c>
      <c r="B112" s="76" t="s">
        <v>281</v>
      </c>
      <c r="C112" s="77" t="s">
        <v>282</v>
      </c>
      <c r="D112" s="87" t="s">
        <v>294</v>
      </c>
      <c r="E112" s="87" t="s">
        <v>304</v>
      </c>
      <c r="F112" s="87"/>
      <c r="G112" s="88"/>
      <c r="H112" s="67"/>
      <c r="I112" s="51"/>
    </row>
    <row r="113" customFormat="false" ht="30" hidden="false" customHeight="true" outlineLevel="0" collapsed="false">
      <c r="A113" s="16" t="s">
        <v>305</v>
      </c>
      <c r="B113" s="44" t="s">
        <v>230</v>
      </c>
      <c r="C113" s="89" t="s">
        <v>306</v>
      </c>
      <c r="D113" s="90" t="s">
        <v>307</v>
      </c>
      <c r="E113" s="90" t="s">
        <v>308</v>
      </c>
      <c r="F113" s="91" t="s">
        <v>309</v>
      </c>
      <c r="G113" s="90" t="s">
        <v>310</v>
      </c>
      <c r="H113" s="90" t="s">
        <v>311</v>
      </c>
      <c r="I113" s="90" t="s">
        <v>10</v>
      </c>
    </row>
    <row r="114" customFormat="false" ht="18.75" hidden="false" customHeight="true" outlineLevel="0" collapsed="false">
      <c r="A114" s="92"/>
      <c r="B114" s="93" t="n">
        <v>40878</v>
      </c>
      <c r="C114" s="94" t="s">
        <v>312</v>
      </c>
      <c r="D114" s="95" t="s">
        <v>312</v>
      </c>
      <c r="E114" s="96" t="s">
        <v>312</v>
      </c>
      <c r="F114" s="96" t="s">
        <v>312</v>
      </c>
      <c r="G114" s="97" t="s">
        <v>312</v>
      </c>
      <c r="H114" s="98" t="s">
        <v>312</v>
      </c>
      <c r="I114" s="99"/>
    </row>
    <row r="115" customFormat="false" ht="18.75" hidden="false" customHeight="true" outlineLevel="0" collapsed="false">
      <c r="A115" s="92"/>
      <c r="B115" s="100" t="s">
        <v>313</v>
      </c>
      <c r="C115" s="94" t="s">
        <v>314</v>
      </c>
      <c r="D115" s="97" t="n">
        <v>342285</v>
      </c>
      <c r="E115" s="96" t="s">
        <v>312</v>
      </c>
      <c r="F115" s="96" t="s">
        <v>312</v>
      </c>
      <c r="G115" s="97" t="n">
        <v>342285</v>
      </c>
      <c r="H115" s="99"/>
      <c r="I115" s="99"/>
    </row>
    <row r="116" customFormat="false" ht="18.75" hidden="false" customHeight="true" outlineLevel="0" collapsed="false">
      <c r="A116" s="92"/>
      <c r="B116" s="100"/>
      <c r="C116" s="94" t="s">
        <v>315</v>
      </c>
      <c r="D116" s="97" t="n">
        <v>114208</v>
      </c>
      <c r="E116" s="96" t="s">
        <v>312</v>
      </c>
      <c r="F116" s="96" t="s">
        <v>312</v>
      </c>
      <c r="G116" s="97" t="n">
        <v>114208</v>
      </c>
      <c r="H116" s="99"/>
      <c r="I116" s="99"/>
    </row>
    <row r="117" customFormat="false" ht="18.75" hidden="false" customHeight="true" outlineLevel="0" collapsed="false">
      <c r="A117" s="92"/>
      <c r="B117" s="100"/>
      <c r="C117" s="94" t="s">
        <v>316</v>
      </c>
      <c r="D117" s="97" t="n">
        <v>228253</v>
      </c>
      <c r="E117" s="96" t="s">
        <v>312</v>
      </c>
      <c r="F117" s="96" t="s">
        <v>312</v>
      </c>
      <c r="G117" s="97" t="n">
        <v>228253</v>
      </c>
      <c r="H117" s="99"/>
      <c r="I117" s="99"/>
    </row>
    <row r="118" customFormat="false" ht="18.75" hidden="false" customHeight="true" outlineLevel="0" collapsed="false">
      <c r="A118" s="92"/>
      <c r="B118" s="100"/>
      <c r="C118" s="94" t="s">
        <v>317</v>
      </c>
      <c r="D118" s="97" t="n">
        <v>187024</v>
      </c>
      <c r="E118" s="96" t="s">
        <v>312</v>
      </c>
      <c r="F118" s="96" t="s">
        <v>312</v>
      </c>
      <c r="G118" s="97" t="n">
        <v>187024</v>
      </c>
      <c r="H118" s="99"/>
      <c r="I118" s="99"/>
    </row>
    <row r="119" customFormat="false" ht="18.75" hidden="false" customHeight="true" outlineLevel="0" collapsed="false">
      <c r="A119" s="92"/>
      <c r="B119" s="100"/>
      <c r="C119" s="94" t="s">
        <v>318</v>
      </c>
      <c r="D119" s="97" t="n">
        <v>160304</v>
      </c>
      <c r="E119" s="96" t="s">
        <v>312</v>
      </c>
      <c r="F119" s="96" t="s">
        <v>312</v>
      </c>
      <c r="G119" s="97" t="n">
        <v>160304</v>
      </c>
      <c r="H119" s="99"/>
      <c r="I119" s="99"/>
    </row>
    <row r="120" customFormat="false" ht="18.75" hidden="false" customHeight="true" outlineLevel="0" collapsed="false">
      <c r="A120" s="92"/>
      <c r="B120" s="100"/>
      <c r="C120" s="94" t="s">
        <v>319</v>
      </c>
      <c r="D120" s="97" t="n">
        <v>227325</v>
      </c>
      <c r="E120" s="96" t="s">
        <v>312</v>
      </c>
      <c r="F120" s="96" t="s">
        <v>312</v>
      </c>
      <c r="G120" s="97" t="n">
        <v>227325</v>
      </c>
      <c r="H120" s="99"/>
      <c r="I120" s="99"/>
    </row>
    <row r="121" customFormat="false" ht="18.75" hidden="false" customHeight="true" outlineLevel="0" collapsed="false">
      <c r="A121" s="92"/>
      <c r="B121" s="100"/>
      <c r="C121" s="94" t="s">
        <v>320</v>
      </c>
      <c r="D121" s="97" t="n">
        <v>213997</v>
      </c>
      <c r="E121" s="96" t="s">
        <v>312</v>
      </c>
      <c r="F121" s="96" t="s">
        <v>312</v>
      </c>
      <c r="G121" s="97" t="n">
        <v>213997</v>
      </c>
      <c r="I121" s="99"/>
    </row>
    <row r="122" customFormat="false" ht="18.75" hidden="false" customHeight="true" outlineLevel="0" collapsed="false">
      <c r="A122" s="92"/>
      <c r="B122" s="101"/>
      <c r="C122" s="94"/>
      <c r="D122" s="97"/>
      <c r="E122" s="97"/>
      <c r="F122" s="97"/>
      <c r="G122" s="97"/>
      <c r="H122" s="102" t="n">
        <f aca="false">SUM(G115:G121)</f>
        <v>1473396</v>
      </c>
      <c r="I122" s="82"/>
    </row>
    <row r="123" customFormat="false" ht="18.75" hidden="false" customHeight="true" outlineLevel="0" collapsed="false">
      <c r="A123" s="92"/>
      <c r="B123" s="101"/>
      <c r="C123" s="94"/>
      <c r="D123" s="97"/>
      <c r="E123" s="97"/>
      <c r="F123" s="97"/>
      <c r="G123" s="97"/>
      <c r="H123" s="82"/>
      <c r="I123" s="82"/>
    </row>
    <row r="124" customFormat="false" ht="18.75" hidden="false" customHeight="true" outlineLevel="0" collapsed="false">
      <c r="A124" s="92"/>
      <c r="B124" s="103" t="s">
        <v>321</v>
      </c>
      <c r="C124" s="94" t="s">
        <v>314</v>
      </c>
      <c r="D124" s="97" t="n">
        <v>171143</v>
      </c>
      <c r="E124" s="97" t="n">
        <v>85571</v>
      </c>
      <c r="F124" s="97" t="n">
        <v>153123.5</v>
      </c>
      <c r="G124" s="97" t="n">
        <v>409837.5</v>
      </c>
      <c r="H124" s="82"/>
      <c r="I124" s="82"/>
    </row>
    <row r="125" customFormat="false" ht="18.75" hidden="false" customHeight="true" outlineLevel="0" collapsed="false">
      <c r="A125" s="92"/>
      <c r="B125" s="103"/>
      <c r="C125" s="94" t="s">
        <v>315</v>
      </c>
      <c r="D125" s="97" t="n">
        <v>25762</v>
      </c>
      <c r="E125" s="97" t="n">
        <v>12881</v>
      </c>
      <c r="F125" s="97" t="n">
        <v>72525.51</v>
      </c>
      <c r="G125" s="97" t="n">
        <v>111168.51</v>
      </c>
      <c r="H125" s="82"/>
      <c r="I125" s="82"/>
    </row>
    <row r="126" customFormat="false" ht="18.75" hidden="false" customHeight="true" outlineLevel="0" collapsed="false">
      <c r="A126" s="92"/>
      <c r="B126" s="103"/>
      <c r="C126" s="94" t="s">
        <v>316</v>
      </c>
      <c r="D126" s="97" t="n">
        <v>226800</v>
      </c>
      <c r="E126" s="97" t="n">
        <v>113400</v>
      </c>
      <c r="F126" s="97" t="n">
        <v>122370</v>
      </c>
      <c r="G126" s="97" t="n">
        <v>462570</v>
      </c>
      <c r="H126" s="82"/>
      <c r="I126" s="82"/>
    </row>
    <row r="127" customFormat="false" ht="18.75" hidden="false" customHeight="true" outlineLevel="0" collapsed="false">
      <c r="A127" s="92"/>
      <c r="B127" s="103"/>
      <c r="C127" s="94" t="s">
        <v>317</v>
      </c>
      <c r="D127" s="97" t="n">
        <v>229290</v>
      </c>
      <c r="E127" s="97" t="n">
        <v>114645</v>
      </c>
      <c r="F127" s="97" t="n">
        <v>104947.5</v>
      </c>
      <c r="G127" s="97" t="n">
        <v>448882.5</v>
      </c>
      <c r="H127" s="82"/>
      <c r="I127" s="82"/>
    </row>
    <row r="128" customFormat="false" ht="18.75" hidden="false" customHeight="true" outlineLevel="0" collapsed="false">
      <c r="A128" s="92"/>
      <c r="B128" s="103"/>
      <c r="C128" s="94" t="s">
        <v>318</v>
      </c>
      <c r="D128" s="97" t="n">
        <v>215857</v>
      </c>
      <c r="E128" s="97" t="n">
        <v>107928</v>
      </c>
      <c r="F128" s="97" t="n">
        <v>120830</v>
      </c>
      <c r="G128" s="97" t="n">
        <v>444615</v>
      </c>
      <c r="H128" s="82"/>
      <c r="I128" s="82"/>
    </row>
    <row r="129" customFormat="false" ht="18.75" hidden="false" customHeight="true" outlineLevel="0" collapsed="false">
      <c r="A129" s="92"/>
      <c r="B129" s="103"/>
      <c r="C129" s="94" t="s">
        <v>319</v>
      </c>
      <c r="D129" s="97" t="n">
        <v>227977</v>
      </c>
      <c r="E129" s="97" t="n">
        <v>113988</v>
      </c>
      <c r="F129" s="97" t="n">
        <v>106077.5</v>
      </c>
      <c r="G129" s="97" t="n">
        <v>448042.5</v>
      </c>
      <c r="H129" s="82"/>
      <c r="I129" s="82"/>
    </row>
    <row r="130" customFormat="false" ht="18.75" hidden="false" customHeight="true" outlineLevel="0" collapsed="false">
      <c r="A130" s="92"/>
      <c r="B130" s="103"/>
      <c r="C130" s="94" t="s">
        <v>320</v>
      </c>
      <c r="D130" s="97" t="n">
        <v>194861</v>
      </c>
      <c r="E130" s="97" t="n">
        <v>97430</v>
      </c>
      <c r="F130" s="97" t="n">
        <v>162486.5</v>
      </c>
      <c r="G130" s="97" t="n">
        <v>454777.5</v>
      </c>
      <c r="H130" s="82"/>
      <c r="I130" s="82"/>
    </row>
    <row r="131" customFormat="false" ht="18.75" hidden="false" customHeight="true" outlineLevel="0" collapsed="false">
      <c r="A131" s="92"/>
      <c r="B131" s="103"/>
      <c r="C131" s="94" t="s">
        <v>322</v>
      </c>
      <c r="D131" s="97" t="n">
        <v>201000</v>
      </c>
      <c r="E131" s="97" t="n">
        <v>100500</v>
      </c>
      <c r="F131" s="97" t="n">
        <v>90120</v>
      </c>
      <c r="G131" s="97" t="n">
        <v>391620</v>
      </c>
      <c r="I131" s="99"/>
    </row>
    <row r="132" customFormat="false" ht="18.75" hidden="false" customHeight="true" outlineLevel="0" collapsed="false">
      <c r="A132" s="92"/>
      <c r="B132" s="81"/>
      <c r="C132" s="94"/>
      <c r="D132" s="104"/>
      <c r="E132" s="104"/>
      <c r="F132" s="104"/>
      <c r="G132" s="104"/>
      <c r="H132" s="102" t="n">
        <f aca="false">SUM(G125:G131)</f>
        <v>2761676.01</v>
      </c>
      <c r="I132" s="82"/>
    </row>
    <row r="133" customFormat="false" ht="18.75" hidden="false" customHeight="true" outlineLevel="0" collapsed="false">
      <c r="A133" s="92"/>
      <c r="B133" s="81"/>
      <c r="C133" s="94"/>
      <c r="D133" s="104"/>
      <c r="E133" s="104"/>
      <c r="F133" s="104"/>
      <c r="G133" s="104"/>
      <c r="H133" s="82"/>
      <c r="I133" s="82"/>
    </row>
    <row r="134" customFormat="false" ht="18.75" hidden="false" customHeight="true" outlineLevel="0" collapsed="false">
      <c r="A134" s="92"/>
      <c r="B134" s="100" t="s">
        <v>323</v>
      </c>
      <c r="C134" s="94" t="s">
        <v>314</v>
      </c>
      <c r="D134" s="104" t="n">
        <v>204918</v>
      </c>
      <c r="E134" s="104" t="n">
        <v>102459</v>
      </c>
      <c r="F134" s="104" t="n">
        <v>135423</v>
      </c>
      <c r="G134" s="104" t="n">
        <v>442800</v>
      </c>
      <c r="H134" s="82"/>
      <c r="I134" s="82"/>
    </row>
    <row r="135" customFormat="false" ht="18.75" hidden="false" customHeight="true" outlineLevel="0" collapsed="false">
      <c r="A135" s="92"/>
      <c r="B135" s="100"/>
      <c r="C135" s="94" t="s">
        <v>315</v>
      </c>
      <c r="D135" s="104" t="n">
        <v>153378</v>
      </c>
      <c r="E135" s="104" t="n">
        <v>76689</v>
      </c>
      <c r="F135" s="104" t="n">
        <v>123055.5</v>
      </c>
      <c r="G135" s="104" t="n">
        <v>353122.5</v>
      </c>
      <c r="H135" s="82"/>
      <c r="I135" s="82"/>
    </row>
    <row r="136" customFormat="false" ht="18.75" hidden="false" customHeight="true" outlineLevel="0" collapsed="false">
      <c r="A136" s="92"/>
      <c r="B136" s="100"/>
      <c r="C136" s="94" t="s">
        <v>316</v>
      </c>
      <c r="D136" s="104" t="n">
        <v>226019</v>
      </c>
      <c r="E136" s="104" t="n">
        <v>113009</v>
      </c>
      <c r="F136" s="104" t="n">
        <v>26904.5</v>
      </c>
      <c r="G136" s="104" t="n">
        <v>365932.5</v>
      </c>
      <c r="H136" s="82"/>
      <c r="I136" s="82"/>
    </row>
    <row r="137" customFormat="false" ht="18.75" hidden="false" customHeight="true" outlineLevel="0" collapsed="false">
      <c r="A137" s="92"/>
      <c r="B137" s="100"/>
      <c r="C137" s="94" t="s">
        <v>324</v>
      </c>
      <c r="D137" s="104" t="n">
        <v>177056</v>
      </c>
      <c r="E137" s="104" t="n">
        <v>88528</v>
      </c>
      <c r="F137" s="104" t="n">
        <v>93853.5</v>
      </c>
      <c r="G137" s="104" t="n">
        <v>359437.5</v>
      </c>
      <c r="H137" s="82"/>
      <c r="I137" s="82"/>
    </row>
    <row r="138" customFormat="false" ht="18.75" hidden="false" customHeight="true" outlineLevel="0" collapsed="false">
      <c r="A138" s="92"/>
      <c r="B138" s="100"/>
      <c r="C138" s="94" t="s">
        <v>317</v>
      </c>
      <c r="D138" s="104" t="n">
        <v>224441</v>
      </c>
      <c r="E138" s="104" t="n">
        <v>112220</v>
      </c>
      <c r="F138" s="104" t="n">
        <v>92174</v>
      </c>
      <c r="G138" s="104" t="n">
        <v>428835</v>
      </c>
      <c r="H138" s="82"/>
      <c r="I138" s="82"/>
    </row>
    <row r="139" customFormat="false" ht="18.75" hidden="false" customHeight="true" outlineLevel="0" collapsed="false">
      <c r="A139" s="92"/>
      <c r="B139" s="100"/>
      <c r="C139" s="94" t="s">
        <v>318</v>
      </c>
      <c r="D139" s="104" t="n">
        <v>222307</v>
      </c>
      <c r="E139" s="104" t="n">
        <v>111153</v>
      </c>
      <c r="F139" s="104" t="n">
        <v>109362.5</v>
      </c>
      <c r="G139" s="104" t="n">
        <v>442822.5</v>
      </c>
      <c r="H139" s="82"/>
      <c r="I139" s="82"/>
    </row>
    <row r="140" customFormat="false" ht="18.75" hidden="false" customHeight="true" outlineLevel="0" collapsed="false">
      <c r="A140" s="92"/>
      <c r="B140" s="100"/>
      <c r="C140" s="94" t="s">
        <v>319</v>
      </c>
      <c r="D140" s="104" t="n">
        <v>224021</v>
      </c>
      <c r="E140" s="104" t="n">
        <v>112010</v>
      </c>
      <c r="F140" s="104" t="n">
        <v>78981.5</v>
      </c>
      <c r="G140" s="104" t="n">
        <v>415012.5</v>
      </c>
      <c r="H140" s="82"/>
      <c r="I140" s="82"/>
    </row>
    <row r="141" customFormat="false" ht="18.75" hidden="false" customHeight="true" outlineLevel="0" collapsed="false">
      <c r="A141" s="92"/>
      <c r="B141" s="100"/>
      <c r="C141" s="94" t="s">
        <v>320</v>
      </c>
      <c r="D141" s="104" t="n">
        <v>227388</v>
      </c>
      <c r="E141" s="104" t="n">
        <v>113694</v>
      </c>
      <c r="F141" s="104" t="n">
        <v>74178</v>
      </c>
      <c r="G141" s="104" t="n">
        <v>415260</v>
      </c>
      <c r="H141" s="82"/>
      <c r="I141" s="82"/>
    </row>
    <row r="142" customFormat="false" ht="18.75" hidden="false" customHeight="true" outlineLevel="0" collapsed="false">
      <c r="A142" s="92"/>
      <c r="B142" s="100"/>
      <c r="C142" s="94" t="s">
        <v>322</v>
      </c>
      <c r="D142" s="104" t="n">
        <v>405142.5</v>
      </c>
      <c r="E142" s="105" t="s">
        <v>312</v>
      </c>
      <c r="F142" s="105" t="s">
        <v>312</v>
      </c>
      <c r="G142" s="104" t="n">
        <v>405142.5</v>
      </c>
      <c r="I142" s="99"/>
    </row>
    <row r="143" customFormat="false" ht="18.75" hidden="false" customHeight="true" outlineLevel="0" collapsed="false">
      <c r="A143" s="92"/>
      <c r="B143" s="81"/>
      <c r="C143" s="94"/>
      <c r="D143" s="104"/>
      <c r="E143" s="104"/>
      <c r="F143" s="104"/>
      <c r="G143" s="104"/>
      <c r="H143" s="106" t="n">
        <f aca="false">SUM(G136:G142)</f>
        <v>2832442.5</v>
      </c>
      <c r="I143" s="51"/>
    </row>
    <row r="144" customFormat="false" ht="18.75" hidden="false" customHeight="true" outlineLevel="0" collapsed="false">
      <c r="A144" s="92"/>
      <c r="B144" s="81"/>
      <c r="C144" s="94"/>
      <c r="D144" s="104"/>
      <c r="E144" s="104"/>
      <c r="F144" s="104"/>
      <c r="G144" s="104"/>
      <c r="H144" s="51"/>
      <c r="I144" s="51"/>
    </row>
    <row r="145" customFormat="false" ht="18.75" hidden="false" customHeight="true" outlineLevel="0" collapsed="false">
      <c r="A145" s="92"/>
      <c r="B145" s="100" t="s">
        <v>325</v>
      </c>
      <c r="C145" s="94" t="s">
        <v>314</v>
      </c>
      <c r="D145" s="104" t="n">
        <v>221400</v>
      </c>
      <c r="E145" s="104" t="n">
        <v>110700</v>
      </c>
      <c r="F145" s="104" t="n">
        <v>66457.5</v>
      </c>
      <c r="G145" s="104" t="n">
        <v>398557.5</v>
      </c>
      <c r="H145" s="51"/>
      <c r="I145" s="51"/>
    </row>
    <row r="146" customFormat="false" ht="18.75" hidden="false" customHeight="true" outlineLevel="0" collapsed="false">
      <c r="A146" s="92"/>
      <c r="B146" s="100"/>
      <c r="C146" s="94" t="s">
        <v>315</v>
      </c>
      <c r="D146" s="104" t="n">
        <v>176561</v>
      </c>
      <c r="E146" s="104" t="n">
        <v>88280</v>
      </c>
      <c r="F146" s="104" t="n">
        <v>149871.5</v>
      </c>
      <c r="G146" s="104" t="n">
        <v>414712.5</v>
      </c>
      <c r="H146" s="51"/>
      <c r="I146" s="51"/>
    </row>
    <row r="147" customFormat="false" ht="18.75" hidden="false" customHeight="true" outlineLevel="0" collapsed="false">
      <c r="A147" s="92"/>
      <c r="B147" s="100"/>
      <c r="C147" s="94" t="s">
        <v>316</v>
      </c>
      <c r="D147" s="104" t="n">
        <v>357037.5</v>
      </c>
      <c r="E147" s="107"/>
      <c r="F147" s="107"/>
      <c r="G147" s="104" t="n">
        <v>357037.5</v>
      </c>
      <c r="H147" s="51"/>
      <c r="I147" s="51"/>
    </row>
    <row r="148" customFormat="false" ht="18.75" hidden="false" customHeight="true" outlineLevel="0" collapsed="false">
      <c r="A148" s="92"/>
      <c r="B148" s="100"/>
      <c r="C148" s="94" t="s">
        <v>324</v>
      </c>
      <c r="D148" s="104" t="n">
        <v>179718</v>
      </c>
      <c r="E148" s="104" t="n">
        <v>89859</v>
      </c>
      <c r="F148" s="104" t="n">
        <v>153138</v>
      </c>
      <c r="G148" s="104" t="n">
        <v>422715</v>
      </c>
      <c r="H148" s="51"/>
      <c r="I148" s="51"/>
    </row>
    <row r="149" customFormat="false" ht="18.75" hidden="false" customHeight="true" outlineLevel="0" collapsed="false">
      <c r="A149" s="92"/>
      <c r="B149" s="100"/>
      <c r="C149" s="94" t="s">
        <v>317</v>
      </c>
      <c r="D149" s="104" t="n">
        <v>416175</v>
      </c>
      <c r="E149" s="107"/>
      <c r="F149" s="107"/>
      <c r="G149" s="104" t="n">
        <v>416175</v>
      </c>
      <c r="H149" s="51"/>
      <c r="I149" s="51"/>
    </row>
    <row r="150" customFormat="false" ht="18.75" hidden="false" customHeight="true" outlineLevel="0" collapsed="false">
      <c r="A150" s="92"/>
      <c r="B150" s="100"/>
      <c r="C150" s="94" t="s">
        <v>326</v>
      </c>
      <c r="D150" s="104" t="n">
        <v>444900</v>
      </c>
      <c r="E150" s="107"/>
      <c r="F150" s="107"/>
      <c r="G150" s="104" t="n">
        <v>444900</v>
      </c>
      <c r="H150" s="51"/>
      <c r="I150" s="51"/>
    </row>
    <row r="151" customFormat="false" ht="18.75" hidden="false" customHeight="true" outlineLevel="0" collapsed="false">
      <c r="A151" s="92"/>
      <c r="B151" s="100"/>
      <c r="C151" s="94" t="s">
        <v>319</v>
      </c>
      <c r="D151" s="104" t="n">
        <v>207506</v>
      </c>
      <c r="E151" s="104" t="n">
        <v>103753</v>
      </c>
      <c r="F151" s="104" t="n">
        <v>116811</v>
      </c>
      <c r="G151" s="104" t="n">
        <v>428070</v>
      </c>
      <c r="H151" s="51"/>
      <c r="I151" s="51"/>
    </row>
    <row r="152" customFormat="false" ht="18.75" hidden="false" customHeight="true" outlineLevel="0" collapsed="false">
      <c r="A152" s="92"/>
      <c r="B152" s="100"/>
      <c r="C152" s="94" t="s">
        <v>320</v>
      </c>
      <c r="D152" s="104" t="n">
        <v>207630</v>
      </c>
      <c r="E152" s="104" t="n">
        <v>103815</v>
      </c>
      <c r="F152" s="104" t="n">
        <v>101077.5</v>
      </c>
      <c r="G152" s="104" t="n">
        <v>412522.5</v>
      </c>
      <c r="H152" s="51"/>
      <c r="I152" s="51"/>
    </row>
    <row r="153" customFormat="false" ht="18.75" hidden="false" customHeight="true" outlineLevel="0" collapsed="false">
      <c r="A153" s="92"/>
      <c r="B153" s="100"/>
      <c r="C153" s="94" t="s">
        <v>322</v>
      </c>
      <c r="D153" s="104" t="n">
        <v>437422.5</v>
      </c>
      <c r="E153" s="107"/>
      <c r="F153" s="107"/>
      <c r="G153" s="104" t="n">
        <v>437422.5</v>
      </c>
      <c r="I153" s="99"/>
    </row>
    <row r="154" customFormat="false" ht="18.75" hidden="false" customHeight="true" outlineLevel="0" collapsed="false">
      <c r="A154" s="92"/>
      <c r="B154" s="81"/>
      <c r="C154" s="108"/>
      <c r="D154" s="104"/>
      <c r="E154" s="104"/>
      <c r="F154" s="104"/>
      <c r="G154" s="104"/>
      <c r="H154" s="106" t="n">
        <f aca="false">SUM(G147:G153)</f>
        <v>2918842.5</v>
      </c>
      <c r="I154" s="51"/>
    </row>
    <row r="155" customFormat="false" ht="18.75" hidden="false" customHeight="true" outlineLevel="0" collapsed="false">
      <c r="A155" s="92"/>
      <c r="B155" s="81"/>
      <c r="C155" s="108"/>
      <c r="D155" s="104"/>
      <c r="E155" s="104"/>
      <c r="F155" s="104"/>
      <c r="G155" s="104"/>
      <c r="H155" s="51"/>
      <c r="I155" s="51"/>
    </row>
    <row r="156" customFormat="false" ht="18.75" hidden="false" customHeight="true" outlineLevel="0" collapsed="false">
      <c r="A156" s="92"/>
      <c r="B156" s="100" t="s">
        <v>327</v>
      </c>
      <c r="C156" s="108" t="s">
        <v>314</v>
      </c>
      <c r="D156" s="104" t="n">
        <v>199278</v>
      </c>
      <c r="E156" s="104" t="n">
        <v>99639</v>
      </c>
      <c r="F156" s="104" t="n">
        <v>77155.5</v>
      </c>
      <c r="G156" s="104" t="n">
        <v>376072.5</v>
      </c>
      <c r="H156" s="51"/>
      <c r="I156" s="51"/>
    </row>
    <row r="157" customFormat="false" ht="18.75" hidden="false" customHeight="true" outlineLevel="0" collapsed="false">
      <c r="A157" s="92"/>
      <c r="B157" s="100"/>
      <c r="C157" s="108" t="s">
        <v>315</v>
      </c>
      <c r="D157" s="104" t="n">
        <v>207356</v>
      </c>
      <c r="E157" s="104" t="n">
        <v>103678</v>
      </c>
      <c r="F157" s="104" t="n">
        <v>120201</v>
      </c>
      <c r="G157" s="104" t="n">
        <v>431235</v>
      </c>
      <c r="H157" s="51"/>
      <c r="I157" s="51"/>
    </row>
    <row r="158" customFormat="false" ht="18.75" hidden="false" customHeight="true" outlineLevel="0" collapsed="false">
      <c r="A158" s="92"/>
      <c r="B158" s="100"/>
      <c r="C158" s="108" t="s">
        <v>316</v>
      </c>
      <c r="D158" s="104" t="n">
        <v>178518</v>
      </c>
      <c r="E158" s="104" t="n">
        <v>89259</v>
      </c>
      <c r="F158" s="104" t="n">
        <v>71343</v>
      </c>
      <c r="G158" s="104" t="n">
        <v>339120</v>
      </c>
      <c r="H158" s="51"/>
      <c r="I158" s="51"/>
    </row>
    <row r="159" customFormat="false" ht="18.75" hidden="false" customHeight="true" outlineLevel="0" collapsed="false">
      <c r="A159" s="92"/>
      <c r="B159" s="100"/>
      <c r="C159" s="108" t="s">
        <v>324</v>
      </c>
      <c r="D159" s="104" t="n">
        <v>211357</v>
      </c>
      <c r="E159" s="104" t="n">
        <v>105678</v>
      </c>
      <c r="F159" s="104" t="n">
        <v>130820</v>
      </c>
      <c r="G159" s="104" t="n">
        <v>447855</v>
      </c>
      <c r="H159" s="51"/>
      <c r="I159" s="51"/>
    </row>
    <row r="160" customFormat="false" ht="18.75" hidden="false" customHeight="true" outlineLevel="0" collapsed="false">
      <c r="A160" s="92"/>
      <c r="B160" s="100"/>
      <c r="C160" s="108" t="s">
        <v>317</v>
      </c>
      <c r="D160" s="104" t="n">
        <v>208087</v>
      </c>
      <c r="E160" s="104" t="n">
        <v>104043</v>
      </c>
      <c r="F160" s="104" t="n">
        <v>37302.5</v>
      </c>
      <c r="G160" s="104" t="n">
        <v>349432.5</v>
      </c>
      <c r="H160" s="51"/>
      <c r="I160" s="51"/>
    </row>
    <row r="161" customFormat="false" ht="18.75" hidden="false" customHeight="true" outlineLevel="0" collapsed="false">
      <c r="A161" s="92"/>
      <c r="B161" s="100"/>
      <c r="C161" s="108" t="s">
        <v>326</v>
      </c>
      <c r="D161" s="104" t="n">
        <v>222450</v>
      </c>
      <c r="E161" s="104" t="n">
        <v>111225</v>
      </c>
      <c r="F161" s="104" t="n">
        <v>87585</v>
      </c>
      <c r="G161" s="104" t="n">
        <v>421260</v>
      </c>
      <c r="H161" s="51"/>
      <c r="I161" s="51"/>
    </row>
    <row r="162" customFormat="false" ht="18.75" hidden="false" customHeight="true" outlineLevel="0" collapsed="false">
      <c r="A162" s="92"/>
      <c r="B162" s="100"/>
      <c r="C162" s="108" t="s">
        <v>319</v>
      </c>
      <c r="D162" s="104" t="n">
        <v>214035</v>
      </c>
      <c r="E162" s="104" t="n">
        <v>107017</v>
      </c>
      <c r="F162" s="104" t="n">
        <v>93443</v>
      </c>
      <c r="G162" s="104" t="n">
        <v>414495</v>
      </c>
      <c r="H162" s="51"/>
      <c r="I162" s="51"/>
    </row>
    <row r="163" customFormat="false" ht="18.75" hidden="false" customHeight="true" outlineLevel="0" collapsed="false">
      <c r="A163" s="92"/>
      <c r="B163" s="100"/>
      <c r="C163" s="108" t="s">
        <v>328</v>
      </c>
      <c r="D163" s="104" t="n">
        <v>142273</v>
      </c>
      <c r="E163" s="104" t="n">
        <v>71136</v>
      </c>
      <c r="F163" s="104" t="n">
        <v>117993.5</v>
      </c>
      <c r="G163" s="104" t="n">
        <v>331402.5</v>
      </c>
      <c r="H163" s="51"/>
      <c r="I163" s="51"/>
    </row>
    <row r="164" customFormat="false" ht="18.75" hidden="false" customHeight="true" outlineLevel="0" collapsed="false">
      <c r="A164" s="92"/>
      <c r="B164" s="100"/>
      <c r="C164" s="108" t="s">
        <v>320</v>
      </c>
      <c r="D164" s="104" t="n">
        <v>206261</v>
      </c>
      <c r="E164" s="104" t="n">
        <v>103130</v>
      </c>
      <c r="F164" s="104" t="n">
        <v>48254</v>
      </c>
      <c r="G164" s="104" t="n">
        <v>357645</v>
      </c>
      <c r="H164" s="51"/>
      <c r="I164" s="51"/>
    </row>
    <row r="165" customFormat="false" ht="18.75" hidden="false" customHeight="true" outlineLevel="0" collapsed="false">
      <c r="A165" s="92"/>
      <c r="B165" s="100"/>
      <c r="C165" s="108" t="s">
        <v>322</v>
      </c>
      <c r="D165" s="104" t="n">
        <v>218711</v>
      </c>
      <c r="E165" s="104" t="n">
        <v>109355</v>
      </c>
      <c r="F165" s="104" t="n">
        <v>91769</v>
      </c>
      <c r="G165" s="104" t="n">
        <v>419835</v>
      </c>
      <c r="I165" s="99"/>
    </row>
    <row r="166" customFormat="false" ht="18.75" hidden="false" customHeight="true" outlineLevel="0" collapsed="false">
      <c r="A166" s="92"/>
      <c r="B166" s="81"/>
      <c r="C166" s="81"/>
      <c r="D166" s="51"/>
      <c r="E166" s="51"/>
      <c r="F166" s="51"/>
      <c r="G166" s="51"/>
      <c r="H166" s="106" t="n">
        <f aca="false">SUM(G159:G165)</f>
        <v>2741925</v>
      </c>
      <c r="I166" s="51"/>
    </row>
    <row r="167" customFormat="false" ht="18.75" hidden="false" customHeight="true" outlineLevel="0" collapsed="false">
      <c r="A167" s="92"/>
      <c r="B167" s="81"/>
      <c r="C167" s="81"/>
      <c r="D167" s="51"/>
      <c r="E167" s="51"/>
      <c r="F167" s="51"/>
      <c r="G167" s="51"/>
      <c r="H167" s="51"/>
      <c r="I167" s="51"/>
    </row>
    <row r="168" customFormat="false" ht="18.75" hidden="false" customHeight="true" outlineLevel="0" collapsed="false">
      <c r="A168" s="92"/>
      <c r="B168" s="100" t="s">
        <v>329</v>
      </c>
      <c r="C168" s="108" t="s">
        <v>314</v>
      </c>
      <c r="D168" s="104" t="n">
        <v>178897</v>
      </c>
      <c r="E168" s="104" t="n">
        <v>89448</v>
      </c>
      <c r="F168" s="104" t="n">
        <v>260639.36</v>
      </c>
      <c r="G168" s="104" t="n">
        <v>528984.36</v>
      </c>
      <c r="H168" s="51"/>
      <c r="I168" s="51"/>
    </row>
    <row r="169" customFormat="false" ht="18.75" hidden="false" customHeight="true" outlineLevel="0" collapsed="false">
      <c r="A169" s="92"/>
      <c r="B169" s="100"/>
      <c r="C169" s="108" t="s">
        <v>315</v>
      </c>
      <c r="D169" s="104" t="n">
        <v>217203</v>
      </c>
      <c r="E169" s="104" t="n">
        <v>108601</v>
      </c>
      <c r="F169" s="104" t="n">
        <v>277040.9</v>
      </c>
      <c r="G169" s="104" t="n">
        <v>602844.9</v>
      </c>
      <c r="H169" s="51"/>
      <c r="I169" s="51"/>
    </row>
    <row r="170" customFormat="false" ht="18.75" hidden="false" customHeight="true" outlineLevel="0" collapsed="false">
      <c r="A170" s="92"/>
      <c r="B170" s="100"/>
      <c r="C170" s="108" t="s">
        <v>316</v>
      </c>
      <c r="D170" s="104" t="n">
        <v>152706</v>
      </c>
      <c r="E170" s="104" t="n">
        <v>76353</v>
      </c>
      <c r="F170" s="104" t="n">
        <v>218101.86</v>
      </c>
      <c r="G170" s="104" t="n">
        <v>447160.86</v>
      </c>
      <c r="H170" s="51"/>
      <c r="I170" s="51"/>
    </row>
    <row r="171" customFormat="false" ht="18.75" hidden="false" customHeight="true" outlineLevel="0" collapsed="false">
      <c r="A171" s="92"/>
      <c r="B171" s="100"/>
      <c r="C171" s="108" t="s">
        <v>324</v>
      </c>
      <c r="D171" s="104" t="n">
        <v>225574</v>
      </c>
      <c r="E171" s="104" t="n">
        <v>112787</v>
      </c>
      <c r="F171" s="104" t="n">
        <v>315642.5</v>
      </c>
      <c r="G171" s="104" t="n">
        <v>654003.5</v>
      </c>
      <c r="H171" s="51"/>
      <c r="I171" s="51"/>
    </row>
    <row r="172" customFormat="false" ht="18.75" hidden="false" customHeight="true" outlineLevel="0" collapsed="false">
      <c r="A172" s="92"/>
      <c r="B172" s="100"/>
      <c r="C172" s="108" t="s">
        <v>317</v>
      </c>
      <c r="D172" s="104" t="n">
        <v>176001</v>
      </c>
      <c r="E172" s="104" t="n">
        <v>88000</v>
      </c>
      <c r="F172" s="104" t="n">
        <v>184511.69</v>
      </c>
      <c r="G172" s="104" t="n">
        <v>448512.69</v>
      </c>
      <c r="H172" s="51"/>
      <c r="I172" s="51"/>
    </row>
    <row r="173" customFormat="false" ht="18.75" hidden="false" customHeight="true" outlineLevel="0" collapsed="false">
      <c r="A173" s="92"/>
      <c r="B173" s="100"/>
      <c r="C173" s="108" t="s">
        <v>326</v>
      </c>
      <c r="D173" s="104" t="n">
        <v>212179</v>
      </c>
      <c r="E173" s="104" t="n">
        <v>106089</v>
      </c>
      <c r="F173" s="104" t="n">
        <v>287916.73</v>
      </c>
      <c r="G173" s="104" t="n">
        <v>606184.73</v>
      </c>
      <c r="H173" s="51"/>
      <c r="I173" s="51"/>
    </row>
    <row r="174" customFormat="false" ht="18.75" hidden="false" customHeight="true" outlineLevel="0" collapsed="false">
      <c r="A174" s="92"/>
      <c r="B174" s="100"/>
      <c r="C174" s="108" t="s">
        <v>319</v>
      </c>
      <c r="D174" s="104" t="n">
        <v>208771</v>
      </c>
      <c r="E174" s="104" t="n">
        <v>104385</v>
      </c>
      <c r="F174" s="104" t="n">
        <v>301841.86</v>
      </c>
      <c r="G174" s="104" t="n">
        <v>614997.86</v>
      </c>
      <c r="H174" s="51"/>
      <c r="I174" s="51"/>
    </row>
    <row r="175" customFormat="false" ht="18.75" hidden="false" customHeight="true" outlineLevel="0" collapsed="false">
      <c r="A175" s="92"/>
      <c r="B175" s="100"/>
      <c r="C175" s="108" t="s">
        <v>328</v>
      </c>
      <c r="D175" s="104" t="n">
        <v>166919</v>
      </c>
      <c r="E175" s="104" t="n">
        <v>83459</v>
      </c>
      <c r="F175" s="104" t="n">
        <v>255726.86</v>
      </c>
      <c r="G175" s="104" t="n">
        <v>506104.86</v>
      </c>
      <c r="H175" s="51"/>
      <c r="I175" s="51"/>
    </row>
    <row r="176" customFormat="false" ht="18.75" hidden="false" customHeight="true" outlineLevel="0" collapsed="false">
      <c r="A176" s="92"/>
      <c r="B176" s="100"/>
      <c r="C176" s="108" t="s">
        <v>320</v>
      </c>
      <c r="D176" s="104" t="n">
        <v>180137</v>
      </c>
      <c r="E176" s="104" t="n">
        <v>90068</v>
      </c>
      <c r="F176" s="104" t="n">
        <v>194053.71</v>
      </c>
      <c r="G176" s="104" t="n">
        <v>464258.71</v>
      </c>
      <c r="H176" s="51"/>
      <c r="I176" s="51"/>
    </row>
    <row r="177" customFormat="false" ht="18.75" hidden="false" customHeight="true" outlineLevel="0" collapsed="false">
      <c r="A177" s="92"/>
      <c r="B177" s="100"/>
      <c r="C177" s="108" t="s">
        <v>322</v>
      </c>
      <c r="D177" s="104" t="n">
        <v>196687</v>
      </c>
      <c r="E177" s="104" t="n">
        <v>98343</v>
      </c>
      <c r="F177" s="104" t="n">
        <v>340073.86</v>
      </c>
      <c r="G177" s="104" t="n">
        <v>635103.86</v>
      </c>
      <c r="I177" s="99"/>
    </row>
    <row r="178" customFormat="false" ht="18.75" hidden="false" customHeight="true" outlineLevel="0" collapsed="false">
      <c r="A178" s="92"/>
      <c r="B178" s="81"/>
      <c r="C178" s="109"/>
      <c r="D178" s="110"/>
      <c r="E178" s="110"/>
      <c r="F178" s="110"/>
      <c r="G178" s="110"/>
      <c r="H178" s="106" t="n">
        <f aca="false">SUM(G171:G177)</f>
        <v>3929166.21</v>
      </c>
      <c r="I178" s="51"/>
    </row>
    <row r="179" customFormat="false" ht="18.75" hidden="false" customHeight="true" outlineLevel="0" collapsed="false">
      <c r="A179" s="92"/>
      <c r="B179" s="81"/>
      <c r="C179" s="109"/>
      <c r="D179" s="110"/>
      <c r="E179" s="110"/>
      <c r="F179" s="110"/>
      <c r="G179" s="110"/>
      <c r="H179" s="51"/>
      <c r="I179" s="51"/>
    </row>
    <row r="180" customFormat="false" ht="18.75" hidden="false" customHeight="true" outlineLevel="0" collapsed="false">
      <c r="A180" s="92"/>
      <c r="B180" s="100" t="s">
        <v>330</v>
      </c>
      <c r="C180" s="109" t="s">
        <v>314</v>
      </c>
      <c r="D180" s="111" t="n">
        <v>264844</v>
      </c>
      <c r="E180" s="111" t="n">
        <v>132422</v>
      </c>
      <c r="F180" s="111" t="n">
        <v>143940.9</v>
      </c>
      <c r="G180" s="111" t="n">
        <v>541206.9</v>
      </c>
      <c r="H180" s="51"/>
      <c r="I180" s="51"/>
    </row>
    <row r="181" customFormat="false" ht="18.75" hidden="false" customHeight="true" outlineLevel="0" collapsed="false">
      <c r="A181" s="92"/>
      <c r="B181" s="100"/>
      <c r="C181" s="109" t="s">
        <v>315</v>
      </c>
      <c r="D181" s="111" t="n">
        <v>309518</v>
      </c>
      <c r="E181" s="111" t="n">
        <v>154759</v>
      </c>
      <c r="F181" s="111" t="n">
        <v>180635.22</v>
      </c>
      <c r="G181" s="111" t="n">
        <v>644912.22</v>
      </c>
      <c r="H181" s="51"/>
      <c r="I181" s="51"/>
    </row>
    <row r="182" customFormat="false" ht="18.75" hidden="false" customHeight="true" outlineLevel="0" collapsed="false">
      <c r="A182" s="92"/>
      <c r="B182" s="100"/>
      <c r="C182" s="109" t="s">
        <v>331</v>
      </c>
      <c r="D182" s="111" t="n">
        <v>191812.5</v>
      </c>
      <c r="E182" s="111"/>
      <c r="F182" s="111"/>
      <c r="G182" s="111" t="n">
        <v>191812.5</v>
      </c>
      <c r="H182" s="51"/>
      <c r="I182" s="51"/>
    </row>
    <row r="183" customFormat="false" ht="18.75" hidden="false" customHeight="true" outlineLevel="0" collapsed="false">
      <c r="A183" s="92"/>
      <c r="B183" s="100"/>
      <c r="C183" s="109" t="s">
        <v>316</v>
      </c>
      <c r="D183" s="111" t="n">
        <v>229639</v>
      </c>
      <c r="E183" s="111" t="n">
        <v>114820</v>
      </c>
      <c r="F183" s="111" t="n">
        <v>133042.53</v>
      </c>
      <c r="G183" s="111" t="n">
        <v>477501.53</v>
      </c>
      <c r="H183" s="51"/>
      <c r="I183" s="51"/>
    </row>
    <row r="184" customFormat="false" ht="18.75" hidden="false" customHeight="true" outlineLevel="0" collapsed="false">
      <c r="A184" s="92"/>
      <c r="B184" s="100"/>
      <c r="C184" s="109" t="s">
        <v>324</v>
      </c>
      <c r="D184" s="111" t="n">
        <v>335784</v>
      </c>
      <c r="E184" s="111" t="n">
        <v>167892</v>
      </c>
      <c r="F184" s="111" t="n">
        <v>183789.92</v>
      </c>
      <c r="G184" s="111" t="n">
        <v>687465.92</v>
      </c>
      <c r="H184" s="51"/>
      <c r="I184" s="51"/>
    </row>
    <row r="185" customFormat="false" ht="18.75" hidden="false" customHeight="true" outlineLevel="0" collapsed="false">
      <c r="A185" s="92"/>
      <c r="B185" s="100"/>
      <c r="C185" s="109" t="s">
        <v>317</v>
      </c>
      <c r="D185" s="111" t="n">
        <v>230334</v>
      </c>
      <c r="E185" s="111" t="n">
        <v>115167</v>
      </c>
      <c r="F185" s="111" t="n">
        <v>125629.73</v>
      </c>
      <c r="G185" s="111" t="n">
        <v>471130.73</v>
      </c>
      <c r="H185" s="51"/>
      <c r="I185" s="51"/>
    </row>
    <row r="186" customFormat="false" ht="18.75" hidden="false" customHeight="true" outlineLevel="0" collapsed="false">
      <c r="A186" s="92"/>
      <c r="B186" s="100"/>
      <c r="C186" s="109" t="s">
        <v>326</v>
      </c>
      <c r="D186" s="111" t="n">
        <v>311233</v>
      </c>
      <c r="E186" s="111" t="n">
        <v>155616</v>
      </c>
      <c r="F186" s="111" t="n">
        <v>130726.53</v>
      </c>
      <c r="G186" s="111" t="n">
        <v>597575.53</v>
      </c>
      <c r="H186" s="51"/>
      <c r="I186" s="51"/>
    </row>
    <row r="187" customFormat="false" ht="18.75" hidden="false" customHeight="true" outlineLevel="0" collapsed="false">
      <c r="A187" s="92"/>
      <c r="B187" s="100"/>
      <c r="C187" s="109" t="s">
        <v>319</v>
      </c>
      <c r="D187" s="111" t="n">
        <v>315758</v>
      </c>
      <c r="E187" s="111" t="n">
        <v>157879</v>
      </c>
      <c r="F187" s="111" t="n">
        <v>167581.88</v>
      </c>
      <c r="G187" s="111" t="n">
        <v>641218.88</v>
      </c>
      <c r="H187" s="51"/>
      <c r="I187" s="51"/>
    </row>
    <row r="188" customFormat="false" ht="18.75" hidden="false" customHeight="true" outlineLevel="0" collapsed="false">
      <c r="A188" s="92"/>
      <c r="B188" s="100"/>
      <c r="C188" s="109" t="s">
        <v>328</v>
      </c>
      <c r="D188" s="111" t="n">
        <v>259910</v>
      </c>
      <c r="E188" s="111" t="n">
        <v>129955</v>
      </c>
      <c r="F188" s="111" t="n">
        <v>132692.78</v>
      </c>
      <c r="G188" s="111" t="n">
        <v>522557.78</v>
      </c>
      <c r="H188" s="51"/>
      <c r="I188" s="51"/>
    </row>
    <row r="189" customFormat="false" ht="18.75" hidden="false" customHeight="true" outlineLevel="0" collapsed="false">
      <c r="A189" s="92"/>
      <c r="B189" s="100"/>
      <c r="C189" s="109" t="s">
        <v>320</v>
      </c>
      <c r="D189" s="111" t="n">
        <v>238364</v>
      </c>
      <c r="E189" s="111" t="n">
        <v>119182</v>
      </c>
      <c r="F189" s="111" t="n">
        <v>93660.86</v>
      </c>
      <c r="G189" s="111" t="n">
        <v>451206.86</v>
      </c>
      <c r="H189" s="51"/>
      <c r="I189" s="51"/>
    </row>
    <row r="190" customFormat="false" ht="18.75" hidden="false" customHeight="true" outlineLevel="0" collapsed="false">
      <c r="A190" s="92"/>
      <c r="B190" s="100"/>
      <c r="C190" s="109" t="s">
        <v>322</v>
      </c>
      <c r="D190" s="111" t="n">
        <v>326081</v>
      </c>
      <c r="E190" s="111" t="n">
        <v>163040</v>
      </c>
      <c r="F190" s="111" t="n">
        <v>172112.06</v>
      </c>
      <c r="G190" s="111" t="n">
        <v>661233.06</v>
      </c>
      <c r="I190" s="99"/>
    </row>
    <row r="191" customFormat="false" ht="18.75" hidden="false" customHeight="true" outlineLevel="0" collapsed="false">
      <c r="A191" s="92"/>
      <c r="B191" s="81"/>
      <c r="C191" s="81"/>
      <c r="D191" s="51"/>
      <c r="E191" s="51"/>
      <c r="F191" s="51"/>
      <c r="G191" s="51"/>
      <c r="H191" s="106" t="n">
        <f aca="false">SUM(G184:G190)</f>
        <v>4032388.76</v>
      </c>
      <c r="I191" s="51"/>
    </row>
    <row r="192" customFormat="false" ht="18.75" hidden="false" customHeight="true" outlineLevel="0" collapsed="false">
      <c r="A192" s="92"/>
      <c r="B192" s="81"/>
      <c r="C192" s="81"/>
      <c r="D192" s="51"/>
      <c r="E192" s="51"/>
      <c r="F192" s="51"/>
      <c r="G192" s="51"/>
      <c r="H192" s="51"/>
      <c r="I192" s="51"/>
    </row>
    <row r="193" customFormat="false" ht="18.75" hidden="false" customHeight="true" outlineLevel="0" collapsed="false">
      <c r="A193" s="92"/>
      <c r="B193" s="100" t="s">
        <v>332</v>
      </c>
      <c r="C193" s="109" t="s">
        <v>333</v>
      </c>
      <c r="D193" s="112" t="n">
        <v>332857</v>
      </c>
      <c r="E193" s="112" t="n">
        <v>166428</v>
      </c>
      <c r="F193" s="112" t="n">
        <v>181840.15</v>
      </c>
      <c r="G193" s="112" t="n">
        <v>681125.15</v>
      </c>
      <c r="H193" s="51"/>
      <c r="I193" s="51"/>
    </row>
    <row r="194" customFormat="false" ht="18.75" hidden="false" customHeight="true" outlineLevel="0" collapsed="false">
      <c r="A194" s="92"/>
      <c r="B194" s="100"/>
      <c r="C194" s="109" t="s">
        <v>314</v>
      </c>
      <c r="D194" s="112" t="n">
        <v>264951</v>
      </c>
      <c r="E194" s="112" t="n">
        <v>132475</v>
      </c>
      <c r="F194" s="112" t="n">
        <v>118055.52</v>
      </c>
      <c r="G194" s="112" t="n">
        <v>515481.52</v>
      </c>
      <c r="H194" s="51"/>
      <c r="I194" s="51"/>
    </row>
    <row r="195" customFormat="false" ht="18.75" hidden="false" customHeight="true" outlineLevel="0" collapsed="false">
      <c r="A195" s="92"/>
      <c r="B195" s="100"/>
      <c r="C195" s="109" t="s">
        <v>331</v>
      </c>
      <c r="D195" s="112" t="n">
        <v>198065</v>
      </c>
      <c r="E195" s="112" t="n">
        <v>99032</v>
      </c>
      <c r="F195" s="112" t="n">
        <v>88239.6</v>
      </c>
      <c r="G195" s="112" t="n">
        <v>385336.6</v>
      </c>
      <c r="H195" s="51"/>
      <c r="I195" s="51"/>
    </row>
    <row r="196" customFormat="false" ht="18.75" hidden="false" customHeight="true" outlineLevel="0" collapsed="false">
      <c r="A196" s="92"/>
      <c r="B196" s="100"/>
      <c r="C196" s="109" t="s">
        <v>316</v>
      </c>
      <c r="D196" s="112" t="n">
        <v>237125</v>
      </c>
      <c r="E196" s="112" t="n">
        <v>118562</v>
      </c>
      <c r="F196" s="112" t="n">
        <v>105641.06</v>
      </c>
      <c r="G196" s="112" t="n">
        <v>461328.06</v>
      </c>
      <c r="H196" s="51"/>
      <c r="I196" s="51"/>
    </row>
    <row r="197" customFormat="false" ht="18.75" hidden="false" customHeight="true" outlineLevel="0" collapsed="false">
      <c r="A197" s="92"/>
      <c r="B197" s="100"/>
      <c r="C197" s="109" t="s">
        <v>324</v>
      </c>
      <c r="D197" s="112" t="n">
        <v>354821</v>
      </c>
      <c r="E197" s="112" t="n">
        <v>177410</v>
      </c>
      <c r="F197" s="112" t="n">
        <v>152637.3</v>
      </c>
      <c r="G197" s="112" t="n">
        <v>684868.3</v>
      </c>
      <c r="H197" s="51"/>
      <c r="I197" s="51"/>
    </row>
    <row r="198" customFormat="false" ht="18.75" hidden="false" customHeight="true" outlineLevel="0" collapsed="false">
      <c r="A198" s="92"/>
      <c r="B198" s="100"/>
      <c r="C198" s="109" t="s">
        <v>334</v>
      </c>
      <c r="D198" s="112" t="n">
        <v>237842</v>
      </c>
      <c r="E198" s="112" t="n">
        <v>118921</v>
      </c>
      <c r="F198" s="112" t="n">
        <v>105959.72</v>
      </c>
      <c r="G198" s="112" t="n">
        <v>462722.72</v>
      </c>
      <c r="H198" s="51"/>
      <c r="I198" s="51"/>
    </row>
    <row r="199" customFormat="false" ht="18.75" hidden="false" customHeight="true" outlineLevel="0" collapsed="false">
      <c r="A199" s="92"/>
      <c r="B199" s="100"/>
      <c r="C199" s="109" t="s">
        <v>318</v>
      </c>
      <c r="D199" s="112" t="n">
        <v>308426</v>
      </c>
      <c r="E199" s="112" t="n">
        <v>154213</v>
      </c>
      <c r="F199" s="112" t="n">
        <v>110626.08</v>
      </c>
      <c r="G199" s="112" t="n">
        <v>573265.08</v>
      </c>
      <c r="H199" s="51"/>
      <c r="I199" s="51"/>
    </row>
    <row r="200" customFormat="false" ht="18.75" hidden="false" customHeight="true" outlineLevel="0" collapsed="false">
      <c r="A200" s="92"/>
      <c r="B200" s="100"/>
      <c r="C200" s="109" t="s">
        <v>319</v>
      </c>
      <c r="D200" s="112" t="n">
        <v>330951</v>
      </c>
      <c r="E200" s="112" t="n">
        <v>165475</v>
      </c>
      <c r="F200" s="112" t="n">
        <v>149697.9</v>
      </c>
      <c r="G200" s="112" t="n">
        <v>646123.9</v>
      </c>
      <c r="H200" s="51"/>
      <c r="I200" s="51"/>
    </row>
    <row r="201" customFormat="false" ht="18.75" hidden="false" customHeight="true" outlineLevel="0" collapsed="false">
      <c r="A201" s="92"/>
      <c r="B201" s="100"/>
      <c r="C201" s="109" t="s">
        <v>335</v>
      </c>
      <c r="D201" s="112" t="n">
        <v>268383</v>
      </c>
      <c r="E201" s="112" t="n">
        <v>134191</v>
      </c>
      <c r="F201" s="112" t="n">
        <v>119565.56</v>
      </c>
      <c r="G201" s="112" t="n">
        <v>522139.56</v>
      </c>
      <c r="H201" s="51"/>
      <c r="I201" s="51"/>
    </row>
    <row r="202" customFormat="false" ht="18.75" hidden="false" customHeight="true" outlineLevel="0" collapsed="false">
      <c r="A202" s="92"/>
      <c r="B202" s="100"/>
      <c r="C202" s="109" t="s">
        <v>320</v>
      </c>
      <c r="D202" s="112" t="n">
        <v>232880</v>
      </c>
      <c r="E202" s="112" t="n">
        <v>116440</v>
      </c>
      <c r="F202" s="112" t="n">
        <v>76925.98</v>
      </c>
      <c r="G202" s="112" t="n">
        <v>426245.98</v>
      </c>
      <c r="H202" s="51"/>
      <c r="I202" s="51"/>
    </row>
    <row r="203" customFormat="false" ht="18.75" hidden="false" customHeight="true" outlineLevel="0" collapsed="false">
      <c r="A203" s="92"/>
      <c r="B203" s="100"/>
      <c r="C203" s="109" t="s">
        <v>336</v>
      </c>
      <c r="D203" s="112" t="n">
        <v>328742</v>
      </c>
      <c r="E203" s="112" t="n">
        <v>164371</v>
      </c>
      <c r="F203" s="112" t="n">
        <v>146454.93</v>
      </c>
      <c r="G203" s="112" t="n">
        <v>639567.93</v>
      </c>
      <c r="I203" s="99"/>
    </row>
    <row r="204" customFormat="false" ht="18.75" hidden="false" customHeight="true" outlineLevel="0" collapsed="false">
      <c r="A204" s="92"/>
      <c r="B204" s="81"/>
      <c r="C204" s="81"/>
      <c r="D204" s="51"/>
      <c r="E204" s="51"/>
      <c r="F204" s="51"/>
      <c r="G204" s="51"/>
      <c r="H204" s="106" t="n">
        <f aca="false">SUM(G197:G203)</f>
        <v>3954933.47</v>
      </c>
      <c r="I204" s="51"/>
    </row>
    <row r="205" customFormat="false" ht="18.75" hidden="false" customHeight="true" outlineLevel="0" collapsed="false">
      <c r="A205" s="92"/>
      <c r="B205" s="81"/>
      <c r="C205" s="81"/>
      <c r="D205" s="51"/>
      <c r="E205" s="51"/>
      <c r="F205" s="51"/>
      <c r="G205" s="51"/>
      <c r="H205" s="51"/>
      <c r="I205" s="51"/>
    </row>
    <row r="206" customFormat="false" ht="15.75" hidden="false" customHeight="true" outlineLevel="0" collapsed="false">
      <c r="A206" s="92"/>
      <c r="B206" s="100" t="s">
        <v>337</v>
      </c>
      <c r="C206" s="94" t="s">
        <v>333</v>
      </c>
      <c r="D206" s="113" t="n">
        <v>358086.65</v>
      </c>
      <c r="E206" s="113" t="n">
        <v>179043.32</v>
      </c>
      <c r="F206" s="113" t="n">
        <v>126318</v>
      </c>
      <c r="G206" s="104" t="n">
        <v>663447.97</v>
      </c>
      <c r="H206" s="51"/>
      <c r="I206" s="51"/>
    </row>
    <row r="207" customFormat="false" ht="18.75" hidden="false" customHeight="true" outlineLevel="0" collapsed="false">
      <c r="A207" s="92"/>
      <c r="B207" s="100"/>
      <c r="C207" s="94" t="s">
        <v>314</v>
      </c>
      <c r="D207" s="113" t="n">
        <v>264843.77</v>
      </c>
      <c r="E207" s="113" t="n">
        <v>132421.88</v>
      </c>
      <c r="F207" s="113" t="n">
        <v>93425.81</v>
      </c>
      <c r="G207" s="104" t="n">
        <v>490691.46</v>
      </c>
      <c r="H207" s="51"/>
      <c r="I207" s="51"/>
    </row>
    <row r="208" customFormat="false" ht="18.75" hidden="false" customHeight="true" outlineLevel="0" collapsed="false">
      <c r="A208" s="92"/>
      <c r="B208" s="100"/>
      <c r="C208" s="94" t="s">
        <v>331</v>
      </c>
      <c r="D208" s="113" t="n">
        <v>202640.9</v>
      </c>
      <c r="E208" s="113" t="n">
        <v>99032.79</v>
      </c>
      <c r="F208" s="113" t="n">
        <v>73770.9</v>
      </c>
      <c r="G208" s="104" t="n">
        <v>375444.59</v>
      </c>
      <c r="H208" s="51"/>
      <c r="I208" s="51"/>
    </row>
    <row r="209" customFormat="false" ht="18.75" hidden="false" customHeight="true" outlineLevel="0" collapsed="false">
      <c r="A209" s="92"/>
      <c r="B209" s="100"/>
      <c r="C209" s="94" t="s">
        <v>316</v>
      </c>
      <c r="D209" s="113" t="n">
        <v>242603.31</v>
      </c>
      <c r="E209" s="113" t="n">
        <v>118562.85</v>
      </c>
      <c r="F209" s="113" t="n">
        <v>88319.11</v>
      </c>
      <c r="G209" s="104" t="n">
        <v>449485.27</v>
      </c>
      <c r="H209" s="51"/>
      <c r="I209" s="51"/>
    </row>
    <row r="210" customFormat="false" ht="18.75" hidden="false" customHeight="true" outlineLevel="0" collapsed="false">
      <c r="A210" s="92"/>
      <c r="B210" s="100"/>
      <c r="C210" s="94" t="s">
        <v>324</v>
      </c>
      <c r="D210" s="113" t="n">
        <v>360054.52</v>
      </c>
      <c r="E210" s="113" t="n">
        <v>180027.26</v>
      </c>
      <c r="F210" s="113" t="n">
        <v>127012.18</v>
      </c>
      <c r="G210" s="104" t="n">
        <v>667093.96</v>
      </c>
      <c r="H210" s="51"/>
      <c r="I210" s="51"/>
    </row>
    <row r="211" customFormat="false" ht="18.75" hidden="false" customHeight="true" outlineLevel="0" collapsed="false">
      <c r="A211" s="92"/>
      <c r="B211" s="100"/>
      <c r="C211" s="94" t="s">
        <v>334</v>
      </c>
      <c r="D211" s="113" t="n">
        <v>243336.73</v>
      </c>
      <c r="E211" s="113" t="n">
        <v>118921.28</v>
      </c>
      <c r="F211" s="113" t="n">
        <v>88586.11</v>
      </c>
      <c r="G211" s="104" t="n">
        <v>450844.12</v>
      </c>
      <c r="H211" s="51"/>
      <c r="I211" s="51"/>
    </row>
    <row r="212" customFormat="false" ht="18.75" hidden="false" customHeight="true" outlineLevel="0" collapsed="false">
      <c r="A212" s="92"/>
      <c r="B212" s="100"/>
      <c r="C212" s="94" t="s">
        <v>318</v>
      </c>
      <c r="D212" s="113" t="n">
        <v>301381.57</v>
      </c>
      <c r="E212" s="113" t="n">
        <v>150690.79</v>
      </c>
      <c r="F212" s="113" t="n">
        <v>106314.82</v>
      </c>
      <c r="G212" s="104" t="n">
        <v>558387.18</v>
      </c>
      <c r="H212" s="51"/>
      <c r="I212" s="51"/>
    </row>
    <row r="213" customFormat="false" ht="18.75" hidden="false" customHeight="true" outlineLevel="0" collapsed="false">
      <c r="A213" s="92"/>
      <c r="B213" s="100"/>
      <c r="C213" s="94" t="s">
        <v>319</v>
      </c>
      <c r="D213" s="113" t="n">
        <v>339685.5</v>
      </c>
      <c r="E213" s="113" t="n">
        <v>169842.75</v>
      </c>
      <c r="F213" s="113" t="n">
        <v>147650.9</v>
      </c>
      <c r="G213" s="104" t="n">
        <v>657179.15</v>
      </c>
      <c r="H213" s="51"/>
      <c r="I213" s="51"/>
    </row>
    <row r="214" customFormat="false" ht="18.75" hidden="false" customHeight="true" outlineLevel="0" collapsed="false">
      <c r="A214" s="92"/>
      <c r="B214" s="100"/>
      <c r="C214" s="94" t="s">
        <v>335</v>
      </c>
      <c r="D214" s="113" t="n">
        <v>274582.88</v>
      </c>
      <c r="E214" s="113" t="n">
        <v>134191.61</v>
      </c>
      <c r="F214" s="113" t="n">
        <v>99961.19</v>
      </c>
      <c r="G214" s="104" t="n">
        <v>508735.68</v>
      </c>
      <c r="H214" s="51"/>
      <c r="I214" s="51"/>
    </row>
    <row r="215" customFormat="false" ht="18.75" hidden="false" customHeight="true" outlineLevel="0" collapsed="false">
      <c r="A215" s="92"/>
      <c r="B215" s="100"/>
      <c r="C215" s="94" t="s">
        <v>320</v>
      </c>
      <c r="D215" s="113" t="n">
        <v>224089.5</v>
      </c>
      <c r="E215" s="113" t="n">
        <v>112044.75</v>
      </c>
      <c r="F215" s="113" t="n">
        <v>79049.41</v>
      </c>
      <c r="G215" s="104" t="n">
        <v>415183.66</v>
      </c>
      <c r="H215" s="51"/>
      <c r="I215" s="51"/>
    </row>
    <row r="216" customFormat="false" ht="18.75" hidden="false" customHeight="true" outlineLevel="0" collapsed="false">
      <c r="A216" s="92"/>
      <c r="B216" s="100"/>
      <c r="C216" s="94" t="s">
        <v>336</v>
      </c>
      <c r="D216" s="113" t="n">
        <v>328903.43</v>
      </c>
      <c r="E216" s="113" t="n">
        <v>164371.1</v>
      </c>
      <c r="F216" s="113" t="n">
        <v>116104</v>
      </c>
      <c r="G216" s="104" t="n">
        <v>609378.53</v>
      </c>
      <c r="I216" s="51"/>
    </row>
    <row r="217" customFormat="false" ht="18.75" hidden="false" customHeight="true" outlineLevel="0" collapsed="false">
      <c r="A217" s="92"/>
      <c r="B217" s="81"/>
      <c r="C217" s="81"/>
      <c r="D217" s="51"/>
      <c r="E217" s="51"/>
      <c r="F217" s="51"/>
      <c r="G217" s="51"/>
      <c r="H217" s="106" t="n">
        <f aca="false">SUM(G210:G216)</f>
        <v>3866802.28</v>
      </c>
      <c r="I217" s="51"/>
    </row>
    <row r="218" customFormat="false" ht="18.75" hidden="false" customHeight="true" outlineLevel="0" collapsed="false">
      <c r="A218" s="92"/>
      <c r="B218" s="81"/>
      <c r="C218" s="94"/>
      <c r="D218" s="104"/>
      <c r="E218" s="104"/>
      <c r="F218" s="104"/>
      <c r="G218" s="104"/>
      <c r="H218" s="51"/>
      <c r="I218" s="51"/>
    </row>
    <row r="219" customFormat="false" ht="18.75" hidden="false" customHeight="true" outlineLevel="0" collapsed="false">
      <c r="A219" s="92"/>
      <c r="B219" s="100" t="s">
        <v>338</v>
      </c>
      <c r="C219" s="94" t="s">
        <v>333</v>
      </c>
      <c r="D219" s="104" t="n">
        <v>364296.24</v>
      </c>
      <c r="E219" s="104" t="n">
        <v>182148.12</v>
      </c>
      <c r="F219" s="104" t="n">
        <v>-3946.59</v>
      </c>
      <c r="G219" s="104" t="n">
        <v>542497.77</v>
      </c>
      <c r="H219" s="51"/>
      <c r="I219" s="51"/>
    </row>
    <row r="220" customFormat="false" ht="18.75" hidden="false" customHeight="true" outlineLevel="0" collapsed="false">
      <c r="A220" s="92"/>
      <c r="B220" s="100"/>
      <c r="C220" s="94" t="s">
        <v>314</v>
      </c>
      <c r="D220" s="104" t="n">
        <v>264599.6</v>
      </c>
      <c r="E220" s="104" t="n">
        <v>132299.8</v>
      </c>
      <c r="F220" s="104" t="n">
        <v>118177.03</v>
      </c>
      <c r="G220" s="104" t="n">
        <v>515076.43</v>
      </c>
      <c r="H220" s="51"/>
      <c r="I220" s="51"/>
    </row>
    <row r="221" customFormat="false" ht="18.75" hidden="false" customHeight="true" outlineLevel="0" collapsed="false">
      <c r="A221" s="92"/>
      <c r="B221" s="100"/>
      <c r="C221" s="94" t="s">
        <v>331</v>
      </c>
      <c r="D221" s="104" t="n">
        <v>206085.8</v>
      </c>
      <c r="E221" s="104" t="n">
        <v>103042.9</v>
      </c>
      <c r="F221" s="104" t="n">
        <v>224473.15</v>
      </c>
      <c r="G221" s="104" t="n">
        <v>533601.85</v>
      </c>
      <c r="H221" s="51"/>
      <c r="I221" s="51"/>
    </row>
    <row r="222" customFormat="false" ht="18.75" hidden="false" customHeight="true" outlineLevel="0" collapsed="false">
      <c r="A222" s="92"/>
      <c r="B222" s="100"/>
      <c r="C222" s="94" t="s">
        <v>316</v>
      </c>
      <c r="D222" s="104" t="n">
        <v>246727.57</v>
      </c>
      <c r="E222" s="104" t="n">
        <v>123363.78</v>
      </c>
      <c r="F222" s="104" t="n">
        <v>88710.94</v>
      </c>
      <c r="G222" s="104" t="n">
        <v>458802.29</v>
      </c>
      <c r="H222" s="51"/>
      <c r="I222" s="51"/>
    </row>
    <row r="223" customFormat="false" ht="18.75" hidden="false" customHeight="true" outlineLevel="0" collapsed="false">
      <c r="A223" s="92"/>
      <c r="B223" s="100"/>
      <c r="C223" s="94" t="s">
        <v>324</v>
      </c>
      <c r="D223" s="104" t="n">
        <v>366298.24</v>
      </c>
      <c r="E223" s="104" t="n">
        <v>183149.12</v>
      </c>
      <c r="F223" s="104" t="n">
        <v>50033.02</v>
      </c>
      <c r="G223" s="104" t="n">
        <v>599480.38</v>
      </c>
      <c r="H223" s="51"/>
      <c r="I223" s="51"/>
    </row>
    <row r="224" customFormat="false" ht="18.75" hidden="false" customHeight="true" outlineLevel="0" collapsed="false">
      <c r="A224" s="92"/>
      <c r="B224" s="100"/>
      <c r="C224" s="94" t="s">
        <v>334</v>
      </c>
      <c r="D224" s="104" t="n">
        <v>247473.46</v>
      </c>
      <c r="E224" s="104" t="n">
        <v>123736.72</v>
      </c>
      <c r="F224" s="104" t="n">
        <v>22789.25</v>
      </c>
      <c r="G224" s="104" t="n">
        <v>393999.43</v>
      </c>
      <c r="H224" s="51"/>
      <c r="I224" s="51"/>
    </row>
    <row r="225" customFormat="false" ht="18.75" hidden="false" customHeight="true" outlineLevel="0" collapsed="false">
      <c r="A225" s="92"/>
      <c r="B225" s="100"/>
      <c r="C225" s="94" t="s">
        <v>318</v>
      </c>
      <c r="D225" s="104" t="n">
        <v>306607.84</v>
      </c>
      <c r="E225" s="104" t="n">
        <v>153303.92</v>
      </c>
      <c r="F225" s="104" t="n">
        <v>38201.7</v>
      </c>
      <c r="G225" s="104" t="n">
        <v>498113.46</v>
      </c>
      <c r="H225" s="51"/>
      <c r="I225" s="51"/>
    </row>
    <row r="226" customFormat="false" ht="18.75" hidden="false" customHeight="true" outlineLevel="0" collapsed="false">
      <c r="A226" s="92"/>
      <c r="B226" s="100"/>
      <c r="C226" s="94" t="s">
        <v>319</v>
      </c>
      <c r="D226" s="104" t="n">
        <v>355328.92</v>
      </c>
      <c r="E226" s="104" t="n">
        <v>177664.46</v>
      </c>
      <c r="F226" s="104" t="n">
        <v>63895.85</v>
      </c>
      <c r="G226" s="104" t="n">
        <v>596889.23</v>
      </c>
      <c r="H226" s="51"/>
      <c r="I226" s="51"/>
    </row>
    <row r="227" customFormat="false" ht="18.75" hidden="false" customHeight="true" outlineLevel="0" collapsed="false">
      <c r="A227" s="92"/>
      <c r="B227" s="100"/>
      <c r="C227" s="94" t="s">
        <v>335</v>
      </c>
      <c r="D227" s="104" t="n">
        <v>279250.78</v>
      </c>
      <c r="E227" s="104" t="n">
        <v>139625.4</v>
      </c>
      <c r="F227" s="104" t="n">
        <v>124941.4</v>
      </c>
      <c r="G227" s="104" t="n">
        <v>543817.58</v>
      </c>
      <c r="H227" s="51"/>
      <c r="I227" s="51"/>
    </row>
    <row r="228" customFormat="false" ht="18.75" hidden="false" customHeight="true" outlineLevel="0" collapsed="false">
      <c r="A228" s="92"/>
      <c r="B228" s="100"/>
      <c r="C228" s="94" t="s">
        <v>320</v>
      </c>
      <c r="D228" s="104" t="n">
        <v>227975.44</v>
      </c>
      <c r="E228" s="104" t="n">
        <v>113987.72</v>
      </c>
      <c r="F228" s="104" t="n">
        <v>-7082.59</v>
      </c>
      <c r="G228" s="104" t="n">
        <v>334880.57</v>
      </c>
      <c r="H228" s="51"/>
      <c r="I228" s="51"/>
    </row>
    <row r="229" customFormat="false" ht="18.75" hidden="false" customHeight="true" outlineLevel="0" collapsed="false">
      <c r="A229" s="92"/>
      <c r="B229" s="100"/>
      <c r="C229" s="94" t="s">
        <v>336</v>
      </c>
      <c r="D229" s="104" t="n">
        <v>288928.34</v>
      </c>
      <c r="E229" s="104" t="n">
        <v>144464.16</v>
      </c>
      <c r="F229" s="104" t="n">
        <v>176008.65</v>
      </c>
      <c r="G229" s="104" t="n">
        <v>609401.15</v>
      </c>
      <c r="I229" s="51"/>
    </row>
    <row r="230" customFormat="false" ht="18.75" hidden="false" customHeight="true" outlineLevel="0" collapsed="false">
      <c r="A230" s="92"/>
      <c r="B230" s="81"/>
      <c r="C230" s="81"/>
      <c r="D230" s="51"/>
      <c r="E230" s="51"/>
      <c r="F230" s="51"/>
      <c r="G230" s="51"/>
      <c r="H230" s="106" t="n">
        <f aca="false">SUM(G223:G229)</f>
        <v>3576581.8</v>
      </c>
      <c r="I230" s="51"/>
    </row>
    <row r="231" customFormat="false" ht="18.75" hidden="false" customHeight="true" outlineLevel="0" collapsed="false">
      <c r="A231" s="92"/>
      <c r="B231" s="81"/>
      <c r="C231" s="81"/>
      <c r="D231" s="51"/>
      <c r="E231" s="51"/>
      <c r="F231" s="51"/>
      <c r="G231" s="51"/>
      <c r="H231" s="51"/>
      <c r="I231" s="51"/>
    </row>
    <row r="232" customFormat="false" ht="18.75" hidden="false" customHeight="true" outlineLevel="0" collapsed="false">
      <c r="A232" s="16" t="s">
        <v>339</v>
      </c>
      <c r="B232" s="44" t="s">
        <v>230</v>
      </c>
      <c r="C232" s="114" t="s">
        <v>340</v>
      </c>
      <c r="D232" s="114" t="s">
        <v>341</v>
      </c>
      <c r="E232" s="115" t="s">
        <v>342</v>
      </c>
      <c r="F232" s="115" t="s">
        <v>343</v>
      </c>
      <c r="G232" s="115" t="s">
        <v>344</v>
      </c>
      <c r="H232" s="115" t="s">
        <v>345</v>
      </c>
      <c r="I232" s="114" t="s">
        <v>346</v>
      </c>
    </row>
    <row r="233" customFormat="false" ht="15.75" hidden="false" customHeight="false" outlineLevel="0" collapsed="false">
      <c r="A233" s="92"/>
      <c r="B233" s="116" t="n">
        <v>2011</v>
      </c>
      <c r="C233" s="116" t="s">
        <v>11</v>
      </c>
      <c r="D233" s="116" t="s">
        <v>11</v>
      </c>
      <c r="E233" s="117" t="n">
        <v>5</v>
      </c>
      <c r="F233" s="118" t="n">
        <v>823079</v>
      </c>
      <c r="G233" s="118" t="n">
        <v>6259757</v>
      </c>
      <c r="H233" s="117" t="s">
        <v>347</v>
      </c>
      <c r="I233" s="116" t="s">
        <v>348</v>
      </c>
    </row>
    <row r="234" customFormat="false" ht="32.25" hidden="false" customHeight="true" outlineLevel="0" collapsed="false">
      <c r="A234" s="119"/>
      <c r="B234" s="120" t="n">
        <v>2017</v>
      </c>
      <c r="C234" s="121" t="s">
        <v>11</v>
      </c>
      <c r="D234" s="122" t="s">
        <v>349</v>
      </c>
      <c r="E234" s="123" t="n">
        <v>5</v>
      </c>
      <c r="F234" s="124" t="n">
        <v>5090134</v>
      </c>
      <c r="G234" s="124" t="n">
        <v>12582678</v>
      </c>
      <c r="H234" s="125" t="s">
        <v>347</v>
      </c>
      <c r="I234" s="120" t="s">
        <v>348</v>
      </c>
    </row>
    <row r="235" customFormat="false" ht="18.75" hidden="false" customHeight="true" outlineLevel="0" collapsed="false">
      <c r="A235" s="92"/>
      <c r="B235" s="81"/>
      <c r="C235" s="126"/>
      <c r="D235" s="56"/>
      <c r="E235" s="56"/>
      <c r="F235" s="56"/>
      <c r="G235" s="56"/>
      <c r="H235" s="56"/>
      <c r="I235" s="56"/>
    </row>
    <row r="236" customFormat="false" ht="18.75" hidden="false" customHeight="true" outlineLevel="0" collapsed="false">
      <c r="A236" s="16" t="s">
        <v>350</v>
      </c>
      <c r="B236" s="127"/>
      <c r="C236" s="114"/>
      <c r="D236" s="114"/>
      <c r="E236" s="115"/>
      <c r="F236" s="115"/>
      <c r="G236" s="115"/>
      <c r="H236" s="115"/>
      <c r="I236" s="114"/>
    </row>
    <row r="237" customFormat="false" ht="18.75" hidden="false" customHeight="true" outlineLevel="0" collapsed="false">
      <c r="A237" s="92"/>
      <c r="B237" s="128" t="s">
        <v>351</v>
      </c>
      <c r="C237" s="128"/>
      <c r="D237" s="128"/>
      <c r="E237" s="128"/>
      <c r="F237" s="128"/>
      <c r="G237" s="56"/>
      <c r="H237" s="56"/>
      <c r="I237" s="56"/>
    </row>
    <row r="238" customFormat="false" ht="18.75" hidden="false" customHeight="true" outlineLevel="0" collapsed="false">
      <c r="A238" s="92"/>
      <c r="B238" s="128" t="s">
        <v>352</v>
      </c>
      <c r="C238" s="128"/>
      <c r="D238" s="92"/>
      <c r="E238" s="92"/>
      <c r="F238" s="56"/>
      <c r="G238" s="56"/>
      <c r="H238" s="56"/>
      <c r="I238" s="56"/>
    </row>
    <row r="239" customFormat="false" ht="18.75" hidden="false" customHeight="true" outlineLevel="0" collapsed="false">
      <c r="A239" s="92"/>
      <c r="B239" s="81"/>
      <c r="C239" s="81"/>
      <c r="D239" s="56"/>
      <c r="E239" s="56"/>
      <c r="F239" s="56"/>
      <c r="G239" s="56"/>
      <c r="H239" s="56"/>
      <c r="I239" s="56"/>
    </row>
    <row r="240" customFormat="false" ht="15.75" hidden="false" customHeight="true" outlineLevel="0" collapsed="false">
      <c r="A240" s="16" t="s">
        <v>353</v>
      </c>
      <c r="B240" s="16"/>
      <c r="C240" s="129" t="s">
        <v>354</v>
      </c>
      <c r="D240" s="130" t="s">
        <v>355</v>
      </c>
      <c r="E240" s="131" t="s">
        <v>356</v>
      </c>
      <c r="F240" s="131"/>
      <c r="G240" s="131"/>
      <c r="H240" s="130"/>
      <c r="I240" s="72"/>
    </row>
    <row r="241" customFormat="false" ht="15.75" hidden="false" customHeight="false" outlineLevel="0" collapsed="false">
      <c r="A241" s="92"/>
      <c r="B241" s="81"/>
      <c r="C241" s="132" t="s">
        <v>333</v>
      </c>
      <c r="D241" s="133" t="s">
        <v>357</v>
      </c>
      <c r="E241" s="132" t="s">
        <v>358</v>
      </c>
      <c r="F241" s="56"/>
      <c r="G241" s="56"/>
      <c r="H241" s="56"/>
      <c r="I241" s="56"/>
    </row>
    <row r="242" customFormat="false" ht="15.75" hidden="false" customHeight="false" outlineLevel="0" collapsed="false">
      <c r="A242" s="92"/>
      <c r="B242" s="81"/>
      <c r="C242" s="132" t="s">
        <v>314</v>
      </c>
      <c r="D242" s="35" t="s">
        <v>357</v>
      </c>
      <c r="E242" s="132" t="s">
        <v>358</v>
      </c>
      <c r="F242" s="51"/>
      <c r="G242" s="51"/>
      <c r="H242" s="51"/>
      <c r="I242" s="51"/>
    </row>
    <row r="243" customFormat="false" ht="15.75" hidden="false" customHeight="false" outlineLevel="0" collapsed="false">
      <c r="A243" s="92"/>
      <c r="B243" s="81"/>
      <c r="C243" s="132" t="s">
        <v>316</v>
      </c>
      <c r="D243" s="35" t="s">
        <v>357</v>
      </c>
      <c r="E243" s="132" t="s">
        <v>358</v>
      </c>
      <c r="F243" s="51"/>
      <c r="G243" s="51"/>
      <c r="H243" s="51"/>
      <c r="I243" s="51"/>
    </row>
    <row r="244" customFormat="false" ht="15.75" hidden="false" customHeight="false" outlineLevel="0" collapsed="false">
      <c r="A244" s="92"/>
      <c r="B244" s="81"/>
      <c r="C244" s="132" t="s">
        <v>324</v>
      </c>
      <c r="D244" s="35" t="s">
        <v>357</v>
      </c>
      <c r="E244" s="132" t="s">
        <v>358</v>
      </c>
      <c r="F244" s="51"/>
      <c r="G244" s="51"/>
      <c r="H244" s="51"/>
      <c r="I244" s="51"/>
    </row>
    <row r="245" customFormat="false" ht="15.75" hidden="false" customHeight="false" outlineLevel="0" collapsed="false">
      <c r="A245" s="92"/>
      <c r="B245" s="81"/>
      <c r="C245" s="132" t="s">
        <v>334</v>
      </c>
      <c r="D245" s="35" t="s">
        <v>357</v>
      </c>
      <c r="E245" s="132" t="s">
        <v>358</v>
      </c>
      <c r="F245" s="51"/>
      <c r="G245" s="51"/>
      <c r="H245" s="51"/>
      <c r="I245" s="51"/>
    </row>
    <row r="246" customFormat="false" ht="15.75" hidden="false" customHeight="false" outlineLevel="0" collapsed="false">
      <c r="A246" s="92"/>
      <c r="B246" s="81"/>
      <c r="C246" s="132" t="s">
        <v>318</v>
      </c>
      <c r="D246" s="35" t="s">
        <v>357</v>
      </c>
      <c r="E246" s="132" t="s">
        <v>359</v>
      </c>
      <c r="F246" s="51"/>
      <c r="G246" s="51"/>
      <c r="H246" s="51"/>
      <c r="I246" s="51"/>
    </row>
    <row r="247" customFormat="false" ht="15.75" hidden="false" customHeight="false" outlineLevel="0" collapsed="false">
      <c r="A247" s="92"/>
      <c r="B247" s="81"/>
      <c r="C247" s="132" t="s">
        <v>319</v>
      </c>
      <c r="D247" s="35" t="s">
        <v>360</v>
      </c>
      <c r="E247" s="132" t="s">
        <v>358</v>
      </c>
      <c r="F247" s="51"/>
      <c r="G247" s="51"/>
      <c r="H247" s="51"/>
      <c r="I247" s="51"/>
    </row>
    <row r="248" customFormat="false" ht="15.75" hidden="false" customHeight="false" outlineLevel="0" collapsed="false">
      <c r="A248" s="92"/>
      <c r="B248" s="81"/>
      <c r="C248" s="132" t="s">
        <v>335</v>
      </c>
      <c r="D248" s="35" t="s">
        <v>357</v>
      </c>
      <c r="E248" s="132" t="s">
        <v>358</v>
      </c>
      <c r="F248" s="51"/>
      <c r="G248" s="51"/>
      <c r="H248" s="51"/>
      <c r="I248" s="51"/>
    </row>
    <row r="249" customFormat="false" ht="15.75" hidden="false" customHeight="false" outlineLevel="0" collapsed="false">
      <c r="A249" s="92"/>
      <c r="B249" s="81"/>
      <c r="C249" s="132" t="s">
        <v>320</v>
      </c>
      <c r="D249" s="35" t="s">
        <v>357</v>
      </c>
      <c r="E249" s="132" t="s">
        <v>358</v>
      </c>
      <c r="F249" s="51"/>
      <c r="G249" s="51"/>
      <c r="H249" s="51"/>
      <c r="I249" s="51"/>
    </row>
    <row r="250" customFormat="false" ht="15.75" hidden="false" customHeight="false" outlineLevel="0" collapsed="false">
      <c r="A250" s="92"/>
      <c r="B250" s="81"/>
      <c r="C250" s="132" t="s">
        <v>336</v>
      </c>
      <c r="D250" s="35" t="s">
        <v>360</v>
      </c>
      <c r="E250" s="132" t="s">
        <v>358</v>
      </c>
      <c r="F250" s="51"/>
      <c r="G250" s="51"/>
      <c r="H250" s="51"/>
      <c r="I250" s="51"/>
    </row>
    <row r="251" customFormat="false" ht="18.75" hidden="false" customHeight="true" outlineLevel="0" collapsed="false">
      <c r="A251" s="92"/>
      <c r="B251" s="81"/>
      <c r="C251" s="81"/>
      <c r="D251" s="56"/>
      <c r="E251" s="56"/>
      <c r="F251" s="56"/>
      <c r="G251" s="56"/>
      <c r="H251" s="56"/>
      <c r="I251" s="56"/>
    </row>
    <row r="252" customFormat="false" ht="18.75" hidden="false" customHeight="true" outlineLevel="0" collapsed="false">
      <c r="A252" s="134" t="s">
        <v>361</v>
      </c>
      <c r="B252" s="135" t="s">
        <v>362</v>
      </c>
      <c r="C252" s="136" t="s">
        <v>363</v>
      </c>
      <c r="D252" s="137" t="s">
        <v>364</v>
      </c>
      <c r="E252" s="136"/>
      <c r="F252" s="138"/>
      <c r="G252" s="138"/>
      <c r="H252" s="138"/>
      <c r="I252" s="139"/>
    </row>
    <row r="253" customFormat="false" ht="18.75" hidden="false" customHeight="true" outlineLevel="0" collapsed="false">
      <c r="A253" s="140"/>
      <c r="B253" s="141" t="n">
        <v>2008</v>
      </c>
      <c r="C253" s="142" t="n">
        <v>155</v>
      </c>
      <c r="D253" s="143"/>
      <c r="E253" s="143"/>
      <c r="F253" s="56"/>
      <c r="G253" s="56"/>
      <c r="H253" s="56"/>
      <c r="I253" s="56"/>
    </row>
    <row r="254" customFormat="false" ht="18.75" hidden="false" customHeight="true" outlineLevel="0" collapsed="false">
      <c r="A254" s="140"/>
      <c r="B254" s="141" t="n">
        <v>2009</v>
      </c>
      <c r="C254" s="140"/>
      <c r="D254" s="143"/>
      <c r="E254" s="143"/>
      <c r="F254" s="56"/>
      <c r="G254" s="56"/>
      <c r="H254" s="56"/>
      <c r="I254" s="56"/>
    </row>
    <row r="255" customFormat="false" ht="18.75" hidden="false" customHeight="true" outlineLevel="0" collapsed="false">
      <c r="A255" s="140"/>
      <c r="B255" s="141" t="n">
        <v>2010</v>
      </c>
      <c r="C255" s="140"/>
      <c r="D255" s="143"/>
      <c r="E255" s="143"/>
      <c r="F255" s="56"/>
      <c r="G255" s="56"/>
      <c r="H255" s="56"/>
      <c r="I255" s="56"/>
    </row>
    <row r="256" customFormat="false" ht="18.75" hidden="false" customHeight="true" outlineLevel="0" collapsed="false">
      <c r="A256" s="140"/>
      <c r="B256" s="141" t="n">
        <v>2011</v>
      </c>
      <c r="C256" s="142" t="n">
        <v>1297</v>
      </c>
      <c r="D256" s="143"/>
      <c r="E256" s="143"/>
      <c r="F256" s="56"/>
      <c r="G256" s="56"/>
      <c r="H256" s="56"/>
      <c r="I256" s="56"/>
    </row>
    <row r="257" customFormat="false" ht="18.75" hidden="false" customHeight="true" outlineLevel="0" collapsed="false">
      <c r="A257" s="140"/>
      <c r="B257" s="141" t="n">
        <v>2012</v>
      </c>
      <c r="C257" s="142" t="n">
        <v>2329</v>
      </c>
      <c r="D257" s="143"/>
      <c r="E257" s="143"/>
      <c r="F257" s="56"/>
      <c r="G257" s="56"/>
      <c r="H257" s="56"/>
      <c r="I257" s="56"/>
    </row>
    <row r="258" customFormat="false" ht="18.75" hidden="false" customHeight="true" outlineLevel="0" collapsed="false">
      <c r="A258" s="140"/>
      <c r="B258" s="141" t="n">
        <v>2013</v>
      </c>
      <c r="C258" s="142" t="n">
        <v>3658</v>
      </c>
      <c r="D258" s="143"/>
      <c r="E258" s="143"/>
      <c r="F258" s="56"/>
      <c r="G258" s="56"/>
      <c r="H258" s="56"/>
      <c r="I258" s="56"/>
    </row>
    <row r="259" customFormat="false" ht="18.75" hidden="false" customHeight="true" outlineLevel="0" collapsed="false">
      <c r="A259" s="140"/>
      <c r="B259" s="141" t="n">
        <v>2014</v>
      </c>
      <c r="C259" s="142" t="n">
        <v>4477</v>
      </c>
      <c r="D259" s="143"/>
      <c r="E259" s="143"/>
      <c r="F259" s="56"/>
      <c r="G259" s="56"/>
      <c r="H259" s="56"/>
      <c r="I259" s="56"/>
    </row>
    <row r="260" customFormat="false" ht="18.75" hidden="false" customHeight="true" outlineLevel="0" collapsed="false">
      <c r="A260" s="140"/>
      <c r="B260" s="141" t="n">
        <v>2015</v>
      </c>
      <c r="C260" s="142" t="n">
        <v>4832</v>
      </c>
      <c r="D260" s="143"/>
      <c r="E260" s="143"/>
      <c r="F260" s="56"/>
      <c r="G260" s="56"/>
      <c r="H260" s="56"/>
      <c r="I260" s="56"/>
    </row>
    <row r="261" customFormat="false" ht="18.75" hidden="false" customHeight="true" outlineLevel="0" collapsed="false">
      <c r="A261" s="140"/>
      <c r="B261" s="141" t="n">
        <v>2016</v>
      </c>
      <c r="C261" s="142" t="n">
        <v>5191</v>
      </c>
      <c r="D261" s="143"/>
      <c r="E261" s="143"/>
      <c r="F261" s="56"/>
      <c r="G261" s="56"/>
      <c r="H261" s="56"/>
      <c r="I261" s="56"/>
    </row>
    <row r="262" customFormat="false" ht="18.75" hidden="false" customHeight="true" outlineLevel="0" collapsed="false">
      <c r="A262" s="140"/>
      <c r="B262" s="141" t="n">
        <v>2017</v>
      </c>
      <c r="C262" s="142" t="n">
        <v>5551</v>
      </c>
      <c r="D262" s="143"/>
      <c r="E262" s="143"/>
      <c r="F262" s="56"/>
      <c r="G262" s="56"/>
      <c r="H262" s="56"/>
      <c r="I262" s="56"/>
    </row>
    <row r="263" customFormat="false" ht="18.75" hidden="false" customHeight="true" outlineLevel="0" collapsed="false">
      <c r="A263" s="140"/>
      <c r="B263" s="141" t="n">
        <v>2018</v>
      </c>
      <c r="C263" s="142" t="n">
        <v>5669</v>
      </c>
      <c r="D263" s="143"/>
      <c r="E263" s="143"/>
      <c r="F263" s="56"/>
      <c r="G263" s="56"/>
      <c r="H263" s="56"/>
      <c r="I263" s="142"/>
    </row>
    <row r="264" customFormat="false" ht="18.75" hidden="false" customHeight="true" outlineLevel="0" collapsed="false">
      <c r="A264" s="140"/>
      <c r="B264" s="141" t="n">
        <v>2019</v>
      </c>
      <c r="C264" s="142" t="n">
        <v>6243</v>
      </c>
      <c r="D264" s="143"/>
      <c r="E264" s="143"/>
      <c r="F264" s="56"/>
      <c r="G264" s="56"/>
      <c r="H264" s="56"/>
      <c r="I264" s="56"/>
    </row>
    <row r="265" customFormat="false" ht="18.75" hidden="false" customHeight="true" outlineLevel="0" collapsed="false">
      <c r="A265" s="140"/>
      <c r="B265" s="141" t="n">
        <v>2020</v>
      </c>
      <c r="C265" s="142" t="n">
        <v>6363</v>
      </c>
      <c r="D265" s="143"/>
      <c r="E265" s="143"/>
      <c r="F265" s="56"/>
      <c r="G265" s="56"/>
      <c r="H265" s="56"/>
      <c r="I265" s="56"/>
    </row>
    <row r="266" customFormat="false" ht="18.75" hidden="false" customHeight="true" outlineLevel="0" collapsed="false">
      <c r="A266" s="140"/>
      <c r="B266" s="141" t="n">
        <v>2021</v>
      </c>
      <c r="C266" s="142" t="n">
        <v>6887</v>
      </c>
      <c r="D266" s="143"/>
      <c r="E266" s="143"/>
      <c r="F266" s="56"/>
      <c r="G266" s="56"/>
      <c r="H266" s="56"/>
      <c r="I266" s="56"/>
    </row>
    <row r="267" customFormat="false" ht="18.75" hidden="false" customHeight="true" outlineLevel="0" collapsed="false">
      <c r="A267" s="92"/>
      <c r="B267" s="81"/>
      <c r="C267" s="81"/>
      <c r="D267" s="56"/>
      <c r="E267" s="56"/>
      <c r="F267" s="56"/>
      <c r="G267" s="56"/>
      <c r="H267" s="56"/>
      <c r="I267" s="56"/>
    </row>
    <row r="268" customFormat="false" ht="18.75" hidden="false" customHeight="true" outlineLevel="0" collapsed="false">
      <c r="A268" s="92"/>
      <c r="B268" s="81"/>
      <c r="C268" s="81"/>
      <c r="D268" s="56"/>
      <c r="E268" s="56"/>
      <c r="F268" s="56"/>
      <c r="G268" s="56"/>
      <c r="H268" s="56"/>
      <c r="I268" s="56"/>
    </row>
    <row r="269" customFormat="false" ht="18.75" hidden="false" customHeight="true" outlineLevel="0" collapsed="false">
      <c r="A269" s="92"/>
      <c r="B269" s="81"/>
      <c r="C269" s="81"/>
      <c r="D269" s="56"/>
      <c r="E269" s="56"/>
      <c r="F269" s="56"/>
      <c r="G269" s="56"/>
      <c r="H269" s="56"/>
      <c r="I269" s="56"/>
    </row>
    <row r="270" customFormat="false" ht="18.75" hidden="false" customHeight="true" outlineLevel="0" collapsed="false">
      <c r="A270" s="92"/>
      <c r="B270" s="81"/>
      <c r="C270" s="81"/>
      <c r="D270" s="56"/>
      <c r="E270" s="56"/>
      <c r="F270" s="56"/>
      <c r="G270" s="56"/>
      <c r="H270" s="56"/>
      <c r="I270" s="56"/>
    </row>
    <row r="271" customFormat="false" ht="18.75" hidden="false" customHeight="true" outlineLevel="0" collapsed="false">
      <c r="A271" s="92"/>
      <c r="B271" s="81"/>
      <c r="C271" s="81"/>
      <c r="D271" s="56"/>
      <c r="E271" s="56"/>
      <c r="F271" s="56"/>
      <c r="G271" s="56"/>
      <c r="H271" s="56"/>
      <c r="I271" s="56"/>
    </row>
    <row r="272" customFormat="false" ht="18.75" hidden="false" customHeight="true" outlineLevel="0" collapsed="false">
      <c r="A272" s="92"/>
      <c r="B272" s="81"/>
      <c r="C272" s="81"/>
      <c r="D272" s="56"/>
      <c r="E272" s="56"/>
      <c r="F272" s="56"/>
      <c r="G272" s="56"/>
      <c r="H272" s="56"/>
      <c r="I272" s="56"/>
    </row>
    <row r="273" customFormat="false" ht="18.75" hidden="false" customHeight="true" outlineLevel="0" collapsed="false">
      <c r="A273" s="92"/>
      <c r="B273" s="81"/>
      <c r="C273" s="81"/>
      <c r="D273" s="56"/>
      <c r="E273" s="56"/>
      <c r="F273" s="56"/>
      <c r="G273" s="56"/>
      <c r="H273" s="56"/>
      <c r="I273" s="56"/>
    </row>
    <row r="274" customFormat="false" ht="18.75" hidden="false" customHeight="true" outlineLevel="0" collapsed="false">
      <c r="A274" s="92"/>
      <c r="B274" s="81"/>
      <c r="C274" s="81"/>
      <c r="D274" s="56"/>
      <c r="E274" s="56"/>
      <c r="F274" s="56"/>
      <c r="G274" s="56"/>
      <c r="H274" s="56"/>
      <c r="I274" s="56"/>
    </row>
    <row r="275" customFormat="false" ht="18.75" hidden="false" customHeight="true" outlineLevel="0" collapsed="false">
      <c r="A275" s="92"/>
      <c r="B275" s="81"/>
      <c r="C275" s="81"/>
      <c r="D275" s="56"/>
      <c r="E275" s="56"/>
      <c r="F275" s="56"/>
      <c r="G275" s="56"/>
      <c r="H275" s="56"/>
      <c r="I275" s="56"/>
    </row>
    <row r="276" customFormat="false" ht="18.75" hidden="false" customHeight="true" outlineLevel="0" collapsed="false">
      <c r="A276" s="92"/>
      <c r="B276" s="81"/>
      <c r="C276" s="81"/>
      <c r="D276" s="56"/>
      <c r="E276" s="56"/>
      <c r="F276" s="56"/>
      <c r="G276" s="56"/>
      <c r="H276" s="56"/>
      <c r="I276" s="56"/>
    </row>
  </sheetData>
  <mergeCells count="55">
    <mergeCell ref="A1:C1"/>
    <mergeCell ref="D1:I1"/>
    <mergeCell ref="A2:B2"/>
    <mergeCell ref="C2:H2"/>
    <mergeCell ref="B3:D3"/>
    <mergeCell ref="B4:D4"/>
    <mergeCell ref="B5:D5"/>
    <mergeCell ref="B6:D6"/>
    <mergeCell ref="A7:B7"/>
    <mergeCell ref="C7:E7"/>
    <mergeCell ref="F7:I7"/>
    <mergeCell ref="A8:B8"/>
    <mergeCell ref="C8:E8"/>
    <mergeCell ref="F8:I8"/>
    <mergeCell ref="A9:B9"/>
    <mergeCell ref="C9:E9"/>
    <mergeCell ref="F9:I9"/>
    <mergeCell ref="A49:I49"/>
    <mergeCell ref="A63:B63"/>
    <mergeCell ref="D63:F63"/>
    <mergeCell ref="D64:F64"/>
    <mergeCell ref="D65:F65"/>
    <mergeCell ref="D66:F66"/>
    <mergeCell ref="D68:F68"/>
    <mergeCell ref="D70:F70"/>
    <mergeCell ref="D72:F72"/>
    <mergeCell ref="D74:F74"/>
    <mergeCell ref="D76:F76"/>
    <mergeCell ref="D78:F78"/>
    <mergeCell ref="D80:F80"/>
    <mergeCell ref="D82:F82"/>
    <mergeCell ref="D84:F84"/>
    <mergeCell ref="D86:F86"/>
    <mergeCell ref="A87:C87"/>
    <mergeCell ref="D87:F87"/>
    <mergeCell ref="D88:F88"/>
    <mergeCell ref="A89:B89"/>
    <mergeCell ref="D89:F89"/>
    <mergeCell ref="D90:F90"/>
    <mergeCell ref="A91:C91"/>
    <mergeCell ref="A102:C102"/>
    <mergeCell ref="F102:H102"/>
    <mergeCell ref="B115:B121"/>
    <mergeCell ref="B124:B131"/>
    <mergeCell ref="B134:B142"/>
    <mergeCell ref="B145:B153"/>
    <mergeCell ref="B156:B165"/>
    <mergeCell ref="B168:B177"/>
    <mergeCell ref="B180:B190"/>
    <mergeCell ref="B193:B203"/>
    <mergeCell ref="B206:B216"/>
    <mergeCell ref="B219:B229"/>
    <mergeCell ref="B237:F237"/>
    <mergeCell ref="B238:C238"/>
    <mergeCell ref="A240:B240"/>
  </mergeCells>
  <hyperlinks>
    <hyperlink ref="B237" r:id="rId1" display="CDE SACS and Alternative Form Annual Financial Data: Unaudited year-end data in downloadable, self-extracting files."/>
    <hyperlink ref="B238" r:id="rId2" display="CSFA Charter School Facility Grant Program (Senate Bill (SB) 740 Program)"/>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I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0.38"/>
    <col collapsed="false" customWidth="true" hidden="false" outlineLevel="0" max="2" min="2" style="0" width="9.75"/>
    <col collapsed="false" customWidth="true" hidden="false" outlineLevel="0" max="3" min="3" style="0" width="12.13"/>
    <col collapsed="false" customWidth="true" hidden="false" outlineLevel="0" max="5" min="5" style="0" width="30.12"/>
    <col collapsed="false" customWidth="true" hidden="false" outlineLevel="0" max="6" min="6" style="0" width="15.13"/>
    <col collapsed="false" customWidth="true" hidden="false" outlineLevel="0" max="7" min="7" style="0" width="32.75"/>
    <col collapsed="false" customWidth="true" hidden="false" outlineLevel="0" max="9" min="9" style="0" width="64.5"/>
  </cols>
  <sheetData>
    <row r="1" customFormat="false" ht="15.75" hidden="false" customHeight="false" outlineLevel="0" collapsed="false">
      <c r="A1" s="21"/>
      <c r="B1" s="21" t="s">
        <v>17</v>
      </c>
      <c r="C1" s="22" t="s">
        <v>18</v>
      </c>
      <c r="D1" s="22" t="s">
        <v>19</v>
      </c>
      <c r="E1" s="22" t="s">
        <v>20</v>
      </c>
      <c r="F1" s="22" t="s">
        <v>21</v>
      </c>
      <c r="G1" s="23" t="s">
        <v>22</v>
      </c>
      <c r="H1" s="22" t="s">
        <v>23</v>
      </c>
      <c r="I1" s="144" t="s">
        <v>10</v>
      </c>
    </row>
    <row r="2" customFormat="false" ht="15.75" hidden="false" customHeight="false" outlineLevel="0" collapsed="false">
      <c r="A2" s="14"/>
      <c r="B2" s="14" t="s">
        <v>24</v>
      </c>
      <c r="C2" s="24" t="s">
        <v>25</v>
      </c>
      <c r="D2" s="24" t="s">
        <v>26</v>
      </c>
      <c r="E2" s="24" t="s">
        <v>27</v>
      </c>
      <c r="F2" s="24"/>
      <c r="G2" s="24" t="s">
        <v>28</v>
      </c>
      <c r="H2" s="25" t="s">
        <v>29</v>
      </c>
      <c r="I2" s="82"/>
    </row>
    <row r="3" customFormat="false" ht="15.75" hidden="false" customHeight="false" outlineLevel="0" collapsed="false">
      <c r="A3" s="6"/>
      <c r="B3" s="14"/>
      <c r="C3" s="24" t="s">
        <v>25</v>
      </c>
      <c r="D3" s="24" t="s">
        <v>26</v>
      </c>
      <c r="E3" s="24" t="s">
        <v>30</v>
      </c>
      <c r="F3" s="24"/>
      <c r="G3" s="24" t="s">
        <v>31</v>
      </c>
      <c r="H3" s="25" t="s">
        <v>32</v>
      </c>
      <c r="I3" s="82"/>
    </row>
    <row r="4" customFormat="false" ht="15.75" hidden="false" customHeight="false" outlineLevel="0" collapsed="false">
      <c r="A4" s="6"/>
      <c r="B4" s="14"/>
      <c r="C4" s="24" t="s">
        <v>33</v>
      </c>
      <c r="D4" s="24" t="s">
        <v>34</v>
      </c>
      <c r="E4" s="24" t="s">
        <v>35</v>
      </c>
      <c r="F4" s="24"/>
      <c r="G4" s="24" t="s">
        <v>36</v>
      </c>
      <c r="H4" s="25" t="s">
        <v>37</v>
      </c>
      <c r="I4" s="82"/>
    </row>
    <row r="5" customFormat="false" ht="15.75" hidden="false" customHeight="false" outlineLevel="0" collapsed="false">
      <c r="A5" s="6"/>
      <c r="B5" s="14"/>
      <c r="C5" s="24" t="s">
        <v>38</v>
      </c>
      <c r="D5" s="133" t="s">
        <v>26</v>
      </c>
      <c r="E5" s="24" t="s">
        <v>39</v>
      </c>
      <c r="F5" s="24"/>
      <c r="G5" s="27" t="n">
        <v>41820</v>
      </c>
      <c r="H5" s="25" t="s">
        <v>40</v>
      </c>
      <c r="I5" s="82"/>
    </row>
    <row r="6" customFormat="false" ht="15.75" hidden="false" customHeight="false" outlineLevel="0" collapsed="false">
      <c r="A6" s="6"/>
      <c r="B6" s="14"/>
      <c r="C6" s="24" t="s">
        <v>41</v>
      </c>
      <c r="D6" s="133" t="s">
        <v>42</v>
      </c>
      <c r="E6" s="24" t="s">
        <v>43</v>
      </c>
      <c r="F6" s="24"/>
      <c r="G6" s="27" t="n">
        <v>42185</v>
      </c>
      <c r="H6" s="25" t="s">
        <v>40</v>
      </c>
      <c r="I6" s="82"/>
    </row>
    <row r="7" customFormat="false" ht="15.75" hidden="false" customHeight="false" outlineLevel="0" collapsed="false">
      <c r="A7" s="6"/>
      <c r="B7" s="14"/>
      <c r="C7" s="24" t="s">
        <v>38</v>
      </c>
      <c r="D7" s="133" t="s">
        <v>26</v>
      </c>
      <c r="E7" s="24" t="s">
        <v>44</v>
      </c>
      <c r="F7" s="24"/>
      <c r="G7" s="24" t="s">
        <v>45</v>
      </c>
      <c r="H7" s="25" t="s">
        <v>40</v>
      </c>
      <c r="I7" s="82"/>
    </row>
    <row r="8" customFormat="false" ht="15.75" hidden="false" customHeight="false" outlineLevel="0" collapsed="false">
      <c r="A8" s="6"/>
      <c r="B8" s="14"/>
      <c r="C8" s="24" t="s">
        <v>46</v>
      </c>
      <c r="D8" s="24"/>
      <c r="E8" s="24" t="s">
        <v>47</v>
      </c>
      <c r="F8" s="24" t="s">
        <v>48</v>
      </c>
      <c r="G8" s="24" t="s">
        <v>49</v>
      </c>
      <c r="H8" s="25" t="s">
        <v>50</v>
      </c>
      <c r="I8" s="82" t="s">
        <v>51</v>
      </c>
    </row>
    <row r="9" customFormat="false" ht="15.75" hidden="false" customHeight="false" outlineLevel="0" collapsed="false">
      <c r="A9" s="6"/>
      <c r="B9" s="14"/>
      <c r="C9" s="24" t="s">
        <v>52</v>
      </c>
      <c r="D9" s="24" t="s">
        <v>53</v>
      </c>
      <c r="E9" s="24" t="s">
        <v>54</v>
      </c>
      <c r="F9" s="24"/>
      <c r="G9" s="24" t="s">
        <v>55</v>
      </c>
      <c r="H9" s="25" t="s">
        <v>56</v>
      </c>
      <c r="I9" s="82"/>
    </row>
    <row r="10" customFormat="false" ht="15.75" hidden="false" customHeight="false" outlineLevel="0" collapsed="false">
      <c r="A10" s="6"/>
      <c r="B10" s="28" t="n">
        <v>2010</v>
      </c>
      <c r="C10" s="24" t="s">
        <v>52</v>
      </c>
      <c r="D10" s="24" t="s">
        <v>53</v>
      </c>
      <c r="E10" s="24" t="s">
        <v>57</v>
      </c>
      <c r="F10" s="24"/>
      <c r="G10" s="24"/>
      <c r="H10" s="25" t="s">
        <v>58</v>
      </c>
      <c r="I10" s="82"/>
    </row>
    <row r="11" customFormat="false" ht="15.75" hidden="false" customHeight="false" outlineLevel="0" collapsed="false">
      <c r="A11" s="6"/>
      <c r="B11" s="14"/>
      <c r="C11" s="24" t="s">
        <v>52</v>
      </c>
      <c r="D11" s="24" t="s">
        <v>53</v>
      </c>
      <c r="E11" s="24" t="s">
        <v>59</v>
      </c>
      <c r="F11" s="24" t="s">
        <v>60</v>
      </c>
      <c r="G11" s="24" t="s">
        <v>61</v>
      </c>
      <c r="H11" s="25" t="s">
        <v>62</v>
      </c>
      <c r="I11" s="82"/>
    </row>
    <row r="12" customFormat="false" ht="15.75" hidden="false" customHeight="false" outlineLevel="0" collapsed="false">
      <c r="A12" s="6"/>
      <c r="B12" s="14"/>
      <c r="C12" s="24" t="s">
        <v>63</v>
      </c>
      <c r="D12" s="24" t="s">
        <v>64</v>
      </c>
      <c r="E12" s="24" t="s">
        <v>65</v>
      </c>
      <c r="F12" s="24"/>
      <c r="G12" s="24" t="s">
        <v>66</v>
      </c>
      <c r="H12" s="25" t="s">
        <v>67</v>
      </c>
      <c r="I12" s="82"/>
    </row>
    <row r="13" customFormat="false" ht="15.75" hidden="false" customHeight="false" outlineLevel="0" collapsed="false">
      <c r="A13" s="6"/>
      <c r="B13" s="28" t="n">
        <v>2011</v>
      </c>
      <c r="C13" s="24" t="s">
        <v>52</v>
      </c>
      <c r="D13" s="24" t="s">
        <v>53</v>
      </c>
      <c r="E13" s="24" t="s">
        <v>68</v>
      </c>
      <c r="F13" s="24"/>
      <c r="G13" s="24"/>
      <c r="H13" s="25" t="s">
        <v>69</v>
      </c>
      <c r="I13" s="82"/>
    </row>
    <row r="14" customFormat="false" ht="15.75" hidden="false" customHeight="false" outlineLevel="0" collapsed="false">
      <c r="A14" s="6"/>
      <c r="B14" s="28"/>
      <c r="C14" s="24" t="s">
        <v>70</v>
      </c>
      <c r="D14" s="24" t="s">
        <v>71</v>
      </c>
      <c r="E14" s="24" t="s">
        <v>72</v>
      </c>
      <c r="F14" s="24"/>
      <c r="G14" s="29" t="n">
        <v>41791</v>
      </c>
      <c r="H14" s="30" t="s">
        <v>73</v>
      </c>
      <c r="I14" s="82"/>
    </row>
    <row r="15" customFormat="false" ht="15.75" hidden="false" customHeight="false" outlineLevel="0" collapsed="false">
      <c r="A15" s="6"/>
      <c r="B15" s="28"/>
      <c r="C15" s="24" t="s">
        <v>70</v>
      </c>
      <c r="D15" s="24" t="s">
        <v>71</v>
      </c>
      <c r="E15" s="24" t="s">
        <v>74</v>
      </c>
      <c r="F15" s="24"/>
      <c r="G15" s="29"/>
      <c r="H15" s="30" t="s">
        <v>73</v>
      </c>
      <c r="I15" s="82" t="s">
        <v>75</v>
      </c>
    </row>
    <row r="16" customFormat="false" ht="15.75" hidden="false" customHeight="false" outlineLevel="0" collapsed="false">
      <c r="A16" s="6"/>
      <c r="B16" s="28"/>
      <c r="C16" s="24" t="s">
        <v>70</v>
      </c>
      <c r="D16" s="24" t="s">
        <v>71</v>
      </c>
      <c r="E16" s="24" t="s">
        <v>76</v>
      </c>
      <c r="F16" s="24"/>
      <c r="G16" s="29"/>
      <c r="H16" s="30" t="s">
        <v>77</v>
      </c>
      <c r="I16" s="82" t="s">
        <v>78</v>
      </c>
    </row>
    <row r="17" customFormat="false" ht="15.75" hidden="false" customHeight="false" outlineLevel="0" collapsed="false">
      <c r="A17" s="6"/>
      <c r="B17" s="28" t="n">
        <v>2012</v>
      </c>
      <c r="C17" s="24" t="s">
        <v>79</v>
      </c>
      <c r="D17" s="24" t="s">
        <v>71</v>
      </c>
      <c r="E17" s="24" t="s">
        <v>80</v>
      </c>
      <c r="F17" s="24"/>
      <c r="G17" s="24" t="str">
        <f aca="false">CONCATENATE("12/1/2041
2022: Paid off with Series OG2-2021AB bonds. (See line ", ROW(A51), ".)")</f>
        <v>12/1/2041
2022: Paid off with Series OG2-2021AB bonds. (See line 51.)</v>
      </c>
      <c r="H17" s="30" t="s">
        <v>81</v>
      </c>
      <c r="I17" s="82" t="str">
        <f aca="false">CONCATENATE("Used to repay promissory notes on lines ", ROW(A15), " and ", ROW(A16), ". Subject to mandatory redemptions prior to stated maturity by Sinking Accounts Payment Fund established Dec 2018. 
In Dec 2019, Series 2011A experienced a maturity of $140K.  
Paid off with Series OG2021 bonds. See line ", ROW(A51), ".")</f>
        <v>Used to repay promissory notes on lines 15 and 16. Subject to mandatory redemptions prior to stated maturity by Sinking Accounts Payment Fund established Dec 2018. 
In Dec 2019, Series 2011A experienced a maturity of $140K.  
Paid off with Series OG2021 bonds. See line 51.</v>
      </c>
    </row>
    <row r="18" customFormat="false" ht="15.75" hidden="false" customHeight="false" outlineLevel="0" collapsed="false">
      <c r="A18" s="6"/>
      <c r="B18" s="28"/>
      <c r="C18" s="24" t="s">
        <v>79</v>
      </c>
      <c r="D18" s="24" t="s">
        <v>71</v>
      </c>
      <c r="E18" s="24" t="s">
        <v>82</v>
      </c>
      <c r="F18" s="24"/>
      <c r="G18" s="29" t="n">
        <v>43435</v>
      </c>
      <c r="H18" s="30" t="s">
        <v>81</v>
      </c>
      <c r="I18" s="82" t="str">
        <f aca="false">CONCATENATE("Used to repay promissory notes on lines ", ROW(B16), " and ", ROW(A17), ".  Subject to mandatory redemptions prior to stated maturity by Sinking Accounts Payment Fund established Dec 2013.
Paid off with Series OG2021 bonds. See line ", ROW(A51), ".")</f>
        <v>Used to repay promissory notes on lines 16 and 17.  Subject to mandatory redemptions prior to stated maturity by Sinking Accounts Payment Fund established Dec 2013.
Paid off with Series OG2021 bonds. See line 51.</v>
      </c>
    </row>
    <row r="19" customFormat="false" ht="15.75" hidden="false" customHeight="false" outlineLevel="0" collapsed="false">
      <c r="A19" s="6"/>
      <c r="B19" s="28"/>
      <c r="C19" s="24" t="s">
        <v>83</v>
      </c>
      <c r="D19" s="24" t="s">
        <v>84</v>
      </c>
      <c r="E19" s="24" t="s">
        <v>85</v>
      </c>
      <c r="F19" s="24"/>
      <c r="G19" s="24" t="s">
        <v>86</v>
      </c>
      <c r="H19" s="25" t="s">
        <v>87</v>
      </c>
      <c r="I19" s="82" t="s">
        <v>88</v>
      </c>
    </row>
    <row r="20" customFormat="false" ht="15.75" hidden="false" customHeight="false" outlineLevel="0" collapsed="false">
      <c r="A20" s="6"/>
      <c r="B20" s="6"/>
      <c r="C20" s="24" t="s">
        <v>70</v>
      </c>
      <c r="D20" s="24" t="s">
        <v>53</v>
      </c>
      <c r="E20" s="24" t="s">
        <v>89</v>
      </c>
      <c r="F20" s="24" t="s">
        <v>90</v>
      </c>
      <c r="G20" s="31" t="n">
        <v>42916</v>
      </c>
      <c r="H20" s="25" t="s">
        <v>91</v>
      </c>
      <c r="I20" s="82" t="str">
        <f aca="false">CONCATENATE("Combination of new $1.1M loan with existing $2.3M (line ",ROW(A8),"). This new loan does not appear in the YE 2011 Consolidated Financial Statements AFAICT.")</f>
        <v>Combination of new $1.1M loan with existing $2.3M (line 8). This new loan does not appear in the YE 2011 Consolidated Financial Statements AFAICT.</v>
      </c>
    </row>
    <row r="21" customFormat="false" ht="15.75" hidden="false" customHeight="false" outlineLevel="0" collapsed="false">
      <c r="A21" s="6"/>
      <c r="B21" s="28"/>
      <c r="C21" s="24" t="s">
        <v>70</v>
      </c>
      <c r="D21" s="35" t="s">
        <v>53</v>
      </c>
      <c r="E21" s="24" t="s">
        <v>92</v>
      </c>
      <c r="F21" s="24"/>
      <c r="G21" s="31" t="n">
        <v>41548</v>
      </c>
      <c r="H21" s="25" t="s">
        <v>93</v>
      </c>
      <c r="I21" s="82"/>
    </row>
    <row r="22" customFormat="false" ht="15.75" hidden="false" customHeight="false" outlineLevel="0" collapsed="false">
      <c r="A22" s="6"/>
      <c r="B22" s="14"/>
      <c r="C22" s="24" t="s">
        <v>70</v>
      </c>
      <c r="D22" s="24" t="s">
        <v>53</v>
      </c>
      <c r="E22" s="24" t="s">
        <v>94</v>
      </c>
      <c r="F22" s="24"/>
      <c r="G22" s="24"/>
      <c r="H22" s="25" t="s">
        <v>0</v>
      </c>
      <c r="I22" s="145" t="str">
        <f aca="false">CONCATENATE("Are 3 of 5 loans are the same as those on line ", ROW(A13), "???")</f>
        <v>Are 3 of 5 loans are the same as those on line 13???</v>
      </c>
    </row>
    <row r="23" customFormat="false" ht="15.75" hidden="false" customHeight="false" outlineLevel="0" collapsed="false">
      <c r="A23" s="6"/>
      <c r="B23" s="14"/>
      <c r="C23" s="24" t="s">
        <v>79</v>
      </c>
      <c r="D23" s="24" t="s">
        <v>95</v>
      </c>
      <c r="E23" s="24" t="s">
        <v>96</v>
      </c>
      <c r="F23" s="24" t="s">
        <v>97</v>
      </c>
      <c r="G23" s="24" t="s">
        <v>98</v>
      </c>
      <c r="H23" s="25" t="s">
        <v>99</v>
      </c>
      <c r="I23" s="82" t="s">
        <v>100</v>
      </c>
    </row>
    <row r="24" customFormat="false" ht="15.75" hidden="false" customHeight="false" outlineLevel="0" collapsed="false">
      <c r="A24" s="6"/>
      <c r="B24" s="14"/>
      <c r="C24" s="24" t="s">
        <v>79</v>
      </c>
      <c r="D24" s="24" t="s">
        <v>53</v>
      </c>
      <c r="E24" s="24" t="s">
        <v>101</v>
      </c>
      <c r="F24" s="24"/>
      <c r="G24" s="24" t="s">
        <v>102</v>
      </c>
      <c r="H24" s="25" t="s">
        <v>103</v>
      </c>
      <c r="I24" s="82"/>
    </row>
    <row r="25" customFormat="false" ht="15.75" hidden="false" customHeight="false" outlineLevel="0" collapsed="false">
      <c r="A25" s="6"/>
      <c r="B25" s="14"/>
      <c r="C25" s="24" t="s">
        <v>70</v>
      </c>
      <c r="D25" s="24"/>
      <c r="E25" s="24" t="s">
        <v>104</v>
      </c>
      <c r="F25" s="24"/>
      <c r="G25" s="31" t="n">
        <v>41699</v>
      </c>
      <c r="H25" s="25" t="s">
        <v>105</v>
      </c>
      <c r="I25" s="82" t="s">
        <v>106</v>
      </c>
    </row>
    <row r="26" customFormat="false" ht="15.75" hidden="false" customHeight="false" outlineLevel="0" collapsed="false">
      <c r="A26" s="6"/>
      <c r="B26" s="14"/>
      <c r="C26" s="24" t="s">
        <v>107</v>
      </c>
      <c r="D26" s="24" t="s">
        <v>108</v>
      </c>
      <c r="E26" s="24" t="s">
        <v>109</v>
      </c>
      <c r="F26" s="24"/>
      <c r="G26" s="24" t="s">
        <v>110</v>
      </c>
      <c r="H26" s="25" t="s">
        <v>105</v>
      </c>
      <c r="I26" s="82" t="str">
        <f aca="false">CONCATENATE("Repaid with Series 2012 bonds  (line ", ROW(A27), ")")</f>
        <v>Repaid with Series 2012 bonds  (line 27)</v>
      </c>
    </row>
    <row r="27" customFormat="false" ht="15.75" hidden="false" customHeight="false" outlineLevel="0" collapsed="false">
      <c r="A27" s="6"/>
      <c r="B27" s="14" t="n">
        <v>2013</v>
      </c>
      <c r="C27" s="24" t="s">
        <v>79</v>
      </c>
      <c r="D27" s="24" t="s">
        <v>108</v>
      </c>
      <c r="E27" s="24" t="s">
        <v>111</v>
      </c>
      <c r="F27" s="24"/>
      <c r="G27" s="24" t="s">
        <v>112</v>
      </c>
      <c r="H27" s="25" t="s">
        <v>113</v>
      </c>
      <c r="I27" s="82" t="s">
        <v>114</v>
      </c>
    </row>
    <row r="28" customFormat="false" ht="15.75" hidden="false" customHeight="false" outlineLevel="0" collapsed="false">
      <c r="A28" s="6"/>
      <c r="B28" s="14"/>
      <c r="C28" s="24" t="s">
        <v>70</v>
      </c>
      <c r="D28" s="24"/>
      <c r="E28" s="33" t="s">
        <v>115</v>
      </c>
      <c r="F28" s="24"/>
      <c r="G28" s="31" t="n">
        <v>43617</v>
      </c>
      <c r="H28" s="25" t="s">
        <v>116</v>
      </c>
      <c r="I28" s="82" t="s">
        <v>117</v>
      </c>
    </row>
    <row r="29" customFormat="false" ht="15.75" hidden="false" customHeight="false" outlineLevel="0" collapsed="false">
      <c r="A29" s="6"/>
      <c r="B29" s="14"/>
      <c r="C29" s="24" t="s">
        <v>70</v>
      </c>
      <c r="D29" s="24" t="s">
        <v>118</v>
      </c>
      <c r="E29" s="33" t="s">
        <v>119</v>
      </c>
      <c r="F29" s="24"/>
      <c r="G29" s="31" t="n">
        <v>41548</v>
      </c>
      <c r="H29" s="25" t="s">
        <v>120</v>
      </c>
      <c r="I29" s="82" t="s">
        <v>121</v>
      </c>
    </row>
    <row r="30" customFormat="false" ht="15.75" hidden="false" customHeight="false" outlineLevel="0" collapsed="false">
      <c r="A30" s="6"/>
      <c r="B30" s="14"/>
      <c r="C30" s="24" t="s">
        <v>70</v>
      </c>
      <c r="D30" s="24" t="s">
        <v>53</v>
      </c>
      <c r="E30" s="24" t="s">
        <v>122</v>
      </c>
      <c r="F30" s="24"/>
      <c r="G30" s="24"/>
      <c r="H30" s="25" t="s">
        <v>120</v>
      </c>
      <c r="I30" s="145" t="str">
        <f aca="false">CONCATENATE("Are these the same loans as those on lines ", ROW(A13), " and ", ROW(A22), "???")</f>
        <v>Are these the same loans as those on lines 13 and 22???</v>
      </c>
    </row>
    <row r="31" customFormat="false" ht="15.75" hidden="false" customHeight="false" outlineLevel="0" collapsed="false">
      <c r="A31" s="6"/>
      <c r="B31" s="14" t="n">
        <v>2014</v>
      </c>
      <c r="C31" s="24" t="s">
        <v>70</v>
      </c>
      <c r="D31" s="24"/>
      <c r="E31" s="24" t="s">
        <v>123</v>
      </c>
      <c r="F31" s="24" t="s">
        <v>124</v>
      </c>
      <c r="G31" s="24"/>
      <c r="H31" s="25" t="s">
        <v>125</v>
      </c>
      <c r="I31" s="82"/>
    </row>
    <row r="32" customFormat="false" ht="15.75" hidden="false" customHeight="false" outlineLevel="0" collapsed="false">
      <c r="A32" s="6"/>
      <c r="B32" s="14"/>
      <c r="C32" s="24" t="s">
        <v>70</v>
      </c>
      <c r="D32" s="24" t="s">
        <v>126</v>
      </c>
      <c r="E32" s="24" t="s">
        <v>127</v>
      </c>
      <c r="F32" s="24"/>
      <c r="G32" s="29" t="n">
        <v>41821</v>
      </c>
      <c r="H32" s="25" t="s">
        <v>128</v>
      </c>
      <c r="I32" s="82" t="s">
        <v>129</v>
      </c>
    </row>
    <row r="33" customFormat="false" ht="15.75" hidden="false" customHeight="false" outlineLevel="0" collapsed="false">
      <c r="A33" s="6"/>
      <c r="B33" s="14"/>
      <c r="C33" s="24" t="s">
        <v>130</v>
      </c>
      <c r="D33" s="24" t="s">
        <v>131</v>
      </c>
      <c r="E33" s="24" t="s">
        <v>132</v>
      </c>
      <c r="F33" s="24"/>
      <c r="G33" s="24" t="s">
        <v>133</v>
      </c>
      <c r="H33" s="25" t="s">
        <v>134</v>
      </c>
      <c r="I33" s="82" t="s">
        <v>135</v>
      </c>
    </row>
    <row r="34" customFormat="false" ht="15.75" hidden="false" customHeight="false" outlineLevel="0" collapsed="false">
      <c r="A34" s="6"/>
      <c r="B34" s="14"/>
      <c r="C34" s="24" t="s">
        <v>136</v>
      </c>
      <c r="D34" s="24" t="s">
        <v>137</v>
      </c>
      <c r="E34" s="24" t="s">
        <v>138</v>
      </c>
      <c r="F34" s="24"/>
      <c r="G34" s="24" t="s">
        <v>139</v>
      </c>
      <c r="H34" s="25" t="s">
        <v>140</v>
      </c>
      <c r="I34" s="82" t="s">
        <v>141</v>
      </c>
    </row>
    <row r="35" customFormat="false" ht="15.75" hidden="false" customHeight="false" outlineLevel="0" collapsed="false">
      <c r="A35" s="6"/>
      <c r="B35" s="14" t="n">
        <v>2015</v>
      </c>
      <c r="C35" s="24" t="s">
        <v>142</v>
      </c>
      <c r="D35" s="24" t="s">
        <v>143</v>
      </c>
      <c r="E35" s="24" t="s">
        <v>144</v>
      </c>
      <c r="F35" s="24"/>
      <c r="G35" s="24" t="s">
        <v>145</v>
      </c>
      <c r="H35" s="25" t="s">
        <v>146</v>
      </c>
      <c r="I35" s="82" t="s">
        <v>147</v>
      </c>
    </row>
    <row r="36" customFormat="false" ht="15.75" hidden="false" customHeight="false" outlineLevel="0" collapsed="false">
      <c r="A36" s="6"/>
      <c r="B36" s="14" t="n">
        <v>2016</v>
      </c>
      <c r="C36" s="24" t="s">
        <v>70</v>
      </c>
      <c r="D36" s="24" t="s">
        <v>148</v>
      </c>
      <c r="E36" s="24" t="s">
        <v>149</v>
      </c>
      <c r="F36" s="24"/>
      <c r="G36" s="24" t="s">
        <v>150</v>
      </c>
      <c r="H36" s="25" t="s">
        <v>151</v>
      </c>
      <c r="I36" s="82" t="s">
        <v>152</v>
      </c>
    </row>
    <row r="37" customFormat="false" ht="15.75" hidden="false" customHeight="false" outlineLevel="0" collapsed="false">
      <c r="A37" s="6"/>
      <c r="B37" s="14"/>
      <c r="C37" s="24" t="s">
        <v>70</v>
      </c>
      <c r="D37" s="24" t="s">
        <v>153</v>
      </c>
      <c r="E37" s="24" t="s">
        <v>154</v>
      </c>
      <c r="F37" s="24"/>
      <c r="G37" s="24" t="s">
        <v>155</v>
      </c>
      <c r="H37" s="25" t="s">
        <v>156</v>
      </c>
      <c r="I37" s="82" t="s">
        <v>157</v>
      </c>
    </row>
    <row r="38" customFormat="false" ht="15.75" hidden="false" customHeight="false" outlineLevel="0" collapsed="false">
      <c r="A38" s="6"/>
      <c r="B38" s="14"/>
      <c r="C38" s="24" t="s">
        <v>79</v>
      </c>
      <c r="D38" s="24" t="s">
        <v>158</v>
      </c>
      <c r="E38" s="24" t="s">
        <v>159</v>
      </c>
      <c r="F38" s="24"/>
      <c r="G38" s="24" t="s">
        <v>160</v>
      </c>
      <c r="H38" s="25" t="s">
        <v>161</v>
      </c>
      <c r="I38" s="82" t="s">
        <v>162</v>
      </c>
    </row>
    <row r="39" customFormat="false" ht="15.75" hidden="false" customHeight="false" outlineLevel="0" collapsed="false">
      <c r="A39" s="6"/>
      <c r="B39" s="14"/>
      <c r="C39" s="24"/>
      <c r="D39" s="24"/>
      <c r="E39" s="34"/>
      <c r="F39" s="24"/>
      <c r="G39" s="35"/>
      <c r="H39" s="25"/>
      <c r="I39" s="146"/>
    </row>
    <row r="40" customFormat="false" ht="15.75" hidden="false" customHeight="false" outlineLevel="0" collapsed="false">
      <c r="A40" s="6"/>
      <c r="B40" s="14"/>
      <c r="C40" s="24" t="s">
        <v>79</v>
      </c>
      <c r="D40" s="24" t="s">
        <v>163</v>
      </c>
      <c r="E40" s="34" t="s">
        <v>164</v>
      </c>
      <c r="F40" s="24"/>
      <c r="G40" s="35" t="s">
        <v>165</v>
      </c>
      <c r="H40" s="25" t="s">
        <v>166</v>
      </c>
      <c r="I40" s="146" t="s">
        <v>167</v>
      </c>
    </row>
    <row r="41" customFormat="false" ht="15.75" hidden="false" customHeight="false" outlineLevel="0" collapsed="false">
      <c r="A41" s="37"/>
      <c r="B41" s="37"/>
      <c r="C41" s="37"/>
      <c r="D41" s="37"/>
      <c r="E41" s="37"/>
      <c r="F41" s="37"/>
      <c r="G41" s="37"/>
      <c r="H41" s="37"/>
      <c r="I41" s="37"/>
    </row>
    <row r="42" customFormat="false" ht="15.75" hidden="false" customHeight="false" outlineLevel="0" collapsed="false">
      <c r="A42" s="6"/>
      <c r="B42" s="14" t="n">
        <v>2017</v>
      </c>
      <c r="C42" s="6" t="s">
        <v>70</v>
      </c>
      <c r="D42" s="24"/>
      <c r="E42" s="34" t="s">
        <v>169</v>
      </c>
      <c r="F42" s="24" t="s">
        <v>170</v>
      </c>
      <c r="G42" s="27" t="n">
        <v>44926</v>
      </c>
      <c r="H42" s="25" t="s">
        <v>171</v>
      </c>
      <c r="I42" s="82" t="s">
        <v>172</v>
      </c>
    </row>
    <row r="43" customFormat="false" ht="15.75" hidden="false" customHeight="false" outlineLevel="0" collapsed="false">
      <c r="A43" s="6"/>
      <c r="B43" s="14"/>
      <c r="C43" s="6" t="s">
        <v>173</v>
      </c>
      <c r="D43" s="24"/>
      <c r="E43" s="34" t="s">
        <v>174</v>
      </c>
      <c r="F43" s="24"/>
      <c r="G43" s="24" t="s">
        <v>175</v>
      </c>
      <c r="H43" s="25" t="s">
        <v>176</v>
      </c>
      <c r="I43" s="82" t="s">
        <v>177</v>
      </c>
    </row>
    <row r="44" customFormat="false" ht="15.75" hidden="false" customHeight="false" outlineLevel="0" collapsed="false">
      <c r="A44" s="6"/>
      <c r="B44" s="14" t="n">
        <v>2018</v>
      </c>
      <c r="C44" s="24" t="s">
        <v>178</v>
      </c>
      <c r="D44" s="24" t="s">
        <v>179</v>
      </c>
      <c r="E44" s="24" t="s">
        <v>180</v>
      </c>
      <c r="F44" s="24"/>
      <c r="G44" s="24" t="s">
        <v>181</v>
      </c>
      <c r="H44" s="25" t="s">
        <v>182</v>
      </c>
      <c r="I44" s="82" t="s">
        <v>183</v>
      </c>
    </row>
    <row r="45" customFormat="false" ht="15.75" hidden="false" customHeight="false" outlineLevel="0" collapsed="false">
      <c r="A45" s="6"/>
      <c r="B45" s="14"/>
      <c r="C45" s="24"/>
      <c r="D45" s="24"/>
      <c r="E45" s="24" t="s">
        <v>184</v>
      </c>
      <c r="F45" s="24"/>
      <c r="G45" s="24" t="s">
        <v>185</v>
      </c>
      <c r="H45" s="25" t="s">
        <v>186</v>
      </c>
      <c r="I45" s="147" t="s">
        <v>187</v>
      </c>
    </row>
    <row r="46" customFormat="false" ht="15.75" hidden="false" customHeight="false" outlineLevel="0" collapsed="false">
      <c r="A46" s="6"/>
      <c r="B46" s="14" t="n">
        <v>2019</v>
      </c>
      <c r="C46" s="24" t="s">
        <v>188</v>
      </c>
      <c r="D46" s="24" t="s">
        <v>189</v>
      </c>
      <c r="E46" s="24" t="s">
        <v>190</v>
      </c>
      <c r="F46" s="24"/>
      <c r="G46" s="24" t="s">
        <v>191</v>
      </c>
      <c r="H46" s="25" t="s">
        <v>192</v>
      </c>
      <c r="I46" s="82" t="s">
        <v>193</v>
      </c>
    </row>
    <row r="47" customFormat="false" ht="15.75" hidden="false" customHeight="false" outlineLevel="0" collapsed="false">
      <c r="A47" s="6"/>
      <c r="B47" s="14"/>
      <c r="C47" s="24" t="s">
        <v>194</v>
      </c>
      <c r="D47" s="148" t="s">
        <v>195</v>
      </c>
      <c r="E47" s="24" t="s">
        <v>196</v>
      </c>
      <c r="F47" s="24"/>
      <c r="G47" s="24" t="s">
        <v>197</v>
      </c>
      <c r="H47" s="25" t="s">
        <v>198</v>
      </c>
      <c r="I47" s="82" t="s">
        <v>199</v>
      </c>
    </row>
    <row r="48" customFormat="false" ht="15.75" hidden="false" customHeight="false" outlineLevel="0" collapsed="false">
      <c r="A48" s="6"/>
      <c r="B48" s="14"/>
      <c r="C48" s="25" t="s">
        <v>178</v>
      </c>
      <c r="D48" s="25"/>
      <c r="E48" s="25" t="s">
        <v>200</v>
      </c>
      <c r="F48" s="25"/>
      <c r="G48" s="25" t="s">
        <v>201</v>
      </c>
      <c r="H48" s="25" t="s">
        <v>202</v>
      </c>
      <c r="I48" s="149" t="s">
        <v>203</v>
      </c>
    </row>
    <row r="49" customFormat="false" ht="15.75" hidden="false" customHeight="false" outlineLevel="0" collapsed="false">
      <c r="A49" s="6"/>
      <c r="B49" s="14" t="n">
        <v>2020</v>
      </c>
      <c r="C49" s="24" t="s">
        <v>70</v>
      </c>
      <c r="D49" s="24" t="s">
        <v>204</v>
      </c>
      <c r="E49" s="24" t="s">
        <v>205</v>
      </c>
      <c r="F49" s="24" t="s">
        <v>206</v>
      </c>
      <c r="G49" s="24" t="s">
        <v>207</v>
      </c>
      <c r="H49" s="25" t="s">
        <v>208</v>
      </c>
      <c r="I49" s="82"/>
    </row>
    <row r="50" customFormat="false" ht="15.75" hidden="false" customHeight="false" outlineLevel="0" collapsed="false">
      <c r="A50" s="6"/>
      <c r="B50" s="14"/>
      <c r="C50" s="24" t="s">
        <v>209</v>
      </c>
      <c r="D50" s="24"/>
      <c r="E50" s="24" t="s">
        <v>210</v>
      </c>
      <c r="F50" s="24"/>
      <c r="G50" s="24"/>
      <c r="H50" s="25" t="s">
        <v>211</v>
      </c>
      <c r="I50" s="82" t="s">
        <v>212</v>
      </c>
    </row>
    <row r="51" customFormat="false" ht="15.75" hidden="false" customHeight="false" outlineLevel="0" collapsed="false">
      <c r="A51" s="6"/>
      <c r="B51" s="14" t="n">
        <v>2021</v>
      </c>
      <c r="C51" s="24" t="s">
        <v>178</v>
      </c>
      <c r="D51" s="24" t="s">
        <v>213</v>
      </c>
      <c r="E51" s="42" t="s">
        <v>214</v>
      </c>
      <c r="F51" s="24"/>
      <c r="G51" s="24" t="s">
        <v>215</v>
      </c>
      <c r="H51" s="25" t="s">
        <v>216</v>
      </c>
      <c r="I51" s="82" t="str">
        <f aca="false">CONCATENATE("Used to pay off Series 2011 and Series 2012 bonds. See lines  ", ROW(A17), "-", ROW(A18), " and ", ROW(A27),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17-18 and 27. 
'Series OG2021 Bonds experienced a principal maturity of $700K.'
[The amount used to pay off Series 2011AB and Series 2012AB is less than the amount that was borrowed.]
[The amount borrowed is shown as $16.7M on page 2022/15, but as $15.25M on page 2022/18.]</v>
      </c>
    </row>
    <row r="52" customFormat="false" ht="15.75" hidden="false" customHeight="false" outlineLevel="0" collapsed="false">
      <c r="A52" s="24"/>
      <c r="B52" s="24"/>
      <c r="C52" s="24" t="s">
        <v>217</v>
      </c>
      <c r="D52" s="24" t="s">
        <v>217</v>
      </c>
      <c r="E52" s="42" t="s">
        <v>218</v>
      </c>
      <c r="F52" s="24"/>
      <c r="G52" s="24" t="s">
        <v>219</v>
      </c>
      <c r="H52" s="25" t="s">
        <v>220</v>
      </c>
      <c r="I52" s="109"/>
    </row>
    <row r="53" customFormat="false" ht="15.75" hidden="false" customHeight="false" outlineLevel="0" collapsed="false">
      <c r="A53" s="24"/>
      <c r="B53" s="24"/>
      <c r="C53" s="24" t="s">
        <v>221</v>
      </c>
      <c r="D53" s="24" t="s">
        <v>222</v>
      </c>
      <c r="E53" s="42" t="s">
        <v>223</v>
      </c>
      <c r="F53" s="24"/>
      <c r="G53" s="24" t="s">
        <v>224</v>
      </c>
      <c r="H53" s="25" t="s">
        <v>225</v>
      </c>
      <c r="I53" s="109"/>
    </row>
    <row r="54" customFormat="false" ht="15.75" hidden="false" customHeight="false" outlineLevel="0" collapsed="false">
      <c r="A54" s="24"/>
      <c r="B54" s="14" t="n">
        <v>2022</v>
      </c>
      <c r="C54" s="24" t="s">
        <v>178</v>
      </c>
      <c r="D54" s="24"/>
      <c r="E54" s="42" t="s">
        <v>226</v>
      </c>
      <c r="F54" s="24"/>
      <c r="G54" s="24" t="s">
        <v>227</v>
      </c>
      <c r="H54" s="25" t="s">
        <v>228</v>
      </c>
      <c r="I54" s="109"/>
    </row>
    <row r="55" customFormat="false" ht="15.75" hidden="false" customHeight="false" outlineLevel="0" collapsed="false">
      <c r="D55" s="150"/>
      <c r="H55" s="150"/>
    </row>
    <row r="56" customFormat="false" ht="15.75" hidden="false" customHeight="false" outlineLevel="0" collapsed="false">
      <c r="D56" s="150"/>
      <c r="H56" s="150"/>
    </row>
    <row r="57" customFormat="false" ht="15.75" hidden="false" customHeight="false" outlineLevel="0" collapsed="false">
      <c r="D57" s="150"/>
      <c r="H57" s="150"/>
    </row>
    <row r="58" customFormat="false" ht="15.75" hidden="false" customHeight="false" outlineLevel="0" collapsed="false">
      <c r="D58" s="150"/>
      <c r="H58" s="150"/>
    </row>
    <row r="59" customFormat="false" ht="15.75" hidden="false" customHeight="false" outlineLevel="0" collapsed="false">
      <c r="D59" s="150"/>
      <c r="H59" s="150"/>
    </row>
    <row r="60" customFormat="false" ht="15.75" hidden="false" customHeight="false" outlineLevel="0" collapsed="false">
      <c r="D60" s="150"/>
      <c r="H60" s="150"/>
    </row>
    <row r="61" customFormat="false" ht="15.75" hidden="false" customHeight="false" outlineLevel="0" collapsed="false">
      <c r="D61" s="150"/>
      <c r="H61" s="150"/>
    </row>
    <row r="62" customFormat="false" ht="15.75" hidden="false" customHeight="false" outlineLevel="0" collapsed="false">
      <c r="D62" s="150"/>
      <c r="H62" s="150"/>
    </row>
    <row r="63" customFormat="false" ht="15.75" hidden="false" customHeight="false" outlineLevel="0" collapsed="false">
      <c r="D63" s="150"/>
      <c r="H63" s="150"/>
    </row>
    <row r="64" customFormat="false" ht="15.75" hidden="false" customHeight="false" outlineLevel="0" collapsed="false">
      <c r="D64" s="150"/>
      <c r="H64" s="150"/>
    </row>
    <row r="65" customFormat="false" ht="15.75" hidden="false" customHeight="false" outlineLevel="0" collapsed="false">
      <c r="D65" s="150"/>
      <c r="H65" s="150"/>
    </row>
    <row r="66" customFormat="false" ht="15.75" hidden="false" customHeight="false" outlineLevel="0" collapsed="false">
      <c r="D66" s="150"/>
      <c r="H66" s="150"/>
    </row>
    <row r="67" customFormat="false" ht="15.75" hidden="false" customHeight="false" outlineLevel="0" collapsed="false">
      <c r="D67" s="150"/>
      <c r="H67" s="150"/>
    </row>
    <row r="68" customFormat="false" ht="15.75" hidden="false" customHeight="false" outlineLevel="0" collapsed="false">
      <c r="D68" s="150"/>
      <c r="H68" s="150"/>
    </row>
    <row r="69" customFormat="false" ht="15.75" hidden="false" customHeight="false" outlineLevel="0" collapsed="false">
      <c r="D69" s="150"/>
      <c r="H69" s="150"/>
    </row>
    <row r="70" customFormat="false" ht="15.75" hidden="false" customHeight="false" outlineLevel="0" collapsed="false">
      <c r="D70" s="150"/>
      <c r="H70" s="150"/>
    </row>
    <row r="71" customFormat="false" ht="15.75" hidden="false" customHeight="false" outlineLevel="0" collapsed="false">
      <c r="D71" s="150"/>
      <c r="H71" s="150"/>
    </row>
    <row r="72" customFormat="false" ht="15.75" hidden="false" customHeight="false" outlineLevel="0" collapsed="false">
      <c r="D72" s="150"/>
      <c r="H72" s="150"/>
    </row>
    <row r="73" customFormat="false" ht="15.75" hidden="false" customHeight="false" outlineLevel="0" collapsed="false">
      <c r="D73" s="150"/>
      <c r="H73" s="150"/>
    </row>
    <row r="74" customFormat="false" ht="15.75" hidden="false" customHeight="false" outlineLevel="0" collapsed="false">
      <c r="D74" s="150"/>
      <c r="H74" s="150"/>
    </row>
    <row r="75" customFormat="false" ht="15.75" hidden="false" customHeight="false" outlineLevel="0" collapsed="false">
      <c r="D75" s="150"/>
      <c r="H75" s="150"/>
    </row>
    <row r="76" customFormat="false" ht="15.75" hidden="false" customHeight="false" outlineLevel="0" collapsed="false">
      <c r="D76" s="150"/>
      <c r="H76" s="150"/>
    </row>
    <row r="77" customFormat="false" ht="15.75" hidden="false" customHeight="false" outlineLevel="0" collapsed="false">
      <c r="D77" s="150"/>
      <c r="H77" s="150"/>
    </row>
    <row r="78" customFormat="false" ht="15.75" hidden="false" customHeight="false" outlineLevel="0" collapsed="false">
      <c r="D78" s="150"/>
      <c r="H78" s="150"/>
    </row>
    <row r="79" customFormat="false" ht="15.75" hidden="false" customHeight="false" outlineLevel="0" collapsed="false">
      <c r="D79" s="150"/>
      <c r="H79" s="150"/>
    </row>
    <row r="80" customFormat="false" ht="15.75" hidden="false" customHeight="false" outlineLevel="0" collapsed="false">
      <c r="D80" s="150"/>
      <c r="H80" s="150"/>
    </row>
    <row r="81" customFormat="false" ht="15.75" hidden="false" customHeight="false" outlineLevel="0" collapsed="false">
      <c r="D81" s="150"/>
      <c r="H81" s="150"/>
    </row>
    <row r="82" customFormat="false" ht="15.75" hidden="false" customHeight="false" outlineLevel="0" collapsed="false">
      <c r="D82" s="150"/>
      <c r="H82" s="150"/>
    </row>
    <row r="83" customFormat="false" ht="15.75" hidden="false" customHeight="false" outlineLevel="0" collapsed="false">
      <c r="D83" s="150"/>
      <c r="H83" s="150"/>
    </row>
    <row r="84" customFormat="false" ht="15.75" hidden="false" customHeight="false" outlineLevel="0" collapsed="false">
      <c r="D84" s="150"/>
      <c r="H84" s="150"/>
    </row>
    <row r="85" customFormat="false" ht="15.75" hidden="false" customHeight="false" outlineLevel="0" collapsed="false">
      <c r="D85" s="150"/>
      <c r="H85" s="150"/>
    </row>
    <row r="86" customFormat="false" ht="15.75" hidden="false" customHeight="false" outlineLevel="0" collapsed="false">
      <c r="D86" s="150"/>
      <c r="H86" s="150"/>
    </row>
    <row r="87" customFormat="false" ht="15.75" hidden="false" customHeight="false" outlineLevel="0" collapsed="false">
      <c r="D87" s="150"/>
      <c r="H87" s="150"/>
    </row>
    <row r="88" customFormat="false" ht="15.75" hidden="false" customHeight="false" outlineLevel="0" collapsed="false">
      <c r="D88" s="150"/>
      <c r="H88" s="150"/>
    </row>
    <row r="89" customFormat="false" ht="15.75" hidden="false" customHeight="false" outlineLevel="0" collapsed="false">
      <c r="D89" s="150"/>
      <c r="H89" s="150"/>
    </row>
    <row r="90" customFormat="false" ht="15.75" hidden="false" customHeight="false" outlineLevel="0" collapsed="false">
      <c r="D90" s="150"/>
      <c r="H90" s="150"/>
    </row>
    <row r="91" customFormat="false" ht="15.75" hidden="false" customHeight="false" outlineLevel="0" collapsed="false">
      <c r="D91" s="150"/>
      <c r="H91" s="150"/>
    </row>
    <row r="92" customFormat="false" ht="15.75" hidden="false" customHeight="false" outlineLevel="0" collapsed="false">
      <c r="D92" s="150"/>
      <c r="H92" s="150"/>
    </row>
    <row r="93" customFormat="false" ht="15.75" hidden="false" customHeight="false" outlineLevel="0" collapsed="false">
      <c r="D93" s="150"/>
      <c r="H93" s="150"/>
    </row>
    <row r="94" customFormat="false" ht="15.75" hidden="false" customHeight="false" outlineLevel="0" collapsed="false">
      <c r="D94" s="150"/>
      <c r="H94" s="150"/>
    </row>
    <row r="95" customFormat="false" ht="15.75" hidden="false" customHeight="false" outlineLevel="0" collapsed="false">
      <c r="D95" s="150"/>
      <c r="H95" s="150"/>
    </row>
    <row r="96" customFormat="false" ht="15.75" hidden="false" customHeight="false" outlineLevel="0" collapsed="false">
      <c r="D96" s="150"/>
      <c r="H96" s="150"/>
    </row>
    <row r="97" customFormat="false" ht="15.75" hidden="false" customHeight="false" outlineLevel="0" collapsed="false">
      <c r="D97" s="150"/>
      <c r="H97" s="150"/>
    </row>
    <row r="98" customFormat="false" ht="15.75" hidden="false" customHeight="false" outlineLevel="0" collapsed="false">
      <c r="D98" s="150"/>
      <c r="H98" s="150"/>
    </row>
    <row r="99" customFormat="false" ht="15.75" hidden="false" customHeight="false" outlineLevel="0" collapsed="false">
      <c r="D99" s="150"/>
      <c r="H99" s="150"/>
    </row>
    <row r="100" customFormat="false" ht="15.75" hidden="false" customHeight="false" outlineLevel="0" collapsed="false">
      <c r="D100" s="150"/>
      <c r="H100" s="150"/>
    </row>
    <row r="101" customFormat="false" ht="15.75" hidden="false" customHeight="false" outlineLevel="0" collapsed="false">
      <c r="D101" s="150"/>
      <c r="H101" s="150"/>
    </row>
    <row r="102" customFormat="false" ht="15.75" hidden="false" customHeight="false" outlineLevel="0" collapsed="false">
      <c r="D102" s="150"/>
      <c r="H102" s="150"/>
    </row>
    <row r="103" customFormat="false" ht="15.75" hidden="false" customHeight="false" outlineLevel="0" collapsed="false">
      <c r="D103" s="150"/>
      <c r="H103" s="150"/>
    </row>
    <row r="104" customFormat="false" ht="15.75" hidden="false" customHeight="false" outlineLevel="0" collapsed="false">
      <c r="D104" s="150"/>
      <c r="H104" s="150"/>
    </row>
    <row r="105" customFormat="false" ht="15.75" hidden="false" customHeight="false" outlineLevel="0" collapsed="false">
      <c r="D105" s="150"/>
      <c r="H105" s="150"/>
    </row>
    <row r="106" customFormat="false" ht="15.75" hidden="false" customHeight="false" outlineLevel="0" collapsed="false">
      <c r="D106" s="150"/>
      <c r="H106" s="150"/>
    </row>
    <row r="107" customFormat="false" ht="15.75" hidden="false" customHeight="false" outlineLevel="0" collapsed="false">
      <c r="D107" s="150"/>
      <c r="H107" s="150"/>
    </row>
    <row r="108" customFormat="false" ht="15.75" hidden="false" customHeight="false" outlineLevel="0" collapsed="false">
      <c r="D108" s="150"/>
      <c r="H108" s="150"/>
    </row>
    <row r="109" customFormat="false" ht="15.75" hidden="false" customHeight="false" outlineLevel="0" collapsed="false">
      <c r="D109" s="150"/>
      <c r="H109" s="150"/>
    </row>
    <row r="110" customFormat="false" ht="15.75" hidden="false" customHeight="false" outlineLevel="0" collapsed="false">
      <c r="D110" s="150"/>
      <c r="H110" s="150"/>
    </row>
    <row r="111" customFormat="false" ht="15.75" hidden="false" customHeight="false" outlineLevel="0" collapsed="false">
      <c r="D111" s="150"/>
      <c r="H111" s="150"/>
    </row>
    <row r="112" customFormat="false" ht="15.75" hidden="false" customHeight="false" outlineLevel="0" collapsed="false">
      <c r="D112" s="150"/>
      <c r="H112" s="150"/>
    </row>
    <row r="113" customFormat="false" ht="15.75" hidden="false" customHeight="false" outlineLevel="0" collapsed="false">
      <c r="D113" s="150"/>
      <c r="H113" s="150"/>
    </row>
    <row r="114" customFormat="false" ht="15.75" hidden="false" customHeight="false" outlineLevel="0" collapsed="false">
      <c r="D114" s="150"/>
      <c r="H114" s="150"/>
    </row>
    <row r="115" customFormat="false" ht="15.75" hidden="false" customHeight="false" outlineLevel="0" collapsed="false">
      <c r="D115" s="150"/>
      <c r="H115" s="150"/>
    </row>
    <row r="116" customFormat="false" ht="15.75" hidden="false" customHeight="false" outlineLevel="0" collapsed="false">
      <c r="D116" s="150"/>
      <c r="H116" s="150"/>
    </row>
    <row r="117" customFormat="false" ht="15.75" hidden="false" customHeight="false" outlineLevel="0" collapsed="false">
      <c r="D117" s="150"/>
      <c r="H117" s="150"/>
    </row>
    <row r="118" customFormat="false" ht="15.75" hidden="false" customHeight="false" outlineLevel="0" collapsed="false">
      <c r="D118" s="150"/>
      <c r="H118" s="150"/>
    </row>
    <row r="119" customFormat="false" ht="15.75" hidden="false" customHeight="false" outlineLevel="0" collapsed="false">
      <c r="D119" s="150"/>
      <c r="H119" s="150"/>
    </row>
    <row r="120" customFormat="false" ht="15.75" hidden="false" customHeight="false" outlineLevel="0" collapsed="false">
      <c r="D120" s="150"/>
      <c r="H120" s="150"/>
    </row>
    <row r="121" customFormat="false" ht="15.75" hidden="false" customHeight="false" outlineLevel="0" collapsed="false">
      <c r="D121" s="150"/>
      <c r="H121" s="150"/>
    </row>
    <row r="122" customFormat="false" ht="15.75" hidden="false" customHeight="false" outlineLevel="0" collapsed="false">
      <c r="D122" s="150"/>
      <c r="H122" s="150"/>
    </row>
    <row r="123" customFormat="false" ht="15.75" hidden="false" customHeight="false" outlineLevel="0" collapsed="false">
      <c r="D123" s="150"/>
      <c r="H123" s="150"/>
    </row>
    <row r="124" customFormat="false" ht="15.75" hidden="false" customHeight="false" outlineLevel="0" collapsed="false">
      <c r="D124" s="150"/>
      <c r="H124" s="150"/>
    </row>
    <row r="125" customFormat="false" ht="15.75" hidden="false" customHeight="false" outlineLevel="0" collapsed="false">
      <c r="D125" s="150"/>
      <c r="H125" s="150"/>
    </row>
    <row r="126" customFormat="false" ht="15.75" hidden="false" customHeight="false" outlineLevel="0" collapsed="false">
      <c r="D126" s="150"/>
      <c r="H126" s="150"/>
    </row>
    <row r="127" customFormat="false" ht="15.75" hidden="false" customHeight="false" outlineLevel="0" collapsed="false">
      <c r="D127" s="150"/>
      <c r="H127" s="150"/>
    </row>
    <row r="128" customFormat="false" ht="15.75" hidden="false" customHeight="false" outlineLevel="0" collapsed="false">
      <c r="D128" s="150"/>
      <c r="H128" s="150"/>
    </row>
    <row r="129" customFormat="false" ht="15.75" hidden="false" customHeight="false" outlineLevel="0" collapsed="false">
      <c r="D129" s="150"/>
      <c r="H129" s="150"/>
    </row>
    <row r="130" customFormat="false" ht="15.75" hidden="false" customHeight="false" outlineLevel="0" collapsed="false">
      <c r="D130" s="150"/>
      <c r="H130" s="150"/>
    </row>
    <row r="131" customFormat="false" ht="15.75" hidden="false" customHeight="false" outlineLevel="0" collapsed="false">
      <c r="D131" s="150"/>
      <c r="H131" s="150"/>
    </row>
    <row r="132" customFormat="false" ht="15.75" hidden="false" customHeight="false" outlineLevel="0" collapsed="false">
      <c r="D132" s="150"/>
      <c r="H132" s="150"/>
    </row>
    <row r="133" customFormat="false" ht="15.75" hidden="false" customHeight="false" outlineLevel="0" collapsed="false">
      <c r="D133" s="150"/>
      <c r="H133" s="150"/>
    </row>
    <row r="134" customFormat="false" ht="15.75" hidden="false" customHeight="false" outlineLevel="0" collapsed="false">
      <c r="D134" s="150"/>
      <c r="H134" s="150"/>
    </row>
    <row r="135" customFormat="false" ht="15.75" hidden="false" customHeight="false" outlineLevel="0" collapsed="false">
      <c r="D135" s="150"/>
      <c r="H135" s="150"/>
    </row>
    <row r="136" customFormat="false" ht="15.75" hidden="false" customHeight="false" outlineLevel="0" collapsed="false">
      <c r="D136" s="150"/>
      <c r="H136" s="150"/>
    </row>
    <row r="137" customFormat="false" ht="15.75" hidden="false" customHeight="false" outlineLevel="0" collapsed="false">
      <c r="D137" s="150"/>
      <c r="H137" s="150"/>
    </row>
    <row r="138" customFormat="false" ht="15.75" hidden="false" customHeight="false" outlineLevel="0" collapsed="false">
      <c r="D138" s="150"/>
      <c r="H138" s="150"/>
    </row>
    <row r="139" customFormat="false" ht="15.75" hidden="false" customHeight="false" outlineLevel="0" collapsed="false">
      <c r="D139" s="150"/>
      <c r="H139" s="150"/>
    </row>
    <row r="140" customFormat="false" ht="15.75" hidden="false" customHeight="false" outlineLevel="0" collapsed="false">
      <c r="D140" s="150"/>
      <c r="H140" s="150"/>
    </row>
    <row r="141" customFormat="false" ht="15.75" hidden="false" customHeight="false" outlineLevel="0" collapsed="false">
      <c r="D141" s="150"/>
      <c r="H141" s="150"/>
    </row>
    <row r="142" customFormat="false" ht="15.75" hidden="false" customHeight="false" outlineLevel="0" collapsed="false">
      <c r="D142" s="150"/>
      <c r="H142" s="150"/>
    </row>
    <row r="143" customFormat="false" ht="15.75" hidden="false" customHeight="false" outlineLevel="0" collapsed="false">
      <c r="D143" s="150"/>
      <c r="H143" s="150"/>
    </row>
    <row r="144" customFormat="false" ht="15.75" hidden="false" customHeight="false" outlineLevel="0" collapsed="false">
      <c r="D144" s="150"/>
      <c r="H144" s="150"/>
    </row>
    <row r="145" customFormat="false" ht="15.75" hidden="false" customHeight="false" outlineLevel="0" collapsed="false">
      <c r="D145" s="150"/>
      <c r="H145" s="150"/>
    </row>
    <row r="146" customFormat="false" ht="15.75" hidden="false" customHeight="false" outlineLevel="0" collapsed="false">
      <c r="D146" s="150"/>
      <c r="H146" s="150"/>
    </row>
    <row r="147" customFormat="false" ht="15.75" hidden="false" customHeight="false" outlineLevel="0" collapsed="false">
      <c r="D147" s="150"/>
      <c r="H147" s="150"/>
    </row>
    <row r="148" customFormat="false" ht="15.75" hidden="false" customHeight="false" outlineLevel="0" collapsed="false">
      <c r="D148" s="150"/>
      <c r="H148" s="150"/>
    </row>
    <row r="149" customFormat="false" ht="15.75" hidden="false" customHeight="false" outlineLevel="0" collapsed="false">
      <c r="D149" s="150"/>
      <c r="H149" s="150"/>
    </row>
    <row r="150" customFormat="false" ht="15.75" hidden="false" customHeight="false" outlineLevel="0" collapsed="false">
      <c r="D150" s="150"/>
      <c r="H150" s="150"/>
    </row>
    <row r="151" customFormat="false" ht="15.75" hidden="false" customHeight="false" outlineLevel="0" collapsed="false">
      <c r="D151" s="150"/>
      <c r="H151" s="150"/>
    </row>
    <row r="152" customFormat="false" ht="15.75" hidden="false" customHeight="false" outlineLevel="0" collapsed="false">
      <c r="D152" s="150"/>
      <c r="H152" s="150"/>
    </row>
    <row r="153" customFormat="false" ht="15.75" hidden="false" customHeight="false" outlineLevel="0" collapsed="false">
      <c r="D153" s="150"/>
      <c r="H153" s="150"/>
    </row>
    <row r="154" customFormat="false" ht="15.75" hidden="false" customHeight="false" outlineLevel="0" collapsed="false">
      <c r="D154" s="150"/>
      <c r="H154" s="150"/>
    </row>
    <row r="155" customFormat="false" ht="15.75" hidden="false" customHeight="false" outlineLevel="0" collapsed="false">
      <c r="D155" s="150"/>
      <c r="H155" s="150"/>
    </row>
    <row r="156" customFormat="false" ht="15.75" hidden="false" customHeight="false" outlineLevel="0" collapsed="false">
      <c r="D156" s="150"/>
      <c r="H156" s="150"/>
    </row>
    <row r="157" customFormat="false" ht="15.75" hidden="false" customHeight="false" outlineLevel="0" collapsed="false">
      <c r="D157" s="150"/>
      <c r="H157" s="150"/>
    </row>
    <row r="158" customFormat="false" ht="15.75" hidden="false" customHeight="false" outlineLevel="0" collapsed="false">
      <c r="D158" s="150"/>
      <c r="H158" s="150"/>
    </row>
    <row r="159" customFormat="false" ht="15.75" hidden="false" customHeight="false" outlineLevel="0" collapsed="false">
      <c r="D159" s="150"/>
      <c r="H159" s="150"/>
    </row>
    <row r="160" customFormat="false" ht="15.75" hidden="false" customHeight="false" outlineLevel="0" collapsed="false">
      <c r="D160" s="150"/>
      <c r="H160" s="150"/>
    </row>
    <row r="161" customFormat="false" ht="15.75" hidden="false" customHeight="false" outlineLevel="0" collapsed="false">
      <c r="D161" s="150"/>
      <c r="H161" s="150"/>
    </row>
    <row r="162" customFormat="false" ht="15.75" hidden="false" customHeight="false" outlineLevel="0" collapsed="false">
      <c r="D162" s="150"/>
      <c r="H162" s="150"/>
    </row>
    <row r="163" customFormat="false" ht="15.75" hidden="false" customHeight="false" outlineLevel="0" collapsed="false">
      <c r="D163" s="150"/>
      <c r="H163" s="150"/>
    </row>
    <row r="164" customFormat="false" ht="15.75" hidden="false" customHeight="false" outlineLevel="0" collapsed="false">
      <c r="D164" s="150"/>
      <c r="H164" s="150"/>
    </row>
    <row r="165" customFormat="false" ht="15.75" hidden="false" customHeight="false" outlineLevel="0" collapsed="false">
      <c r="D165" s="150"/>
      <c r="H165" s="150"/>
    </row>
    <row r="166" customFormat="false" ht="15.75" hidden="false" customHeight="false" outlineLevel="0" collapsed="false">
      <c r="D166" s="150"/>
      <c r="H166" s="150"/>
    </row>
    <row r="167" customFormat="false" ht="15.75" hidden="false" customHeight="false" outlineLevel="0" collapsed="false">
      <c r="D167" s="150"/>
      <c r="H167" s="150"/>
    </row>
    <row r="168" customFormat="false" ht="15.75" hidden="false" customHeight="false" outlineLevel="0" collapsed="false">
      <c r="D168" s="150"/>
      <c r="H168" s="150"/>
    </row>
    <row r="169" customFormat="false" ht="15.75" hidden="false" customHeight="false" outlineLevel="0" collapsed="false">
      <c r="D169" s="150"/>
      <c r="H169" s="150"/>
    </row>
    <row r="170" customFormat="false" ht="15.75" hidden="false" customHeight="false" outlineLevel="0" collapsed="false">
      <c r="D170" s="150"/>
      <c r="H170" s="150"/>
    </row>
    <row r="171" customFormat="false" ht="15.75" hidden="false" customHeight="false" outlineLevel="0" collapsed="false">
      <c r="D171" s="150"/>
      <c r="H171" s="150"/>
    </row>
    <row r="172" customFormat="false" ht="15.75" hidden="false" customHeight="false" outlineLevel="0" collapsed="false">
      <c r="D172" s="150"/>
      <c r="H172" s="150"/>
    </row>
    <row r="173" customFormat="false" ht="15.75" hidden="false" customHeight="false" outlineLevel="0" collapsed="false">
      <c r="D173" s="150"/>
      <c r="H173" s="150"/>
    </row>
    <row r="174" customFormat="false" ht="15.75" hidden="false" customHeight="false" outlineLevel="0" collapsed="false">
      <c r="D174" s="150"/>
      <c r="H174" s="150"/>
    </row>
    <row r="175" customFormat="false" ht="15.75" hidden="false" customHeight="false" outlineLevel="0" collapsed="false">
      <c r="D175" s="150"/>
      <c r="H175" s="150"/>
    </row>
    <row r="176" customFormat="false" ht="15.75" hidden="false" customHeight="false" outlineLevel="0" collapsed="false">
      <c r="D176" s="150"/>
      <c r="H176" s="150"/>
    </row>
    <row r="177" customFormat="false" ht="15.75" hidden="false" customHeight="false" outlineLevel="0" collapsed="false">
      <c r="D177" s="150"/>
      <c r="H177" s="150"/>
    </row>
    <row r="178" customFormat="false" ht="15.75" hidden="false" customHeight="false" outlineLevel="0" collapsed="false">
      <c r="D178" s="150"/>
      <c r="H178" s="150"/>
    </row>
    <row r="179" customFormat="false" ht="15.75" hidden="false" customHeight="false" outlineLevel="0" collapsed="false">
      <c r="D179" s="150"/>
      <c r="H179" s="150"/>
    </row>
    <row r="180" customFormat="false" ht="15.75" hidden="false" customHeight="false" outlineLevel="0" collapsed="false">
      <c r="D180" s="150"/>
      <c r="H180" s="150"/>
    </row>
    <row r="181" customFormat="false" ht="15.75" hidden="false" customHeight="false" outlineLevel="0" collapsed="false">
      <c r="D181" s="150"/>
      <c r="H181" s="150"/>
    </row>
    <row r="182" customFormat="false" ht="15.75" hidden="false" customHeight="false" outlineLevel="0" collapsed="false">
      <c r="D182" s="150"/>
      <c r="H182" s="150"/>
    </row>
    <row r="183" customFormat="false" ht="15.75" hidden="false" customHeight="false" outlineLevel="0" collapsed="false">
      <c r="D183" s="150"/>
      <c r="H183" s="150"/>
    </row>
    <row r="184" customFormat="false" ht="15.75" hidden="false" customHeight="false" outlineLevel="0" collapsed="false">
      <c r="D184" s="150"/>
      <c r="H184" s="150"/>
    </row>
    <row r="185" customFormat="false" ht="15.75" hidden="false" customHeight="false" outlineLevel="0" collapsed="false">
      <c r="D185" s="150"/>
      <c r="H185" s="150"/>
    </row>
    <row r="186" customFormat="false" ht="15.75" hidden="false" customHeight="false" outlineLevel="0" collapsed="false">
      <c r="D186" s="150"/>
      <c r="H186" s="150"/>
    </row>
    <row r="187" customFormat="false" ht="15.75" hidden="false" customHeight="false" outlineLevel="0" collapsed="false">
      <c r="D187" s="150"/>
      <c r="H187" s="150"/>
    </row>
    <row r="188" customFormat="false" ht="15.75" hidden="false" customHeight="false" outlineLevel="0" collapsed="false">
      <c r="D188" s="150"/>
      <c r="H188" s="150"/>
    </row>
    <row r="189" customFormat="false" ht="15.75" hidden="false" customHeight="false" outlineLevel="0" collapsed="false">
      <c r="D189" s="150"/>
      <c r="H189" s="150"/>
    </row>
    <row r="190" customFormat="false" ht="15.75" hidden="false" customHeight="false" outlineLevel="0" collapsed="false">
      <c r="D190" s="150"/>
      <c r="H190" s="150"/>
    </row>
    <row r="191" customFormat="false" ht="15.75" hidden="false" customHeight="false" outlineLevel="0" collapsed="false">
      <c r="D191" s="150"/>
      <c r="H191" s="150"/>
    </row>
    <row r="192" customFormat="false" ht="15.75" hidden="false" customHeight="false" outlineLevel="0" collapsed="false">
      <c r="D192" s="150"/>
      <c r="H192" s="150"/>
    </row>
    <row r="193" customFormat="false" ht="15.75" hidden="false" customHeight="false" outlineLevel="0" collapsed="false">
      <c r="D193" s="150"/>
      <c r="H193" s="150"/>
    </row>
    <row r="194" customFormat="false" ht="15.75" hidden="false" customHeight="false" outlineLevel="0" collapsed="false">
      <c r="D194" s="150"/>
      <c r="H194" s="150"/>
    </row>
    <row r="195" customFormat="false" ht="15.75" hidden="false" customHeight="false" outlineLevel="0" collapsed="false">
      <c r="D195" s="150"/>
      <c r="H195" s="150"/>
    </row>
    <row r="196" customFormat="false" ht="15.75" hidden="false" customHeight="false" outlineLevel="0" collapsed="false">
      <c r="D196" s="150"/>
      <c r="H196" s="150"/>
    </row>
    <row r="197" customFormat="false" ht="15.75" hidden="false" customHeight="false" outlineLevel="0" collapsed="false">
      <c r="D197" s="150"/>
      <c r="H197" s="150"/>
    </row>
    <row r="198" customFormat="false" ht="15.75" hidden="false" customHeight="false" outlineLevel="0" collapsed="false">
      <c r="D198" s="150"/>
      <c r="H198" s="150"/>
    </row>
    <row r="199" customFormat="false" ht="15.75" hidden="false" customHeight="false" outlineLevel="0" collapsed="false">
      <c r="D199" s="150"/>
      <c r="H199" s="150"/>
    </row>
    <row r="200" customFormat="false" ht="15.75" hidden="false" customHeight="false" outlineLevel="0" collapsed="false">
      <c r="D200" s="150"/>
      <c r="H200" s="150"/>
    </row>
    <row r="201" customFormat="false" ht="15.75" hidden="false" customHeight="false" outlineLevel="0" collapsed="false">
      <c r="D201" s="150"/>
      <c r="H201" s="150"/>
    </row>
    <row r="202" customFormat="false" ht="15.75" hidden="false" customHeight="false" outlineLevel="0" collapsed="false">
      <c r="D202" s="150"/>
      <c r="H202" s="150"/>
    </row>
    <row r="203" customFormat="false" ht="15.75" hidden="false" customHeight="false" outlineLevel="0" collapsed="false">
      <c r="D203" s="150"/>
      <c r="H203" s="150"/>
    </row>
    <row r="204" customFormat="false" ht="15.75" hidden="false" customHeight="false" outlineLevel="0" collapsed="false">
      <c r="D204" s="150"/>
      <c r="H204" s="150"/>
    </row>
    <row r="205" customFormat="false" ht="15.75" hidden="false" customHeight="false" outlineLevel="0" collapsed="false">
      <c r="D205" s="150"/>
      <c r="H205" s="150"/>
    </row>
    <row r="206" customFormat="false" ht="15.75" hidden="false" customHeight="false" outlineLevel="0" collapsed="false">
      <c r="D206" s="150"/>
      <c r="H206" s="150"/>
    </row>
    <row r="207" customFormat="false" ht="15.75" hidden="false" customHeight="false" outlineLevel="0" collapsed="false">
      <c r="D207" s="150"/>
      <c r="H207" s="150"/>
    </row>
    <row r="208" customFormat="false" ht="15.75" hidden="false" customHeight="false" outlineLevel="0" collapsed="false">
      <c r="D208" s="150"/>
      <c r="H208" s="150"/>
    </row>
    <row r="209" customFormat="false" ht="15.75" hidden="false" customHeight="false" outlineLevel="0" collapsed="false">
      <c r="D209" s="150"/>
      <c r="H209" s="150"/>
    </row>
    <row r="210" customFormat="false" ht="15.75" hidden="false" customHeight="false" outlineLevel="0" collapsed="false">
      <c r="D210" s="150"/>
      <c r="H210" s="150"/>
    </row>
    <row r="211" customFormat="false" ht="15.75" hidden="false" customHeight="false" outlineLevel="0" collapsed="false">
      <c r="D211" s="150"/>
      <c r="H211" s="150"/>
    </row>
    <row r="212" customFormat="false" ht="15.75" hidden="false" customHeight="false" outlineLevel="0" collapsed="false">
      <c r="D212" s="150"/>
      <c r="H212" s="150"/>
    </row>
    <row r="213" customFormat="false" ht="15.75" hidden="false" customHeight="false" outlineLevel="0" collapsed="false">
      <c r="D213" s="150"/>
      <c r="H213" s="150"/>
    </row>
    <row r="214" customFormat="false" ht="15.75" hidden="false" customHeight="false" outlineLevel="0" collapsed="false">
      <c r="D214" s="150"/>
      <c r="H214" s="150"/>
    </row>
    <row r="215" customFormat="false" ht="15.75" hidden="false" customHeight="false" outlineLevel="0" collapsed="false">
      <c r="D215" s="150"/>
      <c r="H215" s="150"/>
    </row>
    <row r="216" customFormat="false" ht="15.75" hidden="false" customHeight="false" outlineLevel="0" collapsed="false">
      <c r="D216" s="150"/>
      <c r="H216" s="150"/>
    </row>
    <row r="217" customFormat="false" ht="15.75" hidden="false" customHeight="false" outlineLevel="0" collapsed="false">
      <c r="D217" s="150"/>
      <c r="H217" s="150"/>
    </row>
    <row r="218" customFormat="false" ht="15.75" hidden="false" customHeight="false" outlineLevel="0" collapsed="false">
      <c r="D218" s="150"/>
      <c r="H218" s="150"/>
    </row>
    <row r="219" customFormat="false" ht="15.75" hidden="false" customHeight="false" outlineLevel="0" collapsed="false">
      <c r="D219" s="150"/>
      <c r="H219" s="150"/>
    </row>
    <row r="220" customFormat="false" ht="15.75" hidden="false" customHeight="false" outlineLevel="0" collapsed="false">
      <c r="D220" s="150"/>
      <c r="H220" s="150"/>
    </row>
    <row r="221" customFormat="false" ht="15.75" hidden="false" customHeight="false" outlineLevel="0" collapsed="false">
      <c r="D221" s="150"/>
      <c r="H221" s="150"/>
    </row>
    <row r="222" customFormat="false" ht="15.75" hidden="false" customHeight="false" outlineLevel="0" collapsed="false">
      <c r="D222" s="150"/>
      <c r="H222" s="150"/>
    </row>
    <row r="223" customFormat="false" ht="15.75" hidden="false" customHeight="false" outlineLevel="0" collapsed="false">
      <c r="D223" s="150"/>
      <c r="H223" s="150"/>
    </row>
    <row r="224" customFormat="false" ht="15.75" hidden="false" customHeight="false" outlineLevel="0" collapsed="false">
      <c r="D224" s="150"/>
      <c r="H224" s="150"/>
    </row>
    <row r="225" customFormat="false" ht="15.75" hidden="false" customHeight="false" outlineLevel="0" collapsed="false">
      <c r="D225" s="150"/>
      <c r="H225" s="150"/>
    </row>
    <row r="226" customFormat="false" ht="15.75" hidden="false" customHeight="false" outlineLevel="0" collapsed="false">
      <c r="D226" s="150"/>
      <c r="H226" s="150"/>
    </row>
    <row r="227" customFormat="false" ht="15.75" hidden="false" customHeight="false" outlineLevel="0" collapsed="false">
      <c r="D227" s="150"/>
      <c r="H227" s="150"/>
    </row>
    <row r="228" customFormat="false" ht="15.75" hidden="false" customHeight="false" outlineLevel="0" collapsed="false">
      <c r="D228" s="150"/>
      <c r="H228" s="150"/>
    </row>
    <row r="229" customFormat="false" ht="15.75" hidden="false" customHeight="false" outlineLevel="0" collapsed="false">
      <c r="D229" s="150"/>
      <c r="H229" s="150"/>
    </row>
    <row r="230" customFormat="false" ht="15.75" hidden="false" customHeight="false" outlineLevel="0" collapsed="false">
      <c r="D230" s="150"/>
      <c r="H230" s="150"/>
    </row>
    <row r="231" customFormat="false" ht="15.75" hidden="false" customHeight="false" outlineLevel="0" collapsed="false">
      <c r="D231" s="150"/>
      <c r="H231" s="150"/>
    </row>
    <row r="232" customFormat="false" ht="15.75" hidden="false" customHeight="false" outlineLevel="0" collapsed="false">
      <c r="D232" s="150"/>
      <c r="H232" s="150"/>
    </row>
    <row r="233" customFormat="false" ht="15.75" hidden="false" customHeight="false" outlineLevel="0" collapsed="false">
      <c r="D233" s="150"/>
      <c r="H233" s="150"/>
    </row>
    <row r="234" customFormat="false" ht="15.75" hidden="false" customHeight="false" outlineLevel="0" collapsed="false">
      <c r="D234" s="150"/>
      <c r="H234" s="150"/>
    </row>
    <row r="235" customFormat="false" ht="15.75" hidden="false" customHeight="false" outlineLevel="0" collapsed="false">
      <c r="D235" s="150"/>
      <c r="H235" s="150"/>
    </row>
    <row r="236" customFormat="false" ht="15.75" hidden="false" customHeight="false" outlineLevel="0" collapsed="false">
      <c r="D236" s="150"/>
      <c r="H236" s="150"/>
    </row>
    <row r="237" customFormat="false" ht="15.75" hidden="false" customHeight="false" outlineLevel="0" collapsed="false">
      <c r="D237" s="150"/>
      <c r="H237" s="150"/>
    </row>
    <row r="238" customFormat="false" ht="15.75" hidden="false" customHeight="false" outlineLevel="0" collapsed="false">
      <c r="D238" s="150"/>
      <c r="H238" s="150"/>
    </row>
    <row r="239" customFormat="false" ht="15.75" hidden="false" customHeight="false" outlineLevel="0" collapsed="false">
      <c r="D239" s="150"/>
      <c r="H239" s="150"/>
    </row>
    <row r="240" customFormat="false" ht="15.75" hidden="false" customHeight="false" outlineLevel="0" collapsed="false">
      <c r="D240" s="150"/>
      <c r="H240" s="150"/>
    </row>
    <row r="241" customFormat="false" ht="15.75" hidden="false" customHeight="false" outlineLevel="0" collapsed="false">
      <c r="D241" s="150"/>
      <c r="H241" s="150"/>
    </row>
    <row r="242" customFormat="false" ht="15.75" hidden="false" customHeight="false" outlineLevel="0" collapsed="false">
      <c r="D242" s="150"/>
      <c r="H242" s="150"/>
    </row>
    <row r="243" customFormat="false" ht="15.75" hidden="false" customHeight="false" outlineLevel="0" collapsed="false">
      <c r="D243" s="150"/>
      <c r="H243" s="150"/>
    </row>
    <row r="244" customFormat="false" ht="15.75" hidden="false" customHeight="false" outlineLevel="0" collapsed="false">
      <c r="D244" s="150"/>
      <c r="H244" s="150"/>
    </row>
    <row r="245" customFormat="false" ht="15.75" hidden="false" customHeight="false" outlineLevel="0" collapsed="false">
      <c r="D245" s="150"/>
      <c r="H245" s="150"/>
    </row>
    <row r="246" customFormat="false" ht="15.75" hidden="false" customHeight="false" outlineLevel="0" collapsed="false">
      <c r="D246" s="150"/>
      <c r="H246" s="150"/>
    </row>
    <row r="247" customFormat="false" ht="15.75" hidden="false" customHeight="false" outlineLevel="0" collapsed="false">
      <c r="D247" s="150"/>
      <c r="H247" s="150"/>
    </row>
    <row r="248" customFormat="false" ht="15.75" hidden="false" customHeight="false" outlineLevel="0" collapsed="false">
      <c r="D248" s="150"/>
      <c r="H248" s="150"/>
    </row>
    <row r="249" customFormat="false" ht="15.75" hidden="false" customHeight="false" outlineLevel="0" collapsed="false">
      <c r="D249" s="150"/>
      <c r="H249" s="150"/>
    </row>
    <row r="250" customFormat="false" ht="15.75" hidden="false" customHeight="false" outlineLevel="0" collapsed="false">
      <c r="D250" s="150"/>
      <c r="H250" s="150"/>
    </row>
    <row r="251" customFormat="false" ht="15.75" hidden="false" customHeight="false" outlineLevel="0" collapsed="false">
      <c r="D251" s="150"/>
      <c r="H251" s="150"/>
    </row>
    <row r="252" customFormat="false" ht="15.75" hidden="false" customHeight="false" outlineLevel="0" collapsed="false">
      <c r="D252" s="150"/>
      <c r="H252" s="150"/>
    </row>
    <row r="253" customFormat="false" ht="15.75" hidden="false" customHeight="false" outlineLevel="0" collapsed="false">
      <c r="D253" s="150"/>
      <c r="H253" s="150"/>
    </row>
    <row r="254" customFormat="false" ht="15.75" hidden="false" customHeight="false" outlineLevel="0" collapsed="false">
      <c r="D254" s="150"/>
      <c r="H254" s="150"/>
    </row>
    <row r="255" customFormat="false" ht="15.75" hidden="false" customHeight="false" outlineLevel="0" collapsed="false">
      <c r="D255" s="150"/>
      <c r="H255" s="150"/>
    </row>
    <row r="256" customFormat="false" ht="15.75" hidden="false" customHeight="false" outlineLevel="0" collapsed="false">
      <c r="D256" s="150"/>
      <c r="H256" s="150"/>
    </row>
    <row r="257" customFormat="false" ht="15.75" hidden="false" customHeight="false" outlineLevel="0" collapsed="false">
      <c r="D257" s="150"/>
      <c r="H257" s="150"/>
    </row>
    <row r="258" customFormat="false" ht="15.75" hidden="false" customHeight="false" outlineLevel="0" collapsed="false">
      <c r="D258" s="150"/>
      <c r="H258" s="150"/>
    </row>
    <row r="259" customFormat="false" ht="15.75" hidden="false" customHeight="false" outlineLevel="0" collapsed="false">
      <c r="D259" s="150"/>
      <c r="H259" s="150"/>
    </row>
    <row r="260" customFormat="false" ht="15.75" hidden="false" customHeight="false" outlineLevel="0" collapsed="false">
      <c r="D260" s="150"/>
      <c r="H260" s="150"/>
    </row>
    <row r="261" customFormat="false" ht="15.75" hidden="false" customHeight="false" outlineLevel="0" collapsed="false">
      <c r="D261" s="150"/>
      <c r="H261" s="150"/>
    </row>
    <row r="262" customFormat="false" ht="15.75" hidden="false" customHeight="false" outlineLevel="0" collapsed="false">
      <c r="D262" s="150"/>
      <c r="H262" s="150"/>
    </row>
    <row r="263" customFormat="false" ht="15.75" hidden="false" customHeight="false" outlineLevel="0" collapsed="false">
      <c r="D263" s="150"/>
      <c r="H263" s="150"/>
    </row>
    <row r="264" customFormat="false" ht="15.75" hidden="false" customHeight="false" outlineLevel="0" collapsed="false">
      <c r="D264" s="150"/>
      <c r="H264" s="150"/>
    </row>
    <row r="265" customFormat="false" ht="15.75" hidden="false" customHeight="false" outlineLevel="0" collapsed="false">
      <c r="D265" s="150"/>
      <c r="H265" s="150"/>
    </row>
    <row r="266" customFormat="false" ht="15.75" hidden="false" customHeight="false" outlineLevel="0" collapsed="false">
      <c r="D266" s="150"/>
      <c r="H266" s="150"/>
    </row>
    <row r="267" customFormat="false" ht="15.75" hidden="false" customHeight="false" outlineLevel="0" collapsed="false">
      <c r="D267" s="150"/>
      <c r="H267" s="150"/>
    </row>
    <row r="268" customFormat="false" ht="15.75" hidden="false" customHeight="false" outlineLevel="0" collapsed="false">
      <c r="D268" s="150"/>
      <c r="H268" s="150"/>
    </row>
    <row r="269" customFormat="false" ht="15.75" hidden="false" customHeight="false" outlineLevel="0" collapsed="false">
      <c r="D269" s="150"/>
      <c r="H269" s="150"/>
    </row>
    <row r="270" customFormat="false" ht="15.75" hidden="false" customHeight="false" outlineLevel="0" collapsed="false">
      <c r="D270" s="150"/>
      <c r="H270" s="150"/>
    </row>
    <row r="271" customFormat="false" ht="15.75" hidden="false" customHeight="false" outlineLevel="0" collapsed="false">
      <c r="D271" s="150"/>
      <c r="H271" s="150"/>
    </row>
    <row r="272" customFormat="false" ht="15.75" hidden="false" customHeight="false" outlineLevel="0" collapsed="false">
      <c r="D272" s="150"/>
      <c r="H272" s="150"/>
    </row>
    <row r="273" customFormat="false" ht="15.75" hidden="false" customHeight="false" outlineLevel="0" collapsed="false">
      <c r="D273" s="150"/>
      <c r="H273" s="150"/>
    </row>
    <row r="274" customFormat="false" ht="15.75" hidden="false" customHeight="false" outlineLevel="0" collapsed="false">
      <c r="D274" s="150"/>
      <c r="H274" s="150"/>
    </row>
    <row r="275" customFormat="false" ht="15.75" hidden="false" customHeight="false" outlineLevel="0" collapsed="false">
      <c r="D275" s="150"/>
      <c r="H275" s="150"/>
    </row>
    <row r="276" customFormat="false" ht="15.75" hidden="false" customHeight="false" outlineLevel="0" collapsed="false">
      <c r="D276" s="150"/>
      <c r="H276" s="150"/>
    </row>
    <row r="277" customFormat="false" ht="15.75" hidden="false" customHeight="false" outlineLevel="0" collapsed="false">
      <c r="D277" s="150"/>
      <c r="H277" s="150"/>
    </row>
    <row r="278" customFormat="false" ht="15.75" hidden="false" customHeight="false" outlineLevel="0" collapsed="false">
      <c r="D278" s="150"/>
      <c r="H278" s="150"/>
    </row>
    <row r="279" customFormat="false" ht="15.75" hidden="false" customHeight="false" outlineLevel="0" collapsed="false">
      <c r="D279" s="150"/>
      <c r="H279" s="150"/>
    </row>
    <row r="280" customFormat="false" ht="15.75" hidden="false" customHeight="false" outlineLevel="0" collapsed="false">
      <c r="D280" s="150"/>
      <c r="H280" s="150"/>
    </row>
    <row r="281" customFormat="false" ht="15.75" hidden="false" customHeight="false" outlineLevel="0" collapsed="false">
      <c r="D281" s="150"/>
      <c r="H281" s="150"/>
    </row>
    <row r="282" customFormat="false" ht="15.75" hidden="false" customHeight="false" outlineLevel="0" collapsed="false">
      <c r="D282" s="150"/>
      <c r="H282" s="150"/>
    </row>
    <row r="283" customFormat="false" ht="15.75" hidden="false" customHeight="false" outlineLevel="0" collapsed="false">
      <c r="D283" s="150"/>
      <c r="H283" s="150"/>
    </row>
    <row r="284" customFormat="false" ht="15.75" hidden="false" customHeight="false" outlineLevel="0" collapsed="false">
      <c r="D284" s="150"/>
      <c r="H284" s="150"/>
    </row>
    <row r="285" customFormat="false" ht="15.75" hidden="false" customHeight="false" outlineLevel="0" collapsed="false">
      <c r="D285" s="150"/>
      <c r="H285" s="150"/>
    </row>
    <row r="286" customFormat="false" ht="15.75" hidden="false" customHeight="false" outlineLevel="0" collapsed="false">
      <c r="D286" s="150"/>
      <c r="H286" s="150"/>
    </row>
    <row r="287" customFormat="false" ht="15.75" hidden="false" customHeight="false" outlineLevel="0" collapsed="false">
      <c r="D287" s="150"/>
      <c r="H287" s="150"/>
    </row>
    <row r="288" customFormat="false" ht="15.75" hidden="false" customHeight="false" outlineLevel="0" collapsed="false">
      <c r="D288" s="150"/>
      <c r="H288" s="150"/>
    </row>
    <row r="289" customFormat="false" ht="15.75" hidden="false" customHeight="false" outlineLevel="0" collapsed="false">
      <c r="D289" s="150"/>
      <c r="H289" s="150"/>
    </row>
    <row r="290" customFormat="false" ht="15.75" hidden="false" customHeight="false" outlineLevel="0" collapsed="false">
      <c r="D290" s="150"/>
      <c r="H290" s="150"/>
    </row>
    <row r="291" customFormat="false" ht="15.75" hidden="false" customHeight="false" outlineLevel="0" collapsed="false">
      <c r="D291" s="150"/>
      <c r="H291" s="150"/>
    </row>
    <row r="292" customFormat="false" ht="15.75" hidden="false" customHeight="false" outlineLevel="0" collapsed="false">
      <c r="D292" s="150"/>
      <c r="H292" s="150"/>
    </row>
    <row r="293" customFormat="false" ht="15.75" hidden="false" customHeight="false" outlineLevel="0" collapsed="false">
      <c r="D293" s="150"/>
      <c r="H293" s="150"/>
    </row>
    <row r="294" customFormat="false" ht="15.75" hidden="false" customHeight="false" outlineLevel="0" collapsed="false">
      <c r="D294" s="150"/>
      <c r="H294" s="150"/>
    </row>
    <row r="295" customFormat="false" ht="15.75" hidden="false" customHeight="false" outlineLevel="0" collapsed="false">
      <c r="D295" s="150"/>
      <c r="H295" s="150"/>
    </row>
    <row r="296" customFormat="false" ht="15.75" hidden="false" customHeight="false" outlineLevel="0" collapsed="false">
      <c r="D296" s="150"/>
      <c r="H296" s="150"/>
    </row>
    <row r="297" customFormat="false" ht="15.75" hidden="false" customHeight="false" outlineLevel="0" collapsed="false">
      <c r="D297" s="150"/>
      <c r="H297" s="150"/>
    </row>
    <row r="298" customFormat="false" ht="15.75" hidden="false" customHeight="false" outlineLevel="0" collapsed="false">
      <c r="D298" s="150"/>
      <c r="H298" s="150"/>
    </row>
    <row r="299" customFormat="false" ht="15.75" hidden="false" customHeight="false" outlineLevel="0" collapsed="false">
      <c r="D299" s="150"/>
      <c r="H299" s="150"/>
    </row>
    <row r="300" customFormat="false" ht="15.75" hidden="false" customHeight="false" outlineLevel="0" collapsed="false">
      <c r="D300" s="150"/>
      <c r="H300" s="150"/>
    </row>
    <row r="301" customFormat="false" ht="15.75" hidden="false" customHeight="false" outlineLevel="0" collapsed="false">
      <c r="D301" s="150"/>
      <c r="H301" s="150"/>
    </row>
    <row r="302" customFormat="false" ht="15.75" hidden="false" customHeight="false" outlineLevel="0" collapsed="false">
      <c r="D302" s="150"/>
      <c r="H302" s="150"/>
    </row>
    <row r="303" customFormat="false" ht="15.75" hidden="false" customHeight="false" outlineLevel="0" collapsed="false">
      <c r="D303" s="150"/>
      <c r="H303" s="150"/>
    </row>
    <row r="304" customFormat="false" ht="15.75" hidden="false" customHeight="false" outlineLevel="0" collapsed="false">
      <c r="D304" s="150"/>
      <c r="H304" s="150"/>
    </row>
    <row r="305" customFormat="false" ht="15.75" hidden="false" customHeight="false" outlineLevel="0" collapsed="false">
      <c r="D305" s="150"/>
      <c r="H305" s="150"/>
    </row>
    <row r="306" customFormat="false" ht="15.75" hidden="false" customHeight="false" outlineLevel="0" collapsed="false">
      <c r="D306" s="150"/>
      <c r="H306" s="150"/>
    </row>
    <row r="307" customFormat="false" ht="15.75" hidden="false" customHeight="false" outlineLevel="0" collapsed="false">
      <c r="D307" s="150"/>
      <c r="H307" s="150"/>
    </row>
    <row r="308" customFormat="false" ht="15.75" hidden="false" customHeight="false" outlineLevel="0" collapsed="false">
      <c r="D308" s="150"/>
      <c r="H308" s="150"/>
    </row>
    <row r="309" customFormat="false" ht="15.75" hidden="false" customHeight="false" outlineLevel="0" collapsed="false">
      <c r="D309" s="150"/>
      <c r="H309" s="150"/>
    </row>
    <row r="310" customFormat="false" ht="15.75" hidden="false" customHeight="false" outlineLevel="0" collapsed="false">
      <c r="D310" s="150"/>
      <c r="H310" s="150"/>
    </row>
    <row r="311" customFormat="false" ht="15.75" hidden="false" customHeight="false" outlineLevel="0" collapsed="false">
      <c r="D311" s="150"/>
      <c r="H311" s="150"/>
    </row>
    <row r="312" customFormat="false" ht="15.75" hidden="false" customHeight="false" outlineLevel="0" collapsed="false">
      <c r="D312" s="150"/>
      <c r="H312" s="150"/>
    </row>
    <row r="313" customFormat="false" ht="15.75" hidden="false" customHeight="false" outlineLevel="0" collapsed="false">
      <c r="D313" s="150"/>
      <c r="H313" s="150"/>
    </row>
    <row r="314" customFormat="false" ht="15.75" hidden="false" customHeight="false" outlineLevel="0" collapsed="false">
      <c r="D314" s="150"/>
      <c r="H314" s="150"/>
    </row>
    <row r="315" customFormat="false" ht="15.75" hidden="false" customHeight="false" outlineLevel="0" collapsed="false">
      <c r="D315" s="150"/>
      <c r="H315" s="150"/>
    </row>
    <row r="316" customFormat="false" ht="15.75" hidden="false" customHeight="false" outlineLevel="0" collapsed="false">
      <c r="D316" s="150"/>
      <c r="H316" s="150"/>
    </row>
    <row r="317" customFormat="false" ht="15.75" hidden="false" customHeight="false" outlineLevel="0" collapsed="false">
      <c r="D317" s="150"/>
      <c r="H317" s="150"/>
    </row>
    <row r="318" customFormat="false" ht="15.75" hidden="false" customHeight="false" outlineLevel="0" collapsed="false">
      <c r="D318" s="150"/>
      <c r="H318" s="150"/>
    </row>
    <row r="319" customFormat="false" ht="15.75" hidden="false" customHeight="false" outlineLevel="0" collapsed="false">
      <c r="D319" s="150"/>
      <c r="H319" s="150"/>
    </row>
    <row r="320" customFormat="false" ht="15.75" hidden="false" customHeight="false" outlineLevel="0" collapsed="false">
      <c r="D320" s="150"/>
      <c r="H320" s="150"/>
    </row>
    <row r="321" customFormat="false" ht="15.75" hidden="false" customHeight="false" outlineLevel="0" collapsed="false">
      <c r="D321" s="150"/>
      <c r="H321" s="150"/>
    </row>
    <row r="322" customFormat="false" ht="15.75" hidden="false" customHeight="false" outlineLevel="0" collapsed="false">
      <c r="D322" s="150"/>
      <c r="H322" s="150"/>
    </row>
    <row r="323" customFormat="false" ht="15.75" hidden="false" customHeight="false" outlineLevel="0" collapsed="false">
      <c r="D323" s="150"/>
      <c r="H323" s="150"/>
    </row>
    <row r="324" customFormat="false" ht="15.75" hidden="false" customHeight="false" outlineLevel="0" collapsed="false">
      <c r="D324" s="150"/>
      <c r="H324" s="150"/>
    </row>
    <row r="325" customFormat="false" ht="15.75" hidden="false" customHeight="false" outlineLevel="0" collapsed="false">
      <c r="D325" s="150"/>
      <c r="H325" s="150"/>
    </row>
    <row r="326" customFormat="false" ht="15.75" hidden="false" customHeight="false" outlineLevel="0" collapsed="false">
      <c r="D326" s="150"/>
      <c r="H326" s="150"/>
    </row>
    <row r="327" customFormat="false" ht="15.75" hidden="false" customHeight="false" outlineLevel="0" collapsed="false">
      <c r="D327" s="150"/>
      <c r="H327" s="150"/>
    </row>
    <row r="328" customFormat="false" ht="15.75" hidden="false" customHeight="false" outlineLevel="0" collapsed="false">
      <c r="D328" s="150"/>
      <c r="H328" s="150"/>
    </row>
    <row r="329" customFormat="false" ht="15.75" hidden="false" customHeight="false" outlineLevel="0" collapsed="false">
      <c r="D329" s="150"/>
      <c r="H329" s="150"/>
    </row>
    <row r="330" customFormat="false" ht="15.75" hidden="false" customHeight="false" outlineLevel="0" collapsed="false">
      <c r="D330" s="150"/>
      <c r="H330" s="150"/>
    </row>
    <row r="331" customFormat="false" ht="15.75" hidden="false" customHeight="false" outlineLevel="0" collapsed="false">
      <c r="D331" s="150"/>
      <c r="H331" s="150"/>
    </row>
    <row r="332" customFormat="false" ht="15.75" hidden="false" customHeight="false" outlineLevel="0" collapsed="false">
      <c r="D332" s="150"/>
      <c r="H332" s="150"/>
    </row>
    <row r="333" customFormat="false" ht="15.75" hidden="false" customHeight="false" outlineLevel="0" collapsed="false">
      <c r="D333" s="150"/>
      <c r="H333" s="150"/>
    </row>
    <row r="334" customFormat="false" ht="15.75" hidden="false" customHeight="false" outlineLevel="0" collapsed="false">
      <c r="D334" s="150"/>
      <c r="H334" s="150"/>
    </row>
    <row r="335" customFormat="false" ht="15.75" hidden="false" customHeight="false" outlineLevel="0" collapsed="false">
      <c r="D335" s="150"/>
      <c r="H335" s="150"/>
    </row>
    <row r="336" customFormat="false" ht="15.75" hidden="false" customHeight="false" outlineLevel="0" collapsed="false">
      <c r="D336" s="150"/>
      <c r="H336" s="150"/>
    </row>
    <row r="337" customFormat="false" ht="15.75" hidden="false" customHeight="false" outlineLevel="0" collapsed="false">
      <c r="D337" s="150"/>
      <c r="H337" s="150"/>
    </row>
    <row r="338" customFormat="false" ht="15.75" hidden="false" customHeight="false" outlineLevel="0" collapsed="false">
      <c r="D338" s="150"/>
      <c r="H338" s="150"/>
    </row>
    <row r="339" customFormat="false" ht="15.75" hidden="false" customHeight="false" outlineLevel="0" collapsed="false">
      <c r="D339" s="150"/>
      <c r="H339" s="150"/>
    </row>
    <row r="340" customFormat="false" ht="15.75" hidden="false" customHeight="false" outlineLevel="0" collapsed="false">
      <c r="D340" s="150"/>
      <c r="H340" s="150"/>
    </row>
    <row r="341" customFormat="false" ht="15.75" hidden="false" customHeight="false" outlineLevel="0" collapsed="false">
      <c r="D341" s="150"/>
      <c r="H341" s="150"/>
    </row>
    <row r="342" customFormat="false" ht="15.75" hidden="false" customHeight="false" outlineLevel="0" collapsed="false">
      <c r="D342" s="150"/>
      <c r="H342" s="150"/>
    </row>
    <row r="343" customFormat="false" ht="15.75" hidden="false" customHeight="false" outlineLevel="0" collapsed="false">
      <c r="D343" s="150"/>
      <c r="H343" s="150"/>
    </row>
    <row r="344" customFormat="false" ht="15.75" hidden="false" customHeight="false" outlineLevel="0" collapsed="false">
      <c r="D344" s="150"/>
      <c r="H344" s="150"/>
    </row>
    <row r="345" customFormat="false" ht="15.75" hidden="false" customHeight="false" outlineLevel="0" collapsed="false">
      <c r="D345" s="150"/>
      <c r="H345" s="150"/>
    </row>
    <row r="346" customFormat="false" ht="15.75" hidden="false" customHeight="false" outlineLevel="0" collapsed="false">
      <c r="D346" s="150"/>
      <c r="H346" s="150"/>
    </row>
    <row r="347" customFormat="false" ht="15.75" hidden="false" customHeight="false" outlineLevel="0" collapsed="false">
      <c r="D347" s="150"/>
      <c r="H347" s="150"/>
    </row>
    <row r="348" customFormat="false" ht="15.75" hidden="false" customHeight="false" outlineLevel="0" collapsed="false">
      <c r="D348" s="150"/>
      <c r="H348" s="150"/>
    </row>
    <row r="349" customFormat="false" ht="15.75" hidden="false" customHeight="false" outlineLevel="0" collapsed="false">
      <c r="D349" s="150"/>
      <c r="H349" s="150"/>
    </row>
    <row r="350" customFormat="false" ht="15.75" hidden="false" customHeight="false" outlineLevel="0" collapsed="false">
      <c r="D350" s="150"/>
      <c r="H350" s="150"/>
    </row>
    <row r="351" customFormat="false" ht="15.75" hidden="false" customHeight="false" outlineLevel="0" collapsed="false">
      <c r="D351" s="150"/>
      <c r="H351" s="150"/>
    </row>
    <row r="352" customFormat="false" ht="15.75" hidden="false" customHeight="false" outlineLevel="0" collapsed="false">
      <c r="D352" s="150"/>
      <c r="H352" s="150"/>
    </row>
    <row r="353" customFormat="false" ht="15.75" hidden="false" customHeight="false" outlineLevel="0" collapsed="false">
      <c r="D353" s="150"/>
      <c r="H353" s="150"/>
    </row>
    <row r="354" customFormat="false" ht="15.75" hidden="false" customHeight="false" outlineLevel="0" collapsed="false">
      <c r="D354" s="150"/>
      <c r="H354" s="150"/>
    </row>
    <row r="355" customFormat="false" ht="15.75" hidden="false" customHeight="false" outlineLevel="0" collapsed="false">
      <c r="D355" s="150"/>
      <c r="H355" s="150"/>
    </row>
    <row r="356" customFormat="false" ht="15.75" hidden="false" customHeight="false" outlineLevel="0" collapsed="false">
      <c r="D356" s="150"/>
      <c r="H356" s="150"/>
    </row>
    <row r="357" customFormat="false" ht="15.75" hidden="false" customHeight="false" outlineLevel="0" collapsed="false">
      <c r="D357" s="150"/>
      <c r="H357" s="150"/>
    </row>
    <row r="358" customFormat="false" ht="15.75" hidden="false" customHeight="false" outlineLevel="0" collapsed="false">
      <c r="D358" s="150"/>
      <c r="H358" s="150"/>
    </row>
    <row r="359" customFormat="false" ht="15.75" hidden="false" customHeight="false" outlineLevel="0" collapsed="false">
      <c r="D359" s="150"/>
      <c r="H359" s="150"/>
    </row>
    <row r="360" customFormat="false" ht="15.75" hidden="false" customHeight="false" outlineLevel="0" collapsed="false">
      <c r="D360" s="150"/>
      <c r="H360" s="150"/>
    </row>
    <row r="361" customFormat="false" ht="15.75" hidden="false" customHeight="false" outlineLevel="0" collapsed="false">
      <c r="D361" s="150"/>
      <c r="H361" s="150"/>
    </row>
    <row r="362" customFormat="false" ht="15.75" hidden="false" customHeight="false" outlineLevel="0" collapsed="false">
      <c r="D362" s="150"/>
      <c r="H362" s="150"/>
    </row>
    <row r="363" customFormat="false" ht="15.75" hidden="false" customHeight="false" outlineLevel="0" collapsed="false">
      <c r="D363" s="150"/>
      <c r="H363" s="150"/>
    </row>
    <row r="364" customFormat="false" ht="15.75" hidden="false" customHeight="false" outlineLevel="0" collapsed="false">
      <c r="D364" s="150"/>
      <c r="H364" s="150"/>
    </row>
    <row r="365" customFormat="false" ht="15.75" hidden="false" customHeight="false" outlineLevel="0" collapsed="false">
      <c r="D365" s="150"/>
      <c r="H365" s="150"/>
    </row>
    <row r="366" customFormat="false" ht="15.75" hidden="false" customHeight="false" outlineLevel="0" collapsed="false">
      <c r="D366" s="150"/>
      <c r="H366" s="150"/>
    </row>
    <row r="367" customFormat="false" ht="15.75" hidden="false" customHeight="false" outlineLevel="0" collapsed="false">
      <c r="D367" s="150"/>
      <c r="H367" s="150"/>
    </row>
    <row r="368" customFormat="false" ht="15.75" hidden="false" customHeight="false" outlineLevel="0" collapsed="false">
      <c r="D368" s="150"/>
      <c r="H368" s="150"/>
    </row>
    <row r="369" customFormat="false" ht="15.75" hidden="false" customHeight="false" outlineLevel="0" collapsed="false">
      <c r="D369" s="150"/>
      <c r="H369" s="150"/>
    </row>
    <row r="370" customFormat="false" ht="15.75" hidden="false" customHeight="false" outlineLevel="0" collapsed="false">
      <c r="D370" s="150"/>
      <c r="H370" s="150"/>
    </row>
    <row r="371" customFormat="false" ht="15.75" hidden="false" customHeight="false" outlineLevel="0" collapsed="false">
      <c r="D371" s="150"/>
      <c r="H371" s="150"/>
    </row>
    <row r="372" customFormat="false" ht="15.75" hidden="false" customHeight="false" outlineLevel="0" collapsed="false">
      <c r="D372" s="150"/>
      <c r="H372" s="150"/>
    </row>
    <row r="373" customFormat="false" ht="15.75" hidden="false" customHeight="false" outlineLevel="0" collapsed="false">
      <c r="D373" s="150"/>
      <c r="H373" s="150"/>
    </row>
    <row r="374" customFormat="false" ht="15.75" hidden="false" customHeight="false" outlineLevel="0" collapsed="false">
      <c r="D374" s="150"/>
      <c r="H374" s="150"/>
    </row>
    <row r="375" customFormat="false" ht="15.75" hidden="false" customHeight="false" outlineLevel="0" collapsed="false">
      <c r="D375" s="150"/>
      <c r="H375" s="150"/>
    </row>
    <row r="376" customFormat="false" ht="15.75" hidden="false" customHeight="false" outlineLevel="0" collapsed="false">
      <c r="D376" s="150"/>
      <c r="H376" s="150"/>
    </row>
    <row r="377" customFormat="false" ht="15.75" hidden="false" customHeight="false" outlineLevel="0" collapsed="false">
      <c r="D377" s="150"/>
      <c r="H377" s="150"/>
    </row>
    <row r="378" customFormat="false" ht="15.75" hidden="false" customHeight="false" outlineLevel="0" collapsed="false">
      <c r="D378" s="150"/>
      <c r="H378" s="150"/>
    </row>
    <row r="379" customFormat="false" ht="15.75" hidden="false" customHeight="false" outlineLevel="0" collapsed="false">
      <c r="D379" s="150"/>
      <c r="H379" s="150"/>
    </row>
    <row r="380" customFormat="false" ht="15.75" hidden="false" customHeight="false" outlineLevel="0" collapsed="false">
      <c r="D380" s="150"/>
      <c r="H380" s="150"/>
    </row>
    <row r="381" customFormat="false" ht="15.75" hidden="false" customHeight="false" outlineLevel="0" collapsed="false">
      <c r="D381" s="150"/>
      <c r="H381" s="150"/>
    </row>
    <row r="382" customFormat="false" ht="15.75" hidden="false" customHeight="false" outlineLevel="0" collapsed="false">
      <c r="D382" s="150"/>
      <c r="H382" s="150"/>
    </row>
    <row r="383" customFormat="false" ht="15.75" hidden="false" customHeight="false" outlineLevel="0" collapsed="false">
      <c r="D383" s="150"/>
      <c r="H383" s="150"/>
    </row>
    <row r="384" customFormat="false" ht="15.75" hidden="false" customHeight="false" outlineLevel="0" collapsed="false">
      <c r="D384" s="150"/>
      <c r="H384" s="150"/>
    </row>
    <row r="385" customFormat="false" ht="15.75" hidden="false" customHeight="false" outlineLevel="0" collapsed="false">
      <c r="D385" s="150"/>
      <c r="H385" s="150"/>
    </row>
    <row r="386" customFormat="false" ht="15.75" hidden="false" customHeight="false" outlineLevel="0" collapsed="false">
      <c r="D386" s="150"/>
      <c r="H386" s="150"/>
    </row>
    <row r="387" customFormat="false" ht="15.75" hidden="false" customHeight="false" outlineLevel="0" collapsed="false">
      <c r="D387" s="150"/>
      <c r="H387" s="150"/>
    </row>
    <row r="388" customFormat="false" ht="15.75" hidden="false" customHeight="false" outlineLevel="0" collapsed="false">
      <c r="D388" s="150"/>
      <c r="H388" s="150"/>
    </row>
    <row r="389" customFormat="false" ht="15.75" hidden="false" customHeight="false" outlineLevel="0" collapsed="false">
      <c r="D389" s="150"/>
      <c r="H389" s="150"/>
    </row>
    <row r="390" customFormat="false" ht="15.75" hidden="false" customHeight="false" outlineLevel="0" collapsed="false">
      <c r="D390" s="150"/>
      <c r="H390" s="150"/>
    </row>
    <row r="391" customFormat="false" ht="15.75" hidden="false" customHeight="false" outlineLevel="0" collapsed="false">
      <c r="D391" s="150"/>
      <c r="H391" s="150"/>
    </row>
    <row r="392" customFormat="false" ht="15.75" hidden="false" customHeight="false" outlineLevel="0" collapsed="false">
      <c r="D392" s="150"/>
      <c r="H392" s="150"/>
    </row>
    <row r="393" customFormat="false" ht="15.75" hidden="false" customHeight="false" outlineLevel="0" collapsed="false">
      <c r="D393" s="150"/>
      <c r="H393" s="150"/>
    </row>
    <row r="394" customFormat="false" ht="15.75" hidden="false" customHeight="false" outlineLevel="0" collapsed="false">
      <c r="D394" s="150"/>
      <c r="H394" s="150"/>
    </row>
    <row r="395" customFormat="false" ht="15.75" hidden="false" customHeight="false" outlineLevel="0" collapsed="false">
      <c r="D395" s="150"/>
      <c r="H395" s="150"/>
    </row>
    <row r="396" customFormat="false" ht="15.75" hidden="false" customHeight="false" outlineLevel="0" collapsed="false">
      <c r="D396" s="150"/>
      <c r="H396" s="150"/>
    </row>
    <row r="397" customFormat="false" ht="15.75" hidden="false" customHeight="false" outlineLevel="0" collapsed="false">
      <c r="D397" s="150"/>
      <c r="H397" s="150"/>
    </row>
    <row r="398" customFormat="false" ht="15.75" hidden="false" customHeight="false" outlineLevel="0" collapsed="false">
      <c r="D398" s="150"/>
      <c r="H398" s="150"/>
    </row>
    <row r="399" customFormat="false" ht="15.75" hidden="false" customHeight="false" outlineLevel="0" collapsed="false">
      <c r="D399" s="150"/>
      <c r="H399" s="150"/>
    </row>
    <row r="400" customFormat="false" ht="15.75" hidden="false" customHeight="false" outlineLevel="0" collapsed="false">
      <c r="D400" s="150"/>
      <c r="H400" s="150"/>
    </row>
    <row r="401" customFormat="false" ht="15.75" hidden="false" customHeight="false" outlineLevel="0" collapsed="false">
      <c r="D401" s="150"/>
      <c r="H401" s="150"/>
    </row>
    <row r="402" customFormat="false" ht="15.75" hidden="false" customHeight="false" outlineLevel="0" collapsed="false">
      <c r="D402" s="150"/>
      <c r="H402" s="150"/>
    </row>
    <row r="403" customFormat="false" ht="15.75" hidden="false" customHeight="false" outlineLevel="0" collapsed="false">
      <c r="D403" s="150"/>
      <c r="H403" s="150"/>
    </row>
    <row r="404" customFormat="false" ht="15.75" hidden="false" customHeight="false" outlineLevel="0" collapsed="false">
      <c r="D404" s="150"/>
      <c r="H404" s="150"/>
    </row>
    <row r="405" customFormat="false" ht="15.75" hidden="false" customHeight="false" outlineLevel="0" collapsed="false">
      <c r="D405" s="150"/>
      <c r="H405" s="150"/>
    </row>
    <row r="406" customFormat="false" ht="15.75" hidden="false" customHeight="false" outlineLevel="0" collapsed="false">
      <c r="D406" s="150"/>
      <c r="H406" s="150"/>
    </row>
    <row r="407" customFormat="false" ht="15.75" hidden="false" customHeight="false" outlineLevel="0" collapsed="false">
      <c r="D407" s="150"/>
      <c r="H407" s="150"/>
    </row>
    <row r="408" customFormat="false" ht="15.75" hidden="false" customHeight="false" outlineLevel="0" collapsed="false">
      <c r="D408" s="150"/>
      <c r="H408" s="150"/>
    </row>
    <row r="409" customFormat="false" ht="15.75" hidden="false" customHeight="false" outlineLevel="0" collapsed="false">
      <c r="D409" s="150"/>
      <c r="H409" s="150"/>
    </row>
    <row r="410" customFormat="false" ht="15.75" hidden="false" customHeight="false" outlineLevel="0" collapsed="false">
      <c r="D410" s="150"/>
      <c r="H410" s="150"/>
    </row>
    <row r="411" customFormat="false" ht="15.75" hidden="false" customHeight="false" outlineLevel="0" collapsed="false">
      <c r="D411" s="150"/>
      <c r="H411" s="150"/>
    </row>
    <row r="412" customFormat="false" ht="15.75" hidden="false" customHeight="false" outlineLevel="0" collapsed="false">
      <c r="D412" s="150"/>
      <c r="H412" s="150"/>
    </row>
    <row r="413" customFormat="false" ht="15.75" hidden="false" customHeight="false" outlineLevel="0" collapsed="false">
      <c r="D413" s="150"/>
      <c r="H413" s="150"/>
    </row>
    <row r="414" customFormat="false" ht="15.75" hidden="false" customHeight="false" outlineLevel="0" collapsed="false">
      <c r="D414" s="150"/>
      <c r="H414" s="150"/>
    </row>
    <row r="415" customFormat="false" ht="15.75" hidden="false" customHeight="false" outlineLevel="0" collapsed="false">
      <c r="D415" s="150"/>
      <c r="H415" s="150"/>
    </row>
    <row r="416" customFormat="false" ht="15.75" hidden="false" customHeight="false" outlineLevel="0" collapsed="false">
      <c r="D416" s="150"/>
      <c r="H416" s="150"/>
    </row>
    <row r="417" customFormat="false" ht="15.75" hidden="false" customHeight="false" outlineLevel="0" collapsed="false">
      <c r="D417" s="150"/>
      <c r="H417" s="150"/>
    </row>
    <row r="418" customFormat="false" ht="15.75" hidden="false" customHeight="false" outlineLevel="0" collapsed="false">
      <c r="D418" s="150"/>
      <c r="H418" s="150"/>
    </row>
    <row r="419" customFormat="false" ht="15.75" hidden="false" customHeight="false" outlineLevel="0" collapsed="false">
      <c r="D419" s="150"/>
      <c r="H419" s="150"/>
    </row>
    <row r="420" customFormat="false" ht="15.75" hidden="false" customHeight="false" outlineLevel="0" collapsed="false">
      <c r="D420" s="150"/>
      <c r="H420" s="150"/>
    </row>
    <row r="421" customFormat="false" ht="15.75" hidden="false" customHeight="false" outlineLevel="0" collapsed="false">
      <c r="D421" s="150"/>
      <c r="H421" s="150"/>
    </row>
    <row r="422" customFormat="false" ht="15.75" hidden="false" customHeight="false" outlineLevel="0" collapsed="false">
      <c r="D422" s="150"/>
      <c r="H422" s="150"/>
    </row>
    <row r="423" customFormat="false" ht="15.75" hidden="false" customHeight="false" outlineLevel="0" collapsed="false">
      <c r="D423" s="150"/>
      <c r="H423" s="150"/>
    </row>
    <row r="424" customFormat="false" ht="15.75" hidden="false" customHeight="false" outlineLevel="0" collapsed="false">
      <c r="D424" s="150"/>
      <c r="H424" s="150"/>
    </row>
    <row r="425" customFormat="false" ht="15.75" hidden="false" customHeight="false" outlineLevel="0" collapsed="false">
      <c r="D425" s="150"/>
      <c r="H425" s="150"/>
    </row>
    <row r="426" customFormat="false" ht="15.75" hidden="false" customHeight="false" outlineLevel="0" collapsed="false">
      <c r="D426" s="150"/>
      <c r="H426" s="150"/>
    </row>
    <row r="427" customFormat="false" ht="15.75" hidden="false" customHeight="false" outlineLevel="0" collapsed="false">
      <c r="D427" s="150"/>
      <c r="H427" s="150"/>
    </row>
    <row r="428" customFormat="false" ht="15.75" hidden="false" customHeight="false" outlineLevel="0" collapsed="false">
      <c r="D428" s="150"/>
      <c r="H428" s="150"/>
    </row>
    <row r="429" customFormat="false" ht="15.75" hidden="false" customHeight="false" outlineLevel="0" collapsed="false">
      <c r="D429" s="150"/>
      <c r="H429" s="150"/>
    </row>
    <row r="430" customFormat="false" ht="15.75" hidden="false" customHeight="false" outlineLevel="0" collapsed="false">
      <c r="D430" s="150"/>
      <c r="H430" s="150"/>
    </row>
    <row r="431" customFormat="false" ht="15.75" hidden="false" customHeight="false" outlineLevel="0" collapsed="false">
      <c r="D431" s="150"/>
      <c r="H431" s="150"/>
    </row>
    <row r="432" customFormat="false" ht="15.75" hidden="false" customHeight="false" outlineLevel="0" collapsed="false">
      <c r="D432" s="150"/>
      <c r="H432" s="150"/>
    </row>
    <row r="433" customFormat="false" ht="15.75" hidden="false" customHeight="false" outlineLevel="0" collapsed="false">
      <c r="D433" s="150"/>
      <c r="H433" s="150"/>
    </row>
    <row r="434" customFormat="false" ht="15.75" hidden="false" customHeight="false" outlineLevel="0" collapsed="false">
      <c r="D434" s="150"/>
      <c r="H434" s="150"/>
    </row>
    <row r="435" customFormat="false" ht="15.75" hidden="false" customHeight="false" outlineLevel="0" collapsed="false">
      <c r="D435" s="150"/>
      <c r="H435" s="150"/>
    </row>
    <row r="436" customFormat="false" ht="15.75" hidden="false" customHeight="false" outlineLevel="0" collapsed="false">
      <c r="D436" s="150"/>
      <c r="H436" s="150"/>
    </row>
    <row r="437" customFormat="false" ht="15.75" hidden="false" customHeight="false" outlineLevel="0" collapsed="false">
      <c r="D437" s="150"/>
      <c r="H437" s="150"/>
    </row>
    <row r="438" customFormat="false" ht="15.75" hidden="false" customHeight="false" outlineLevel="0" collapsed="false">
      <c r="D438" s="150"/>
      <c r="H438" s="150"/>
    </row>
    <row r="439" customFormat="false" ht="15.75" hidden="false" customHeight="false" outlineLevel="0" collapsed="false">
      <c r="D439" s="150"/>
      <c r="H439" s="150"/>
    </row>
    <row r="440" customFormat="false" ht="15.75" hidden="false" customHeight="false" outlineLevel="0" collapsed="false">
      <c r="D440" s="150"/>
      <c r="H440" s="150"/>
    </row>
    <row r="441" customFormat="false" ht="15.75" hidden="false" customHeight="false" outlineLevel="0" collapsed="false">
      <c r="D441" s="150"/>
      <c r="H441" s="150"/>
    </row>
    <row r="442" customFormat="false" ht="15.75" hidden="false" customHeight="false" outlineLevel="0" collapsed="false">
      <c r="D442" s="150"/>
      <c r="H442" s="150"/>
    </row>
    <row r="443" customFormat="false" ht="15.75" hidden="false" customHeight="false" outlineLevel="0" collapsed="false">
      <c r="D443" s="150"/>
      <c r="H443" s="150"/>
    </row>
    <row r="444" customFormat="false" ht="15.75" hidden="false" customHeight="false" outlineLevel="0" collapsed="false">
      <c r="D444" s="150"/>
      <c r="H444" s="150"/>
    </row>
    <row r="445" customFormat="false" ht="15.75" hidden="false" customHeight="false" outlineLevel="0" collapsed="false">
      <c r="D445" s="150"/>
      <c r="H445" s="150"/>
    </row>
    <row r="446" customFormat="false" ht="15.75" hidden="false" customHeight="false" outlineLevel="0" collapsed="false">
      <c r="D446" s="150"/>
      <c r="H446" s="150"/>
    </row>
    <row r="447" customFormat="false" ht="15.75" hidden="false" customHeight="false" outlineLevel="0" collapsed="false">
      <c r="D447" s="150"/>
      <c r="H447" s="150"/>
    </row>
    <row r="448" customFormat="false" ht="15.75" hidden="false" customHeight="false" outlineLevel="0" collapsed="false">
      <c r="D448" s="150"/>
      <c r="H448" s="150"/>
    </row>
    <row r="449" customFormat="false" ht="15.75" hidden="false" customHeight="false" outlineLevel="0" collapsed="false">
      <c r="D449" s="150"/>
      <c r="H449" s="150"/>
    </row>
    <row r="450" customFormat="false" ht="15.75" hidden="false" customHeight="false" outlineLevel="0" collapsed="false">
      <c r="D450" s="150"/>
      <c r="H450" s="150"/>
    </row>
    <row r="451" customFormat="false" ht="15.75" hidden="false" customHeight="false" outlineLevel="0" collapsed="false">
      <c r="D451" s="150"/>
      <c r="H451" s="150"/>
    </row>
    <row r="452" customFormat="false" ht="15.75" hidden="false" customHeight="false" outlineLevel="0" collapsed="false">
      <c r="D452" s="150"/>
      <c r="H452" s="150"/>
    </row>
    <row r="453" customFormat="false" ht="15.75" hidden="false" customHeight="false" outlineLevel="0" collapsed="false">
      <c r="D453" s="150"/>
      <c r="H453" s="150"/>
    </row>
    <row r="454" customFormat="false" ht="15.75" hidden="false" customHeight="false" outlineLevel="0" collapsed="false">
      <c r="D454" s="150"/>
      <c r="H454" s="150"/>
    </row>
    <row r="455" customFormat="false" ht="15.75" hidden="false" customHeight="false" outlineLevel="0" collapsed="false">
      <c r="D455" s="150"/>
      <c r="H455" s="150"/>
    </row>
    <row r="456" customFormat="false" ht="15.75" hidden="false" customHeight="false" outlineLevel="0" collapsed="false">
      <c r="D456" s="150"/>
      <c r="H456" s="150"/>
    </row>
    <row r="457" customFormat="false" ht="15.75" hidden="false" customHeight="false" outlineLevel="0" collapsed="false">
      <c r="D457" s="150"/>
      <c r="H457" s="150"/>
    </row>
    <row r="458" customFormat="false" ht="15.75" hidden="false" customHeight="false" outlineLevel="0" collapsed="false">
      <c r="D458" s="150"/>
      <c r="H458" s="150"/>
    </row>
    <row r="459" customFormat="false" ht="15.75" hidden="false" customHeight="false" outlineLevel="0" collapsed="false">
      <c r="D459" s="150"/>
      <c r="H459" s="150"/>
    </row>
    <row r="460" customFormat="false" ht="15.75" hidden="false" customHeight="false" outlineLevel="0" collapsed="false">
      <c r="D460" s="150"/>
      <c r="H460" s="150"/>
    </row>
    <row r="461" customFormat="false" ht="15.75" hidden="false" customHeight="false" outlineLevel="0" collapsed="false">
      <c r="D461" s="150"/>
      <c r="H461" s="150"/>
    </row>
    <row r="462" customFormat="false" ht="15.75" hidden="false" customHeight="false" outlineLevel="0" collapsed="false">
      <c r="D462" s="150"/>
      <c r="H462" s="150"/>
    </row>
    <row r="463" customFormat="false" ht="15.75" hidden="false" customHeight="false" outlineLevel="0" collapsed="false">
      <c r="D463" s="150"/>
      <c r="H463" s="150"/>
    </row>
    <row r="464" customFormat="false" ht="15.75" hidden="false" customHeight="false" outlineLevel="0" collapsed="false">
      <c r="D464" s="150"/>
      <c r="H464" s="150"/>
    </row>
    <row r="465" customFormat="false" ht="15.75" hidden="false" customHeight="false" outlineLevel="0" collapsed="false">
      <c r="D465" s="150"/>
      <c r="H465" s="150"/>
    </row>
    <row r="466" customFormat="false" ht="15.75" hidden="false" customHeight="false" outlineLevel="0" collapsed="false">
      <c r="D466" s="150"/>
      <c r="H466" s="150"/>
    </row>
    <row r="467" customFormat="false" ht="15.75" hidden="false" customHeight="false" outlineLevel="0" collapsed="false">
      <c r="D467" s="150"/>
      <c r="H467" s="150"/>
    </row>
    <row r="468" customFormat="false" ht="15.75" hidden="false" customHeight="false" outlineLevel="0" collapsed="false">
      <c r="D468" s="150"/>
      <c r="H468" s="150"/>
    </row>
    <row r="469" customFormat="false" ht="15.75" hidden="false" customHeight="false" outlineLevel="0" collapsed="false">
      <c r="D469" s="150"/>
      <c r="H469" s="150"/>
    </row>
    <row r="470" customFormat="false" ht="15.75" hidden="false" customHeight="false" outlineLevel="0" collapsed="false">
      <c r="D470" s="150"/>
      <c r="H470" s="150"/>
    </row>
    <row r="471" customFormat="false" ht="15.75" hidden="false" customHeight="false" outlineLevel="0" collapsed="false">
      <c r="D471" s="150"/>
      <c r="H471" s="150"/>
    </row>
    <row r="472" customFormat="false" ht="15.75" hidden="false" customHeight="false" outlineLevel="0" collapsed="false">
      <c r="D472" s="150"/>
      <c r="H472" s="150"/>
    </row>
    <row r="473" customFormat="false" ht="15.75" hidden="false" customHeight="false" outlineLevel="0" collapsed="false">
      <c r="D473" s="150"/>
      <c r="H473" s="150"/>
    </row>
    <row r="474" customFormat="false" ht="15.75" hidden="false" customHeight="false" outlineLevel="0" collapsed="false">
      <c r="D474" s="150"/>
      <c r="H474" s="150"/>
    </row>
    <row r="475" customFormat="false" ht="15.75" hidden="false" customHeight="false" outlineLevel="0" collapsed="false">
      <c r="D475" s="150"/>
      <c r="H475" s="150"/>
    </row>
    <row r="476" customFormat="false" ht="15.75" hidden="false" customHeight="false" outlineLevel="0" collapsed="false">
      <c r="D476" s="150"/>
      <c r="H476" s="150"/>
    </row>
    <row r="477" customFormat="false" ht="15.75" hidden="false" customHeight="false" outlineLevel="0" collapsed="false">
      <c r="D477" s="150"/>
      <c r="H477" s="150"/>
    </row>
    <row r="478" customFormat="false" ht="15.75" hidden="false" customHeight="false" outlineLevel="0" collapsed="false">
      <c r="D478" s="150"/>
      <c r="H478" s="150"/>
    </row>
    <row r="479" customFormat="false" ht="15.75" hidden="false" customHeight="false" outlineLevel="0" collapsed="false">
      <c r="D479" s="150"/>
      <c r="H479" s="150"/>
    </row>
    <row r="480" customFormat="false" ht="15.75" hidden="false" customHeight="false" outlineLevel="0" collapsed="false">
      <c r="D480" s="150"/>
      <c r="H480" s="150"/>
    </row>
    <row r="481" customFormat="false" ht="15.75" hidden="false" customHeight="false" outlineLevel="0" collapsed="false">
      <c r="D481" s="150"/>
      <c r="H481" s="150"/>
    </row>
    <row r="482" customFormat="false" ht="15.75" hidden="false" customHeight="false" outlineLevel="0" collapsed="false">
      <c r="D482" s="150"/>
      <c r="H482" s="150"/>
    </row>
    <row r="483" customFormat="false" ht="15.75" hidden="false" customHeight="false" outlineLevel="0" collapsed="false">
      <c r="D483" s="150"/>
      <c r="H483" s="150"/>
    </row>
    <row r="484" customFormat="false" ht="15.75" hidden="false" customHeight="false" outlineLevel="0" collapsed="false">
      <c r="D484" s="150"/>
      <c r="H484" s="150"/>
    </row>
    <row r="485" customFormat="false" ht="15.75" hidden="false" customHeight="false" outlineLevel="0" collapsed="false">
      <c r="D485" s="150"/>
      <c r="H485" s="150"/>
    </row>
    <row r="486" customFormat="false" ht="15.75" hidden="false" customHeight="false" outlineLevel="0" collapsed="false">
      <c r="D486" s="150"/>
      <c r="H486" s="150"/>
    </row>
    <row r="487" customFormat="false" ht="15.75" hidden="false" customHeight="false" outlineLevel="0" collapsed="false">
      <c r="D487" s="150"/>
      <c r="H487" s="150"/>
    </row>
    <row r="488" customFormat="false" ht="15.75" hidden="false" customHeight="false" outlineLevel="0" collapsed="false">
      <c r="D488" s="150"/>
      <c r="H488" s="150"/>
    </row>
    <row r="489" customFormat="false" ht="15.75" hidden="false" customHeight="false" outlineLevel="0" collapsed="false">
      <c r="D489" s="150"/>
      <c r="H489" s="150"/>
    </row>
    <row r="490" customFormat="false" ht="15.75" hidden="false" customHeight="false" outlineLevel="0" collapsed="false">
      <c r="D490" s="150"/>
      <c r="H490" s="150"/>
    </row>
    <row r="491" customFormat="false" ht="15.75" hidden="false" customHeight="false" outlineLevel="0" collapsed="false">
      <c r="D491" s="150"/>
      <c r="H491" s="150"/>
    </row>
    <row r="492" customFormat="false" ht="15.75" hidden="false" customHeight="false" outlineLevel="0" collapsed="false">
      <c r="D492" s="150"/>
      <c r="H492" s="150"/>
    </row>
    <row r="493" customFormat="false" ht="15.75" hidden="false" customHeight="false" outlineLevel="0" collapsed="false">
      <c r="D493" s="150"/>
      <c r="H493" s="150"/>
    </row>
    <row r="494" customFormat="false" ht="15.75" hidden="false" customHeight="false" outlineLevel="0" collapsed="false">
      <c r="D494" s="150"/>
      <c r="H494" s="150"/>
    </row>
    <row r="495" customFormat="false" ht="15.75" hidden="false" customHeight="false" outlineLevel="0" collapsed="false">
      <c r="D495" s="150"/>
      <c r="H495" s="150"/>
    </row>
    <row r="496" customFormat="false" ht="15.75" hidden="false" customHeight="false" outlineLevel="0" collapsed="false">
      <c r="D496" s="150"/>
      <c r="H496" s="150"/>
    </row>
    <row r="497" customFormat="false" ht="15.75" hidden="false" customHeight="false" outlineLevel="0" collapsed="false">
      <c r="D497" s="150"/>
      <c r="H497" s="150"/>
    </row>
    <row r="498" customFormat="false" ht="15.75" hidden="false" customHeight="false" outlineLevel="0" collapsed="false">
      <c r="D498" s="150"/>
      <c r="H498" s="150"/>
    </row>
    <row r="499" customFormat="false" ht="15.75" hidden="false" customHeight="false" outlineLevel="0" collapsed="false">
      <c r="D499" s="150"/>
      <c r="H499" s="150"/>
    </row>
    <row r="500" customFormat="false" ht="15.75" hidden="false" customHeight="false" outlineLevel="0" collapsed="false">
      <c r="D500" s="150"/>
      <c r="H500" s="150"/>
    </row>
    <row r="501" customFormat="false" ht="15.75" hidden="false" customHeight="false" outlineLevel="0" collapsed="false">
      <c r="D501" s="150"/>
      <c r="H501" s="150"/>
    </row>
    <row r="502" customFormat="false" ht="15.75" hidden="false" customHeight="false" outlineLevel="0" collapsed="false">
      <c r="D502" s="150"/>
      <c r="H502" s="150"/>
    </row>
    <row r="503" customFormat="false" ht="15.75" hidden="false" customHeight="false" outlineLevel="0" collapsed="false">
      <c r="D503" s="150"/>
      <c r="H503" s="150"/>
    </row>
    <row r="504" customFormat="false" ht="15.75" hidden="false" customHeight="false" outlineLevel="0" collapsed="false">
      <c r="D504" s="150"/>
      <c r="H504" s="150"/>
    </row>
    <row r="505" customFormat="false" ht="15.75" hidden="false" customHeight="false" outlineLevel="0" collapsed="false">
      <c r="D505" s="150"/>
      <c r="H505" s="150"/>
    </row>
    <row r="506" customFormat="false" ht="15.75" hidden="false" customHeight="false" outlineLevel="0" collapsed="false">
      <c r="D506" s="150"/>
      <c r="H506" s="150"/>
    </row>
    <row r="507" customFormat="false" ht="15.75" hidden="false" customHeight="false" outlineLevel="0" collapsed="false">
      <c r="D507" s="150"/>
      <c r="H507" s="150"/>
    </row>
    <row r="508" customFormat="false" ht="15.75" hidden="false" customHeight="false" outlineLevel="0" collapsed="false">
      <c r="D508" s="150"/>
      <c r="H508" s="150"/>
    </row>
    <row r="509" customFormat="false" ht="15.75" hidden="false" customHeight="false" outlineLevel="0" collapsed="false">
      <c r="D509" s="150"/>
      <c r="H509" s="150"/>
    </row>
    <row r="510" customFormat="false" ht="15.75" hidden="false" customHeight="false" outlineLevel="0" collapsed="false">
      <c r="D510" s="150"/>
      <c r="H510" s="150"/>
    </row>
    <row r="511" customFormat="false" ht="15.75" hidden="false" customHeight="false" outlineLevel="0" collapsed="false">
      <c r="D511" s="150"/>
      <c r="H511" s="150"/>
    </row>
    <row r="512" customFormat="false" ht="15.75" hidden="false" customHeight="false" outlineLevel="0" collapsed="false">
      <c r="D512" s="150"/>
      <c r="H512" s="150"/>
    </row>
    <row r="513" customFormat="false" ht="15.75" hidden="false" customHeight="false" outlineLevel="0" collapsed="false">
      <c r="D513" s="150"/>
      <c r="H513" s="150"/>
    </row>
    <row r="514" customFormat="false" ht="15.75" hidden="false" customHeight="false" outlineLevel="0" collapsed="false">
      <c r="D514" s="150"/>
      <c r="H514" s="150"/>
    </row>
    <row r="515" customFormat="false" ht="15.75" hidden="false" customHeight="false" outlineLevel="0" collapsed="false">
      <c r="D515" s="150"/>
      <c r="H515" s="150"/>
    </row>
    <row r="516" customFormat="false" ht="15.75" hidden="false" customHeight="false" outlineLevel="0" collapsed="false">
      <c r="D516" s="150"/>
      <c r="H516" s="150"/>
    </row>
    <row r="517" customFormat="false" ht="15.75" hidden="false" customHeight="false" outlineLevel="0" collapsed="false">
      <c r="D517" s="150"/>
      <c r="H517" s="150"/>
    </row>
    <row r="518" customFormat="false" ht="15.75" hidden="false" customHeight="false" outlineLevel="0" collapsed="false">
      <c r="D518" s="150"/>
      <c r="H518" s="150"/>
    </row>
    <row r="519" customFormat="false" ht="15.75" hidden="false" customHeight="false" outlineLevel="0" collapsed="false">
      <c r="D519" s="150"/>
      <c r="H519" s="150"/>
    </row>
    <row r="520" customFormat="false" ht="15.75" hidden="false" customHeight="false" outlineLevel="0" collapsed="false">
      <c r="D520" s="150"/>
      <c r="H520" s="150"/>
    </row>
    <row r="521" customFormat="false" ht="15.75" hidden="false" customHeight="false" outlineLevel="0" collapsed="false">
      <c r="D521" s="150"/>
      <c r="H521" s="150"/>
    </row>
    <row r="522" customFormat="false" ht="15.75" hidden="false" customHeight="false" outlineLevel="0" collapsed="false">
      <c r="D522" s="150"/>
      <c r="H522" s="150"/>
    </row>
    <row r="523" customFormat="false" ht="15.75" hidden="false" customHeight="false" outlineLevel="0" collapsed="false">
      <c r="D523" s="150"/>
      <c r="H523" s="150"/>
    </row>
    <row r="524" customFormat="false" ht="15.75" hidden="false" customHeight="false" outlineLevel="0" collapsed="false">
      <c r="D524" s="150"/>
      <c r="H524" s="150"/>
    </row>
    <row r="525" customFormat="false" ht="15.75" hidden="false" customHeight="false" outlineLevel="0" collapsed="false">
      <c r="D525" s="150"/>
      <c r="H525" s="150"/>
    </row>
    <row r="526" customFormat="false" ht="15.75" hidden="false" customHeight="false" outlineLevel="0" collapsed="false">
      <c r="D526" s="150"/>
      <c r="H526" s="150"/>
    </row>
    <row r="527" customFormat="false" ht="15.75" hidden="false" customHeight="false" outlineLevel="0" collapsed="false">
      <c r="D527" s="150"/>
      <c r="H527" s="150"/>
    </row>
    <row r="528" customFormat="false" ht="15.75" hidden="false" customHeight="false" outlineLevel="0" collapsed="false">
      <c r="D528" s="150"/>
      <c r="H528" s="150"/>
    </row>
    <row r="529" customFormat="false" ht="15.75" hidden="false" customHeight="false" outlineLevel="0" collapsed="false">
      <c r="D529" s="150"/>
      <c r="H529" s="150"/>
    </row>
    <row r="530" customFormat="false" ht="15.75" hidden="false" customHeight="false" outlineLevel="0" collapsed="false">
      <c r="D530" s="150"/>
      <c r="H530" s="150"/>
    </row>
    <row r="531" customFormat="false" ht="15.75" hidden="false" customHeight="false" outlineLevel="0" collapsed="false">
      <c r="D531" s="150"/>
      <c r="H531" s="150"/>
    </row>
    <row r="532" customFormat="false" ht="15.75" hidden="false" customHeight="false" outlineLevel="0" collapsed="false">
      <c r="D532" s="150"/>
      <c r="H532" s="150"/>
    </row>
    <row r="533" customFormat="false" ht="15.75" hidden="false" customHeight="false" outlineLevel="0" collapsed="false">
      <c r="D533" s="150"/>
      <c r="H533" s="150"/>
    </row>
    <row r="534" customFormat="false" ht="15.75" hidden="false" customHeight="false" outlineLevel="0" collapsed="false">
      <c r="D534" s="150"/>
      <c r="H534" s="150"/>
    </row>
    <row r="535" customFormat="false" ht="15.75" hidden="false" customHeight="false" outlineLevel="0" collapsed="false">
      <c r="D535" s="150"/>
      <c r="H535" s="150"/>
    </row>
    <row r="536" customFormat="false" ht="15.75" hidden="false" customHeight="false" outlineLevel="0" collapsed="false">
      <c r="D536" s="150"/>
      <c r="H536" s="150"/>
    </row>
    <row r="537" customFormat="false" ht="15.75" hidden="false" customHeight="false" outlineLevel="0" collapsed="false">
      <c r="D537" s="150"/>
      <c r="H537" s="150"/>
    </row>
    <row r="538" customFormat="false" ht="15.75" hidden="false" customHeight="false" outlineLevel="0" collapsed="false">
      <c r="D538" s="150"/>
      <c r="H538" s="150"/>
    </row>
    <row r="539" customFormat="false" ht="15.75" hidden="false" customHeight="false" outlineLevel="0" collapsed="false">
      <c r="D539" s="150"/>
      <c r="H539" s="150"/>
    </row>
    <row r="540" customFormat="false" ht="15.75" hidden="false" customHeight="false" outlineLevel="0" collapsed="false">
      <c r="D540" s="150"/>
      <c r="H540" s="150"/>
    </row>
    <row r="541" customFormat="false" ht="15.75" hidden="false" customHeight="false" outlineLevel="0" collapsed="false">
      <c r="D541" s="150"/>
      <c r="H541" s="150"/>
    </row>
    <row r="542" customFormat="false" ht="15.75" hidden="false" customHeight="false" outlineLevel="0" collapsed="false">
      <c r="D542" s="150"/>
      <c r="H542" s="150"/>
    </row>
    <row r="543" customFormat="false" ht="15.75" hidden="false" customHeight="false" outlineLevel="0" collapsed="false">
      <c r="D543" s="150"/>
      <c r="H543" s="150"/>
    </row>
    <row r="544" customFormat="false" ht="15.75" hidden="false" customHeight="false" outlineLevel="0" collapsed="false">
      <c r="D544" s="150"/>
      <c r="H544" s="150"/>
    </row>
    <row r="545" customFormat="false" ht="15.75" hidden="false" customHeight="false" outlineLevel="0" collapsed="false">
      <c r="D545" s="150"/>
      <c r="H545" s="150"/>
    </row>
    <row r="546" customFormat="false" ht="15.75" hidden="false" customHeight="false" outlineLevel="0" collapsed="false">
      <c r="D546" s="150"/>
      <c r="H546" s="150"/>
    </row>
    <row r="547" customFormat="false" ht="15.75" hidden="false" customHeight="false" outlineLevel="0" collapsed="false">
      <c r="D547" s="150"/>
      <c r="H547" s="150"/>
    </row>
    <row r="548" customFormat="false" ht="15.75" hidden="false" customHeight="false" outlineLevel="0" collapsed="false">
      <c r="D548" s="150"/>
      <c r="H548" s="150"/>
    </row>
    <row r="549" customFormat="false" ht="15.75" hidden="false" customHeight="false" outlineLevel="0" collapsed="false">
      <c r="D549" s="150"/>
      <c r="H549" s="150"/>
    </row>
    <row r="550" customFormat="false" ht="15.75" hidden="false" customHeight="false" outlineLevel="0" collapsed="false">
      <c r="D550" s="150"/>
      <c r="H550" s="150"/>
    </row>
    <row r="551" customFormat="false" ht="15.75" hidden="false" customHeight="false" outlineLevel="0" collapsed="false">
      <c r="D551" s="150"/>
      <c r="H551" s="150"/>
    </row>
    <row r="552" customFormat="false" ht="15.75" hidden="false" customHeight="false" outlineLevel="0" collapsed="false">
      <c r="D552" s="150"/>
      <c r="H552" s="150"/>
    </row>
    <row r="553" customFormat="false" ht="15.75" hidden="false" customHeight="false" outlineLevel="0" collapsed="false">
      <c r="D553" s="150"/>
      <c r="H553" s="150"/>
    </row>
    <row r="554" customFormat="false" ht="15.75" hidden="false" customHeight="false" outlineLevel="0" collapsed="false">
      <c r="D554" s="150"/>
      <c r="H554" s="150"/>
    </row>
    <row r="555" customFormat="false" ht="15.75" hidden="false" customHeight="false" outlineLevel="0" collapsed="false">
      <c r="D555" s="150"/>
      <c r="H555" s="150"/>
    </row>
    <row r="556" customFormat="false" ht="15.75" hidden="false" customHeight="false" outlineLevel="0" collapsed="false">
      <c r="D556" s="150"/>
      <c r="H556" s="150"/>
    </row>
    <row r="557" customFormat="false" ht="15.75" hidden="false" customHeight="false" outlineLevel="0" collapsed="false">
      <c r="D557" s="150"/>
      <c r="H557" s="150"/>
    </row>
    <row r="558" customFormat="false" ht="15.75" hidden="false" customHeight="false" outlineLevel="0" collapsed="false">
      <c r="D558" s="150"/>
      <c r="H558" s="150"/>
    </row>
    <row r="559" customFormat="false" ht="15.75" hidden="false" customHeight="false" outlineLevel="0" collapsed="false">
      <c r="D559" s="150"/>
      <c r="H559" s="150"/>
    </row>
    <row r="560" customFormat="false" ht="15.75" hidden="false" customHeight="false" outlineLevel="0" collapsed="false">
      <c r="D560" s="150"/>
      <c r="H560" s="150"/>
    </row>
    <row r="561" customFormat="false" ht="15.75" hidden="false" customHeight="false" outlineLevel="0" collapsed="false">
      <c r="D561" s="150"/>
      <c r="H561" s="150"/>
    </row>
    <row r="562" customFormat="false" ht="15.75" hidden="false" customHeight="false" outlineLevel="0" collapsed="false">
      <c r="D562" s="150"/>
      <c r="H562" s="150"/>
    </row>
    <row r="563" customFormat="false" ht="15.75" hidden="false" customHeight="false" outlineLevel="0" collapsed="false">
      <c r="D563" s="150"/>
      <c r="H563" s="150"/>
    </row>
    <row r="564" customFormat="false" ht="15.75" hidden="false" customHeight="false" outlineLevel="0" collapsed="false">
      <c r="D564" s="150"/>
      <c r="H564" s="150"/>
    </row>
    <row r="565" customFormat="false" ht="15.75" hidden="false" customHeight="false" outlineLevel="0" collapsed="false">
      <c r="D565" s="150"/>
      <c r="H565" s="150"/>
    </row>
    <row r="566" customFormat="false" ht="15.75" hidden="false" customHeight="false" outlineLevel="0" collapsed="false">
      <c r="D566" s="150"/>
      <c r="H566" s="150"/>
    </row>
    <row r="567" customFormat="false" ht="15.75" hidden="false" customHeight="false" outlineLevel="0" collapsed="false">
      <c r="D567" s="150"/>
      <c r="H567" s="150"/>
    </row>
    <row r="568" customFormat="false" ht="15.75" hidden="false" customHeight="false" outlineLevel="0" collapsed="false">
      <c r="D568" s="150"/>
      <c r="H568" s="150"/>
    </row>
    <row r="569" customFormat="false" ht="15.75" hidden="false" customHeight="false" outlineLevel="0" collapsed="false">
      <c r="D569" s="150"/>
      <c r="H569" s="150"/>
    </row>
    <row r="570" customFormat="false" ht="15.75" hidden="false" customHeight="false" outlineLevel="0" collapsed="false">
      <c r="D570" s="150"/>
      <c r="H570" s="150"/>
    </row>
    <row r="571" customFormat="false" ht="15.75" hidden="false" customHeight="false" outlineLevel="0" collapsed="false">
      <c r="D571" s="150"/>
      <c r="H571" s="150"/>
    </row>
    <row r="572" customFormat="false" ht="15.75" hidden="false" customHeight="false" outlineLevel="0" collapsed="false">
      <c r="D572" s="150"/>
      <c r="H572" s="150"/>
    </row>
    <row r="573" customFormat="false" ht="15.75" hidden="false" customHeight="false" outlineLevel="0" collapsed="false">
      <c r="D573" s="150"/>
      <c r="H573" s="150"/>
    </row>
    <row r="574" customFormat="false" ht="15.75" hidden="false" customHeight="false" outlineLevel="0" collapsed="false">
      <c r="D574" s="150"/>
      <c r="H574" s="150"/>
    </row>
    <row r="575" customFormat="false" ht="15.75" hidden="false" customHeight="false" outlineLevel="0" collapsed="false">
      <c r="D575" s="150"/>
      <c r="H575" s="150"/>
    </row>
    <row r="576" customFormat="false" ht="15.75" hidden="false" customHeight="false" outlineLevel="0" collapsed="false">
      <c r="D576" s="150"/>
      <c r="H576" s="150"/>
    </row>
    <row r="577" customFormat="false" ht="15.75" hidden="false" customHeight="false" outlineLevel="0" collapsed="false">
      <c r="D577" s="150"/>
      <c r="H577" s="150"/>
    </row>
    <row r="578" customFormat="false" ht="15.75" hidden="false" customHeight="false" outlineLevel="0" collapsed="false">
      <c r="D578" s="150"/>
      <c r="H578" s="150"/>
    </row>
    <row r="579" customFormat="false" ht="15.75" hidden="false" customHeight="false" outlineLevel="0" collapsed="false">
      <c r="D579" s="150"/>
      <c r="H579" s="150"/>
    </row>
    <row r="580" customFormat="false" ht="15.75" hidden="false" customHeight="false" outlineLevel="0" collapsed="false">
      <c r="D580" s="150"/>
      <c r="H580" s="150"/>
    </row>
    <row r="581" customFormat="false" ht="15.75" hidden="false" customHeight="false" outlineLevel="0" collapsed="false">
      <c r="D581" s="150"/>
      <c r="H581" s="150"/>
    </row>
    <row r="582" customFormat="false" ht="15.75" hidden="false" customHeight="false" outlineLevel="0" collapsed="false">
      <c r="D582" s="150"/>
      <c r="H582" s="150"/>
    </row>
    <row r="583" customFormat="false" ht="15.75" hidden="false" customHeight="false" outlineLevel="0" collapsed="false">
      <c r="D583" s="150"/>
      <c r="H583" s="150"/>
    </row>
    <row r="584" customFormat="false" ht="15.75" hidden="false" customHeight="false" outlineLevel="0" collapsed="false">
      <c r="D584" s="150"/>
      <c r="H584" s="150"/>
    </row>
    <row r="585" customFormat="false" ht="15.75" hidden="false" customHeight="false" outlineLevel="0" collapsed="false">
      <c r="D585" s="150"/>
      <c r="H585" s="150"/>
    </row>
    <row r="586" customFormat="false" ht="15.75" hidden="false" customHeight="false" outlineLevel="0" collapsed="false">
      <c r="D586" s="150"/>
      <c r="H586" s="150"/>
    </row>
    <row r="587" customFormat="false" ht="15.75" hidden="false" customHeight="false" outlineLevel="0" collapsed="false">
      <c r="D587" s="150"/>
      <c r="H587" s="150"/>
    </row>
    <row r="588" customFormat="false" ht="15.75" hidden="false" customHeight="false" outlineLevel="0" collapsed="false">
      <c r="D588" s="150"/>
      <c r="H588" s="150"/>
    </row>
    <row r="589" customFormat="false" ht="15.75" hidden="false" customHeight="false" outlineLevel="0" collapsed="false">
      <c r="D589" s="150"/>
      <c r="H589" s="150"/>
    </row>
    <row r="590" customFormat="false" ht="15.75" hidden="false" customHeight="false" outlineLevel="0" collapsed="false">
      <c r="D590" s="150"/>
      <c r="H590" s="150"/>
    </row>
    <row r="591" customFormat="false" ht="15.75" hidden="false" customHeight="false" outlineLevel="0" collapsed="false">
      <c r="D591" s="150"/>
      <c r="H591" s="150"/>
    </row>
    <row r="592" customFormat="false" ht="15.75" hidden="false" customHeight="false" outlineLevel="0" collapsed="false">
      <c r="D592" s="150"/>
      <c r="H592" s="150"/>
    </row>
    <row r="593" customFormat="false" ht="15.75" hidden="false" customHeight="false" outlineLevel="0" collapsed="false">
      <c r="D593" s="150"/>
      <c r="H593" s="150"/>
    </row>
    <row r="594" customFormat="false" ht="15.75" hidden="false" customHeight="false" outlineLevel="0" collapsed="false">
      <c r="D594" s="150"/>
      <c r="H594" s="150"/>
    </row>
    <row r="595" customFormat="false" ht="15.75" hidden="false" customHeight="false" outlineLevel="0" collapsed="false">
      <c r="D595" s="150"/>
      <c r="H595" s="150"/>
    </row>
    <row r="596" customFormat="false" ht="15.75" hidden="false" customHeight="false" outlineLevel="0" collapsed="false">
      <c r="D596" s="150"/>
      <c r="H596" s="150"/>
    </row>
    <row r="597" customFormat="false" ht="15.75" hidden="false" customHeight="false" outlineLevel="0" collapsed="false">
      <c r="D597" s="150"/>
      <c r="H597" s="150"/>
    </row>
    <row r="598" customFormat="false" ht="15.75" hidden="false" customHeight="false" outlineLevel="0" collapsed="false">
      <c r="D598" s="150"/>
      <c r="H598" s="150"/>
    </row>
    <row r="599" customFormat="false" ht="15.75" hidden="false" customHeight="false" outlineLevel="0" collapsed="false">
      <c r="D599" s="150"/>
      <c r="H599" s="150"/>
    </row>
    <row r="600" customFormat="false" ht="15.75" hidden="false" customHeight="false" outlineLevel="0" collapsed="false">
      <c r="D600" s="150"/>
      <c r="H600" s="150"/>
    </row>
    <row r="601" customFormat="false" ht="15.75" hidden="false" customHeight="false" outlineLevel="0" collapsed="false">
      <c r="D601" s="150"/>
      <c r="H601" s="150"/>
    </row>
    <row r="602" customFormat="false" ht="15.75" hidden="false" customHeight="false" outlineLevel="0" collapsed="false">
      <c r="D602" s="150"/>
      <c r="H602" s="150"/>
    </row>
    <row r="603" customFormat="false" ht="15.75" hidden="false" customHeight="false" outlineLevel="0" collapsed="false">
      <c r="D603" s="150"/>
      <c r="H603" s="150"/>
    </row>
    <row r="604" customFormat="false" ht="15.75" hidden="false" customHeight="false" outlineLevel="0" collapsed="false">
      <c r="D604" s="150"/>
      <c r="H604" s="150"/>
    </row>
    <row r="605" customFormat="false" ht="15.75" hidden="false" customHeight="false" outlineLevel="0" collapsed="false">
      <c r="D605" s="150"/>
      <c r="H605" s="150"/>
    </row>
    <row r="606" customFormat="false" ht="15.75" hidden="false" customHeight="false" outlineLevel="0" collapsed="false">
      <c r="D606" s="150"/>
      <c r="H606" s="150"/>
    </row>
    <row r="607" customFormat="false" ht="15.75" hidden="false" customHeight="false" outlineLevel="0" collapsed="false">
      <c r="D607" s="150"/>
      <c r="H607" s="150"/>
    </row>
    <row r="608" customFormat="false" ht="15.75" hidden="false" customHeight="false" outlineLevel="0" collapsed="false">
      <c r="D608" s="150"/>
      <c r="H608" s="150"/>
    </row>
    <row r="609" customFormat="false" ht="15.75" hidden="false" customHeight="false" outlineLevel="0" collapsed="false">
      <c r="D609" s="150"/>
      <c r="H609" s="150"/>
    </row>
    <row r="610" customFormat="false" ht="15.75" hidden="false" customHeight="false" outlineLevel="0" collapsed="false">
      <c r="D610" s="150"/>
      <c r="H610" s="150"/>
    </row>
    <row r="611" customFormat="false" ht="15.75" hidden="false" customHeight="false" outlineLevel="0" collapsed="false">
      <c r="D611" s="150"/>
      <c r="H611" s="150"/>
    </row>
    <row r="612" customFormat="false" ht="15.75" hidden="false" customHeight="false" outlineLevel="0" collapsed="false">
      <c r="D612" s="150"/>
      <c r="H612" s="150"/>
    </row>
    <row r="613" customFormat="false" ht="15.75" hidden="false" customHeight="false" outlineLevel="0" collapsed="false">
      <c r="D613" s="150"/>
      <c r="H613" s="150"/>
    </row>
    <row r="614" customFormat="false" ht="15.75" hidden="false" customHeight="false" outlineLevel="0" collapsed="false">
      <c r="D614" s="150"/>
      <c r="H614" s="150"/>
    </row>
    <row r="615" customFormat="false" ht="15.75" hidden="false" customHeight="false" outlineLevel="0" collapsed="false">
      <c r="D615" s="150"/>
      <c r="H615" s="150"/>
    </row>
    <row r="616" customFormat="false" ht="15.75" hidden="false" customHeight="false" outlineLevel="0" collapsed="false">
      <c r="D616" s="150"/>
      <c r="H616" s="150"/>
    </row>
    <row r="617" customFormat="false" ht="15.75" hidden="false" customHeight="false" outlineLevel="0" collapsed="false">
      <c r="D617" s="150"/>
      <c r="H617" s="150"/>
    </row>
    <row r="618" customFormat="false" ht="15.75" hidden="false" customHeight="false" outlineLevel="0" collapsed="false">
      <c r="D618" s="150"/>
      <c r="H618" s="150"/>
    </row>
    <row r="619" customFormat="false" ht="15.75" hidden="false" customHeight="false" outlineLevel="0" collapsed="false">
      <c r="D619" s="150"/>
      <c r="H619" s="150"/>
    </row>
    <row r="620" customFormat="false" ht="15.75" hidden="false" customHeight="false" outlineLevel="0" collapsed="false">
      <c r="D620" s="150"/>
      <c r="H620" s="150"/>
    </row>
    <row r="621" customFormat="false" ht="15.75" hidden="false" customHeight="false" outlineLevel="0" collapsed="false">
      <c r="D621" s="150"/>
      <c r="H621" s="150"/>
    </row>
    <row r="622" customFormat="false" ht="15.75" hidden="false" customHeight="false" outlineLevel="0" collapsed="false">
      <c r="D622" s="150"/>
      <c r="H622" s="150"/>
    </row>
    <row r="623" customFormat="false" ht="15.75" hidden="false" customHeight="false" outlineLevel="0" collapsed="false">
      <c r="D623" s="150"/>
      <c r="H623" s="150"/>
    </row>
    <row r="624" customFormat="false" ht="15.75" hidden="false" customHeight="false" outlineLevel="0" collapsed="false">
      <c r="D624" s="150"/>
      <c r="H624" s="150"/>
    </row>
    <row r="625" customFormat="false" ht="15.75" hidden="false" customHeight="false" outlineLevel="0" collapsed="false">
      <c r="D625" s="150"/>
      <c r="H625" s="150"/>
    </row>
    <row r="626" customFormat="false" ht="15.75" hidden="false" customHeight="false" outlineLevel="0" collapsed="false">
      <c r="D626" s="150"/>
      <c r="H626" s="150"/>
    </row>
    <row r="627" customFormat="false" ht="15.75" hidden="false" customHeight="false" outlineLevel="0" collapsed="false">
      <c r="D627" s="150"/>
      <c r="H627" s="150"/>
    </row>
    <row r="628" customFormat="false" ht="15.75" hidden="false" customHeight="false" outlineLevel="0" collapsed="false">
      <c r="D628" s="150"/>
      <c r="H628" s="150"/>
    </row>
    <row r="629" customFormat="false" ht="15.75" hidden="false" customHeight="false" outlineLevel="0" collapsed="false">
      <c r="D629" s="150"/>
      <c r="H629" s="150"/>
    </row>
    <row r="630" customFormat="false" ht="15.75" hidden="false" customHeight="false" outlineLevel="0" collapsed="false">
      <c r="D630" s="150"/>
      <c r="H630" s="150"/>
    </row>
    <row r="631" customFormat="false" ht="15.75" hidden="false" customHeight="false" outlineLevel="0" collapsed="false">
      <c r="D631" s="150"/>
      <c r="H631" s="150"/>
    </row>
    <row r="632" customFormat="false" ht="15.75" hidden="false" customHeight="false" outlineLevel="0" collapsed="false">
      <c r="D632" s="150"/>
      <c r="H632" s="150"/>
    </row>
    <row r="633" customFormat="false" ht="15.75" hidden="false" customHeight="false" outlineLevel="0" collapsed="false">
      <c r="D633" s="150"/>
      <c r="H633" s="150"/>
    </row>
    <row r="634" customFormat="false" ht="15.75" hidden="false" customHeight="false" outlineLevel="0" collapsed="false">
      <c r="D634" s="150"/>
      <c r="H634" s="150"/>
    </row>
    <row r="635" customFormat="false" ht="15.75" hidden="false" customHeight="false" outlineLevel="0" collapsed="false">
      <c r="D635" s="150"/>
      <c r="H635" s="150"/>
    </row>
    <row r="636" customFormat="false" ht="15.75" hidden="false" customHeight="false" outlineLevel="0" collapsed="false">
      <c r="D636" s="150"/>
      <c r="H636" s="150"/>
    </row>
    <row r="637" customFormat="false" ht="15.75" hidden="false" customHeight="false" outlineLevel="0" collapsed="false">
      <c r="D637" s="150"/>
      <c r="H637" s="150"/>
    </row>
    <row r="638" customFormat="false" ht="15.75" hidden="false" customHeight="false" outlineLevel="0" collapsed="false">
      <c r="D638" s="150"/>
      <c r="H638" s="150"/>
    </row>
    <row r="639" customFormat="false" ht="15.75" hidden="false" customHeight="false" outlineLevel="0" collapsed="false">
      <c r="D639" s="150"/>
      <c r="H639" s="150"/>
    </row>
    <row r="640" customFormat="false" ht="15.75" hidden="false" customHeight="false" outlineLevel="0" collapsed="false">
      <c r="D640" s="150"/>
      <c r="H640" s="150"/>
    </row>
    <row r="641" customFormat="false" ht="15.75" hidden="false" customHeight="false" outlineLevel="0" collapsed="false">
      <c r="D641" s="150"/>
      <c r="H641" s="150"/>
    </row>
    <row r="642" customFormat="false" ht="15.75" hidden="false" customHeight="false" outlineLevel="0" collapsed="false">
      <c r="D642" s="150"/>
      <c r="H642" s="150"/>
    </row>
    <row r="643" customFormat="false" ht="15.75" hidden="false" customHeight="false" outlineLevel="0" collapsed="false">
      <c r="D643" s="150"/>
      <c r="H643" s="150"/>
    </row>
    <row r="644" customFormat="false" ht="15.75" hidden="false" customHeight="false" outlineLevel="0" collapsed="false">
      <c r="D644" s="150"/>
      <c r="H644" s="150"/>
    </row>
    <row r="645" customFormat="false" ht="15.75" hidden="false" customHeight="false" outlineLevel="0" collapsed="false">
      <c r="D645" s="150"/>
      <c r="H645" s="150"/>
    </row>
    <row r="646" customFormat="false" ht="15.75" hidden="false" customHeight="false" outlineLevel="0" collapsed="false">
      <c r="D646" s="150"/>
      <c r="H646" s="150"/>
    </row>
    <row r="647" customFormat="false" ht="15.75" hidden="false" customHeight="false" outlineLevel="0" collapsed="false">
      <c r="D647" s="150"/>
      <c r="H647" s="150"/>
    </row>
    <row r="648" customFormat="false" ht="15.75" hidden="false" customHeight="false" outlineLevel="0" collapsed="false">
      <c r="D648" s="150"/>
      <c r="H648" s="150"/>
    </row>
    <row r="649" customFormat="false" ht="15.75" hidden="false" customHeight="false" outlineLevel="0" collapsed="false">
      <c r="D649" s="150"/>
      <c r="H649" s="150"/>
    </row>
    <row r="650" customFormat="false" ht="15.75" hidden="false" customHeight="false" outlineLevel="0" collapsed="false">
      <c r="D650" s="150"/>
      <c r="H650" s="150"/>
    </row>
    <row r="651" customFormat="false" ht="15.75" hidden="false" customHeight="false" outlineLevel="0" collapsed="false">
      <c r="D651" s="150"/>
      <c r="H651" s="150"/>
    </row>
    <row r="652" customFormat="false" ht="15.75" hidden="false" customHeight="false" outlineLevel="0" collapsed="false">
      <c r="D652" s="150"/>
      <c r="H652" s="150"/>
    </row>
    <row r="653" customFormat="false" ht="15.75" hidden="false" customHeight="false" outlineLevel="0" collapsed="false">
      <c r="D653" s="150"/>
      <c r="H653" s="150"/>
    </row>
    <row r="654" customFormat="false" ht="15.75" hidden="false" customHeight="false" outlineLevel="0" collapsed="false">
      <c r="D654" s="150"/>
      <c r="H654" s="150"/>
    </row>
    <row r="655" customFormat="false" ht="15.75" hidden="false" customHeight="false" outlineLevel="0" collapsed="false">
      <c r="D655" s="150"/>
      <c r="H655" s="150"/>
    </row>
    <row r="656" customFormat="false" ht="15.75" hidden="false" customHeight="false" outlineLevel="0" collapsed="false">
      <c r="D656" s="150"/>
      <c r="H656" s="150"/>
    </row>
    <row r="657" customFormat="false" ht="15.75" hidden="false" customHeight="false" outlineLevel="0" collapsed="false">
      <c r="D657" s="150"/>
      <c r="H657" s="150"/>
    </row>
    <row r="658" customFormat="false" ht="15.75" hidden="false" customHeight="false" outlineLevel="0" collapsed="false">
      <c r="D658" s="150"/>
      <c r="H658" s="150"/>
    </row>
    <row r="659" customFormat="false" ht="15.75" hidden="false" customHeight="false" outlineLevel="0" collapsed="false">
      <c r="D659" s="150"/>
      <c r="H659" s="150"/>
    </row>
    <row r="660" customFormat="false" ht="15.75" hidden="false" customHeight="false" outlineLevel="0" collapsed="false">
      <c r="D660" s="150"/>
      <c r="H660" s="150"/>
    </row>
    <row r="661" customFormat="false" ht="15.75" hidden="false" customHeight="false" outlineLevel="0" collapsed="false">
      <c r="D661" s="150"/>
      <c r="H661" s="150"/>
    </row>
    <row r="662" customFormat="false" ht="15.75" hidden="false" customHeight="false" outlineLevel="0" collapsed="false">
      <c r="D662" s="150"/>
      <c r="H662" s="150"/>
    </row>
    <row r="663" customFormat="false" ht="15.75" hidden="false" customHeight="false" outlineLevel="0" collapsed="false">
      <c r="D663" s="150"/>
      <c r="H663" s="150"/>
    </row>
    <row r="664" customFormat="false" ht="15.75" hidden="false" customHeight="false" outlineLevel="0" collapsed="false">
      <c r="D664" s="150"/>
      <c r="H664" s="150"/>
    </row>
    <row r="665" customFormat="false" ht="15.75" hidden="false" customHeight="false" outlineLevel="0" collapsed="false">
      <c r="D665" s="150"/>
      <c r="H665" s="150"/>
    </row>
    <row r="666" customFormat="false" ht="15.75" hidden="false" customHeight="false" outlineLevel="0" collapsed="false">
      <c r="D666" s="150"/>
      <c r="H666" s="150"/>
    </row>
    <row r="667" customFormat="false" ht="15.75" hidden="false" customHeight="false" outlineLevel="0" collapsed="false">
      <c r="D667" s="150"/>
      <c r="H667" s="150"/>
    </row>
    <row r="668" customFormat="false" ht="15.75" hidden="false" customHeight="false" outlineLevel="0" collapsed="false">
      <c r="D668" s="150"/>
      <c r="H668" s="150"/>
    </row>
    <row r="669" customFormat="false" ht="15.75" hidden="false" customHeight="false" outlineLevel="0" collapsed="false">
      <c r="D669" s="150"/>
      <c r="H669" s="150"/>
    </row>
    <row r="670" customFormat="false" ht="15.75" hidden="false" customHeight="false" outlineLevel="0" collapsed="false">
      <c r="D670" s="150"/>
      <c r="H670" s="150"/>
    </row>
    <row r="671" customFormat="false" ht="15.75" hidden="false" customHeight="false" outlineLevel="0" collapsed="false">
      <c r="D671" s="150"/>
      <c r="H671" s="150"/>
    </row>
    <row r="672" customFormat="false" ht="15.75" hidden="false" customHeight="false" outlineLevel="0" collapsed="false">
      <c r="D672" s="150"/>
      <c r="H672" s="150"/>
    </row>
    <row r="673" customFormat="false" ht="15.75" hidden="false" customHeight="false" outlineLevel="0" collapsed="false">
      <c r="D673" s="150"/>
      <c r="H673" s="150"/>
    </row>
    <row r="674" customFormat="false" ht="15.75" hidden="false" customHeight="false" outlineLevel="0" collapsed="false">
      <c r="D674" s="150"/>
      <c r="H674" s="150"/>
    </row>
    <row r="675" customFormat="false" ht="15.75" hidden="false" customHeight="false" outlineLevel="0" collapsed="false">
      <c r="D675" s="150"/>
      <c r="H675" s="150"/>
    </row>
    <row r="676" customFormat="false" ht="15.75" hidden="false" customHeight="false" outlineLevel="0" collapsed="false">
      <c r="D676" s="150"/>
      <c r="H676" s="150"/>
    </row>
    <row r="677" customFormat="false" ht="15.75" hidden="false" customHeight="false" outlineLevel="0" collapsed="false">
      <c r="D677" s="150"/>
      <c r="H677" s="150"/>
    </row>
    <row r="678" customFormat="false" ht="15.75" hidden="false" customHeight="false" outlineLevel="0" collapsed="false">
      <c r="D678" s="150"/>
      <c r="H678" s="150"/>
    </row>
    <row r="679" customFormat="false" ht="15.75" hidden="false" customHeight="false" outlineLevel="0" collapsed="false">
      <c r="D679" s="150"/>
      <c r="H679" s="150"/>
    </row>
    <row r="680" customFormat="false" ht="15.75" hidden="false" customHeight="false" outlineLevel="0" collapsed="false">
      <c r="D680" s="150"/>
      <c r="H680" s="150"/>
    </row>
    <row r="681" customFormat="false" ht="15.75" hidden="false" customHeight="false" outlineLevel="0" collapsed="false">
      <c r="D681" s="150"/>
      <c r="H681" s="150"/>
    </row>
    <row r="682" customFormat="false" ht="15.75" hidden="false" customHeight="false" outlineLevel="0" collapsed="false">
      <c r="D682" s="150"/>
      <c r="H682" s="150"/>
    </row>
    <row r="683" customFormat="false" ht="15.75" hidden="false" customHeight="false" outlineLevel="0" collapsed="false">
      <c r="D683" s="150"/>
      <c r="H683" s="150"/>
    </row>
    <row r="684" customFormat="false" ht="15.75" hidden="false" customHeight="false" outlineLevel="0" collapsed="false">
      <c r="D684" s="150"/>
      <c r="H684" s="150"/>
    </row>
    <row r="685" customFormat="false" ht="15.75" hidden="false" customHeight="false" outlineLevel="0" collapsed="false">
      <c r="D685" s="150"/>
      <c r="H685" s="150"/>
    </row>
    <row r="686" customFormat="false" ht="15.75" hidden="false" customHeight="false" outlineLevel="0" collapsed="false">
      <c r="D686" s="150"/>
      <c r="H686" s="150"/>
    </row>
    <row r="687" customFormat="false" ht="15.75" hidden="false" customHeight="false" outlineLevel="0" collapsed="false">
      <c r="D687" s="150"/>
      <c r="H687" s="150"/>
    </row>
    <row r="688" customFormat="false" ht="15.75" hidden="false" customHeight="false" outlineLevel="0" collapsed="false">
      <c r="D688" s="150"/>
      <c r="H688" s="150"/>
    </row>
    <row r="689" customFormat="false" ht="15.75" hidden="false" customHeight="false" outlineLevel="0" collapsed="false">
      <c r="D689" s="150"/>
      <c r="H689" s="150"/>
    </row>
    <row r="690" customFormat="false" ht="15.75" hidden="false" customHeight="false" outlineLevel="0" collapsed="false">
      <c r="D690" s="150"/>
      <c r="H690" s="150"/>
    </row>
    <row r="691" customFormat="false" ht="15.75" hidden="false" customHeight="false" outlineLevel="0" collapsed="false">
      <c r="D691" s="150"/>
      <c r="H691" s="150"/>
    </row>
    <row r="692" customFormat="false" ht="15.75" hidden="false" customHeight="false" outlineLevel="0" collapsed="false">
      <c r="D692" s="150"/>
      <c r="H692" s="150"/>
    </row>
    <row r="693" customFormat="false" ht="15.75" hidden="false" customHeight="false" outlineLevel="0" collapsed="false">
      <c r="D693" s="150"/>
      <c r="H693" s="150"/>
    </row>
    <row r="694" customFormat="false" ht="15.75" hidden="false" customHeight="false" outlineLevel="0" collapsed="false">
      <c r="D694" s="150"/>
      <c r="H694" s="150"/>
    </row>
    <row r="695" customFormat="false" ht="15.75" hidden="false" customHeight="false" outlineLevel="0" collapsed="false">
      <c r="D695" s="150"/>
      <c r="H695" s="150"/>
    </row>
    <row r="696" customFormat="false" ht="15.75" hidden="false" customHeight="false" outlineLevel="0" collapsed="false">
      <c r="D696" s="150"/>
      <c r="H696" s="150"/>
    </row>
    <row r="697" customFormat="false" ht="15.75" hidden="false" customHeight="false" outlineLevel="0" collapsed="false">
      <c r="D697" s="150"/>
      <c r="H697" s="150"/>
    </row>
    <row r="698" customFormat="false" ht="15.75" hidden="false" customHeight="false" outlineLevel="0" collapsed="false">
      <c r="D698" s="150"/>
      <c r="H698" s="150"/>
    </row>
    <row r="699" customFormat="false" ht="15.75" hidden="false" customHeight="false" outlineLevel="0" collapsed="false">
      <c r="D699" s="150"/>
      <c r="H699" s="150"/>
    </row>
    <row r="700" customFormat="false" ht="15.75" hidden="false" customHeight="false" outlineLevel="0" collapsed="false">
      <c r="D700" s="150"/>
      <c r="H700" s="150"/>
    </row>
    <row r="701" customFormat="false" ht="15.75" hidden="false" customHeight="false" outlineLevel="0" collapsed="false">
      <c r="D701" s="150"/>
      <c r="H701" s="150"/>
    </row>
    <row r="702" customFormat="false" ht="15.75" hidden="false" customHeight="false" outlineLevel="0" collapsed="false">
      <c r="D702" s="150"/>
      <c r="H702" s="150"/>
    </row>
    <row r="703" customFormat="false" ht="15.75" hidden="false" customHeight="false" outlineLevel="0" collapsed="false">
      <c r="D703" s="150"/>
      <c r="H703" s="150"/>
    </row>
    <row r="704" customFormat="false" ht="15.75" hidden="false" customHeight="false" outlineLevel="0" collapsed="false">
      <c r="D704" s="150"/>
      <c r="H704" s="150"/>
    </row>
    <row r="705" customFormat="false" ht="15.75" hidden="false" customHeight="false" outlineLevel="0" collapsed="false">
      <c r="D705" s="150"/>
      <c r="H705" s="150"/>
    </row>
    <row r="706" customFormat="false" ht="15.75" hidden="false" customHeight="false" outlineLevel="0" collapsed="false">
      <c r="D706" s="150"/>
      <c r="H706" s="150"/>
    </row>
    <row r="707" customFormat="false" ht="15.75" hidden="false" customHeight="false" outlineLevel="0" collapsed="false">
      <c r="D707" s="150"/>
      <c r="H707" s="150"/>
    </row>
    <row r="708" customFormat="false" ht="15.75" hidden="false" customHeight="false" outlineLevel="0" collapsed="false">
      <c r="D708" s="150"/>
      <c r="H708" s="150"/>
    </row>
    <row r="709" customFormat="false" ht="15.75" hidden="false" customHeight="false" outlineLevel="0" collapsed="false">
      <c r="D709" s="150"/>
      <c r="H709" s="150"/>
    </row>
    <row r="710" customFormat="false" ht="15.75" hidden="false" customHeight="false" outlineLevel="0" collapsed="false">
      <c r="D710" s="150"/>
      <c r="H710" s="150"/>
    </row>
    <row r="711" customFormat="false" ht="15.75" hidden="false" customHeight="false" outlineLevel="0" collapsed="false">
      <c r="D711" s="150"/>
      <c r="H711" s="150"/>
    </row>
    <row r="712" customFormat="false" ht="15.75" hidden="false" customHeight="false" outlineLevel="0" collapsed="false">
      <c r="D712" s="150"/>
      <c r="H712" s="150"/>
    </row>
    <row r="713" customFormat="false" ht="15.75" hidden="false" customHeight="false" outlineLevel="0" collapsed="false">
      <c r="D713" s="150"/>
      <c r="H713" s="150"/>
    </row>
    <row r="714" customFormat="false" ht="15.75" hidden="false" customHeight="false" outlineLevel="0" collapsed="false">
      <c r="D714" s="150"/>
      <c r="H714" s="150"/>
    </row>
    <row r="715" customFormat="false" ht="15.75" hidden="false" customHeight="false" outlineLevel="0" collapsed="false">
      <c r="D715" s="150"/>
      <c r="H715" s="150"/>
    </row>
    <row r="716" customFormat="false" ht="15.75" hidden="false" customHeight="false" outlineLevel="0" collapsed="false">
      <c r="D716" s="150"/>
      <c r="H716" s="150"/>
    </row>
    <row r="717" customFormat="false" ht="15.75" hidden="false" customHeight="false" outlineLevel="0" collapsed="false">
      <c r="D717" s="150"/>
      <c r="H717" s="150"/>
    </row>
    <row r="718" customFormat="false" ht="15.75" hidden="false" customHeight="false" outlineLevel="0" collapsed="false">
      <c r="D718" s="150"/>
      <c r="H718" s="150"/>
    </row>
    <row r="719" customFormat="false" ht="15.75" hidden="false" customHeight="false" outlineLevel="0" collapsed="false">
      <c r="D719" s="150"/>
      <c r="H719" s="150"/>
    </row>
    <row r="720" customFormat="false" ht="15.75" hidden="false" customHeight="false" outlineLevel="0" collapsed="false">
      <c r="D720" s="150"/>
      <c r="H720" s="150"/>
    </row>
    <row r="721" customFormat="false" ht="15.75" hidden="false" customHeight="false" outlineLevel="0" collapsed="false">
      <c r="D721" s="150"/>
      <c r="H721" s="150"/>
    </row>
    <row r="722" customFormat="false" ht="15.75" hidden="false" customHeight="false" outlineLevel="0" collapsed="false">
      <c r="D722" s="150"/>
      <c r="H722" s="150"/>
    </row>
    <row r="723" customFormat="false" ht="15.75" hidden="false" customHeight="false" outlineLevel="0" collapsed="false">
      <c r="D723" s="150"/>
      <c r="H723" s="150"/>
    </row>
    <row r="724" customFormat="false" ht="15.75" hidden="false" customHeight="false" outlineLevel="0" collapsed="false">
      <c r="D724" s="150"/>
      <c r="H724" s="150"/>
    </row>
    <row r="725" customFormat="false" ht="15.75" hidden="false" customHeight="false" outlineLevel="0" collapsed="false">
      <c r="D725" s="150"/>
      <c r="H725" s="150"/>
    </row>
    <row r="726" customFormat="false" ht="15.75" hidden="false" customHeight="false" outlineLevel="0" collapsed="false">
      <c r="D726" s="150"/>
      <c r="H726" s="150"/>
    </row>
    <row r="727" customFormat="false" ht="15.75" hidden="false" customHeight="false" outlineLevel="0" collapsed="false">
      <c r="D727" s="150"/>
      <c r="H727" s="150"/>
    </row>
    <row r="728" customFormat="false" ht="15.75" hidden="false" customHeight="false" outlineLevel="0" collapsed="false">
      <c r="D728" s="150"/>
      <c r="H728" s="150"/>
    </row>
    <row r="729" customFormat="false" ht="15.75" hidden="false" customHeight="false" outlineLevel="0" collapsed="false">
      <c r="D729" s="150"/>
      <c r="H729" s="150"/>
    </row>
    <row r="730" customFormat="false" ht="15.75" hidden="false" customHeight="false" outlineLevel="0" collapsed="false">
      <c r="D730" s="150"/>
      <c r="H730" s="150"/>
    </row>
    <row r="731" customFormat="false" ht="15.75" hidden="false" customHeight="false" outlineLevel="0" collapsed="false">
      <c r="D731" s="150"/>
      <c r="H731" s="150"/>
    </row>
    <row r="732" customFormat="false" ht="15.75" hidden="false" customHeight="false" outlineLevel="0" collapsed="false">
      <c r="D732" s="150"/>
      <c r="H732" s="150"/>
    </row>
    <row r="733" customFormat="false" ht="15.75" hidden="false" customHeight="false" outlineLevel="0" collapsed="false">
      <c r="D733" s="150"/>
      <c r="H733" s="150"/>
    </row>
    <row r="734" customFormat="false" ht="15.75" hidden="false" customHeight="false" outlineLevel="0" collapsed="false">
      <c r="D734" s="150"/>
      <c r="H734" s="150"/>
    </row>
    <row r="735" customFormat="false" ht="15.75" hidden="false" customHeight="false" outlineLevel="0" collapsed="false">
      <c r="D735" s="150"/>
      <c r="H735" s="150"/>
    </row>
    <row r="736" customFormat="false" ht="15.75" hidden="false" customHeight="false" outlineLevel="0" collapsed="false">
      <c r="D736" s="150"/>
      <c r="H736" s="150"/>
    </row>
    <row r="737" customFormat="false" ht="15.75" hidden="false" customHeight="false" outlineLevel="0" collapsed="false">
      <c r="D737" s="150"/>
      <c r="H737" s="150"/>
    </row>
    <row r="738" customFormat="false" ht="15.75" hidden="false" customHeight="false" outlineLevel="0" collapsed="false">
      <c r="D738" s="150"/>
      <c r="H738" s="150"/>
    </row>
    <row r="739" customFormat="false" ht="15.75" hidden="false" customHeight="false" outlineLevel="0" collapsed="false">
      <c r="D739" s="150"/>
      <c r="H739" s="150"/>
    </row>
    <row r="740" customFormat="false" ht="15.75" hidden="false" customHeight="false" outlineLevel="0" collapsed="false">
      <c r="D740" s="150"/>
      <c r="H740" s="150"/>
    </row>
    <row r="741" customFormat="false" ht="15.75" hidden="false" customHeight="false" outlineLevel="0" collapsed="false">
      <c r="D741" s="150"/>
      <c r="H741" s="150"/>
    </row>
    <row r="742" customFormat="false" ht="15.75" hidden="false" customHeight="false" outlineLevel="0" collapsed="false">
      <c r="D742" s="150"/>
      <c r="H742" s="150"/>
    </row>
    <row r="743" customFormat="false" ht="15.75" hidden="false" customHeight="false" outlineLevel="0" collapsed="false">
      <c r="D743" s="150"/>
      <c r="H743" s="150"/>
    </row>
    <row r="744" customFormat="false" ht="15.75" hidden="false" customHeight="false" outlineLevel="0" collapsed="false">
      <c r="D744" s="150"/>
      <c r="H744" s="150"/>
    </row>
    <row r="745" customFormat="false" ht="15.75" hidden="false" customHeight="false" outlineLevel="0" collapsed="false">
      <c r="D745" s="150"/>
      <c r="H745" s="150"/>
    </row>
    <row r="746" customFormat="false" ht="15.75" hidden="false" customHeight="false" outlineLevel="0" collapsed="false">
      <c r="D746" s="150"/>
      <c r="H746" s="150"/>
    </row>
    <row r="747" customFormat="false" ht="15.75" hidden="false" customHeight="false" outlineLevel="0" collapsed="false">
      <c r="D747" s="150"/>
      <c r="H747" s="150"/>
    </row>
    <row r="748" customFormat="false" ht="15.75" hidden="false" customHeight="false" outlineLevel="0" collapsed="false">
      <c r="D748" s="150"/>
      <c r="H748" s="150"/>
    </row>
    <row r="749" customFormat="false" ht="15.75" hidden="false" customHeight="false" outlineLevel="0" collapsed="false">
      <c r="D749" s="150"/>
      <c r="H749" s="150"/>
    </row>
    <row r="750" customFormat="false" ht="15.75" hidden="false" customHeight="false" outlineLevel="0" collapsed="false">
      <c r="D750" s="150"/>
      <c r="H750" s="150"/>
    </row>
    <row r="751" customFormat="false" ht="15.75" hidden="false" customHeight="false" outlineLevel="0" collapsed="false">
      <c r="D751" s="150"/>
      <c r="H751" s="150"/>
    </row>
    <row r="752" customFormat="false" ht="15.75" hidden="false" customHeight="false" outlineLevel="0" collapsed="false">
      <c r="D752" s="150"/>
      <c r="H752" s="150"/>
    </row>
    <row r="753" customFormat="false" ht="15.75" hidden="false" customHeight="false" outlineLevel="0" collapsed="false">
      <c r="D753" s="150"/>
      <c r="H753" s="150"/>
    </row>
    <row r="754" customFormat="false" ht="15.75" hidden="false" customHeight="false" outlineLevel="0" collapsed="false">
      <c r="D754" s="150"/>
      <c r="H754" s="150"/>
    </row>
    <row r="755" customFormat="false" ht="15.75" hidden="false" customHeight="false" outlineLevel="0" collapsed="false">
      <c r="D755" s="150"/>
      <c r="H755" s="150"/>
    </row>
    <row r="756" customFormat="false" ht="15.75" hidden="false" customHeight="false" outlineLevel="0" collapsed="false">
      <c r="D756" s="150"/>
      <c r="H756" s="150"/>
    </row>
    <row r="757" customFormat="false" ht="15.75" hidden="false" customHeight="false" outlineLevel="0" collapsed="false">
      <c r="D757" s="150"/>
      <c r="H757" s="150"/>
    </row>
    <row r="758" customFormat="false" ht="15.75" hidden="false" customHeight="false" outlineLevel="0" collapsed="false">
      <c r="D758" s="150"/>
      <c r="H758" s="150"/>
    </row>
    <row r="759" customFormat="false" ht="15.75" hidden="false" customHeight="false" outlineLevel="0" collapsed="false">
      <c r="D759" s="150"/>
      <c r="H759" s="150"/>
    </row>
    <row r="760" customFormat="false" ht="15.75" hidden="false" customHeight="false" outlineLevel="0" collapsed="false">
      <c r="D760" s="150"/>
      <c r="H760" s="150"/>
    </row>
    <row r="761" customFormat="false" ht="15.75" hidden="false" customHeight="false" outlineLevel="0" collapsed="false">
      <c r="D761" s="150"/>
      <c r="H761" s="150"/>
    </row>
    <row r="762" customFormat="false" ht="15.75" hidden="false" customHeight="false" outlineLevel="0" collapsed="false">
      <c r="D762" s="150"/>
      <c r="H762" s="150"/>
    </row>
    <row r="763" customFormat="false" ht="15.75" hidden="false" customHeight="false" outlineLevel="0" collapsed="false">
      <c r="D763" s="150"/>
      <c r="H763" s="150"/>
    </row>
    <row r="764" customFormat="false" ht="15.75" hidden="false" customHeight="false" outlineLevel="0" collapsed="false">
      <c r="D764" s="150"/>
      <c r="H764" s="150"/>
    </row>
    <row r="765" customFormat="false" ht="15.75" hidden="false" customHeight="false" outlineLevel="0" collapsed="false">
      <c r="D765" s="150"/>
      <c r="H765" s="150"/>
    </row>
    <row r="766" customFormat="false" ht="15.75" hidden="false" customHeight="false" outlineLevel="0" collapsed="false">
      <c r="D766" s="150"/>
      <c r="H766" s="150"/>
    </row>
    <row r="767" customFormat="false" ht="15.75" hidden="false" customHeight="false" outlineLevel="0" collapsed="false">
      <c r="D767" s="150"/>
      <c r="H767" s="150"/>
    </row>
    <row r="768" customFormat="false" ht="15.75" hidden="false" customHeight="false" outlineLevel="0" collapsed="false">
      <c r="D768" s="150"/>
      <c r="H768" s="150"/>
    </row>
    <row r="769" customFormat="false" ht="15.75" hidden="false" customHeight="false" outlineLevel="0" collapsed="false">
      <c r="D769" s="150"/>
      <c r="H769" s="150"/>
    </row>
    <row r="770" customFormat="false" ht="15.75" hidden="false" customHeight="false" outlineLevel="0" collapsed="false">
      <c r="D770" s="150"/>
      <c r="H770" s="150"/>
    </row>
    <row r="771" customFormat="false" ht="15.75" hidden="false" customHeight="false" outlineLevel="0" collapsed="false">
      <c r="D771" s="150"/>
      <c r="H771" s="150"/>
    </row>
    <row r="772" customFormat="false" ht="15.75" hidden="false" customHeight="false" outlineLevel="0" collapsed="false">
      <c r="D772" s="150"/>
      <c r="H772" s="150"/>
    </row>
    <row r="773" customFormat="false" ht="15.75" hidden="false" customHeight="false" outlineLevel="0" collapsed="false">
      <c r="D773" s="150"/>
      <c r="H773" s="150"/>
    </row>
    <row r="774" customFormat="false" ht="15.75" hidden="false" customHeight="false" outlineLevel="0" collapsed="false">
      <c r="D774" s="150"/>
      <c r="H774" s="150"/>
    </row>
    <row r="775" customFormat="false" ht="15.75" hidden="false" customHeight="false" outlineLevel="0" collapsed="false">
      <c r="D775" s="150"/>
      <c r="H775" s="150"/>
    </row>
    <row r="776" customFormat="false" ht="15.75" hidden="false" customHeight="false" outlineLevel="0" collapsed="false">
      <c r="D776" s="150"/>
      <c r="H776" s="150"/>
    </row>
    <row r="777" customFormat="false" ht="15.75" hidden="false" customHeight="false" outlineLevel="0" collapsed="false">
      <c r="D777" s="150"/>
      <c r="H777" s="150"/>
    </row>
    <row r="778" customFormat="false" ht="15.75" hidden="false" customHeight="false" outlineLevel="0" collapsed="false">
      <c r="D778" s="150"/>
      <c r="H778" s="150"/>
    </row>
    <row r="779" customFormat="false" ht="15.75" hidden="false" customHeight="false" outlineLevel="0" collapsed="false">
      <c r="D779" s="150"/>
      <c r="H779" s="150"/>
    </row>
    <row r="780" customFormat="false" ht="15.75" hidden="false" customHeight="false" outlineLevel="0" collapsed="false">
      <c r="D780" s="150"/>
      <c r="H780" s="150"/>
    </row>
    <row r="781" customFormat="false" ht="15.75" hidden="false" customHeight="false" outlineLevel="0" collapsed="false">
      <c r="D781" s="150"/>
      <c r="H781" s="150"/>
    </row>
    <row r="782" customFormat="false" ht="15.75" hidden="false" customHeight="false" outlineLevel="0" collapsed="false">
      <c r="D782" s="150"/>
      <c r="H782" s="150"/>
    </row>
    <row r="783" customFormat="false" ht="15.75" hidden="false" customHeight="false" outlineLevel="0" collapsed="false">
      <c r="D783" s="150"/>
      <c r="H783" s="150"/>
    </row>
    <row r="784" customFormat="false" ht="15.75" hidden="false" customHeight="false" outlineLevel="0" collapsed="false">
      <c r="D784" s="150"/>
      <c r="H784" s="150"/>
    </row>
    <row r="785" customFormat="false" ht="15.75" hidden="false" customHeight="false" outlineLevel="0" collapsed="false">
      <c r="D785" s="150"/>
      <c r="H785" s="150"/>
    </row>
    <row r="786" customFormat="false" ht="15.75" hidden="false" customHeight="false" outlineLevel="0" collapsed="false">
      <c r="D786" s="150"/>
      <c r="H786" s="150"/>
    </row>
    <row r="787" customFormat="false" ht="15.75" hidden="false" customHeight="false" outlineLevel="0" collapsed="false">
      <c r="D787" s="150"/>
      <c r="H787" s="150"/>
    </row>
    <row r="788" customFormat="false" ht="15.75" hidden="false" customHeight="false" outlineLevel="0" collapsed="false">
      <c r="D788" s="150"/>
      <c r="H788" s="150"/>
    </row>
    <row r="789" customFormat="false" ht="15.75" hidden="false" customHeight="false" outlineLevel="0" collapsed="false">
      <c r="D789" s="150"/>
      <c r="H789" s="150"/>
    </row>
    <row r="790" customFormat="false" ht="15.75" hidden="false" customHeight="false" outlineLevel="0" collapsed="false">
      <c r="D790" s="150"/>
      <c r="H790" s="150"/>
    </row>
    <row r="791" customFormat="false" ht="15.75" hidden="false" customHeight="false" outlineLevel="0" collapsed="false">
      <c r="D791" s="150"/>
      <c r="H791" s="150"/>
    </row>
    <row r="792" customFormat="false" ht="15.75" hidden="false" customHeight="false" outlineLevel="0" collapsed="false">
      <c r="D792" s="150"/>
      <c r="H792" s="150"/>
    </row>
    <row r="793" customFormat="false" ht="15.75" hidden="false" customHeight="false" outlineLevel="0" collapsed="false">
      <c r="D793" s="150"/>
      <c r="H793" s="150"/>
    </row>
    <row r="794" customFormat="false" ht="15.75" hidden="false" customHeight="false" outlineLevel="0" collapsed="false">
      <c r="D794" s="150"/>
      <c r="H794" s="150"/>
    </row>
    <row r="795" customFormat="false" ht="15.75" hidden="false" customHeight="false" outlineLevel="0" collapsed="false">
      <c r="D795" s="150"/>
      <c r="H795" s="150"/>
    </row>
    <row r="796" customFormat="false" ht="15.75" hidden="false" customHeight="false" outlineLevel="0" collapsed="false">
      <c r="D796" s="150"/>
      <c r="H796" s="150"/>
    </row>
    <row r="797" customFormat="false" ht="15.75" hidden="false" customHeight="false" outlineLevel="0" collapsed="false">
      <c r="D797" s="150"/>
      <c r="H797" s="150"/>
    </row>
    <row r="798" customFormat="false" ht="15.75" hidden="false" customHeight="false" outlineLevel="0" collapsed="false">
      <c r="D798" s="150"/>
      <c r="H798" s="150"/>
    </row>
    <row r="799" customFormat="false" ht="15.75" hidden="false" customHeight="false" outlineLevel="0" collapsed="false">
      <c r="D799" s="150"/>
      <c r="H799" s="150"/>
    </row>
    <row r="800" customFormat="false" ht="15.75" hidden="false" customHeight="false" outlineLevel="0" collapsed="false">
      <c r="D800" s="150"/>
      <c r="H800" s="150"/>
    </row>
    <row r="801" customFormat="false" ht="15.75" hidden="false" customHeight="false" outlineLevel="0" collapsed="false">
      <c r="D801" s="150"/>
      <c r="H801" s="150"/>
    </row>
    <row r="802" customFormat="false" ht="15.75" hidden="false" customHeight="false" outlineLevel="0" collapsed="false">
      <c r="D802" s="150"/>
      <c r="H802" s="150"/>
    </row>
    <row r="803" customFormat="false" ht="15.75" hidden="false" customHeight="false" outlineLevel="0" collapsed="false">
      <c r="D803" s="150"/>
      <c r="H803" s="150"/>
    </row>
    <row r="804" customFormat="false" ht="15.75" hidden="false" customHeight="false" outlineLevel="0" collapsed="false">
      <c r="D804" s="150"/>
      <c r="H804" s="150"/>
    </row>
    <row r="805" customFormat="false" ht="15.75" hidden="false" customHeight="false" outlineLevel="0" collapsed="false">
      <c r="D805" s="150"/>
      <c r="H805" s="150"/>
    </row>
    <row r="806" customFormat="false" ht="15.75" hidden="false" customHeight="false" outlineLevel="0" collapsed="false">
      <c r="D806" s="150"/>
      <c r="H806" s="150"/>
    </row>
    <row r="807" customFormat="false" ht="15.75" hidden="false" customHeight="false" outlineLevel="0" collapsed="false">
      <c r="D807" s="150"/>
      <c r="H807" s="150"/>
    </row>
    <row r="808" customFormat="false" ht="15.75" hidden="false" customHeight="false" outlineLevel="0" collapsed="false">
      <c r="D808" s="150"/>
      <c r="H808" s="150"/>
    </row>
    <row r="809" customFormat="false" ht="15.75" hidden="false" customHeight="false" outlineLevel="0" collapsed="false">
      <c r="D809" s="150"/>
      <c r="H809" s="150"/>
    </row>
    <row r="810" customFormat="false" ht="15.75" hidden="false" customHeight="false" outlineLevel="0" collapsed="false">
      <c r="D810" s="150"/>
      <c r="H810" s="150"/>
    </row>
    <row r="811" customFormat="false" ht="15.75" hidden="false" customHeight="false" outlineLevel="0" collapsed="false">
      <c r="D811" s="150"/>
      <c r="H811" s="150"/>
    </row>
    <row r="812" customFormat="false" ht="15.75" hidden="false" customHeight="false" outlineLevel="0" collapsed="false">
      <c r="D812" s="150"/>
      <c r="H812" s="150"/>
    </row>
    <row r="813" customFormat="false" ht="15.75" hidden="false" customHeight="false" outlineLevel="0" collapsed="false">
      <c r="D813" s="150"/>
      <c r="H813" s="150"/>
    </row>
    <row r="814" customFormat="false" ht="15.75" hidden="false" customHeight="false" outlineLevel="0" collapsed="false">
      <c r="D814" s="150"/>
      <c r="H814" s="150"/>
    </row>
    <row r="815" customFormat="false" ht="15.75" hidden="false" customHeight="false" outlineLevel="0" collapsed="false">
      <c r="D815" s="150"/>
      <c r="H815" s="150"/>
    </row>
    <row r="816" customFormat="false" ht="15.75" hidden="false" customHeight="false" outlineLevel="0" collapsed="false">
      <c r="D816" s="150"/>
      <c r="H816" s="150"/>
    </row>
    <row r="817" customFormat="false" ht="15.75" hidden="false" customHeight="false" outlineLevel="0" collapsed="false">
      <c r="D817" s="150"/>
      <c r="H817" s="150"/>
    </row>
    <row r="818" customFormat="false" ht="15.75" hidden="false" customHeight="false" outlineLevel="0" collapsed="false">
      <c r="D818" s="150"/>
      <c r="H818" s="150"/>
    </row>
    <row r="819" customFormat="false" ht="15.75" hidden="false" customHeight="false" outlineLevel="0" collapsed="false">
      <c r="D819" s="150"/>
      <c r="H819" s="150"/>
    </row>
    <row r="820" customFormat="false" ht="15.75" hidden="false" customHeight="false" outlineLevel="0" collapsed="false">
      <c r="D820" s="150"/>
      <c r="H820" s="150"/>
    </row>
    <row r="821" customFormat="false" ht="15.75" hidden="false" customHeight="false" outlineLevel="0" collapsed="false">
      <c r="D821" s="150"/>
      <c r="H821" s="150"/>
    </row>
    <row r="822" customFormat="false" ht="15.75" hidden="false" customHeight="false" outlineLevel="0" collapsed="false">
      <c r="D822" s="150"/>
      <c r="H822" s="150"/>
    </row>
    <row r="823" customFormat="false" ht="15.75" hidden="false" customHeight="false" outlineLevel="0" collapsed="false">
      <c r="D823" s="150"/>
      <c r="H823" s="150"/>
    </row>
    <row r="824" customFormat="false" ht="15.75" hidden="false" customHeight="false" outlineLevel="0" collapsed="false">
      <c r="D824" s="150"/>
      <c r="H824" s="150"/>
    </row>
    <row r="825" customFormat="false" ht="15.75" hidden="false" customHeight="false" outlineLevel="0" collapsed="false">
      <c r="D825" s="150"/>
      <c r="H825" s="150"/>
    </row>
    <row r="826" customFormat="false" ht="15.75" hidden="false" customHeight="false" outlineLevel="0" collapsed="false">
      <c r="D826" s="150"/>
      <c r="H826" s="150"/>
    </row>
    <row r="827" customFormat="false" ht="15.75" hidden="false" customHeight="false" outlineLevel="0" collapsed="false">
      <c r="D827" s="150"/>
      <c r="H827" s="150"/>
    </row>
    <row r="828" customFormat="false" ht="15.75" hidden="false" customHeight="false" outlineLevel="0" collapsed="false">
      <c r="D828" s="150"/>
      <c r="H828" s="150"/>
    </row>
    <row r="829" customFormat="false" ht="15.75" hidden="false" customHeight="false" outlineLevel="0" collapsed="false">
      <c r="D829" s="150"/>
      <c r="H829" s="150"/>
    </row>
    <row r="830" customFormat="false" ht="15.75" hidden="false" customHeight="false" outlineLevel="0" collapsed="false">
      <c r="D830" s="150"/>
      <c r="H830" s="150"/>
    </row>
    <row r="831" customFormat="false" ht="15.75" hidden="false" customHeight="false" outlineLevel="0" collapsed="false">
      <c r="D831" s="150"/>
      <c r="H831" s="150"/>
    </row>
    <row r="832" customFormat="false" ht="15.75" hidden="false" customHeight="false" outlineLevel="0" collapsed="false">
      <c r="D832" s="150"/>
      <c r="H832" s="150"/>
    </row>
    <row r="833" customFormat="false" ht="15.75" hidden="false" customHeight="false" outlineLevel="0" collapsed="false">
      <c r="D833" s="150"/>
      <c r="H833" s="150"/>
    </row>
    <row r="834" customFormat="false" ht="15.75" hidden="false" customHeight="false" outlineLevel="0" collapsed="false">
      <c r="D834" s="150"/>
      <c r="H834" s="150"/>
    </row>
    <row r="835" customFormat="false" ht="15.75" hidden="false" customHeight="false" outlineLevel="0" collapsed="false">
      <c r="D835" s="150"/>
      <c r="H835" s="150"/>
    </row>
    <row r="836" customFormat="false" ht="15.75" hidden="false" customHeight="false" outlineLevel="0" collapsed="false">
      <c r="D836" s="150"/>
      <c r="H836" s="150"/>
    </row>
    <row r="837" customFormat="false" ht="15.75" hidden="false" customHeight="false" outlineLevel="0" collapsed="false">
      <c r="D837" s="150"/>
      <c r="H837" s="150"/>
    </row>
    <row r="838" customFormat="false" ht="15.75" hidden="false" customHeight="false" outlineLevel="0" collapsed="false">
      <c r="D838" s="150"/>
      <c r="H838" s="150"/>
    </row>
    <row r="839" customFormat="false" ht="15.75" hidden="false" customHeight="false" outlineLevel="0" collapsed="false">
      <c r="D839" s="150"/>
      <c r="H839" s="150"/>
    </row>
    <row r="840" customFormat="false" ht="15.75" hidden="false" customHeight="false" outlineLevel="0" collapsed="false">
      <c r="D840" s="150"/>
      <c r="H840" s="150"/>
    </row>
    <row r="841" customFormat="false" ht="15.75" hidden="false" customHeight="false" outlineLevel="0" collapsed="false">
      <c r="D841" s="150"/>
      <c r="H841" s="150"/>
    </row>
    <row r="842" customFormat="false" ht="15.75" hidden="false" customHeight="false" outlineLevel="0" collapsed="false">
      <c r="D842" s="150"/>
      <c r="H842" s="150"/>
    </row>
    <row r="843" customFormat="false" ht="15.75" hidden="false" customHeight="false" outlineLevel="0" collapsed="false">
      <c r="D843" s="150"/>
      <c r="H843" s="150"/>
    </row>
    <row r="844" customFormat="false" ht="15.75" hidden="false" customHeight="false" outlineLevel="0" collapsed="false">
      <c r="D844" s="150"/>
      <c r="H844" s="150"/>
    </row>
    <row r="845" customFormat="false" ht="15.75" hidden="false" customHeight="false" outlineLevel="0" collapsed="false">
      <c r="D845" s="150"/>
      <c r="H845" s="150"/>
    </row>
    <row r="846" customFormat="false" ht="15.75" hidden="false" customHeight="false" outlineLevel="0" collapsed="false">
      <c r="D846" s="150"/>
      <c r="H846" s="150"/>
    </row>
    <row r="847" customFormat="false" ht="15.75" hidden="false" customHeight="false" outlineLevel="0" collapsed="false">
      <c r="D847" s="150"/>
      <c r="H847" s="150"/>
    </row>
    <row r="848" customFormat="false" ht="15.75" hidden="false" customHeight="false" outlineLevel="0" collapsed="false">
      <c r="D848" s="150"/>
      <c r="H848" s="150"/>
    </row>
    <row r="849" customFormat="false" ht="15.75" hidden="false" customHeight="false" outlineLevel="0" collapsed="false">
      <c r="D849" s="150"/>
      <c r="H849" s="150"/>
    </row>
    <row r="850" customFormat="false" ht="15.75" hidden="false" customHeight="false" outlineLevel="0" collapsed="false">
      <c r="D850" s="150"/>
      <c r="H850" s="150"/>
    </row>
    <row r="851" customFormat="false" ht="15.75" hidden="false" customHeight="false" outlineLevel="0" collapsed="false">
      <c r="D851" s="150"/>
      <c r="H851" s="150"/>
    </row>
    <row r="852" customFormat="false" ht="15.75" hidden="false" customHeight="false" outlineLevel="0" collapsed="false">
      <c r="D852" s="150"/>
      <c r="H852" s="150"/>
    </row>
    <row r="853" customFormat="false" ht="15.75" hidden="false" customHeight="false" outlineLevel="0" collapsed="false">
      <c r="D853" s="150"/>
      <c r="H853" s="150"/>
    </row>
    <row r="854" customFormat="false" ht="15.75" hidden="false" customHeight="false" outlineLevel="0" collapsed="false">
      <c r="D854" s="150"/>
      <c r="H854" s="150"/>
    </row>
    <row r="855" customFormat="false" ht="15.75" hidden="false" customHeight="false" outlineLevel="0" collapsed="false">
      <c r="D855" s="150"/>
      <c r="H855" s="150"/>
    </row>
    <row r="856" customFormat="false" ht="15.75" hidden="false" customHeight="false" outlineLevel="0" collapsed="false">
      <c r="D856" s="150"/>
      <c r="H856" s="150"/>
    </row>
    <row r="857" customFormat="false" ht="15.75" hidden="false" customHeight="false" outlineLevel="0" collapsed="false">
      <c r="D857" s="150"/>
      <c r="H857" s="150"/>
    </row>
    <row r="858" customFormat="false" ht="15.75" hidden="false" customHeight="false" outlineLevel="0" collapsed="false">
      <c r="D858" s="150"/>
      <c r="H858" s="150"/>
    </row>
    <row r="859" customFormat="false" ht="15.75" hidden="false" customHeight="false" outlineLevel="0" collapsed="false">
      <c r="D859" s="150"/>
      <c r="H859" s="150"/>
    </row>
    <row r="860" customFormat="false" ht="15.75" hidden="false" customHeight="false" outlineLevel="0" collapsed="false">
      <c r="D860" s="150"/>
      <c r="H860" s="150"/>
    </row>
    <row r="861" customFormat="false" ht="15.75" hidden="false" customHeight="false" outlineLevel="0" collapsed="false">
      <c r="D861" s="150"/>
      <c r="H861" s="150"/>
    </row>
    <row r="862" customFormat="false" ht="15.75" hidden="false" customHeight="false" outlineLevel="0" collapsed="false">
      <c r="D862" s="150"/>
      <c r="H862" s="150"/>
    </row>
    <row r="863" customFormat="false" ht="15.75" hidden="false" customHeight="false" outlineLevel="0" collapsed="false">
      <c r="D863" s="150"/>
      <c r="H863" s="150"/>
    </row>
    <row r="864" customFormat="false" ht="15.75" hidden="false" customHeight="false" outlineLevel="0" collapsed="false">
      <c r="D864" s="150"/>
      <c r="H864" s="150"/>
    </row>
    <row r="865" customFormat="false" ht="15.75" hidden="false" customHeight="false" outlineLevel="0" collapsed="false">
      <c r="D865" s="150"/>
      <c r="H865" s="150"/>
    </row>
    <row r="866" customFormat="false" ht="15.75" hidden="false" customHeight="false" outlineLevel="0" collapsed="false">
      <c r="D866" s="150"/>
      <c r="H866" s="150"/>
    </row>
    <row r="867" customFormat="false" ht="15.75" hidden="false" customHeight="false" outlineLevel="0" collapsed="false">
      <c r="D867" s="150"/>
      <c r="H867" s="150"/>
    </row>
    <row r="868" customFormat="false" ht="15.75" hidden="false" customHeight="false" outlineLevel="0" collapsed="false">
      <c r="D868" s="150"/>
      <c r="H868" s="150"/>
    </row>
    <row r="869" customFormat="false" ht="15.75" hidden="false" customHeight="false" outlineLevel="0" collapsed="false">
      <c r="D869" s="150"/>
      <c r="H869" s="150"/>
    </row>
    <row r="870" customFormat="false" ht="15.75" hidden="false" customHeight="false" outlineLevel="0" collapsed="false">
      <c r="D870" s="150"/>
      <c r="H870" s="150"/>
    </row>
    <row r="871" customFormat="false" ht="15.75" hidden="false" customHeight="false" outlineLevel="0" collapsed="false">
      <c r="D871" s="150"/>
      <c r="H871" s="150"/>
    </row>
    <row r="872" customFormat="false" ht="15.75" hidden="false" customHeight="false" outlineLevel="0" collapsed="false">
      <c r="D872" s="150"/>
      <c r="H872" s="150"/>
    </row>
    <row r="873" customFormat="false" ht="15.75" hidden="false" customHeight="false" outlineLevel="0" collapsed="false">
      <c r="D873" s="150"/>
      <c r="H873" s="150"/>
    </row>
    <row r="874" customFormat="false" ht="15.75" hidden="false" customHeight="false" outlineLevel="0" collapsed="false">
      <c r="D874" s="150"/>
      <c r="H874" s="150"/>
    </row>
    <row r="875" customFormat="false" ht="15.75" hidden="false" customHeight="false" outlineLevel="0" collapsed="false">
      <c r="D875" s="150"/>
      <c r="H875" s="150"/>
    </row>
    <row r="876" customFormat="false" ht="15.75" hidden="false" customHeight="false" outlineLevel="0" collapsed="false">
      <c r="D876" s="150"/>
      <c r="H876" s="150"/>
    </row>
    <row r="877" customFormat="false" ht="15.75" hidden="false" customHeight="false" outlineLevel="0" collapsed="false">
      <c r="D877" s="150"/>
      <c r="H877" s="150"/>
    </row>
    <row r="878" customFormat="false" ht="15.75" hidden="false" customHeight="false" outlineLevel="0" collapsed="false">
      <c r="D878" s="150"/>
      <c r="H878" s="150"/>
    </row>
    <row r="879" customFormat="false" ht="15.75" hidden="false" customHeight="false" outlineLevel="0" collapsed="false">
      <c r="D879" s="150"/>
      <c r="H879" s="150"/>
    </row>
    <row r="880" customFormat="false" ht="15.75" hidden="false" customHeight="false" outlineLevel="0" collapsed="false">
      <c r="D880" s="150"/>
      <c r="H880" s="150"/>
    </row>
    <row r="881" customFormat="false" ht="15.75" hidden="false" customHeight="false" outlineLevel="0" collapsed="false">
      <c r="D881" s="150"/>
      <c r="H881" s="150"/>
    </row>
    <row r="882" customFormat="false" ht="15.75" hidden="false" customHeight="false" outlineLevel="0" collapsed="false">
      <c r="D882" s="150"/>
      <c r="H882" s="150"/>
    </row>
    <row r="883" customFormat="false" ht="15.75" hidden="false" customHeight="false" outlineLevel="0" collapsed="false">
      <c r="D883" s="150"/>
      <c r="H883" s="150"/>
    </row>
    <row r="884" customFormat="false" ht="15.75" hidden="false" customHeight="false" outlineLevel="0" collapsed="false">
      <c r="D884" s="150"/>
      <c r="H884" s="150"/>
    </row>
    <row r="885" customFormat="false" ht="15.75" hidden="false" customHeight="false" outlineLevel="0" collapsed="false">
      <c r="D885" s="150"/>
      <c r="H885" s="150"/>
    </row>
    <row r="886" customFormat="false" ht="15.75" hidden="false" customHeight="false" outlineLevel="0" collapsed="false">
      <c r="D886" s="150"/>
      <c r="H886" s="150"/>
    </row>
    <row r="887" customFormat="false" ht="15.75" hidden="false" customHeight="false" outlineLevel="0" collapsed="false">
      <c r="D887" s="150"/>
      <c r="H887" s="150"/>
    </row>
    <row r="888" customFormat="false" ht="15.75" hidden="false" customHeight="false" outlineLevel="0" collapsed="false">
      <c r="D888" s="150"/>
      <c r="H888" s="150"/>
    </row>
    <row r="889" customFormat="false" ht="15.75" hidden="false" customHeight="false" outlineLevel="0" collapsed="false">
      <c r="D889" s="150"/>
      <c r="H889" s="150"/>
    </row>
    <row r="890" customFormat="false" ht="15.75" hidden="false" customHeight="false" outlineLevel="0" collapsed="false">
      <c r="D890" s="150"/>
      <c r="H890" s="150"/>
    </row>
    <row r="891" customFormat="false" ht="15.75" hidden="false" customHeight="false" outlineLevel="0" collapsed="false">
      <c r="D891" s="150"/>
      <c r="H891" s="150"/>
    </row>
    <row r="892" customFormat="false" ht="15.75" hidden="false" customHeight="false" outlineLevel="0" collapsed="false">
      <c r="D892" s="150"/>
      <c r="H892" s="150"/>
    </row>
    <row r="893" customFormat="false" ht="15.75" hidden="false" customHeight="false" outlineLevel="0" collapsed="false">
      <c r="D893" s="150"/>
      <c r="H893" s="150"/>
    </row>
    <row r="894" customFormat="false" ht="15.75" hidden="false" customHeight="false" outlineLevel="0" collapsed="false">
      <c r="D894" s="150"/>
      <c r="H894" s="150"/>
    </row>
    <row r="895" customFormat="false" ht="15.75" hidden="false" customHeight="false" outlineLevel="0" collapsed="false">
      <c r="D895" s="150"/>
      <c r="H895" s="150"/>
    </row>
    <row r="896" customFormat="false" ht="15.75" hidden="false" customHeight="false" outlineLevel="0" collapsed="false">
      <c r="D896" s="150"/>
      <c r="H896" s="150"/>
    </row>
    <row r="897" customFormat="false" ht="15.75" hidden="false" customHeight="false" outlineLevel="0" collapsed="false">
      <c r="D897" s="150"/>
      <c r="H897" s="150"/>
    </row>
    <row r="898" customFormat="false" ht="15.75" hidden="false" customHeight="false" outlineLevel="0" collapsed="false">
      <c r="D898" s="150"/>
      <c r="H898" s="150"/>
    </row>
    <row r="899" customFormat="false" ht="15.75" hidden="false" customHeight="false" outlineLevel="0" collapsed="false">
      <c r="D899" s="150"/>
      <c r="H899" s="150"/>
    </row>
    <row r="900" customFormat="false" ht="15.75" hidden="false" customHeight="false" outlineLevel="0" collapsed="false">
      <c r="D900" s="150"/>
      <c r="H900" s="150"/>
    </row>
    <row r="901" customFormat="false" ht="15.75" hidden="false" customHeight="false" outlineLevel="0" collapsed="false">
      <c r="D901" s="150"/>
      <c r="H901" s="150"/>
    </row>
    <row r="902" customFormat="false" ht="15.75" hidden="false" customHeight="false" outlineLevel="0" collapsed="false">
      <c r="D902" s="150"/>
      <c r="H902" s="150"/>
    </row>
    <row r="903" customFormat="false" ht="15.75" hidden="false" customHeight="false" outlineLevel="0" collapsed="false">
      <c r="D903" s="150"/>
      <c r="H903" s="150"/>
    </row>
    <row r="904" customFormat="false" ht="15.75" hidden="false" customHeight="false" outlineLevel="0" collapsed="false">
      <c r="D904" s="150"/>
      <c r="H904" s="150"/>
    </row>
    <row r="905" customFormat="false" ht="15.75" hidden="false" customHeight="false" outlineLevel="0" collapsed="false">
      <c r="D905" s="150"/>
      <c r="H905" s="150"/>
    </row>
    <row r="906" customFormat="false" ht="15.75" hidden="false" customHeight="false" outlineLevel="0" collapsed="false">
      <c r="D906" s="150"/>
      <c r="H906" s="150"/>
    </row>
    <row r="907" customFormat="false" ht="15.75" hidden="false" customHeight="false" outlineLevel="0" collapsed="false">
      <c r="D907" s="150"/>
      <c r="H907" s="150"/>
    </row>
    <row r="908" customFormat="false" ht="15.75" hidden="false" customHeight="false" outlineLevel="0" collapsed="false">
      <c r="D908" s="150"/>
      <c r="H908" s="150"/>
    </row>
    <row r="909" customFormat="false" ht="15.75" hidden="false" customHeight="false" outlineLevel="0" collapsed="false">
      <c r="D909" s="150"/>
      <c r="H909" s="150"/>
    </row>
    <row r="910" customFormat="false" ht="15.75" hidden="false" customHeight="false" outlineLevel="0" collapsed="false">
      <c r="D910" s="150"/>
      <c r="H910" s="150"/>
    </row>
    <row r="911" customFormat="false" ht="15.75" hidden="false" customHeight="false" outlineLevel="0" collapsed="false">
      <c r="D911" s="150"/>
      <c r="H911" s="150"/>
    </row>
    <row r="912" customFormat="false" ht="15.75" hidden="false" customHeight="false" outlineLevel="0" collapsed="false">
      <c r="D912" s="150"/>
      <c r="H912" s="150"/>
    </row>
    <row r="913" customFormat="false" ht="15.75" hidden="false" customHeight="false" outlineLevel="0" collapsed="false">
      <c r="D913" s="150"/>
      <c r="H913" s="150"/>
    </row>
    <row r="914" customFormat="false" ht="15.75" hidden="false" customHeight="false" outlineLevel="0" collapsed="false">
      <c r="D914" s="150"/>
      <c r="H914" s="150"/>
    </row>
    <row r="915" customFormat="false" ht="15.75" hidden="false" customHeight="false" outlineLevel="0" collapsed="false">
      <c r="D915" s="150"/>
      <c r="H915" s="150"/>
    </row>
    <row r="916" customFormat="false" ht="15.75" hidden="false" customHeight="false" outlineLevel="0" collapsed="false">
      <c r="D916" s="150"/>
      <c r="H916" s="150"/>
    </row>
    <row r="917" customFormat="false" ht="15.75" hidden="false" customHeight="false" outlineLevel="0" collapsed="false">
      <c r="D917" s="150"/>
      <c r="H917" s="150"/>
    </row>
    <row r="918" customFormat="false" ht="15.75" hidden="false" customHeight="false" outlineLevel="0" collapsed="false">
      <c r="D918" s="150"/>
      <c r="H918" s="150"/>
    </row>
    <row r="919" customFormat="false" ht="15.75" hidden="false" customHeight="false" outlineLevel="0" collapsed="false">
      <c r="D919" s="150"/>
      <c r="H919" s="150"/>
    </row>
    <row r="920" customFormat="false" ht="15.75" hidden="false" customHeight="false" outlineLevel="0" collapsed="false">
      <c r="D920" s="150"/>
      <c r="H920" s="150"/>
    </row>
    <row r="921" customFormat="false" ht="15.75" hidden="false" customHeight="false" outlineLevel="0" collapsed="false">
      <c r="D921" s="150"/>
      <c r="H921" s="150"/>
    </row>
    <row r="922" customFormat="false" ht="15.75" hidden="false" customHeight="false" outlineLevel="0" collapsed="false">
      <c r="D922" s="150"/>
      <c r="H922" s="150"/>
    </row>
    <row r="923" customFormat="false" ht="15.75" hidden="false" customHeight="false" outlineLevel="0" collapsed="false">
      <c r="D923" s="150"/>
      <c r="H923" s="150"/>
    </row>
    <row r="924" customFormat="false" ht="15.75" hidden="false" customHeight="false" outlineLevel="0" collapsed="false">
      <c r="D924" s="150"/>
      <c r="H924" s="150"/>
    </row>
    <row r="925" customFormat="false" ht="15.75" hidden="false" customHeight="false" outlineLevel="0" collapsed="false">
      <c r="D925" s="150"/>
      <c r="H925" s="150"/>
    </row>
    <row r="926" customFormat="false" ht="15.75" hidden="false" customHeight="false" outlineLevel="0" collapsed="false">
      <c r="D926" s="150"/>
      <c r="H926" s="150"/>
    </row>
    <row r="927" customFormat="false" ht="15.75" hidden="false" customHeight="false" outlineLevel="0" collapsed="false">
      <c r="D927" s="150"/>
      <c r="H927" s="150"/>
    </row>
    <row r="928" customFormat="false" ht="15.75" hidden="false" customHeight="false" outlineLevel="0" collapsed="false">
      <c r="D928" s="150"/>
      <c r="H928" s="150"/>
    </row>
    <row r="929" customFormat="false" ht="15.75" hidden="false" customHeight="false" outlineLevel="0" collapsed="false">
      <c r="D929" s="150"/>
      <c r="H929" s="150"/>
    </row>
    <row r="930" customFormat="false" ht="15.75" hidden="false" customHeight="false" outlineLevel="0" collapsed="false">
      <c r="D930" s="150"/>
      <c r="H930" s="150"/>
    </row>
    <row r="931" customFormat="false" ht="15.75" hidden="false" customHeight="false" outlineLevel="0" collapsed="false">
      <c r="D931" s="150"/>
      <c r="H931" s="150"/>
    </row>
    <row r="932" customFormat="false" ht="15.75" hidden="false" customHeight="false" outlineLevel="0" collapsed="false">
      <c r="D932" s="150"/>
      <c r="H932" s="150"/>
    </row>
    <row r="933" customFormat="false" ht="15.75" hidden="false" customHeight="false" outlineLevel="0" collapsed="false">
      <c r="D933" s="150"/>
      <c r="H933" s="150"/>
    </row>
    <row r="934" customFormat="false" ht="15.75" hidden="false" customHeight="false" outlineLevel="0" collapsed="false">
      <c r="D934" s="150"/>
      <c r="H934" s="150"/>
    </row>
    <row r="935" customFormat="false" ht="15.75" hidden="false" customHeight="false" outlineLevel="0" collapsed="false">
      <c r="D935" s="150"/>
      <c r="H935" s="150"/>
    </row>
    <row r="936" customFormat="false" ht="15.75" hidden="false" customHeight="false" outlineLevel="0" collapsed="false">
      <c r="D936" s="150"/>
      <c r="H936" s="150"/>
    </row>
    <row r="937" customFormat="false" ht="15.75" hidden="false" customHeight="false" outlineLevel="0" collapsed="false">
      <c r="D937" s="150"/>
      <c r="H937" s="150"/>
    </row>
    <row r="938" customFormat="false" ht="15.75" hidden="false" customHeight="false" outlineLevel="0" collapsed="false">
      <c r="D938" s="150"/>
      <c r="H938" s="150"/>
    </row>
    <row r="939" customFormat="false" ht="15.75" hidden="false" customHeight="false" outlineLevel="0" collapsed="false">
      <c r="D939" s="150"/>
      <c r="H939" s="150"/>
    </row>
    <row r="940" customFormat="false" ht="15.75" hidden="false" customHeight="false" outlineLevel="0" collapsed="false">
      <c r="D940" s="150"/>
      <c r="H940" s="150"/>
    </row>
    <row r="941" customFormat="false" ht="15.75" hidden="false" customHeight="false" outlineLevel="0" collapsed="false">
      <c r="D941" s="150"/>
      <c r="H941" s="150"/>
    </row>
    <row r="942" customFormat="false" ht="15.75" hidden="false" customHeight="false" outlineLevel="0" collapsed="false">
      <c r="D942" s="150"/>
      <c r="H942" s="150"/>
    </row>
    <row r="943" customFormat="false" ht="15.75" hidden="false" customHeight="false" outlineLevel="0" collapsed="false">
      <c r="D943" s="150"/>
      <c r="H943" s="150"/>
    </row>
    <row r="944" customFormat="false" ht="15.75" hidden="false" customHeight="false" outlineLevel="0" collapsed="false">
      <c r="D944" s="150"/>
      <c r="H944" s="150"/>
    </row>
    <row r="945" customFormat="false" ht="15.75" hidden="false" customHeight="false" outlineLevel="0" collapsed="false">
      <c r="D945" s="150"/>
      <c r="H945" s="150"/>
    </row>
    <row r="946" customFormat="false" ht="15.75" hidden="false" customHeight="false" outlineLevel="0" collapsed="false">
      <c r="D946" s="150"/>
      <c r="H946" s="150"/>
    </row>
    <row r="947" customFormat="false" ht="15.75" hidden="false" customHeight="false" outlineLevel="0" collapsed="false">
      <c r="D947" s="150"/>
      <c r="H947" s="150"/>
    </row>
    <row r="948" customFormat="false" ht="15.75" hidden="false" customHeight="false" outlineLevel="0" collapsed="false">
      <c r="D948" s="150"/>
      <c r="H948" s="150"/>
    </row>
    <row r="949" customFormat="false" ht="15.75" hidden="false" customHeight="false" outlineLevel="0" collapsed="false">
      <c r="D949" s="150"/>
      <c r="H949" s="150"/>
    </row>
    <row r="950" customFormat="false" ht="15.75" hidden="false" customHeight="false" outlineLevel="0" collapsed="false">
      <c r="D950" s="150"/>
      <c r="H950" s="150"/>
    </row>
    <row r="951" customFormat="false" ht="15.75" hidden="false" customHeight="false" outlineLevel="0" collapsed="false">
      <c r="D951" s="150"/>
      <c r="H951" s="150"/>
    </row>
    <row r="952" customFormat="false" ht="15.75" hidden="false" customHeight="false" outlineLevel="0" collapsed="false">
      <c r="D952" s="150"/>
      <c r="H952" s="150"/>
    </row>
    <row r="953" customFormat="false" ht="15.75" hidden="false" customHeight="false" outlineLevel="0" collapsed="false">
      <c r="D953" s="150"/>
      <c r="H953" s="150"/>
    </row>
    <row r="954" customFormat="false" ht="15.75" hidden="false" customHeight="false" outlineLevel="0" collapsed="false">
      <c r="D954" s="150"/>
      <c r="H954" s="150"/>
    </row>
    <row r="955" customFormat="false" ht="15.75" hidden="false" customHeight="false" outlineLevel="0" collapsed="false">
      <c r="D955" s="150"/>
      <c r="H955" s="150"/>
    </row>
    <row r="956" customFormat="false" ht="15.75" hidden="false" customHeight="false" outlineLevel="0" collapsed="false">
      <c r="D956" s="150"/>
      <c r="H956" s="150"/>
    </row>
    <row r="957" customFormat="false" ht="15.75" hidden="false" customHeight="false" outlineLevel="0" collapsed="false">
      <c r="D957" s="150"/>
      <c r="H957" s="150"/>
    </row>
    <row r="958" customFormat="false" ht="15.75" hidden="false" customHeight="false" outlineLevel="0" collapsed="false">
      <c r="D958" s="150"/>
      <c r="H958" s="150"/>
    </row>
    <row r="959" customFormat="false" ht="15.75" hidden="false" customHeight="false" outlineLevel="0" collapsed="false">
      <c r="D959" s="150"/>
      <c r="H959" s="150"/>
    </row>
    <row r="960" customFormat="false" ht="15.75" hidden="false" customHeight="false" outlineLevel="0" collapsed="false">
      <c r="D960" s="150"/>
      <c r="H960" s="150"/>
    </row>
    <row r="961" customFormat="false" ht="15.75" hidden="false" customHeight="false" outlineLevel="0" collapsed="false">
      <c r="D961" s="150"/>
      <c r="H961" s="150"/>
    </row>
    <row r="962" customFormat="false" ht="15.75" hidden="false" customHeight="false" outlineLevel="0" collapsed="false">
      <c r="D962" s="150"/>
      <c r="H962" s="150"/>
    </row>
    <row r="963" customFormat="false" ht="15.75" hidden="false" customHeight="false" outlineLevel="0" collapsed="false">
      <c r="D963" s="150"/>
      <c r="H963" s="150"/>
    </row>
    <row r="964" customFormat="false" ht="15.75" hidden="false" customHeight="false" outlineLevel="0" collapsed="false">
      <c r="D964" s="150"/>
      <c r="H964" s="150"/>
    </row>
    <row r="965" customFormat="false" ht="15.75" hidden="false" customHeight="false" outlineLevel="0" collapsed="false">
      <c r="D965" s="150"/>
      <c r="H965" s="150"/>
    </row>
    <row r="966" customFormat="false" ht="15.75" hidden="false" customHeight="false" outlineLevel="0" collapsed="false">
      <c r="D966" s="150"/>
      <c r="H966" s="150"/>
    </row>
    <row r="967" customFormat="false" ht="15.75" hidden="false" customHeight="false" outlineLevel="0" collapsed="false">
      <c r="D967" s="150"/>
      <c r="H967" s="150"/>
    </row>
    <row r="968" customFormat="false" ht="15.75" hidden="false" customHeight="false" outlineLevel="0" collapsed="false">
      <c r="D968" s="150"/>
      <c r="H968" s="150"/>
    </row>
    <row r="969" customFormat="false" ht="15.75" hidden="false" customHeight="false" outlineLevel="0" collapsed="false">
      <c r="D969" s="150"/>
      <c r="H969" s="150"/>
    </row>
    <row r="970" customFormat="false" ht="15.75" hidden="false" customHeight="false" outlineLevel="0" collapsed="false">
      <c r="D970" s="150"/>
      <c r="H970" s="150"/>
    </row>
    <row r="971" customFormat="false" ht="15.75" hidden="false" customHeight="false" outlineLevel="0" collapsed="false">
      <c r="D971" s="150"/>
      <c r="H971" s="150"/>
    </row>
    <row r="972" customFormat="false" ht="15.75" hidden="false" customHeight="false" outlineLevel="0" collapsed="false">
      <c r="D972" s="150"/>
      <c r="H972" s="150"/>
    </row>
    <row r="973" customFormat="false" ht="15.75" hidden="false" customHeight="false" outlineLevel="0" collapsed="false">
      <c r="D973" s="150"/>
      <c r="H973" s="150"/>
    </row>
    <row r="974" customFormat="false" ht="15.75" hidden="false" customHeight="false" outlineLevel="0" collapsed="false">
      <c r="D974" s="150"/>
      <c r="H974" s="150"/>
    </row>
    <row r="975" customFormat="false" ht="15.75" hidden="false" customHeight="false" outlineLevel="0" collapsed="false">
      <c r="D975" s="150"/>
      <c r="H975" s="150"/>
    </row>
    <row r="976" customFormat="false" ht="15.75" hidden="false" customHeight="false" outlineLevel="0" collapsed="false">
      <c r="D976" s="150"/>
      <c r="H976" s="150"/>
    </row>
    <row r="977" customFormat="false" ht="15.75" hidden="false" customHeight="false" outlineLevel="0" collapsed="false">
      <c r="D977" s="150"/>
      <c r="H977" s="150"/>
    </row>
    <row r="978" customFormat="false" ht="15.75" hidden="false" customHeight="false" outlineLevel="0" collapsed="false">
      <c r="D978" s="150"/>
      <c r="H978" s="150"/>
    </row>
    <row r="979" customFormat="false" ht="15.75" hidden="false" customHeight="false" outlineLevel="0" collapsed="false">
      <c r="D979" s="150"/>
      <c r="H979" s="150"/>
    </row>
    <row r="980" customFormat="false" ht="15.75" hidden="false" customHeight="false" outlineLevel="0" collapsed="false">
      <c r="D980" s="150"/>
      <c r="H980" s="150"/>
    </row>
    <row r="981" customFormat="false" ht="15.75" hidden="false" customHeight="false" outlineLevel="0" collapsed="false">
      <c r="D981" s="150"/>
      <c r="H981" s="150"/>
    </row>
    <row r="982" customFormat="false" ht="15.75" hidden="false" customHeight="false" outlineLevel="0" collapsed="false">
      <c r="D982" s="150"/>
      <c r="H982" s="150"/>
    </row>
    <row r="983" customFormat="false" ht="15.75" hidden="false" customHeight="false" outlineLevel="0" collapsed="false">
      <c r="D983" s="150"/>
      <c r="H983" s="150"/>
    </row>
    <row r="984" customFormat="false" ht="15.75" hidden="false" customHeight="false" outlineLevel="0" collapsed="false">
      <c r="D984" s="150"/>
      <c r="H984" s="150"/>
    </row>
    <row r="985" customFormat="false" ht="15.75" hidden="false" customHeight="false" outlineLevel="0" collapsed="false">
      <c r="D985" s="150"/>
      <c r="H985" s="150"/>
    </row>
    <row r="986" customFormat="false" ht="15.75" hidden="false" customHeight="false" outlineLevel="0" collapsed="false">
      <c r="D986" s="150"/>
      <c r="H986" s="150"/>
    </row>
    <row r="987" customFormat="false" ht="15.75" hidden="false" customHeight="false" outlineLevel="0" collapsed="false">
      <c r="D987" s="150"/>
      <c r="H987" s="150"/>
    </row>
    <row r="988" customFormat="false" ht="15.75" hidden="false" customHeight="false" outlineLevel="0" collapsed="false">
      <c r="D988" s="150"/>
      <c r="H988" s="150"/>
    </row>
    <row r="989" customFormat="false" ht="15.75" hidden="false" customHeight="false" outlineLevel="0" collapsed="false">
      <c r="D989" s="150"/>
      <c r="H989" s="150"/>
    </row>
    <row r="990" customFormat="false" ht="15.75" hidden="false" customHeight="false" outlineLevel="0" collapsed="false">
      <c r="D990" s="150"/>
      <c r="H990" s="150"/>
    </row>
    <row r="991" customFormat="false" ht="15.75" hidden="false" customHeight="false" outlineLevel="0" collapsed="false">
      <c r="D991" s="150"/>
      <c r="H991" s="150"/>
    </row>
    <row r="992" customFormat="false" ht="15.75" hidden="false" customHeight="false" outlineLevel="0" collapsed="false">
      <c r="D992" s="150"/>
      <c r="H992" s="150"/>
    </row>
    <row r="993" customFormat="false" ht="15.75" hidden="false" customHeight="false" outlineLevel="0" collapsed="false">
      <c r="D993" s="150"/>
      <c r="H993" s="150"/>
    </row>
    <row r="994" customFormat="false" ht="15.75" hidden="false" customHeight="false" outlineLevel="0" collapsed="false">
      <c r="D994" s="150"/>
      <c r="H994" s="150"/>
    </row>
    <row r="995" customFormat="false" ht="15.75" hidden="false" customHeight="false" outlineLevel="0" collapsed="false">
      <c r="D995" s="150"/>
      <c r="H995" s="150"/>
    </row>
    <row r="996" customFormat="false" ht="15.75" hidden="false" customHeight="false" outlineLevel="0" collapsed="false">
      <c r="D996" s="150"/>
      <c r="H996" s="150"/>
    </row>
    <row r="997" customFormat="false" ht="15.75" hidden="false" customHeight="false" outlineLevel="0" collapsed="false">
      <c r="D997" s="150"/>
      <c r="H997" s="150"/>
    </row>
    <row r="998" customFormat="false" ht="15.75" hidden="false" customHeight="false" outlineLevel="0" collapsed="false">
      <c r="D998" s="150"/>
      <c r="H998" s="150"/>
    </row>
    <row r="999" customFormat="false" ht="15.75" hidden="false" customHeight="false" outlineLevel="0" collapsed="false">
      <c r="D999" s="150"/>
      <c r="H999" s="150"/>
    </row>
    <row r="1000" customFormat="false" ht="15.75" hidden="false" customHeight="false" outlineLevel="0" collapsed="false">
      <c r="D1000" s="150"/>
      <c r="H1000" s="150"/>
    </row>
    <row r="1001" customFormat="false" ht="15.75" hidden="false" customHeight="false" outlineLevel="0" collapsed="false">
      <c r="D1001" s="150"/>
      <c r="H1001" s="150"/>
    </row>
  </sheetData>
  <mergeCells count="1">
    <mergeCell ref="A41:I41"/>
  </mergeCells>
  <printOptions headings="false" gridLines="true" gridLinesSet="true" horizontalCentered="tru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1" min="10" style="0" width="11.12"/>
  </cols>
  <sheetData>
    <row r="1" customFormat="false" ht="15.75" hidden="false" customHeight="true" outlineLevel="0" collapsed="false">
      <c r="A1" s="151" t="n">
        <v>2012</v>
      </c>
      <c r="B1" s="152" t="n">
        <v>45107</v>
      </c>
      <c r="C1" s="153" t="s">
        <v>365</v>
      </c>
      <c r="D1" s="153" t="s">
        <v>366</v>
      </c>
      <c r="E1" s="153" t="s">
        <v>367</v>
      </c>
      <c r="F1" s="154"/>
      <c r="G1" s="154"/>
      <c r="H1" s="155" t="s">
        <v>230</v>
      </c>
      <c r="I1" s="155" t="s">
        <v>368</v>
      </c>
      <c r="J1" s="156" t="s">
        <v>369</v>
      </c>
      <c r="K1" s="156" t="s">
        <v>370</v>
      </c>
      <c r="L1" s="154"/>
      <c r="M1" s="154"/>
      <c r="N1" s="154"/>
      <c r="O1" s="154"/>
      <c r="P1" s="154"/>
      <c r="Q1" s="154"/>
      <c r="R1" s="154"/>
      <c r="S1" s="154"/>
      <c r="T1" s="154"/>
      <c r="U1" s="154"/>
      <c r="V1" s="154"/>
      <c r="W1" s="154"/>
      <c r="X1" s="154"/>
      <c r="Y1" s="154"/>
      <c r="Z1" s="154"/>
    </row>
    <row r="2" customFormat="false" ht="15.75" hidden="false" customHeight="false" outlineLevel="0" collapsed="false">
      <c r="A2" s="157"/>
      <c r="B2" s="158" t="n">
        <v>2013</v>
      </c>
      <c r="C2" s="159" t="n">
        <v>1210000</v>
      </c>
      <c r="D2" s="159" t="n">
        <v>2836712</v>
      </c>
      <c r="E2" s="159" t="n">
        <f aca="false">SUM(C2:D2)</f>
        <v>4046712</v>
      </c>
      <c r="F2" s="154"/>
      <c r="G2" s="154"/>
      <c r="H2" s="155"/>
      <c r="I2" s="155"/>
      <c r="J2" s="155"/>
      <c r="K2" s="155"/>
      <c r="L2" s="154"/>
      <c r="M2" s="154"/>
      <c r="N2" s="154"/>
      <c r="O2" s="154"/>
      <c r="P2" s="154"/>
      <c r="Q2" s="154"/>
      <c r="R2" s="154"/>
      <c r="S2" s="154"/>
      <c r="T2" s="154"/>
      <c r="U2" s="154"/>
      <c r="V2" s="154"/>
      <c r="W2" s="154"/>
      <c r="X2" s="154"/>
      <c r="Y2" s="154"/>
      <c r="Z2" s="154"/>
    </row>
    <row r="3" customFormat="false" ht="15.75" hidden="false" customHeight="false" outlineLevel="0" collapsed="false">
      <c r="A3" s="157"/>
      <c r="B3" s="158" t="n">
        <v>2014</v>
      </c>
      <c r="C3" s="159" t="n">
        <v>160000</v>
      </c>
      <c r="D3" s="159" t="n">
        <v>2192847</v>
      </c>
      <c r="E3" s="159" t="n">
        <f aca="false">SUM(C3:D3)</f>
        <v>2352847</v>
      </c>
      <c r="F3" s="154"/>
      <c r="G3" s="154"/>
      <c r="H3" s="160" t="n">
        <v>2012</v>
      </c>
      <c r="I3" s="161" t="n">
        <f aca="false">SUM(E2:E8)</f>
        <v>47046048</v>
      </c>
      <c r="J3" s="160"/>
      <c r="K3" s="160"/>
      <c r="L3" s="154"/>
      <c r="M3" s="154"/>
      <c r="N3" s="154"/>
      <c r="O3" s="154"/>
      <c r="P3" s="154"/>
      <c r="Q3" s="154"/>
      <c r="R3" s="154"/>
      <c r="S3" s="154"/>
      <c r="T3" s="154"/>
      <c r="U3" s="154"/>
      <c r="V3" s="154"/>
      <c r="W3" s="154"/>
      <c r="X3" s="154"/>
      <c r="Y3" s="154"/>
      <c r="Z3" s="154"/>
    </row>
    <row r="4" customFormat="false" ht="15.75" hidden="false" customHeight="false" outlineLevel="0" collapsed="false">
      <c r="A4" s="157"/>
      <c r="B4" s="158" t="n">
        <v>2015</v>
      </c>
      <c r="C4" s="159" t="n">
        <v>70000</v>
      </c>
      <c r="D4" s="159" t="n">
        <v>5793331</v>
      </c>
      <c r="E4" s="159" t="n">
        <f aca="false">SUM(C4:D4)</f>
        <v>5863331</v>
      </c>
      <c r="F4" s="154"/>
      <c r="G4" s="154"/>
      <c r="H4" s="160" t="n">
        <v>2013</v>
      </c>
      <c r="I4" s="161" t="n">
        <f aca="false">SUM(E13:E19)</f>
        <v>57078166</v>
      </c>
      <c r="J4" s="162" t="e">
        <f aca="false">minus(divide(I4,I3),1)</f>
        <v>#NAME?</v>
      </c>
      <c r="K4" s="163" t="e">
        <f aca="false">minus(divide(I4,$I$3),1)</f>
        <v>#NAME?</v>
      </c>
      <c r="L4" s="154"/>
      <c r="M4" s="154"/>
      <c r="N4" s="154"/>
      <c r="O4" s="154"/>
      <c r="P4" s="154"/>
      <c r="Q4" s="154"/>
      <c r="R4" s="154"/>
      <c r="S4" s="154"/>
      <c r="T4" s="154"/>
      <c r="U4" s="154"/>
      <c r="V4" s="154"/>
      <c r="W4" s="154"/>
      <c r="X4" s="154"/>
      <c r="Y4" s="154"/>
      <c r="Z4" s="154"/>
    </row>
    <row r="5" customFormat="false" ht="15.75" hidden="false" customHeight="false" outlineLevel="0" collapsed="false">
      <c r="A5" s="157"/>
      <c r="B5" s="158" t="n">
        <v>2016</v>
      </c>
      <c r="C5" s="159" t="n">
        <v>570000</v>
      </c>
      <c r="D5" s="159" t="n">
        <v>7044324</v>
      </c>
      <c r="E5" s="159" t="n">
        <f aca="false">SUM(C5:D5)</f>
        <v>7614324</v>
      </c>
      <c r="F5" s="154"/>
      <c r="G5" s="154"/>
      <c r="H5" s="160" t="n">
        <v>2014</v>
      </c>
      <c r="I5" s="161" t="n">
        <f aca="false">SUM(F24:F30)</f>
        <v>88383082</v>
      </c>
      <c r="J5" s="162" t="e">
        <f aca="false">minus(divide(I5,I4),1)</f>
        <v>#NAME?</v>
      </c>
      <c r="K5" s="163" t="e">
        <f aca="false">minus(divide(I5,$I$3),1)</f>
        <v>#NAME?</v>
      </c>
      <c r="L5" s="154"/>
      <c r="M5" s="154"/>
      <c r="N5" s="154"/>
      <c r="O5" s="154"/>
      <c r="P5" s="154"/>
      <c r="Q5" s="154"/>
      <c r="R5" s="154"/>
      <c r="S5" s="154"/>
      <c r="T5" s="154"/>
      <c r="U5" s="154"/>
      <c r="V5" s="154"/>
      <c r="W5" s="154"/>
      <c r="X5" s="154"/>
      <c r="Y5" s="154"/>
      <c r="Z5" s="154"/>
    </row>
    <row r="6" customFormat="false" ht="15.75" hidden="false" customHeight="false" outlineLevel="0" collapsed="false">
      <c r="A6" s="157"/>
      <c r="B6" s="158" t="n">
        <v>2017</v>
      </c>
      <c r="C6" s="159" t="n">
        <v>300000</v>
      </c>
      <c r="D6" s="159" t="n">
        <v>5870128</v>
      </c>
      <c r="E6" s="159" t="n">
        <f aca="false">SUM(C6:D6)</f>
        <v>6170128</v>
      </c>
      <c r="F6" s="154"/>
      <c r="G6" s="154"/>
      <c r="H6" s="160" t="n">
        <v>2015</v>
      </c>
      <c r="I6" s="161" t="n">
        <f aca="false">SUM(E34:E40)</f>
        <v>75904098</v>
      </c>
      <c r="J6" s="162" t="e">
        <f aca="false">minus(divide(I6,I5),1)</f>
        <v>#NAME?</v>
      </c>
      <c r="K6" s="163" t="e">
        <f aca="false">minus(divide(I6,$I$3),1)</f>
        <v>#NAME?</v>
      </c>
      <c r="L6" s="154"/>
      <c r="M6" s="154"/>
      <c r="N6" s="154"/>
      <c r="O6" s="154"/>
      <c r="P6" s="154"/>
      <c r="Q6" s="154"/>
      <c r="R6" s="154"/>
      <c r="S6" s="154"/>
      <c r="T6" s="154"/>
      <c r="U6" s="154"/>
      <c r="V6" s="154"/>
      <c r="W6" s="154"/>
      <c r="X6" s="154"/>
      <c r="Y6" s="154"/>
      <c r="Z6" s="154"/>
    </row>
    <row r="7" customFormat="false" ht="15.75" hidden="false" customHeight="false" outlineLevel="0" collapsed="false">
      <c r="A7" s="157"/>
      <c r="B7" s="158" t="s">
        <v>371</v>
      </c>
      <c r="C7" s="159" t="n">
        <v>1300000</v>
      </c>
      <c r="D7" s="159" t="n">
        <v>19710000</v>
      </c>
      <c r="E7" s="159" t="n">
        <f aca="false">SUM(C7:D7)</f>
        <v>21010000</v>
      </c>
      <c r="F7" s="154"/>
      <c r="G7" s="154"/>
      <c r="H7" s="160" t="n">
        <v>2016</v>
      </c>
      <c r="I7" s="161" t="n">
        <f aca="false">SUM(E44:E50)</f>
        <v>104857696</v>
      </c>
      <c r="J7" s="162" t="e">
        <f aca="false">minus(divide(I7,I6),1)</f>
        <v>#NAME?</v>
      </c>
      <c r="K7" s="163" t="e">
        <f aca="false">minus(divide(I7,$I$3),1)</f>
        <v>#NAME?</v>
      </c>
      <c r="L7" s="154"/>
      <c r="M7" s="154"/>
      <c r="N7" s="154"/>
      <c r="O7" s="154"/>
      <c r="P7" s="154"/>
      <c r="Q7" s="154"/>
      <c r="R7" s="154"/>
      <c r="S7" s="154"/>
      <c r="T7" s="154"/>
      <c r="U7" s="154"/>
      <c r="V7" s="154"/>
      <c r="W7" s="154"/>
      <c r="X7" s="154"/>
      <c r="Y7" s="154"/>
      <c r="Z7" s="154"/>
    </row>
    <row r="8" customFormat="false" ht="15.75" hidden="false" customHeight="false" outlineLevel="0" collapsed="false">
      <c r="A8" s="157"/>
      <c r="B8" s="158" t="s">
        <v>372</v>
      </c>
      <c r="C8" s="159" t="s">
        <v>312</v>
      </c>
      <c r="D8" s="159" t="n">
        <v>-11294</v>
      </c>
      <c r="E8" s="159" t="n">
        <f aca="false">SUM(C8:D8)</f>
        <v>-11294</v>
      </c>
      <c r="F8" s="154"/>
      <c r="G8" s="154"/>
      <c r="H8" s="160" t="n">
        <v>2017</v>
      </c>
      <c r="I8" s="161" t="n">
        <f aca="false">(SUM(E60:E61))</f>
        <v>136652562</v>
      </c>
      <c r="J8" s="162" t="e">
        <f aca="false">minus(divide(I8,I7),1)</f>
        <v>#NAME?</v>
      </c>
      <c r="K8" s="163" t="e">
        <f aca="false">minus(divide(I8,$I$3),1)</f>
        <v>#NAME?</v>
      </c>
      <c r="L8" s="154"/>
      <c r="M8" s="154"/>
      <c r="N8" s="154"/>
      <c r="O8" s="154"/>
      <c r="P8" s="154"/>
      <c r="Q8" s="154"/>
      <c r="R8" s="154"/>
      <c r="S8" s="154"/>
      <c r="T8" s="154"/>
      <c r="U8" s="154"/>
      <c r="V8" s="154"/>
      <c r="W8" s="154"/>
      <c r="X8" s="154"/>
      <c r="Y8" s="154"/>
      <c r="Z8" s="154"/>
    </row>
    <row r="9" customFormat="false" ht="15.75" hidden="false" customHeight="false" outlineLevel="0" collapsed="false">
      <c r="A9" s="157"/>
      <c r="B9" s="164" t="s">
        <v>373</v>
      </c>
      <c r="C9" s="165" t="n">
        <f aca="false">SUM(C2:C8)</f>
        <v>3610000</v>
      </c>
      <c r="D9" s="165" t="n">
        <f aca="false">SUM(D2:D8)</f>
        <v>43436048</v>
      </c>
      <c r="E9" s="165" t="n">
        <f aca="false">SUM(E2:E8)</f>
        <v>47046048</v>
      </c>
      <c r="F9" s="154"/>
      <c r="G9" s="154"/>
      <c r="H9" s="160" t="n">
        <v>2018</v>
      </c>
      <c r="I9" s="161" t="n">
        <f aca="false">SUM(E71:E72)</f>
        <v>129391897</v>
      </c>
      <c r="J9" s="162" t="e">
        <f aca="false">minus(divide(I9,I8),1)</f>
        <v>#NAME?</v>
      </c>
      <c r="K9" s="163" t="e">
        <f aca="false">minus(divide(I9,$I$3),1)</f>
        <v>#NAME?</v>
      </c>
      <c r="L9" s="154"/>
      <c r="M9" s="154"/>
      <c r="N9" s="154"/>
      <c r="O9" s="154"/>
      <c r="P9" s="154"/>
      <c r="Q9" s="154"/>
      <c r="R9" s="154"/>
      <c r="S9" s="154"/>
      <c r="T9" s="154"/>
      <c r="U9" s="154"/>
      <c r="V9" s="154"/>
      <c r="W9" s="154"/>
      <c r="X9" s="154"/>
      <c r="Y9" s="154"/>
      <c r="Z9" s="154"/>
    </row>
    <row r="10" customFormat="false" ht="15.75" hidden="false" customHeight="false" outlineLevel="0" collapsed="false">
      <c r="A10" s="157"/>
      <c r="E10" s="154"/>
      <c r="F10" s="154"/>
      <c r="G10" s="154"/>
      <c r="H10" s="160" t="n">
        <v>2019</v>
      </c>
      <c r="I10" s="161" t="n">
        <f aca="false">SUM(E82:E83)</f>
        <v>163598844</v>
      </c>
      <c r="J10" s="162" t="e">
        <f aca="false">minus(divide(I10,I9),1)</f>
        <v>#NAME?</v>
      </c>
      <c r="K10" s="163" t="e">
        <f aca="false">minus(divide(I10,$I$3),1)</f>
        <v>#NAME?</v>
      </c>
      <c r="L10" s="154"/>
      <c r="M10" s="154"/>
      <c r="N10" s="154"/>
      <c r="O10" s="154"/>
      <c r="P10" s="154"/>
      <c r="Q10" s="154"/>
      <c r="R10" s="154"/>
      <c r="S10" s="154"/>
      <c r="T10" s="154"/>
      <c r="U10" s="154"/>
      <c r="V10" s="154"/>
      <c r="W10" s="154"/>
      <c r="X10" s="154"/>
      <c r="Y10" s="154"/>
      <c r="Z10" s="154"/>
    </row>
    <row r="11" customFormat="false" ht="15.75" hidden="false" customHeight="false" outlineLevel="0" collapsed="false">
      <c r="A11" s="151"/>
      <c r="B11" s="166"/>
      <c r="C11" s="166"/>
      <c r="D11" s="166"/>
      <c r="E11" s="154"/>
      <c r="F11" s="154"/>
      <c r="G11" s="154"/>
      <c r="H11" s="160" t="n">
        <v>2020</v>
      </c>
      <c r="I11" s="161" t="n">
        <f aca="false">SUM(E93:E94)</f>
        <v>168701124</v>
      </c>
      <c r="J11" s="162" t="e">
        <f aca="false">minus(divide(I11,I10),1)</f>
        <v>#NAME?</v>
      </c>
      <c r="K11" s="163" t="e">
        <f aca="false">minus(divide(I11,$I$3),1)</f>
        <v>#NAME?</v>
      </c>
      <c r="L11" s="154"/>
      <c r="M11" s="154"/>
      <c r="N11" s="154"/>
      <c r="O11" s="154"/>
      <c r="P11" s="154"/>
      <c r="Q11" s="154"/>
      <c r="R11" s="154"/>
      <c r="S11" s="154"/>
      <c r="T11" s="154"/>
      <c r="U11" s="154"/>
      <c r="V11" s="154"/>
      <c r="W11" s="154"/>
      <c r="X11" s="154"/>
      <c r="Y11" s="154"/>
      <c r="Z11" s="154"/>
    </row>
    <row r="12" customFormat="false" ht="15.75" hidden="false" customHeight="false" outlineLevel="0" collapsed="false">
      <c r="A12" s="151" t="n">
        <v>2013</v>
      </c>
      <c r="B12" s="152" t="n">
        <v>45107</v>
      </c>
      <c r="C12" s="153" t="s">
        <v>365</v>
      </c>
      <c r="D12" s="153" t="s">
        <v>366</v>
      </c>
      <c r="E12" s="153" t="s">
        <v>367</v>
      </c>
      <c r="F12" s="154"/>
      <c r="G12" s="154"/>
      <c r="H12" s="160" t="n">
        <v>2021</v>
      </c>
      <c r="I12" s="167" t="n">
        <v>196416045</v>
      </c>
      <c r="J12" s="162" t="e">
        <f aca="false">minus(divide(I12,I11),1)</f>
        <v>#NAME?</v>
      </c>
      <c r="K12" s="163" t="e">
        <f aca="false">minus(divide(I12,$I$3),1)</f>
        <v>#NAME?</v>
      </c>
      <c r="L12" s="154"/>
      <c r="M12" s="154"/>
      <c r="N12" s="154"/>
      <c r="O12" s="154"/>
      <c r="P12" s="154"/>
      <c r="Q12" s="154"/>
      <c r="R12" s="154"/>
      <c r="S12" s="154"/>
      <c r="T12" s="154"/>
      <c r="U12" s="154"/>
      <c r="V12" s="154"/>
      <c r="W12" s="154"/>
      <c r="X12" s="154"/>
      <c r="Y12" s="154"/>
      <c r="Z12" s="154"/>
    </row>
    <row r="13" customFormat="false" ht="15.75" hidden="false" customHeight="false" outlineLevel="0" collapsed="false">
      <c r="A13" s="157"/>
      <c r="B13" s="158" t="n">
        <v>2014</v>
      </c>
      <c r="C13" s="159" t="n">
        <v>6385378</v>
      </c>
      <c r="D13" s="159" t="n">
        <v>1068297</v>
      </c>
      <c r="E13" s="159" t="n">
        <f aca="false">SUM(C13:D13)</f>
        <v>7453675</v>
      </c>
      <c r="F13" s="154"/>
      <c r="G13" s="154"/>
      <c r="H13" s="160" t="n">
        <v>2022</v>
      </c>
      <c r="I13" s="161" t="n">
        <f aca="false">SUM(E93:E94)</f>
        <v>168701124</v>
      </c>
      <c r="J13" s="162" t="e">
        <f aca="false">minus(divide(I13,I12),1)</f>
        <v>#NAME?</v>
      </c>
      <c r="K13" s="162" t="n">
        <f aca="false">minus(divide(I13,I3),1)</f>
        <v>2.585872378</v>
      </c>
      <c r="L13" s="154"/>
      <c r="M13" s="154"/>
      <c r="N13" s="154"/>
      <c r="O13" s="154"/>
      <c r="P13" s="154"/>
      <c r="Q13" s="154"/>
      <c r="R13" s="154"/>
      <c r="S13" s="154"/>
      <c r="T13" s="154"/>
      <c r="U13" s="154"/>
      <c r="V13" s="154"/>
      <c r="W13" s="154"/>
      <c r="X13" s="154"/>
      <c r="Y13" s="154"/>
      <c r="Z13" s="154"/>
    </row>
    <row r="14" customFormat="false" ht="15.75" hidden="false" customHeight="false" outlineLevel="0" collapsed="false">
      <c r="A14" s="157"/>
      <c r="B14" s="158" t="n">
        <v>2015</v>
      </c>
      <c r="C14" s="159" t="n">
        <v>257500</v>
      </c>
      <c r="D14" s="159" t="n">
        <v>5913331</v>
      </c>
      <c r="E14" s="159" t="n">
        <f aca="false">SUM(C14:D14)</f>
        <v>6170831</v>
      </c>
      <c r="F14" s="154"/>
      <c r="G14" s="154"/>
      <c r="H14" s="154"/>
      <c r="I14" s="154"/>
      <c r="J14" s="154"/>
      <c r="K14" s="154"/>
      <c r="L14" s="154"/>
      <c r="M14" s="154"/>
      <c r="N14" s="154"/>
      <c r="O14" s="154"/>
      <c r="P14" s="154"/>
      <c r="Q14" s="154"/>
      <c r="R14" s="154"/>
      <c r="S14" s="154"/>
      <c r="T14" s="154"/>
      <c r="U14" s="154"/>
      <c r="V14" s="154"/>
      <c r="W14" s="154"/>
      <c r="X14" s="154"/>
      <c r="Y14" s="154"/>
      <c r="Z14" s="154"/>
    </row>
    <row r="15" customFormat="false" ht="15.75" hidden="false" customHeight="false" outlineLevel="0" collapsed="false">
      <c r="A15" s="157"/>
      <c r="B15" s="158" t="n">
        <v>2016</v>
      </c>
      <c r="C15" s="159" t="n">
        <v>257500</v>
      </c>
      <c r="D15" s="159" t="n">
        <v>7169324</v>
      </c>
      <c r="E15" s="159" t="n">
        <f aca="false">SUM(C15:D15)</f>
        <v>7426824</v>
      </c>
      <c r="F15" s="154"/>
      <c r="G15" s="154"/>
      <c r="H15" s="154"/>
      <c r="I15" s="154"/>
      <c r="J15" s="154"/>
      <c r="K15" s="154"/>
      <c r="L15" s="154"/>
      <c r="M15" s="154"/>
      <c r="N15" s="154"/>
      <c r="O15" s="154"/>
      <c r="P15" s="154"/>
      <c r="Q15" s="154"/>
      <c r="R15" s="154"/>
      <c r="S15" s="154"/>
      <c r="T15" s="154"/>
      <c r="U15" s="154"/>
      <c r="V15" s="154"/>
      <c r="W15" s="154"/>
      <c r="X15" s="154"/>
      <c r="Y15" s="154"/>
      <c r="Z15" s="154"/>
    </row>
    <row r="16" customFormat="false" ht="15.75" hidden="false" customHeight="false" outlineLevel="0" collapsed="false">
      <c r="A16" s="157"/>
      <c r="B16" s="158" t="n">
        <v>2017</v>
      </c>
      <c r="C16" s="159" t="n">
        <v>425000</v>
      </c>
      <c r="D16" s="159" t="n">
        <v>6010128</v>
      </c>
      <c r="E16" s="159" t="n">
        <f aca="false">SUM(C16:D16)</f>
        <v>6435128</v>
      </c>
      <c r="F16" s="154"/>
      <c r="G16" s="154"/>
      <c r="H16" s="154"/>
      <c r="I16" s="154"/>
      <c r="J16" s="154"/>
      <c r="K16" s="154"/>
      <c r="L16" s="154"/>
      <c r="M16" s="154"/>
      <c r="N16" s="154"/>
      <c r="O16" s="154"/>
      <c r="P16" s="154"/>
      <c r="Q16" s="154"/>
      <c r="R16" s="154"/>
      <c r="S16" s="154"/>
      <c r="T16" s="154"/>
      <c r="U16" s="154"/>
      <c r="V16" s="154"/>
      <c r="W16" s="154"/>
      <c r="X16" s="154"/>
      <c r="Y16" s="154"/>
      <c r="Z16" s="154"/>
    </row>
    <row r="17" customFormat="false" ht="15.75" hidden="false" customHeight="false" outlineLevel="0" collapsed="false">
      <c r="A17" s="157"/>
      <c r="B17" s="158" t="n">
        <v>2018</v>
      </c>
      <c r="C17" s="159" t="n">
        <v>550000</v>
      </c>
      <c r="D17" s="159" t="n">
        <v>7462669</v>
      </c>
      <c r="E17" s="159" t="n">
        <f aca="false">SUM(C17:D17)</f>
        <v>8012669</v>
      </c>
      <c r="F17" s="154"/>
      <c r="G17" s="154"/>
      <c r="H17" s="154"/>
      <c r="I17" s="154"/>
      <c r="J17" s="154"/>
      <c r="K17" s="154"/>
      <c r="L17" s="154"/>
      <c r="M17" s="154"/>
      <c r="N17" s="154"/>
      <c r="O17" s="154"/>
      <c r="P17" s="154"/>
      <c r="Q17" s="154"/>
      <c r="R17" s="154"/>
      <c r="S17" s="154"/>
      <c r="T17" s="154"/>
      <c r="U17" s="154"/>
      <c r="V17" s="154"/>
      <c r="W17" s="154"/>
      <c r="X17" s="154"/>
      <c r="Y17" s="154"/>
      <c r="Z17" s="154"/>
    </row>
    <row r="18" customFormat="false" ht="15.75" hidden="false" customHeight="false" outlineLevel="0" collapsed="false">
      <c r="A18" s="157"/>
      <c r="B18" s="158" t="s">
        <v>371</v>
      </c>
      <c r="C18" s="159" t="n">
        <v>375000</v>
      </c>
      <c r="D18" s="159" t="n">
        <v>21212331</v>
      </c>
      <c r="E18" s="159" t="n">
        <f aca="false">SUM(C18:D18)</f>
        <v>21587331</v>
      </c>
      <c r="F18" s="154"/>
      <c r="G18" s="154"/>
      <c r="H18" s="154"/>
      <c r="I18" s="154"/>
      <c r="J18" s="154"/>
      <c r="K18" s="154"/>
      <c r="L18" s="154"/>
      <c r="M18" s="154"/>
      <c r="N18" s="154"/>
      <c r="O18" s="154"/>
      <c r="P18" s="154"/>
      <c r="Q18" s="154"/>
      <c r="R18" s="154"/>
      <c r="S18" s="154"/>
      <c r="T18" s="154"/>
      <c r="U18" s="154"/>
      <c r="V18" s="154"/>
      <c r="W18" s="154"/>
      <c r="X18" s="154"/>
      <c r="Y18" s="154"/>
      <c r="Z18" s="154"/>
    </row>
    <row r="19" customFormat="false" ht="15.75" hidden="false" customHeight="false" outlineLevel="0" collapsed="false">
      <c r="A19" s="157"/>
      <c r="B19" s="158" t="s">
        <v>372</v>
      </c>
      <c r="C19" s="159" t="s">
        <v>312</v>
      </c>
      <c r="D19" s="159" t="n">
        <v>-8292</v>
      </c>
      <c r="E19" s="159" t="n">
        <v>-8292</v>
      </c>
      <c r="F19" s="154"/>
      <c r="G19" s="154"/>
      <c r="H19" s="154"/>
      <c r="I19" s="154"/>
      <c r="J19" s="154"/>
      <c r="K19" s="154"/>
      <c r="L19" s="154"/>
      <c r="M19" s="154"/>
      <c r="N19" s="154"/>
      <c r="O19" s="154"/>
      <c r="P19" s="154"/>
      <c r="Q19" s="154"/>
      <c r="R19" s="154"/>
      <c r="S19" s="154"/>
      <c r="T19" s="154"/>
      <c r="U19" s="154"/>
      <c r="V19" s="154"/>
      <c r="W19" s="154"/>
      <c r="X19" s="154"/>
      <c r="Y19" s="154"/>
      <c r="Z19" s="154"/>
    </row>
    <row r="20" customFormat="false" ht="15.75" hidden="false" customHeight="false" outlineLevel="0" collapsed="false">
      <c r="A20" s="157"/>
      <c r="B20" s="164" t="s">
        <v>373</v>
      </c>
      <c r="C20" s="165" t="n">
        <f aca="false">SUM(C13:C19)</f>
        <v>8250378</v>
      </c>
      <c r="D20" s="165" t="n">
        <f aca="false">SUM(D13:D19)</f>
        <v>48827788</v>
      </c>
      <c r="E20" s="165" t="n">
        <f aca="false">SUM(E13:E19)</f>
        <v>57078166</v>
      </c>
      <c r="F20" s="154"/>
      <c r="G20" s="154"/>
      <c r="H20" s="154"/>
      <c r="I20" s="154"/>
      <c r="J20" s="154"/>
      <c r="K20" s="154"/>
      <c r="L20" s="154"/>
      <c r="M20" s="154"/>
      <c r="N20" s="154"/>
      <c r="O20" s="154"/>
      <c r="P20" s="154"/>
      <c r="Q20" s="154"/>
      <c r="R20" s="154"/>
      <c r="S20" s="154"/>
      <c r="T20" s="154"/>
      <c r="U20" s="154"/>
      <c r="V20" s="154"/>
      <c r="W20" s="154"/>
      <c r="X20" s="154"/>
      <c r="Y20" s="154"/>
      <c r="Z20" s="154"/>
    </row>
    <row r="21" customFormat="false" ht="15.75" hidden="false" customHeight="false" outlineLevel="0" collapsed="false">
      <c r="A21" s="157"/>
      <c r="E21" s="154"/>
      <c r="F21" s="154"/>
      <c r="G21" s="154"/>
      <c r="H21" s="154"/>
      <c r="I21" s="154"/>
      <c r="J21" s="154"/>
      <c r="K21" s="154"/>
      <c r="L21" s="154"/>
      <c r="M21" s="154"/>
      <c r="N21" s="154"/>
      <c r="O21" s="154"/>
      <c r="P21" s="154"/>
      <c r="Q21" s="154"/>
      <c r="R21" s="154"/>
      <c r="S21" s="154"/>
      <c r="T21" s="154"/>
      <c r="U21" s="154"/>
      <c r="V21" s="154"/>
      <c r="W21" s="154"/>
      <c r="X21" s="154"/>
      <c r="Y21" s="154"/>
      <c r="Z21" s="154"/>
    </row>
    <row r="22" customFormat="false" ht="15.75" hidden="false" customHeight="false" outlineLevel="0" collapsed="false">
      <c r="A22" s="151"/>
      <c r="B22" s="168"/>
      <c r="C22" s="168"/>
      <c r="D22" s="168"/>
      <c r="E22" s="154"/>
      <c r="F22" s="154"/>
      <c r="G22" s="154"/>
      <c r="H22" s="154"/>
      <c r="I22" s="154"/>
      <c r="J22" s="154"/>
      <c r="K22" s="154"/>
      <c r="L22" s="154"/>
      <c r="M22" s="154"/>
      <c r="N22" s="154"/>
      <c r="O22" s="154"/>
      <c r="P22" s="154"/>
      <c r="Q22" s="154"/>
      <c r="R22" s="154"/>
      <c r="S22" s="154"/>
      <c r="T22" s="154"/>
      <c r="U22" s="154"/>
      <c r="V22" s="154"/>
      <c r="W22" s="154"/>
      <c r="X22" s="154"/>
      <c r="Y22" s="154"/>
      <c r="Z22" s="154"/>
    </row>
    <row r="23" customFormat="false" ht="15.75" hidden="false" customHeight="false" outlineLevel="0" collapsed="false">
      <c r="A23" s="151" t="n">
        <v>2014</v>
      </c>
      <c r="B23" s="169" t="n">
        <v>45107</v>
      </c>
      <c r="C23" s="170" t="s">
        <v>365</v>
      </c>
      <c r="D23" s="170" t="s">
        <v>366</v>
      </c>
      <c r="E23" s="170" t="s">
        <v>374</v>
      </c>
      <c r="F23" s="170" t="s">
        <v>367</v>
      </c>
      <c r="G23" s="154"/>
      <c r="H23" s="154"/>
      <c r="I23" s="154"/>
      <c r="J23" s="154"/>
      <c r="K23" s="154"/>
      <c r="L23" s="154"/>
      <c r="M23" s="154"/>
      <c r="N23" s="154"/>
      <c r="O23" s="154"/>
      <c r="P23" s="154"/>
      <c r="Q23" s="154"/>
      <c r="R23" s="154"/>
      <c r="S23" s="154"/>
      <c r="T23" s="154"/>
      <c r="U23" s="154"/>
      <c r="V23" s="154"/>
      <c r="W23" s="154"/>
      <c r="X23" s="154"/>
      <c r="Y23" s="154"/>
      <c r="Z23" s="154"/>
    </row>
    <row r="24" customFormat="false" ht="15.75" hidden="false" customHeight="false" outlineLevel="0" collapsed="false">
      <c r="A24" s="157"/>
      <c r="B24" s="171" t="n">
        <v>2015</v>
      </c>
      <c r="C24" s="172" t="n">
        <v>11977795</v>
      </c>
      <c r="D24" s="172" t="n">
        <v>9421859</v>
      </c>
      <c r="E24" s="172" t="n">
        <v>-3402988</v>
      </c>
      <c r="F24" s="172" t="n">
        <f aca="false">SUM(C24:E24)</f>
        <v>17996666</v>
      </c>
      <c r="G24" s="154"/>
      <c r="H24" s="154"/>
      <c r="I24" s="154"/>
      <c r="J24" s="154"/>
      <c r="K24" s="154"/>
      <c r="L24" s="154"/>
      <c r="M24" s="154"/>
      <c r="N24" s="154"/>
      <c r="O24" s="154"/>
      <c r="P24" s="154"/>
      <c r="Q24" s="154"/>
      <c r="R24" s="154"/>
      <c r="S24" s="154"/>
      <c r="T24" s="154"/>
      <c r="U24" s="154"/>
      <c r="V24" s="154"/>
      <c r="W24" s="154"/>
      <c r="X24" s="154"/>
      <c r="Y24" s="154"/>
      <c r="Z24" s="154"/>
    </row>
    <row r="25" customFormat="false" ht="15.75" hidden="false" customHeight="false" outlineLevel="0" collapsed="false">
      <c r="A25" s="157"/>
      <c r="B25" s="171" t="n">
        <v>2016</v>
      </c>
      <c r="C25" s="172" t="n">
        <v>382500</v>
      </c>
      <c r="D25" s="172" t="n">
        <v>794325</v>
      </c>
      <c r="E25" s="172" t="s">
        <v>312</v>
      </c>
      <c r="F25" s="172" t="n">
        <f aca="false">SUM(C25:E25)</f>
        <v>1176825</v>
      </c>
      <c r="G25" s="154"/>
      <c r="H25" s="154"/>
      <c r="I25" s="154"/>
      <c r="J25" s="154"/>
      <c r="K25" s="154"/>
      <c r="L25" s="154"/>
      <c r="M25" s="154"/>
      <c r="N25" s="154"/>
      <c r="O25" s="154"/>
      <c r="P25" s="154"/>
      <c r="Q25" s="154"/>
      <c r="R25" s="154"/>
      <c r="S25" s="154"/>
      <c r="T25" s="154"/>
      <c r="U25" s="154"/>
      <c r="V25" s="154"/>
      <c r="W25" s="154"/>
      <c r="X25" s="154"/>
      <c r="Y25" s="154"/>
      <c r="Z25" s="154"/>
    </row>
    <row r="26" customFormat="false" ht="15.75" hidden="false" customHeight="false" outlineLevel="0" collapsed="false">
      <c r="A26" s="157"/>
      <c r="B26" s="171" t="n">
        <v>2017</v>
      </c>
      <c r="C26" s="172" t="n">
        <v>550000</v>
      </c>
      <c r="D26" s="172" t="n">
        <v>6465128</v>
      </c>
      <c r="E26" s="172" t="s">
        <v>312</v>
      </c>
      <c r="F26" s="172" t="n">
        <f aca="false">SUM(C26:E26)</f>
        <v>7015128</v>
      </c>
      <c r="G26" s="154"/>
      <c r="H26" s="154"/>
      <c r="I26" s="154"/>
      <c r="J26" s="154"/>
      <c r="K26" s="154"/>
      <c r="L26" s="154"/>
      <c r="M26" s="154"/>
      <c r="N26" s="154"/>
      <c r="O26" s="154"/>
      <c r="P26" s="154"/>
      <c r="Q26" s="154"/>
      <c r="R26" s="154"/>
      <c r="S26" s="154"/>
      <c r="T26" s="154"/>
      <c r="U26" s="154"/>
      <c r="V26" s="154"/>
      <c r="W26" s="154"/>
      <c r="X26" s="154"/>
      <c r="Y26" s="154"/>
      <c r="Z26" s="154"/>
    </row>
    <row r="27" customFormat="false" ht="15.75" hidden="false" customHeight="false" outlineLevel="0" collapsed="false">
      <c r="A27" s="157"/>
      <c r="B27" s="171" t="n">
        <v>2018</v>
      </c>
      <c r="C27" s="172" t="n">
        <v>175000</v>
      </c>
      <c r="D27" s="172" t="n">
        <v>7952669</v>
      </c>
      <c r="E27" s="172" t="s">
        <v>312</v>
      </c>
      <c r="F27" s="172" t="n">
        <f aca="false">SUM(C27:E27)</f>
        <v>8127669</v>
      </c>
      <c r="G27" s="154"/>
      <c r="H27" s="154"/>
      <c r="I27" s="154"/>
      <c r="J27" s="154"/>
      <c r="K27" s="154"/>
      <c r="L27" s="154"/>
      <c r="M27" s="154"/>
      <c r="N27" s="154"/>
      <c r="O27" s="154"/>
      <c r="P27" s="154"/>
      <c r="Q27" s="154"/>
      <c r="R27" s="154"/>
      <c r="S27" s="154"/>
      <c r="T27" s="154"/>
      <c r="U27" s="154"/>
      <c r="V27" s="154"/>
      <c r="W27" s="154"/>
      <c r="X27" s="154"/>
      <c r="Y27" s="154"/>
      <c r="Z27" s="154"/>
    </row>
    <row r="28" customFormat="false" ht="15.75" hidden="false" customHeight="false" outlineLevel="0" collapsed="false">
      <c r="A28" s="157"/>
      <c r="B28" s="171" t="n">
        <v>2019</v>
      </c>
      <c r="C28" s="172" t="n">
        <v>375000</v>
      </c>
      <c r="D28" s="172" t="n">
        <v>744271</v>
      </c>
      <c r="E28" s="172" t="s">
        <v>312</v>
      </c>
      <c r="F28" s="172" t="n">
        <f aca="false">SUM(C28:E28)</f>
        <v>1119271</v>
      </c>
      <c r="G28" s="154"/>
      <c r="H28" s="154"/>
      <c r="I28" s="154"/>
      <c r="J28" s="154"/>
      <c r="K28" s="154"/>
      <c r="L28" s="154"/>
      <c r="M28" s="154"/>
      <c r="N28" s="154"/>
      <c r="O28" s="154"/>
      <c r="P28" s="154"/>
      <c r="Q28" s="154"/>
      <c r="R28" s="154"/>
      <c r="S28" s="154"/>
      <c r="T28" s="154"/>
      <c r="U28" s="154"/>
      <c r="V28" s="154"/>
      <c r="W28" s="154"/>
      <c r="X28" s="154"/>
      <c r="Y28" s="154"/>
      <c r="Z28" s="154"/>
    </row>
    <row r="29" customFormat="false" ht="15.75" hidden="false" customHeight="false" outlineLevel="0" collapsed="false">
      <c r="A29" s="157"/>
      <c r="B29" s="171" t="s">
        <v>371</v>
      </c>
      <c r="C29" s="172" t="n">
        <v>1000000</v>
      </c>
      <c r="D29" s="172" t="n">
        <v>51953060</v>
      </c>
      <c r="E29" s="172" t="s">
        <v>312</v>
      </c>
      <c r="F29" s="172" t="n">
        <f aca="false">SUM(C29:E29)</f>
        <v>52953060</v>
      </c>
      <c r="G29" s="154"/>
      <c r="H29" s="154"/>
      <c r="I29" s="154"/>
      <c r="J29" s="154"/>
      <c r="K29" s="154"/>
      <c r="L29" s="154"/>
      <c r="M29" s="154"/>
      <c r="N29" s="154"/>
      <c r="O29" s="154"/>
      <c r="P29" s="154"/>
      <c r="Q29" s="154"/>
      <c r="R29" s="154"/>
      <c r="S29" s="154"/>
      <c r="T29" s="154"/>
      <c r="U29" s="154"/>
      <c r="V29" s="154"/>
      <c r="W29" s="154"/>
      <c r="X29" s="154"/>
      <c r="Y29" s="154"/>
      <c r="Z29" s="154"/>
    </row>
    <row r="30" customFormat="false" ht="15.75" hidden="false" customHeight="false" outlineLevel="0" collapsed="false">
      <c r="A30" s="157"/>
      <c r="B30" s="171" t="s">
        <v>372</v>
      </c>
      <c r="C30" s="172"/>
      <c r="D30" s="172" t="n">
        <v>-5537</v>
      </c>
      <c r="E30" s="172"/>
      <c r="F30" s="172" t="n">
        <f aca="false">SUM(C30:E30)</f>
        <v>-5537</v>
      </c>
      <c r="G30" s="154"/>
      <c r="H30" s="154"/>
      <c r="I30" s="154"/>
      <c r="J30" s="154"/>
      <c r="K30" s="154"/>
      <c r="L30" s="154"/>
      <c r="M30" s="154"/>
      <c r="N30" s="154"/>
      <c r="O30" s="154"/>
      <c r="P30" s="154"/>
      <c r="Q30" s="154"/>
      <c r="R30" s="154"/>
      <c r="S30" s="154"/>
      <c r="T30" s="154"/>
      <c r="U30" s="154"/>
      <c r="V30" s="154"/>
      <c r="W30" s="154"/>
      <c r="X30" s="154"/>
      <c r="Y30" s="154"/>
      <c r="Z30" s="154"/>
    </row>
    <row r="31" customFormat="false" ht="15.75" hidden="false" customHeight="false" outlineLevel="0" collapsed="false">
      <c r="A31" s="157"/>
      <c r="B31" s="173" t="s">
        <v>373</v>
      </c>
      <c r="C31" s="174" t="n">
        <f aca="false">SUM(C24:C30)</f>
        <v>14460295</v>
      </c>
      <c r="D31" s="174" t="n">
        <f aca="false">SUM(D24:D30)</f>
        <v>77325775</v>
      </c>
      <c r="E31" s="174" t="n">
        <f aca="false">SUM(E24:E30)</f>
        <v>-3402988</v>
      </c>
      <c r="F31" s="174" t="n">
        <f aca="false">SUM(F24:F30)</f>
        <v>88383082</v>
      </c>
      <c r="G31" s="154"/>
      <c r="H31" s="154"/>
      <c r="I31" s="154"/>
      <c r="J31" s="154"/>
      <c r="K31" s="154"/>
      <c r="L31" s="154"/>
      <c r="M31" s="154"/>
      <c r="N31" s="154"/>
      <c r="O31" s="154"/>
      <c r="P31" s="154"/>
      <c r="Q31" s="154"/>
      <c r="R31" s="154"/>
      <c r="S31" s="154"/>
      <c r="T31" s="154"/>
      <c r="U31" s="154"/>
      <c r="V31" s="154"/>
      <c r="W31" s="154"/>
      <c r="X31" s="154"/>
      <c r="Y31" s="154"/>
      <c r="Z31" s="154"/>
    </row>
    <row r="32" customFormat="false" ht="15.75" hidden="false" customHeight="false" outlineLevel="0" collapsed="false">
      <c r="A32" s="151"/>
      <c r="B32" s="158"/>
      <c r="C32" s="158"/>
      <c r="D32" s="158"/>
      <c r="E32" s="154"/>
      <c r="F32" s="154"/>
      <c r="G32" s="154"/>
      <c r="H32" s="154"/>
      <c r="I32" s="154"/>
      <c r="J32" s="154"/>
      <c r="K32" s="154"/>
      <c r="L32" s="154"/>
      <c r="M32" s="154"/>
      <c r="N32" s="154"/>
      <c r="O32" s="154"/>
      <c r="P32" s="154"/>
      <c r="Q32" s="154"/>
      <c r="R32" s="154"/>
      <c r="S32" s="154"/>
      <c r="T32" s="154"/>
      <c r="U32" s="154"/>
      <c r="V32" s="154"/>
      <c r="W32" s="154"/>
      <c r="X32" s="154"/>
      <c r="Y32" s="154"/>
      <c r="Z32" s="154"/>
    </row>
    <row r="33" customFormat="false" ht="15.75" hidden="false" customHeight="false" outlineLevel="0" collapsed="false">
      <c r="A33" s="151" t="n">
        <v>2015</v>
      </c>
      <c r="B33" s="169" t="n">
        <v>45107</v>
      </c>
      <c r="C33" s="170" t="s">
        <v>365</v>
      </c>
      <c r="D33" s="170" t="s">
        <v>366</v>
      </c>
      <c r="E33" s="170" t="s">
        <v>367</v>
      </c>
      <c r="F33" s="154"/>
      <c r="G33" s="154"/>
      <c r="H33" s="154"/>
      <c r="I33" s="154"/>
      <c r="J33" s="154"/>
      <c r="K33" s="154"/>
      <c r="L33" s="154"/>
      <c r="M33" s="154"/>
      <c r="N33" s="154"/>
      <c r="O33" s="154"/>
      <c r="P33" s="154"/>
      <c r="Q33" s="154"/>
      <c r="R33" s="154"/>
      <c r="S33" s="154"/>
      <c r="T33" s="154"/>
      <c r="U33" s="154"/>
      <c r="V33" s="154"/>
      <c r="W33" s="154"/>
      <c r="X33" s="154"/>
      <c r="Y33" s="154"/>
      <c r="Z33" s="154"/>
    </row>
    <row r="34" customFormat="false" ht="15.75" hidden="false" customHeight="false" outlineLevel="0" collapsed="false">
      <c r="A34" s="151"/>
      <c r="B34" s="171" t="n">
        <v>2016</v>
      </c>
      <c r="C34" s="172" t="n">
        <v>402795</v>
      </c>
      <c r="D34" s="172" t="n">
        <v>6439457</v>
      </c>
      <c r="E34" s="172" t="n">
        <f aca="false">SUM(C34:D34)</f>
        <v>6842252</v>
      </c>
      <c r="F34" s="154"/>
      <c r="G34" s="154"/>
      <c r="H34" s="154"/>
      <c r="I34" s="154"/>
      <c r="J34" s="154"/>
      <c r="K34" s="154"/>
      <c r="L34" s="154"/>
      <c r="M34" s="154"/>
      <c r="N34" s="154"/>
      <c r="O34" s="154"/>
      <c r="P34" s="154"/>
      <c r="Q34" s="154"/>
      <c r="R34" s="154"/>
      <c r="S34" s="154"/>
      <c r="T34" s="154"/>
      <c r="U34" s="154"/>
      <c r="V34" s="154"/>
      <c r="W34" s="154"/>
      <c r="X34" s="154"/>
      <c r="Y34" s="154"/>
      <c r="Z34" s="154"/>
    </row>
    <row r="35" customFormat="false" ht="15.75" hidden="false" customHeight="false" outlineLevel="0" collapsed="false">
      <c r="A35" s="157"/>
      <c r="B35" s="171" t="n">
        <v>2017</v>
      </c>
      <c r="C35" s="172" t="n">
        <v>250004</v>
      </c>
      <c r="D35" s="172" t="n">
        <v>6465127</v>
      </c>
      <c r="E35" s="172" t="n">
        <f aca="false">SUM(C35:D35)</f>
        <v>6715131</v>
      </c>
      <c r="F35" s="154"/>
      <c r="G35" s="154"/>
      <c r="H35" s="154"/>
      <c r="I35" s="154"/>
      <c r="J35" s="154"/>
      <c r="K35" s="154"/>
      <c r="L35" s="154"/>
      <c r="M35" s="154"/>
      <c r="N35" s="154"/>
      <c r="O35" s="154"/>
      <c r="P35" s="154"/>
      <c r="Q35" s="154"/>
      <c r="R35" s="154"/>
      <c r="S35" s="154"/>
      <c r="T35" s="154"/>
      <c r="U35" s="154"/>
      <c r="V35" s="154"/>
      <c r="W35" s="154"/>
      <c r="X35" s="154"/>
      <c r="Y35" s="154"/>
      <c r="Z35" s="154"/>
    </row>
    <row r="36" customFormat="false" ht="15.75" hidden="false" customHeight="false" outlineLevel="0" collapsed="false">
      <c r="A36" s="157"/>
      <c r="B36" s="171" t="n">
        <v>2018</v>
      </c>
      <c r="C36" s="172" t="n">
        <v>175008</v>
      </c>
      <c r="D36" s="172" t="n">
        <v>7952669</v>
      </c>
      <c r="E36" s="172" t="n">
        <f aca="false">SUM(C36:D36)</f>
        <v>8127677</v>
      </c>
      <c r="F36" s="154"/>
      <c r="G36" s="154"/>
      <c r="H36" s="154"/>
      <c r="I36" s="154"/>
      <c r="J36" s="154"/>
      <c r="K36" s="154"/>
      <c r="L36" s="154"/>
      <c r="M36" s="154"/>
      <c r="N36" s="154"/>
      <c r="O36" s="154"/>
      <c r="P36" s="154"/>
      <c r="Q36" s="154"/>
      <c r="R36" s="154"/>
      <c r="S36" s="154"/>
      <c r="T36" s="154"/>
      <c r="U36" s="154"/>
      <c r="V36" s="154"/>
      <c r="W36" s="154"/>
      <c r="X36" s="154"/>
      <c r="Y36" s="154"/>
      <c r="Z36" s="154"/>
    </row>
    <row r="37" customFormat="false" ht="15.75" hidden="false" customHeight="false" outlineLevel="0" collapsed="false">
      <c r="A37" s="157"/>
      <c r="B37" s="171" t="n">
        <v>2019</v>
      </c>
      <c r="C37" s="172" t="n">
        <v>125000</v>
      </c>
      <c r="D37" s="172" t="n">
        <v>3572332</v>
      </c>
      <c r="E37" s="172" t="n">
        <f aca="false">SUM(C37:D37)</f>
        <v>3697332</v>
      </c>
      <c r="F37" s="154"/>
      <c r="G37" s="154"/>
      <c r="H37" s="154"/>
      <c r="I37" s="154"/>
      <c r="J37" s="154"/>
      <c r="K37" s="154"/>
      <c r="L37" s="154"/>
      <c r="M37" s="154"/>
      <c r="N37" s="154"/>
      <c r="O37" s="154"/>
      <c r="P37" s="154"/>
      <c r="Q37" s="154"/>
      <c r="R37" s="154"/>
      <c r="S37" s="154"/>
      <c r="T37" s="154"/>
      <c r="U37" s="154"/>
      <c r="V37" s="154"/>
      <c r="W37" s="154"/>
      <c r="X37" s="154"/>
      <c r="Y37" s="154"/>
      <c r="Z37" s="154"/>
    </row>
    <row r="38" customFormat="false" ht="15.75" hidden="false" customHeight="false" outlineLevel="0" collapsed="false">
      <c r="A38" s="157"/>
      <c r="B38" s="171" t="n">
        <v>2020</v>
      </c>
      <c r="C38" s="172" t="n">
        <v>200000</v>
      </c>
      <c r="D38" s="172" t="n">
        <v>855000</v>
      </c>
      <c r="E38" s="172" t="n">
        <f aca="false">SUM(C38:D38)</f>
        <v>1055000</v>
      </c>
      <c r="F38" s="154"/>
      <c r="G38" s="154"/>
      <c r="H38" s="154"/>
      <c r="I38" s="154"/>
      <c r="J38" s="154"/>
      <c r="K38" s="154"/>
      <c r="L38" s="154"/>
      <c r="M38" s="154"/>
      <c r="N38" s="154"/>
      <c r="O38" s="154"/>
      <c r="P38" s="154"/>
      <c r="Q38" s="154"/>
      <c r="R38" s="154"/>
      <c r="S38" s="154"/>
      <c r="T38" s="154"/>
      <c r="U38" s="154"/>
      <c r="V38" s="154"/>
      <c r="W38" s="154"/>
      <c r="X38" s="154"/>
      <c r="Y38" s="154"/>
      <c r="Z38" s="154"/>
    </row>
    <row r="39" customFormat="false" ht="15.75" hidden="false" customHeight="false" outlineLevel="0" collapsed="false">
      <c r="A39" s="157"/>
      <c r="B39" s="171" t="s">
        <v>375</v>
      </c>
      <c r="C39" s="172" t="n">
        <v>1200000</v>
      </c>
      <c r="D39" s="172" t="n">
        <v>48269999</v>
      </c>
      <c r="E39" s="172" t="n">
        <f aca="false">SUM(C39:D39)</f>
        <v>49469999</v>
      </c>
      <c r="F39" s="154"/>
      <c r="G39" s="154"/>
      <c r="H39" s="154"/>
      <c r="I39" s="154"/>
      <c r="J39" s="154"/>
      <c r="K39" s="154"/>
      <c r="L39" s="154"/>
      <c r="M39" s="154"/>
      <c r="N39" s="154"/>
      <c r="O39" s="154"/>
      <c r="P39" s="154"/>
      <c r="Q39" s="154"/>
      <c r="R39" s="154"/>
      <c r="S39" s="154"/>
      <c r="T39" s="154"/>
      <c r="U39" s="154"/>
      <c r="V39" s="154"/>
      <c r="W39" s="154"/>
      <c r="X39" s="154"/>
      <c r="Y39" s="154"/>
      <c r="Z39" s="154"/>
    </row>
    <row r="40" customFormat="false" ht="15.75" hidden="false" customHeight="false" outlineLevel="0" collapsed="false">
      <c r="A40" s="157"/>
      <c r="B40" s="171" t="s">
        <v>372</v>
      </c>
      <c r="C40" s="172" t="s">
        <v>312</v>
      </c>
      <c r="D40" s="172" t="n">
        <v>-3293</v>
      </c>
      <c r="E40" s="172" t="n">
        <f aca="false">SUM(C40:D40)</f>
        <v>-3293</v>
      </c>
      <c r="F40" s="154"/>
      <c r="G40" s="154"/>
      <c r="H40" s="154"/>
      <c r="I40" s="154"/>
      <c r="J40" s="154"/>
      <c r="K40" s="154"/>
      <c r="L40" s="154"/>
      <c r="M40" s="154"/>
      <c r="N40" s="154"/>
      <c r="O40" s="154"/>
      <c r="P40" s="154"/>
      <c r="Q40" s="154"/>
      <c r="R40" s="154"/>
      <c r="S40" s="154"/>
      <c r="T40" s="154"/>
      <c r="U40" s="154"/>
      <c r="V40" s="154"/>
      <c r="W40" s="154"/>
      <c r="X40" s="154"/>
      <c r="Y40" s="154"/>
      <c r="Z40" s="154"/>
    </row>
    <row r="41" customFormat="false" ht="15.75" hidden="false" customHeight="false" outlineLevel="0" collapsed="false">
      <c r="A41" s="157"/>
      <c r="B41" s="175" t="s">
        <v>373</v>
      </c>
      <c r="C41" s="176" t="n">
        <f aca="false">SUM(C34:C40)</f>
        <v>2352807</v>
      </c>
      <c r="D41" s="176" t="n">
        <f aca="false">SUM(D34:D40)</f>
        <v>73551291</v>
      </c>
      <c r="E41" s="176" t="n">
        <f aca="false">SUM(E34:E40)</f>
        <v>75904098</v>
      </c>
      <c r="F41" s="154"/>
      <c r="G41" s="154"/>
      <c r="H41" s="154"/>
      <c r="I41" s="154"/>
      <c r="J41" s="154"/>
      <c r="K41" s="154"/>
      <c r="L41" s="154"/>
      <c r="M41" s="154"/>
      <c r="N41" s="154"/>
      <c r="O41" s="154"/>
      <c r="P41" s="154"/>
      <c r="Q41" s="154"/>
      <c r="R41" s="154"/>
      <c r="S41" s="154"/>
      <c r="T41" s="154"/>
      <c r="U41" s="154"/>
      <c r="V41" s="154"/>
      <c r="W41" s="154"/>
      <c r="X41" s="154"/>
      <c r="Y41" s="154"/>
      <c r="Z41" s="154"/>
    </row>
    <row r="42" customFormat="false" ht="15.75" hidden="false" customHeight="false" outlineLevel="0" collapsed="false">
      <c r="A42" s="157"/>
      <c r="B42" s="158"/>
      <c r="C42" s="158"/>
      <c r="D42" s="158"/>
      <c r="E42" s="154"/>
      <c r="F42" s="154"/>
      <c r="G42" s="154"/>
      <c r="H42" s="154"/>
      <c r="I42" s="154"/>
      <c r="J42" s="154"/>
      <c r="K42" s="154"/>
      <c r="L42" s="154"/>
      <c r="M42" s="154"/>
      <c r="N42" s="154"/>
      <c r="O42" s="154"/>
      <c r="P42" s="154"/>
      <c r="Q42" s="154"/>
      <c r="R42" s="154"/>
      <c r="S42" s="154"/>
      <c r="T42" s="154"/>
      <c r="U42" s="154"/>
      <c r="V42" s="154"/>
      <c r="W42" s="154"/>
      <c r="X42" s="154"/>
      <c r="Y42" s="154"/>
      <c r="Z42" s="154"/>
    </row>
    <row r="43" customFormat="false" ht="15.75" hidden="false" customHeight="false" outlineLevel="0" collapsed="false">
      <c r="A43" s="151" t="n">
        <v>2016</v>
      </c>
      <c r="B43" s="169" t="n">
        <v>45107</v>
      </c>
      <c r="C43" s="170" t="s">
        <v>365</v>
      </c>
      <c r="D43" s="170" t="s">
        <v>366</v>
      </c>
      <c r="E43" s="170" t="s">
        <v>367</v>
      </c>
      <c r="F43" s="154"/>
      <c r="G43" s="154"/>
      <c r="H43" s="154"/>
      <c r="I43" s="154"/>
      <c r="J43" s="154"/>
      <c r="K43" s="154"/>
      <c r="L43" s="154"/>
      <c r="M43" s="154"/>
      <c r="N43" s="154"/>
      <c r="O43" s="154"/>
      <c r="P43" s="154"/>
      <c r="Q43" s="154"/>
      <c r="R43" s="154"/>
      <c r="S43" s="154"/>
      <c r="T43" s="154"/>
      <c r="U43" s="154"/>
      <c r="V43" s="154"/>
      <c r="W43" s="154"/>
      <c r="X43" s="154"/>
      <c r="Y43" s="154"/>
      <c r="Z43" s="154"/>
    </row>
    <row r="44" customFormat="false" ht="15.75" hidden="false" customHeight="false" outlineLevel="0" collapsed="false">
      <c r="A44" s="151"/>
      <c r="B44" s="171" t="n">
        <v>2017</v>
      </c>
      <c r="C44" s="172" t="n">
        <v>312508</v>
      </c>
      <c r="D44" s="172" t="n">
        <v>7305128</v>
      </c>
      <c r="E44" s="172" t="n">
        <f aca="false">SUM(C44:D44)</f>
        <v>7617636</v>
      </c>
      <c r="F44" s="154"/>
      <c r="G44" s="154"/>
      <c r="H44" s="154"/>
      <c r="I44" s="154"/>
      <c r="J44" s="154"/>
      <c r="K44" s="154"/>
      <c r="L44" s="154"/>
      <c r="M44" s="154"/>
      <c r="N44" s="154"/>
      <c r="O44" s="154"/>
      <c r="P44" s="154"/>
      <c r="Q44" s="154"/>
      <c r="R44" s="154"/>
      <c r="S44" s="154"/>
      <c r="T44" s="154"/>
      <c r="U44" s="154"/>
      <c r="V44" s="154"/>
      <c r="W44" s="154"/>
      <c r="X44" s="154"/>
      <c r="Y44" s="154"/>
      <c r="Z44" s="154"/>
    </row>
    <row r="45" customFormat="false" ht="15.75" hidden="false" customHeight="false" outlineLevel="0" collapsed="false">
      <c r="A45" s="151"/>
      <c r="B45" s="171" t="n">
        <v>2018</v>
      </c>
      <c r="C45" s="172" t="n">
        <v>487516</v>
      </c>
      <c r="D45" s="172" t="n">
        <v>8832669</v>
      </c>
      <c r="E45" s="172" t="n">
        <f aca="false">SUM(C45:D45)</f>
        <v>9320185</v>
      </c>
      <c r="F45" s="154"/>
      <c r="G45" s="154"/>
      <c r="H45" s="154"/>
      <c r="I45" s="154"/>
      <c r="J45" s="154"/>
      <c r="K45" s="154"/>
      <c r="L45" s="154"/>
      <c r="M45" s="154"/>
      <c r="N45" s="154"/>
      <c r="O45" s="154"/>
      <c r="P45" s="154"/>
      <c r="Q45" s="154"/>
      <c r="R45" s="154"/>
      <c r="S45" s="154"/>
      <c r="T45" s="154"/>
      <c r="U45" s="154"/>
      <c r="V45" s="154"/>
      <c r="W45" s="154"/>
      <c r="X45" s="154"/>
      <c r="Y45" s="154"/>
      <c r="Z45" s="154"/>
    </row>
    <row r="46" customFormat="false" ht="15.75" hidden="false" customHeight="false" outlineLevel="0" collapsed="false">
      <c r="A46" s="151"/>
      <c r="B46" s="171" t="n">
        <v>2019</v>
      </c>
      <c r="C46" s="172" t="n">
        <v>437500</v>
      </c>
      <c r="D46" s="172" t="n">
        <v>1774270</v>
      </c>
      <c r="E46" s="172" t="n">
        <f aca="false">SUM(C46:D46)</f>
        <v>2211770</v>
      </c>
      <c r="F46" s="154"/>
      <c r="G46" s="154"/>
      <c r="H46" s="154"/>
      <c r="I46" s="154"/>
      <c r="J46" s="154"/>
      <c r="K46" s="154" t="s">
        <v>0</v>
      </c>
      <c r="L46" s="154"/>
      <c r="M46" s="154"/>
      <c r="N46" s="154"/>
      <c r="O46" s="154"/>
      <c r="P46" s="154"/>
      <c r="Q46" s="154"/>
      <c r="R46" s="154"/>
      <c r="S46" s="154"/>
      <c r="T46" s="154"/>
      <c r="U46" s="154"/>
      <c r="V46" s="154"/>
      <c r="W46" s="154"/>
      <c r="X46" s="154"/>
      <c r="Y46" s="154"/>
      <c r="Z46" s="154"/>
    </row>
    <row r="47" customFormat="false" ht="15.75" hidden="false" customHeight="false" outlineLevel="0" collapsed="false">
      <c r="A47" s="151"/>
      <c r="B47" s="171" t="n">
        <v>2020</v>
      </c>
      <c r="C47" s="172" t="n">
        <v>762504</v>
      </c>
      <c r="D47" s="172" t="n">
        <v>1872822</v>
      </c>
      <c r="E47" s="172" t="n">
        <f aca="false">SUM(C47:D47)</f>
        <v>2635326</v>
      </c>
      <c r="F47" s="154"/>
      <c r="G47" s="154"/>
      <c r="H47" s="154"/>
      <c r="I47" s="154"/>
      <c r="J47" s="154"/>
      <c r="K47" s="154"/>
      <c r="L47" s="154"/>
      <c r="M47" s="154"/>
      <c r="N47" s="154"/>
      <c r="O47" s="154"/>
      <c r="P47" s="154"/>
      <c r="Q47" s="154"/>
      <c r="R47" s="154"/>
      <c r="S47" s="154"/>
      <c r="T47" s="154"/>
      <c r="U47" s="154"/>
      <c r="V47" s="154"/>
      <c r="W47" s="154"/>
      <c r="X47" s="154"/>
      <c r="Y47" s="154"/>
      <c r="Z47" s="154"/>
    </row>
    <row r="48" customFormat="false" ht="15.75" hidden="false" customHeight="false" outlineLevel="0" collapsed="false">
      <c r="A48" s="151"/>
      <c r="B48" s="171" t="n">
        <v>2021</v>
      </c>
      <c r="C48" s="172" t="n">
        <v>500000</v>
      </c>
      <c r="D48" s="172" t="n">
        <v>1971606</v>
      </c>
      <c r="E48" s="172" t="n">
        <f aca="false">SUM(C48:D48)</f>
        <v>2471606</v>
      </c>
      <c r="F48" s="154"/>
      <c r="G48" s="154"/>
      <c r="H48" s="154"/>
      <c r="I48" s="154"/>
      <c r="J48" s="154"/>
      <c r="K48" s="154"/>
      <c r="L48" s="154"/>
      <c r="M48" s="154"/>
      <c r="N48" s="154"/>
      <c r="O48" s="154"/>
      <c r="P48" s="154"/>
      <c r="Q48" s="154"/>
      <c r="R48" s="154"/>
      <c r="S48" s="154"/>
      <c r="T48" s="154"/>
      <c r="U48" s="154"/>
      <c r="V48" s="154"/>
      <c r="W48" s="154"/>
      <c r="X48" s="154"/>
      <c r="Y48" s="154"/>
      <c r="Z48" s="154"/>
    </row>
    <row r="49" customFormat="false" ht="15.75" hidden="false" customHeight="false" outlineLevel="0" collapsed="false">
      <c r="A49" s="151"/>
      <c r="B49" s="171" t="s">
        <v>375</v>
      </c>
      <c r="C49" s="172" t="s">
        <v>312</v>
      </c>
      <c r="D49" s="172" t="n">
        <v>80013633</v>
      </c>
      <c r="E49" s="172" t="n">
        <f aca="false">SUM(C49:D49)</f>
        <v>80013633</v>
      </c>
      <c r="F49" s="154"/>
      <c r="G49" s="154"/>
      <c r="H49" s="154"/>
      <c r="I49" s="154"/>
      <c r="J49" s="154"/>
      <c r="K49" s="154"/>
      <c r="L49" s="154"/>
      <c r="M49" s="154"/>
      <c r="N49" s="154"/>
      <c r="O49" s="154"/>
      <c r="P49" s="154"/>
      <c r="Q49" s="154"/>
      <c r="R49" s="154"/>
      <c r="S49" s="154"/>
      <c r="T49" s="154"/>
      <c r="U49" s="154"/>
      <c r="V49" s="154"/>
      <c r="W49" s="154"/>
      <c r="X49" s="154"/>
      <c r="Y49" s="154"/>
      <c r="Z49" s="154"/>
    </row>
    <row r="50" customFormat="false" ht="15.75" hidden="false" customHeight="false" outlineLevel="0" collapsed="false">
      <c r="A50" s="151"/>
      <c r="B50" s="171" t="s">
        <v>376</v>
      </c>
      <c r="C50" s="172" t="s">
        <v>312</v>
      </c>
      <c r="D50" s="172" t="n">
        <v>587540</v>
      </c>
      <c r="E50" s="172" t="n">
        <f aca="false">SUM(C50:D50)</f>
        <v>587540</v>
      </c>
      <c r="F50" s="154"/>
      <c r="G50" s="154"/>
      <c r="H50" s="154"/>
      <c r="I50" s="154"/>
      <c r="J50" s="154"/>
      <c r="K50" s="154"/>
      <c r="L50" s="154"/>
      <c r="M50" s="154"/>
      <c r="N50" s="154"/>
      <c r="O50" s="154"/>
      <c r="P50" s="154"/>
      <c r="Q50" s="154"/>
      <c r="R50" s="154"/>
      <c r="S50" s="154"/>
      <c r="T50" s="154"/>
      <c r="U50" s="154"/>
      <c r="V50" s="154"/>
      <c r="W50" s="154"/>
      <c r="X50" s="154"/>
      <c r="Y50" s="154"/>
      <c r="Z50" s="154"/>
    </row>
    <row r="51" customFormat="false" ht="15.75" hidden="false" customHeight="false" outlineLevel="0" collapsed="false">
      <c r="A51" s="151"/>
      <c r="B51" s="175" t="s">
        <v>373</v>
      </c>
      <c r="C51" s="176" t="n">
        <f aca="false">SUM(C44:C50)</f>
        <v>2500028</v>
      </c>
      <c r="D51" s="176" t="n">
        <f aca="false">SUM(D44:D50)</f>
        <v>102357668</v>
      </c>
      <c r="E51" s="176" t="n">
        <f aca="false">SUM(E44:E50)</f>
        <v>104857696</v>
      </c>
      <c r="F51" s="154"/>
      <c r="G51" s="154"/>
      <c r="H51" s="154"/>
      <c r="I51" s="154"/>
      <c r="J51" s="154"/>
      <c r="K51" s="154"/>
      <c r="L51" s="154"/>
      <c r="M51" s="154"/>
      <c r="N51" s="154"/>
      <c r="O51" s="154"/>
      <c r="P51" s="154"/>
      <c r="Q51" s="154"/>
      <c r="R51" s="154"/>
      <c r="S51" s="154"/>
      <c r="T51" s="154"/>
      <c r="U51" s="154"/>
      <c r="V51" s="154"/>
      <c r="W51" s="154"/>
      <c r="X51" s="154"/>
      <c r="Y51" s="154"/>
      <c r="Z51" s="154"/>
    </row>
    <row r="52" customFormat="false" ht="15.75" hidden="false" customHeight="false" outlineLevel="0" collapsed="false">
      <c r="A52" s="151"/>
      <c r="B52" s="158"/>
      <c r="C52" s="158"/>
      <c r="D52" s="158"/>
      <c r="E52" s="154"/>
      <c r="F52" s="154"/>
      <c r="G52" s="154"/>
      <c r="H52" s="154"/>
      <c r="I52" s="154"/>
      <c r="J52" s="154"/>
      <c r="K52" s="154"/>
      <c r="L52" s="154"/>
      <c r="M52" s="154"/>
      <c r="N52" s="154"/>
      <c r="O52" s="154"/>
      <c r="P52" s="154"/>
      <c r="Q52" s="154"/>
      <c r="R52" s="154"/>
      <c r="S52" s="154"/>
      <c r="T52" s="154"/>
      <c r="U52" s="154"/>
      <c r="V52" s="154"/>
      <c r="W52" s="154"/>
      <c r="X52" s="154"/>
      <c r="Y52" s="154"/>
      <c r="Z52" s="154"/>
    </row>
    <row r="53" customFormat="false" ht="15.75" hidden="false" customHeight="false" outlineLevel="0" collapsed="false">
      <c r="A53" s="151" t="n">
        <v>2017</v>
      </c>
      <c r="B53" s="177" t="n">
        <v>45107</v>
      </c>
      <c r="C53" s="178" t="s">
        <v>365</v>
      </c>
      <c r="D53" s="178" t="s">
        <v>366</v>
      </c>
      <c r="E53" s="178" t="s">
        <v>367</v>
      </c>
      <c r="F53" s="154"/>
      <c r="G53" s="154"/>
      <c r="H53" s="154"/>
      <c r="I53" s="154"/>
      <c r="J53" s="154"/>
      <c r="K53" s="154"/>
      <c r="L53" s="154"/>
      <c r="M53" s="154"/>
      <c r="N53" s="154"/>
      <c r="O53" s="154"/>
      <c r="P53" s="154"/>
      <c r="Q53" s="154"/>
      <c r="R53" s="154"/>
      <c r="S53" s="154"/>
      <c r="T53" s="154"/>
      <c r="U53" s="154"/>
      <c r="V53" s="154"/>
      <c r="W53" s="154"/>
      <c r="X53" s="154"/>
      <c r="Y53" s="154"/>
      <c r="Z53" s="154"/>
    </row>
    <row r="54" customFormat="false" ht="15.75" hidden="false" customHeight="false" outlineLevel="0" collapsed="false">
      <c r="A54" s="151"/>
      <c r="B54" s="179" t="n">
        <v>2018</v>
      </c>
      <c r="C54" s="180" t="n">
        <v>612526</v>
      </c>
      <c r="D54" s="180" t="n">
        <v>9110000</v>
      </c>
      <c r="E54" s="180" t="n">
        <f aca="false">SUM(C54:D54)</f>
        <v>9722526</v>
      </c>
      <c r="F54" s="154"/>
      <c r="G54" s="154"/>
      <c r="H54" s="154"/>
      <c r="I54" s="154"/>
      <c r="J54" s="154"/>
      <c r="K54" s="154"/>
      <c r="L54" s="154"/>
      <c r="M54" s="154"/>
      <c r="N54" s="154"/>
      <c r="O54" s="154"/>
      <c r="P54" s="154"/>
      <c r="Q54" s="154"/>
      <c r="R54" s="154"/>
      <c r="S54" s="154"/>
      <c r="T54" s="154"/>
      <c r="U54" s="154"/>
      <c r="V54" s="154"/>
      <c r="W54" s="154"/>
      <c r="X54" s="154"/>
      <c r="Y54" s="154"/>
      <c r="Z54" s="154"/>
    </row>
    <row r="55" customFormat="false" ht="15.75" hidden="false" customHeight="false" outlineLevel="0" collapsed="false">
      <c r="A55" s="151"/>
      <c r="B55" s="179" t="n">
        <v>2019</v>
      </c>
      <c r="C55" s="180" t="n">
        <v>562502</v>
      </c>
      <c r="D55" s="180" t="n">
        <v>2225000</v>
      </c>
      <c r="E55" s="180" t="n">
        <f aca="false">SUM(C55:D55)</f>
        <v>2787502</v>
      </c>
      <c r="F55" s="154"/>
      <c r="G55" s="154"/>
      <c r="H55" s="154"/>
      <c r="I55" s="154"/>
      <c r="J55" s="154"/>
      <c r="K55" s="154"/>
      <c r="L55" s="154"/>
      <c r="M55" s="154"/>
      <c r="N55" s="154"/>
      <c r="O55" s="154"/>
      <c r="P55" s="154"/>
      <c r="Q55" s="154"/>
      <c r="R55" s="154"/>
      <c r="S55" s="154"/>
      <c r="T55" s="154"/>
      <c r="U55" s="154"/>
      <c r="V55" s="154"/>
      <c r="W55" s="154"/>
      <c r="X55" s="154"/>
      <c r="Y55" s="154"/>
      <c r="Z55" s="154"/>
    </row>
    <row r="56" customFormat="false" ht="15.75" hidden="false" customHeight="false" outlineLevel="0" collapsed="false">
      <c r="A56" s="151"/>
      <c r="B56" s="179" t="n">
        <v>2020</v>
      </c>
      <c r="C56" s="180" t="n">
        <v>887500</v>
      </c>
      <c r="D56" s="180" t="n">
        <v>3545000</v>
      </c>
      <c r="E56" s="180" t="n">
        <f aca="false">SUM(C56:D56)</f>
        <v>4432500</v>
      </c>
      <c r="F56" s="154"/>
      <c r="G56" s="154"/>
      <c r="H56" s="154"/>
      <c r="I56" s="154"/>
      <c r="J56" s="154"/>
      <c r="K56" s="154"/>
      <c r="L56" s="154"/>
      <c r="M56" s="154"/>
      <c r="N56" s="154"/>
      <c r="O56" s="154"/>
      <c r="P56" s="154"/>
      <c r="Q56" s="154"/>
      <c r="R56" s="154"/>
      <c r="S56" s="154"/>
      <c r="T56" s="154"/>
      <c r="U56" s="154"/>
      <c r="V56" s="154"/>
      <c r="W56" s="154"/>
      <c r="X56" s="154"/>
      <c r="Y56" s="154"/>
      <c r="Z56" s="154"/>
    </row>
    <row r="57" customFormat="false" ht="15.75" hidden="false" customHeight="false" outlineLevel="0" collapsed="false">
      <c r="A57" s="151"/>
      <c r="B57" s="179" t="n">
        <v>2021</v>
      </c>
      <c r="C57" s="180" t="n">
        <v>625000</v>
      </c>
      <c r="D57" s="180" t="n">
        <v>2455000</v>
      </c>
      <c r="E57" s="180" t="n">
        <f aca="false">SUM(C57:D57)</f>
        <v>3080000</v>
      </c>
      <c r="F57" s="154"/>
      <c r="G57" s="154"/>
      <c r="H57" s="154"/>
      <c r="I57" s="154"/>
      <c r="J57" s="154"/>
      <c r="K57" s="154"/>
      <c r="L57" s="154"/>
      <c r="M57" s="154"/>
      <c r="N57" s="154"/>
      <c r="O57" s="154"/>
      <c r="P57" s="154"/>
      <c r="Q57" s="154"/>
      <c r="R57" s="154"/>
      <c r="S57" s="154"/>
      <c r="T57" s="154"/>
      <c r="U57" s="154"/>
      <c r="V57" s="154"/>
      <c r="W57" s="154"/>
      <c r="X57" s="154"/>
      <c r="Y57" s="154"/>
      <c r="Z57" s="154"/>
    </row>
    <row r="58" customFormat="false" ht="15.75" hidden="false" customHeight="false" outlineLevel="0" collapsed="false">
      <c r="A58" s="151"/>
      <c r="B58" s="179" t="n">
        <v>2022</v>
      </c>
      <c r="C58" s="180" t="s">
        <v>312</v>
      </c>
      <c r="D58" s="180" t="n">
        <v>5405000</v>
      </c>
      <c r="E58" s="180" t="n">
        <f aca="false">SUM(C58:D58)</f>
        <v>5405000</v>
      </c>
      <c r="F58" s="154"/>
      <c r="G58" s="154"/>
      <c r="H58" s="154"/>
      <c r="I58" s="154"/>
      <c r="J58" s="154"/>
      <c r="K58" s="154"/>
      <c r="L58" s="154"/>
      <c r="M58" s="154"/>
      <c r="N58" s="154"/>
      <c r="O58" s="154"/>
      <c r="P58" s="154"/>
      <c r="Q58" s="154"/>
      <c r="R58" s="154"/>
      <c r="S58" s="154"/>
      <c r="T58" s="154"/>
      <c r="U58" s="154"/>
      <c r="V58" s="154"/>
      <c r="W58" s="154"/>
      <c r="X58" s="154"/>
      <c r="Y58" s="154"/>
      <c r="Z58" s="154"/>
    </row>
    <row r="59" customFormat="false" ht="15.75" hidden="false" customHeight="false" outlineLevel="0" collapsed="false">
      <c r="A59" s="151"/>
      <c r="B59" s="179" t="s">
        <v>375</v>
      </c>
      <c r="C59" s="180" t="n">
        <v>1000000</v>
      </c>
      <c r="D59" s="180" t="n">
        <v>115085000</v>
      </c>
      <c r="E59" s="180" t="n">
        <f aca="false">SUM(C59:D59)</f>
        <v>116085000</v>
      </c>
      <c r="F59" s="154"/>
      <c r="G59" s="154"/>
      <c r="H59" s="154"/>
      <c r="I59" s="154"/>
      <c r="J59" s="154"/>
      <c r="K59" s="154"/>
      <c r="L59" s="154"/>
      <c r="M59" s="154"/>
      <c r="N59" s="154"/>
      <c r="O59" s="154"/>
      <c r="P59" s="154"/>
      <c r="Q59" s="154"/>
      <c r="R59" s="154"/>
      <c r="S59" s="154"/>
      <c r="T59" s="154"/>
      <c r="U59" s="154"/>
      <c r="V59" s="154"/>
      <c r="W59" s="154"/>
      <c r="X59" s="154"/>
      <c r="Y59" s="154"/>
      <c r="Z59" s="154"/>
    </row>
    <row r="60" customFormat="false" ht="15.75" hidden="false" customHeight="false" outlineLevel="0" collapsed="false">
      <c r="A60" s="181"/>
      <c r="B60" s="182" t="s">
        <v>377</v>
      </c>
      <c r="C60" s="183" t="n">
        <f aca="false">SUM(C54:C59)</f>
        <v>3687528</v>
      </c>
      <c r="D60" s="183" t="n">
        <f aca="false">SUM(D54:D59)</f>
        <v>137825000</v>
      </c>
      <c r="E60" s="183" t="n">
        <f aca="false">SUM(E54:E59)</f>
        <v>141512528</v>
      </c>
      <c r="F60" s="181"/>
      <c r="G60" s="181"/>
      <c r="H60" s="181"/>
      <c r="I60" s="181"/>
      <c r="J60" s="181"/>
      <c r="K60" s="181"/>
      <c r="L60" s="181"/>
      <c r="M60" s="181"/>
      <c r="N60" s="181"/>
      <c r="O60" s="181"/>
      <c r="P60" s="181"/>
      <c r="Q60" s="181"/>
      <c r="R60" s="181"/>
      <c r="S60" s="181"/>
      <c r="T60" s="181"/>
      <c r="U60" s="181"/>
      <c r="V60" s="181"/>
      <c r="W60" s="181"/>
      <c r="X60" s="181"/>
      <c r="Y60" s="181"/>
      <c r="Z60" s="181"/>
    </row>
    <row r="61" customFormat="false" ht="15.75" hidden="false" customHeight="false" outlineLevel="0" collapsed="false">
      <c r="A61" s="151"/>
      <c r="B61" s="184" t="s">
        <v>378</v>
      </c>
      <c r="C61" s="185" t="s">
        <v>312</v>
      </c>
      <c r="D61" s="186" t="n">
        <v>-4859966</v>
      </c>
      <c r="E61" s="186" t="n">
        <f aca="false">SUM(C61:D61)</f>
        <v>-4859966</v>
      </c>
      <c r="F61" s="154"/>
      <c r="G61" s="154"/>
      <c r="H61" s="154"/>
      <c r="I61" s="154"/>
      <c r="J61" s="154"/>
      <c r="K61" s="154"/>
      <c r="L61" s="154"/>
      <c r="M61" s="154"/>
      <c r="N61" s="154"/>
      <c r="O61" s="154"/>
      <c r="P61" s="154"/>
      <c r="Q61" s="154"/>
      <c r="R61" s="154"/>
      <c r="S61" s="154"/>
      <c r="T61" s="154"/>
      <c r="U61" s="154"/>
      <c r="V61" s="154"/>
      <c r="W61" s="154"/>
      <c r="X61" s="154"/>
      <c r="Y61" s="154"/>
      <c r="Z61" s="154"/>
    </row>
    <row r="62" customFormat="false" ht="15.75" hidden="false" customHeight="false" outlineLevel="0" collapsed="false">
      <c r="A62" s="151"/>
      <c r="B62" s="187" t="s">
        <v>373</v>
      </c>
      <c r="C62" s="188" t="n">
        <f aca="false">SUM(C60:C61)</f>
        <v>3687528</v>
      </c>
      <c r="D62" s="188" t="n">
        <f aca="false">SUM(D60:D61)</f>
        <v>132965034</v>
      </c>
      <c r="E62" s="188" t="n">
        <f aca="false">(SUM(E60:E61))</f>
        <v>136652562</v>
      </c>
      <c r="F62" s="154"/>
      <c r="G62" s="154"/>
      <c r="H62" s="154"/>
      <c r="I62" s="154"/>
      <c r="J62" s="154"/>
      <c r="K62" s="154"/>
      <c r="L62" s="154"/>
      <c r="M62" s="154"/>
      <c r="N62" s="154"/>
      <c r="O62" s="154"/>
      <c r="P62" s="154"/>
      <c r="Q62" s="154"/>
      <c r="R62" s="154"/>
      <c r="S62" s="154"/>
      <c r="T62" s="154"/>
      <c r="U62" s="154"/>
      <c r="V62" s="154"/>
      <c r="W62" s="154"/>
      <c r="X62" s="154"/>
      <c r="Y62" s="154"/>
      <c r="Z62" s="154"/>
    </row>
    <row r="63" customFormat="false" ht="15.75" hidden="false" customHeight="false" outlineLevel="0" collapsed="false">
      <c r="A63" s="189"/>
      <c r="B63" s="158"/>
      <c r="C63" s="158"/>
      <c r="D63" s="158"/>
      <c r="E63" s="154"/>
      <c r="F63" s="154"/>
      <c r="G63" s="154"/>
      <c r="H63" s="154"/>
      <c r="I63" s="154"/>
      <c r="J63" s="154"/>
      <c r="K63" s="154"/>
      <c r="L63" s="154"/>
      <c r="M63" s="154"/>
      <c r="N63" s="154"/>
      <c r="O63" s="154"/>
      <c r="P63" s="154"/>
      <c r="Q63" s="154"/>
      <c r="R63" s="154"/>
      <c r="S63" s="154"/>
      <c r="T63" s="154"/>
      <c r="U63" s="154"/>
      <c r="V63" s="154"/>
      <c r="W63" s="154"/>
      <c r="X63" s="154"/>
      <c r="Y63" s="154"/>
      <c r="Z63" s="154"/>
    </row>
    <row r="64" customFormat="false" ht="15.75" hidden="false" customHeight="false" outlineLevel="0" collapsed="false">
      <c r="A64" s="151" t="n">
        <v>2018</v>
      </c>
      <c r="B64" s="169" t="n">
        <v>45107</v>
      </c>
      <c r="C64" s="170" t="s">
        <v>365</v>
      </c>
      <c r="D64" s="170" t="s">
        <v>366</v>
      </c>
      <c r="E64" s="170" t="s">
        <v>367</v>
      </c>
      <c r="F64" s="154"/>
      <c r="G64" s="154"/>
      <c r="H64" s="154"/>
      <c r="I64" s="154"/>
      <c r="J64" s="154"/>
      <c r="K64" s="154"/>
      <c r="L64" s="154"/>
      <c r="M64" s="154"/>
      <c r="N64" s="154"/>
      <c r="O64" s="154"/>
      <c r="P64" s="154"/>
      <c r="Q64" s="154"/>
      <c r="R64" s="154"/>
      <c r="S64" s="154"/>
      <c r="T64" s="154"/>
      <c r="U64" s="154"/>
      <c r="V64" s="154"/>
      <c r="W64" s="154"/>
      <c r="X64" s="154"/>
      <c r="Y64" s="154"/>
      <c r="Z64" s="154"/>
    </row>
    <row r="65" customFormat="false" ht="15.75" hidden="false" customHeight="false" outlineLevel="0" collapsed="false">
      <c r="A65" s="151"/>
      <c r="B65" s="171" t="n">
        <v>2019</v>
      </c>
      <c r="C65" s="172" t="n">
        <v>491668</v>
      </c>
      <c r="D65" s="172" t="n">
        <v>2225000</v>
      </c>
      <c r="E65" s="172" t="n">
        <f aca="false">SUM(C65:D65)</f>
        <v>2716668</v>
      </c>
      <c r="F65" s="154"/>
      <c r="G65" s="154"/>
      <c r="H65" s="154"/>
      <c r="I65" s="154"/>
      <c r="J65" s="154"/>
      <c r="K65" s="154"/>
      <c r="L65" s="154"/>
      <c r="M65" s="154"/>
      <c r="N65" s="154"/>
      <c r="O65" s="154"/>
      <c r="P65" s="154"/>
      <c r="Q65" s="154"/>
      <c r="R65" s="154"/>
      <c r="S65" s="154"/>
      <c r="T65" s="154"/>
      <c r="U65" s="154"/>
      <c r="V65" s="154"/>
      <c r="W65" s="154"/>
      <c r="X65" s="154"/>
      <c r="Y65" s="154"/>
      <c r="Z65" s="154"/>
    </row>
    <row r="66" customFormat="false" ht="15.75" hidden="false" customHeight="false" outlineLevel="0" collapsed="false">
      <c r="A66" s="151"/>
      <c r="B66" s="171" t="n">
        <v>2020</v>
      </c>
      <c r="C66" s="172" t="n">
        <v>987512</v>
      </c>
      <c r="D66" s="172" t="n">
        <v>3545000</v>
      </c>
      <c r="E66" s="172" t="n">
        <f aca="false">SUM(C66:D66)</f>
        <v>4532512</v>
      </c>
      <c r="F66" s="154"/>
      <c r="G66" s="154"/>
      <c r="H66" s="154"/>
      <c r="I66" s="154"/>
      <c r="J66" s="154"/>
      <c r="K66" s="154"/>
      <c r="L66" s="154"/>
      <c r="M66" s="154"/>
      <c r="N66" s="154"/>
      <c r="O66" s="154"/>
      <c r="P66" s="154"/>
      <c r="Q66" s="154"/>
      <c r="R66" s="154"/>
      <c r="S66" s="154"/>
      <c r="T66" s="154"/>
      <c r="U66" s="154"/>
      <c r="V66" s="154"/>
      <c r="W66" s="154"/>
      <c r="X66" s="154"/>
      <c r="Y66" s="154"/>
      <c r="Z66" s="154"/>
    </row>
    <row r="67" customFormat="false" ht="15.75" hidden="false" customHeight="false" outlineLevel="0" collapsed="false">
      <c r="A67" s="151"/>
      <c r="B67" s="171" t="n">
        <v>2021</v>
      </c>
      <c r="C67" s="172" t="n">
        <v>712500</v>
      </c>
      <c r="D67" s="172" t="n">
        <v>2455000</v>
      </c>
      <c r="E67" s="172" t="n">
        <f aca="false">SUM(C67:D67)</f>
        <v>3167500</v>
      </c>
      <c r="F67" s="154"/>
      <c r="G67" s="154"/>
      <c r="H67" s="154"/>
      <c r="I67" s="154"/>
      <c r="J67" s="154"/>
      <c r="K67" s="154"/>
      <c r="L67" s="154"/>
      <c r="M67" s="154"/>
      <c r="N67" s="154"/>
      <c r="O67" s="154"/>
      <c r="P67" s="154"/>
      <c r="Q67" s="154"/>
      <c r="R67" s="154"/>
      <c r="S67" s="154"/>
      <c r="T67" s="154"/>
      <c r="U67" s="154"/>
      <c r="V67" s="154"/>
      <c r="W67" s="154"/>
      <c r="X67" s="154"/>
      <c r="Y67" s="154"/>
      <c r="Z67" s="154"/>
    </row>
    <row r="68" customFormat="false" ht="15.75" hidden="false" customHeight="false" outlineLevel="0" collapsed="false">
      <c r="A68" s="151"/>
      <c r="B68" s="171" t="n">
        <v>2022</v>
      </c>
      <c r="C68" s="172" t="n">
        <v>62500</v>
      </c>
      <c r="D68" s="172" t="n">
        <v>2650000</v>
      </c>
      <c r="E68" s="172" t="n">
        <f aca="false">SUM(C68:D68)</f>
        <v>2712500</v>
      </c>
      <c r="F68" s="154"/>
      <c r="G68" s="154"/>
      <c r="H68" s="154"/>
      <c r="I68" s="154"/>
      <c r="J68" s="154"/>
      <c r="K68" s="154"/>
      <c r="L68" s="154"/>
      <c r="M68" s="154"/>
      <c r="N68" s="154"/>
      <c r="O68" s="154"/>
      <c r="P68" s="154"/>
      <c r="Q68" s="154"/>
      <c r="R68" s="154"/>
      <c r="S68" s="154"/>
      <c r="T68" s="154"/>
      <c r="U68" s="154"/>
      <c r="V68" s="154"/>
      <c r="W68" s="154"/>
      <c r="X68" s="154"/>
      <c r="Y68" s="154"/>
      <c r="Z68" s="154"/>
    </row>
    <row r="69" customFormat="false" ht="15.75" hidden="false" customHeight="false" outlineLevel="0" collapsed="false">
      <c r="A69" s="151"/>
      <c r="B69" s="171" t="n">
        <v>2023</v>
      </c>
      <c r="C69" s="172" t="s">
        <v>312</v>
      </c>
      <c r="D69" s="172" t="n">
        <v>2995000</v>
      </c>
      <c r="E69" s="172" t="n">
        <f aca="false">SUM(C69:D69)-F73</f>
        <v>2995000</v>
      </c>
      <c r="F69" s="154"/>
      <c r="G69" s="154"/>
      <c r="H69" s="154"/>
      <c r="I69" s="154"/>
      <c r="J69" s="154"/>
      <c r="K69" s="154"/>
      <c r="L69" s="154"/>
      <c r="M69" s="154"/>
      <c r="N69" s="154"/>
      <c r="O69" s="154"/>
      <c r="P69" s="154"/>
      <c r="Q69" s="154"/>
      <c r="R69" s="154"/>
      <c r="S69" s="154"/>
      <c r="T69" s="154"/>
      <c r="U69" s="154"/>
      <c r="V69" s="154"/>
      <c r="W69" s="154"/>
      <c r="X69" s="154"/>
      <c r="Y69" s="154"/>
      <c r="Z69" s="154"/>
    </row>
    <row r="70" customFormat="false" ht="15.75" hidden="false" customHeight="false" outlineLevel="0" collapsed="false">
      <c r="A70" s="151"/>
      <c r="B70" s="171" t="s">
        <v>375</v>
      </c>
      <c r="C70" s="172" t="s">
        <v>312</v>
      </c>
      <c r="D70" s="172" t="n">
        <v>117756675</v>
      </c>
      <c r="E70" s="172" t="n">
        <f aca="false">SUM(C70:D70)</f>
        <v>117756675</v>
      </c>
      <c r="F70" s="154"/>
      <c r="G70" s="154"/>
      <c r="H70" s="154"/>
      <c r="I70" s="154"/>
      <c r="J70" s="154"/>
      <c r="K70" s="154"/>
      <c r="L70" s="154"/>
      <c r="M70" s="154"/>
      <c r="N70" s="154"/>
      <c r="O70" s="154"/>
      <c r="P70" s="154"/>
      <c r="Q70" s="154"/>
      <c r="R70" s="154"/>
      <c r="S70" s="154"/>
      <c r="T70" s="154"/>
      <c r="U70" s="154"/>
      <c r="V70" s="154"/>
      <c r="W70" s="154"/>
      <c r="X70" s="154"/>
      <c r="Y70" s="154"/>
      <c r="Z70" s="154"/>
    </row>
    <row r="71" customFormat="false" ht="15.75" hidden="false" customHeight="false" outlineLevel="0" collapsed="false">
      <c r="A71" s="151"/>
      <c r="B71" s="173" t="s">
        <v>377</v>
      </c>
      <c r="C71" s="174" t="n">
        <f aca="false">SUM(C65:C70)</f>
        <v>2254180</v>
      </c>
      <c r="D71" s="174" t="n">
        <f aca="false">SUM(D65:D70)</f>
        <v>131626675</v>
      </c>
      <c r="E71" s="174" t="n">
        <f aca="false">SUM(E65:E70)</f>
        <v>133880855</v>
      </c>
      <c r="F71" s="154"/>
      <c r="G71" s="154"/>
      <c r="H71" s="154"/>
      <c r="I71" s="154"/>
      <c r="J71" s="154"/>
      <c r="K71" s="154"/>
      <c r="L71" s="154"/>
      <c r="M71" s="154"/>
      <c r="N71" s="154"/>
      <c r="O71" s="154"/>
      <c r="P71" s="154"/>
      <c r="Q71" s="154"/>
      <c r="R71" s="154"/>
      <c r="S71" s="154"/>
      <c r="T71" s="154"/>
      <c r="U71" s="154"/>
      <c r="V71" s="154"/>
      <c r="W71" s="154"/>
      <c r="X71" s="154"/>
      <c r="Y71" s="154"/>
      <c r="Z71" s="154"/>
    </row>
    <row r="72" customFormat="false" ht="15.75" hidden="false" customHeight="false" outlineLevel="0" collapsed="false">
      <c r="A72" s="151"/>
      <c r="B72" s="190" t="s">
        <v>378</v>
      </c>
      <c r="C72" s="191"/>
      <c r="D72" s="191" t="n">
        <v>-4488958</v>
      </c>
      <c r="E72" s="191" t="n">
        <f aca="false">SUM(C72:D72)</f>
        <v>-4488958</v>
      </c>
      <c r="F72" s="154"/>
      <c r="G72" s="154"/>
      <c r="H72" s="154"/>
      <c r="I72" s="154"/>
      <c r="J72" s="154"/>
      <c r="K72" s="154"/>
      <c r="L72" s="154"/>
      <c r="M72" s="154"/>
      <c r="N72" s="154"/>
      <c r="O72" s="154"/>
      <c r="P72" s="154"/>
      <c r="Q72" s="154"/>
      <c r="R72" s="154"/>
      <c r="S72" s="154"/>
      <c r="T72" s="154"/>
      <c r="U72" s="154"/>
      <c r="V72" s="154"/>
      <c r="W72" s="154"/>
      <c r="X72" s="154"/>
      <c r="Y72" s="154"/>
      <c r="Z72" s="154"/>
    </row>
    <row r="73" customFormat="false" ht="15.75" hidden="false" customHeight="false" outlineLevel="0" collapsed="false">
      <c r="A73" s="151"/>
      <c r="B73" s="175" t="s">
        <v>373</v>
      </c>
      <c r="C73" s="176" t="n">
        <f aca="false">SUM(C71:C72)</f>
        <v>2254180</v>
      </c>
      <c r="D73" s="176" t="n">
        <f aca="false">SUM(D71:D72)</f>
        <v>127137717</v>
      </c>
      <c r="E73" s="176" t="n">
        <f aca="false">SUM(E71:E72)</f>
        <v>129391897</v>
      </c>
      <c r="F73" s="154"/>
      <c r="G73" s="154"/>
      <c r="H73" s="154"/>
      <c r="I73" s="154"/>
      <c r="J73" s="154"/>
      <c r="K73" s="154"/>
      <c r="L73" s="154"/>
      <c r="M73" s="154"/>
      <c r="N73" s="154"/>
      <c r="O73" s="154"/>
      <c r="P73" s="154"/>
      <c r="Q73" s="154"/>
      <c r="R73" s="154"/>
      <c r="S73" s="154"/>
      <c r="T73" s="154"/>
      <c r="U73" s="154"/>
      <c r="V73" s="154"/>
      <c r="W73" s="154"/>
      <c r="X73" s="154"/>
      <c r="Y73" s="154"/>
      <c r="Z73" s="154"/>
    </row>
    <row r="74" customFormat="false" ht="15.75" hidden="false" customHeight="false" outlineLevel="0" collapsed="false">
      <c r="A74" s="151"/>
      <c r="B74" s="158"/>
      <c r="C74" s="158"/>
      <c r="D74" s="158"/>
      <c r="E74" s="154"/>
      <c r="F74" s="154"/>
      <c r="G74" s="154"/>
      <c r="H74" s="154"/>
      <c r="I74" s="154"/>
      <c r="J74" s="154"/>
      <c r="K74" s="154"/>
      <c r="L74" s="154"/>
      <c r="M74" s="154"/>
      <c r="N74" s="154"/>
      <c r="O74" s="154"/>
      <c r="P74" s="154"/>
      <c r="Q74" s="154"/>
      <c r="R74" s="154"/>
      <c r="S74" s="154"/>
      <c r="T74" s="154"/>
      <c r="U74" s="154"/>
      <c r="V74" s="154"/>
      <c r="W74" s="154"/>
      <c r="X74" s="154"/>
      <c r="Y74" s="154"/>
      <c r="Z74" s="154"/>
    </row>
    <row r="75" customFormat="false" ht="15.75" hidden="false" customHeight="false" outlineLevel="0" collapsed="false">
      <c r="A75" s="151" t="n">
        <v>2019</v>
      </c>
      <c r="B75" s="169" t="n">
        <v>45107</v>
      </c>
      <c r="C75" s="170" t="s">
        <v>365</v>
      </c>
      <c r="D75" s="170" t="s">
        <v>366</v>
      </c>
      <c r="E75" s="170" t="s">
        <v>367</v>
      </c>
      <c r="F75" s="154"/>
      <c r="G75" s="154"/>
      <c r="H75" s="154"/>
      <c r="I75" s="154"/>
      <c r="J75" s="154"/>
      <c r="K75" s="154"/>
      <c r="L75" s="154"/>
      <c r="M75" s="154"/>
      <c r="N75" s="154"/>
      <c r="O75" s="154"/>
      <c r="P75" s="154"/>
      <c r="Q75" s="154"/>
      <c r="R75" s="154"/>
      <c r="S75" s="154"/>
      <c r="T75" s="154"/>
      <c r="U75" s="154"/>
      <c r="V75" s="154"/>
      <c r="W75" s="154"/>
      <c r="X75" s="154"/>
      <c r="Y75" s="154"/>
      <c r="Z75" s="154"/>
    </row>
    <row r="76" customFormat="false" ht="15.75" hidden="false" customHeight="false" outlineLevel="0" collapsed="false">
      <c r="A76" s="151"/>
      <c r="B76" s="171" t="n">
        <v>2020</v>
      </c>
      <c r="C76" s="172" t="n">
        <v>775000</v>
      </c>
      <c r="D76" s="172" t="n">
        <v>2915122</v>
      </c>
      <c r="E76" s="172" t="n">
        <f aca="false">SUM(C76:D76)</f>
        <v>3690122</v>
      </c>
      <c r="F76" s="154"/>
      <c r="G76" s="154"/>
      <c r="H76" s="154"/>
      <c r="I76" s="154"/>
      <c r="J76" s="154"/>
      <c r="K76" s="154"/>
      <c r="L76" s="154"/>
      <c r="M76" s="154"/>
      <c r="N76" s="154"/>
      <c r="O76" s="154"/>
      <c r="P76" s="154"/>
      <c r="Q76" s="154"/>
      <c r="R76" s="154"/>
      <c r="S76" s="154"/>
      <c r="T76" s="154"/>
      <c r="U76" s="154"/>
      <c r="V76" s="154"/>
      <c r="W76" s="154"/>
      <c r="X76" s="154"/>
      <c r="Y76" s="154"/>
      <c r="Z76" s="154"/>
    </row>
    <row r="77" customFormat="false" ht="15.75" hidden="false" customHeight="false" outlineLevel="0" collapsed="false">
      <c r="A77" s="151"/>
      <c r="B77" s="171" t="n">
        <v>2021</v>
      </c>
      <c r="C77" s="172" t="n">
        <v>887500</v>
      </c>
      <c r="D77" s="172" t="n">
        <v>3304934</v>
      </c>
      <c r="E77" s="172" t="n">
        <f aca="false">SUM(C77:D77)</f>
        <v>4192434</v>
      </c>
      <c r="F77" s="154"/>
      <c r="G77" s="154"/>
      <c r="H77" s="154"/>
      <c r="I77" s="154"/>
      <c r="J77" s="154"/>
      <c r="K77" s="154"/>
      <c r="L77" s="154"/>
      <c r="M77" s="154"/>
      <c r="N77" s="154"/>
      <c r="O77" s="154"/>
      <c r="P77" s="154"/>
      <c r="Q77" s="154"/>
      <c r="R77" s="154"/>
      <c r="S77" s="154"/>
      <c r="T77" s="154"/>
      <c r="U77" s="154"/>
      <c r="V77" s="154"/>
      <c r="W77" s="154"/>
      <c r="X77" s="154"/>
      <c r="Y77" s="154"/>
      <c r="Z77" s="154"/>
    </row>
    <row r="78" customFormat="false" ht="15.75" hidden="false" customHeight="false" outlineLevel="0" collapsed="false">
      <c r="A78" s="151"/>
      <c r="B78" s="171" t="n">
        <v>2022</v>
      </c>
      <c r="C78" s="172" t="n">
        <v>562500</v>
      </c>
      <c r="D78" s="172" t="n">
        <v>3083571</v>
      </c>
      <c r="E78" s="172" t="n">
        <f aca="false">SUM(C78:D78)</f>
        <v>3646071</v>
      </c>
      <c r="F78" s="154"/>
      <c r="G78" s="154"/>
      <c r="H78" s="154"/>
      <c r="I78" s="154"/>
      <c r="J78" s="154"/>
      <c r="K78" s="154"/>
      <c r="L78" s="154"/>
      <c r="M78" s="154"/>
      <c r="N78" s="154"/>
      <c r="O78" s="154"/>
      <c r="P78" s="154"/>
      <c r="Q78" s="154"/>
      <c r="R78" s="154"/>
      <c r="S78" s="154"/>
      <c r="T78" s="154"/>
      <c r="U78" s="154"/>
      <c r="V78" s="154"/>
      <c r="W78" s="154"/>
      <c r="X78" s="154"/>
      <c r="Y78" s="154"/>
      <c r="Z78" s="154"/>
    </row>
    <row r="79" customFormat="false" ht="15.75" hidden="false" customHeight="false" outlineLevel="0" collapsed="false">
      <c r="A79" s="151"/>
      <c r="B79" s="171" t="n">
        <v>2023</v>
      </c>
      <c r="C79" s="172" t="n">
        <v>112500</v>
      </c>
      <c r="D79" s="172" t="n">
        <v>3449143</v>
      </c>
      <c r="E79" s="172" t="n">
        <f aca="false">SUM(C79:D79)</f>
        <v>3561643</v>
      </c>
      <c r="F79" s="154"/>
      <c r="G79" s="154"/>
      <c r="H79" s="154"/>
      <c r="I79" s="154"/>
      <c r="J79" s="154"/>
      <c r="K79" s="154"/>
      <c r="L79" s="154"/>
      <c r="M79" s="154"/>
      <c r="N79" s="154"/>
      <c r="O79" s="154"/>
      <c r="P79" s="154"/>
      <c r="Q79" s="154"/>
      <c r="R79" s="154"/>
      <c r="S79" s="154"/>
      <c r="T79" s="154"/>
      <c r="U79" s="154"/>
      <c r="V79" s="154"/>
      <c r="W79" s="154"/>
      <c r="X79" s="154"/>
      <c r="Y79" s="154"/>
      <c r="Z79" s="154"/>
    </row>
    <row r="80" customFormat="false" ht="15.75" hidden="false" customHeight="false" outlineLevel="0" collapsed="false">
      <c r="A80" s="151"/>
      <c r="B80" s="171" t="n">
        <v>2024</v>
      </c>
      <c r="C80" s="172" t="s">
        <v>312</v>
      </c>
      <c r="D80" s="172" t="n">
        <v>3609956</v>
      </c>
      <c r="E80" s="172" t="n">
        <f aca="false">SUM(C80:D80)</f>
        <v>3609956</v>
      </c>
      <c r="F80" s="154"/>
      <c r="G80" s="154"/>
      <c r="H80" s="154"/>
      <c r="I80" s="154"/>
      <c r="J80" s="154"/>
      <c r="K80" s="154"/>
      <c r="L80" s="154"/>
      <c r="M80" s="154"/>
      <c r="N80" s="154"/>
      <c r="O80" s="154"/>
      <c r="P80" s="154"/>
      <c r="Q80" s="154"/>
      <c r="R80" s="154"/>
      <c r="S80" s="154"/>
      <c r="T80" s="154"/>
      <c r="U80" s="154"/>
      <c r="V80" s="154"/>
      <c r="W80" s="154"/>
      <c r="X80" s="154"/>
      <c r="Y80" s="154"/>
      <c r="Z80" s="154"/>
    </row>
    <row r="81" customFormat="false" ht="15.75" hidden="false" customHeight="false" outlineLevel="0" collapsed="false">
      <c r="A81" s="151"/>
      <c r="B81" s="171" t="s">
        <v>375</v>
      </c>
      <c r="C81" s="172" t="s">
        <v>312</v>
      </c>
      <c r="D81" s="172" t="n">
        <v>149650238</v>
      </c>
      <c r="E81" s="172" t="n">
        <f aca="false">SUM(C81:D81)</f>
        <v>149650238</v>
      </c>
      <c r="F81" s="154"/>
      <c r="G81" s="154"/>
      <c r="H81" s="154"/>
      <c r="I81" s="154"/>
      <c r="J81" s="154"/>
      <c r="K81" s="154"/>
      <c r="L81" s="154"/>
      <c r="M81" s="154"/>
      <c r="N81" s="154"/>
      <c r="O81" s="154"/>
      <c r="P81" s="154"/>
      <c r="Q81" s="154"/>
      <c r="R81" s="154"/>
      <c r="S81" s="154"/>
      <c r="T81" s="154"/>
      <c r="U81" s="154"/>
      <c r="V81" s="154"/>
      <c r="W81" s="154"/>
      <c r="X81" s="154"/>
      <c r="Y81" s="154"/>
      <c r="Z81" s="154"/>
    </row>
    <row r="82" customFormat="false" ht="15.75" hidden="false" customHeight="false" outlineLevel="0" collapsed="false">
      <c r="A82" s="151"/>
      <c r="B82" s="173" t="s">
        <v>377</v>
      </c>
      <c r="C82" s="174" t="n">
        <f aca="false">SUM(C76:C81)</f>
        <v>2337500</v>
      </c>
      <c r="D82" s="174" t="n">
        <f aca="false">SUM(D76:D81)</f>
        <v>166012964</v>
      </c>
      <c r="E82" s="174" t="n">
        <f aca="false">SUM(E76:E81)</f>
        <v>168350464</v>
      </c>
      <c r="F82" s="154"/>
      <c r="G82" s="154"/>
      <c r="H82" s="154"/>
      <c r="I82" s="154"/>
      <c r="J82" s="154"/>
      <c r="K82" s="154"/>
      <c r="L82" s="154"/>
      <c r="M82" s="154"/>
      <c r="N82" s="154"/>
      <c r="O82" s="154"/>
      <c r="P82" s="154"/>
      <c r="Q82" s="154"/>
      <c r="R82" s="154"/>
      <c r="S82" s="154"/>
      <c r="T82" s="154"/>
      <c r="U82" s="154"/>
      <c r="V82" s="154"/>
      <c r="W82" s="154"/>
      <c r="X82" s="154"/>
      <c r="Y82" s="154"/>
      <c r="Z82" s="154"/>
    </row>
    <row r="83" customFormat="false" ht="15.75" hidden="false" customHeight="false" outlineLevel="0" collapsed="false">
      <c r="A83" s="151"/>
      <c r="B83" s="190" t="s">
        <v>378</v>
      </c>
      <c r="C83" s="191" t="s">
        <v>312</v>
      </c>
      <c r="D83" s="191" t="n">
        <v>-4751620</v>
      </c>
      <c r="E83" s="191" t="n">
        <f aca="false">SUM(C83:D83)</f>
        <v>-4751620</v>
      </c>
      <c r="F83" s="154"/>
      <c r="G83" s="154"/>
      <c r="H83" s="154"/>
      <c r="I83" s="154"/>
      <c r="J83" s="154"/>
      <c r="K83" s="154"/>
      <c r="L83" s="154"/>
      <c r="M83" s="154"/>
      <c r="N83" s="154"/>
      <c r="O83" s="154"/>
      <c r="P83" s="154"/>
      <c r="Q83" s="154"/>
      <c r="R83" s="154"/>
      <c r="S83" s="154"/>
      <c r="T83" s="154"/>
      <c r="U83" s="154"/>
      <c r="V83" s="154"/>
      <c r="W83" s="154"/>
      <c r="X83" s="154"/>
      <c r="Y83" s="154"/>
      <c r="Z83" s="154"/>
    </row>
    <row r="84" customFormat="false" ht="15.75" hidden="false" customHeight="false" outlineLevel="0" collapsed="false">
      <c r="A84" s="151"/>
      <c r="B84" s="192" t="s">
        <v>373</v>
      </c>
      <c r="C84" s="193" t="n">
        <f aca="false">SUM(C82:C83)</f>
        <v>2337500</v>
      </c>
      <c r="D84" s="193" t="n">
        <f aca="false">SUM(D82:D83)</f>
        <v>161261344</v>
      </c>
      <c r="E84" s="194" t="n">
        <f aca="false">SUM(E82:E83)</f>
        <v>163598844</v>
      </c>
      <c r="F84" s="154"/>
      <c r="G84" s="154"/>
      <c r="H84" s="154"/>
      <c r="I84" s="154"/>
      <c r="J84" s="154"/>
      <c r="K84" s="154"/>
      <c r="L84" s="154"/>
      <c r="M84" s="154"/>
      <c r="N84" s="154"/>
      <c r="O84" s="154"/>
      <c r="P84" s="154"/>
      <c r="Q84" s="154"/>
      <c r="R84" s="154"/>
      <c r="S84" s="154"/>
      <c r="T84" s="154"/>
      <c r="U84" s="154"/>
      <c r="V84" s="154"/>
      <c r="W84" s="154"/>
      <c r="X84" s="154"/>
      <c r="Y84" s="154"/>
      <c r="Z84" s="154"/>
    </row>
    <row r="85" customFormat="false" ht="15.75" hidden="false" customHeight="false" outlineLevel="0" collapsed="false">
      <c r="A85" s="151"/>
      <c r="B85" s="195"/>
      <c r="C85" s="196"/>
      <c r="D85" s="196"/>
      <c r="E85" s="196"/>
      <c r="F85" s="154"/>
      <c r="G85" s="154"/>
      <c r="H85" s="154"/>
      <c r="I85" s="154"/>
      <c r="J85" s="154"/>
      <c r="K85" s="154"/>
      <c r="L85" s="154"/>
      <c r="M85" s="154"/>
      <c r="N85" s="154"/>
      <c r="O85" s="154"/>
      <c r="P85" s="154"/>
      <c r="Q85" s="154"/>
      <c r="R85" s="154"/>
      <c r="S85" s="154"/>
      <c r="T85" s="154"/>
      <c r="U85" s="154"/>
      <c r="V85" s="154"/>
      <c r="W85" s="154"/>
      <c r="X85" s="154"/>
      <c r="Y85" s="154"/>
      <c r="Z85" s="154"/>
    </row>
    <row r="86" customFormat="false" ht="15.75" hidden="false" customHeight="false" outlineLevel="0" collapsed="false">
      <c r="A86" s="151" t="n">
        <v>2020</v>
      </c>
      <c r="B86" s="177" t="n">
        <v>45107</v>
      </c>
      <c r="C86" s="178" t="s">
        <v>365</v>
      </c>
      <c r="D86" s="178" t="s">
        <v>366</v>
      </c>
      <c r="E86" s="178" t="s">
        <v>367</v>
      </c>
      <c r="F86" s="154"/>
      <c r="G86" s="154"/>
      <c r="H86" s="154"/>
      <c r="I86" s="154"/>
      <c r="J86" s="154"/>
      <c r="K86" s="154"/>
      <c r="L86" s="154"/>
      <c r="M86" s="154"/>
      <c r="N86" s="154"/>
      <c r="O86" s="154"/>
      <c r="P86" s="154"/>
      <c r="Q86" s="154"/>
      <c r="R86" s="154"/>
      <c r="S86" s="154"/>
      <c r="T86" s="154"/>
      <c r="U86" s="154"/>
      <c r="V86" s="154"/>
      <c r="W86" s="154"/>
      <c r="X86" s="154"/>
      <c r="Y86" s="154"/>
      <c r="Z86" s="154"/>
    </row>
    <row r="87" customFormat="false" ht="15.75" hidden="false" customHeight="false" outlineLevel="0" collapsed="false">
      <c r="A87" s="151"/>
      <c r="B87" s="179" t="n">
        <v>2021</v>
      </c>
      <c r="C87" s="180" t="n">
        <v>1498180</v>
      </c>
      <c r="D87" s="180" t="n">
        <v>2508117</v>
      </c>
      <c r="E87" s="180" t="n">
        <f aca="false">SUM(C87:D87)</f>
        <v>4006297</v>
      </c>
      <c r="F87" s="154"/>
      <c r="G87" s="154"/>
      <c r="H87" s="154"/>
      <c r="I87" s="154"/>
      <c r="J87" s="154"/>
      <c r="K87" s="154"/>
      <c r="L87" s="154"/>
      <c r="M87" s="154"/>
      <c r="N87" s="154"/>
      <c r="O87" s="154"/>
      <c r="P87" s="154"/>
      <c r="Q87" s="154"/>
      <c r="R87" s="154"/>
      <c r="S87" s="154"/>
      <c r="T87" s="154"/>
      <c r="U87" s="154"/>
      <c r="V87" s="154"/>
      <c r="W87" s="154"/>
      <c r="X87" s="154"/>
      <c r="Y87" s="154"/>
      <c r="Z87" s="154"/>
    </row>
    <row r="88" customFormat="false" ht="15.75" hidden="false" customHeight="false" outlineLevel="0" collapsed="false">
      <c r="A88" s="151"/>
      <c r="B88" s="179" t="n">
        <v>2022</v>
      </c>
      <c r="C88" s="180" t="n">
        <v>2586793</v>
      </c>
      <c r="D88" s="180" t="n">
        <v>5408669</v>
      </c>
      <c r="E88" s="180" t="n">
        <f aca="false">SUM(C88:D88)</f>
        <v>7995462</v>
      </c>
      <c r="F88" s="154"/>
      <c r="G88" s="154"/>
      <c r="H88" s="154"/>
      <c r="I88" s="154"/>
      <c r="J88" s="154"/>
      <c r="K88" s="154"/>
      <c r="L88" s="154"/>
      <c r="M88" s="154"/>
      <c r="N88" s="154"/>
      <c r="O88" s="154"/>
      <c r="P88" s="154"/>
      <c r="Q88" s="154"/>
      <c r="R88" s="154"/>
      <c r="S88" s="154"/>
      <c r="T88" s="154"/>
      <c r="U88" s="154"/>
      <c r="V88" s="154"/>
      <c r="W88" s="154"/>
      <c r="X88" s="154"/>
      <c r="Y88" s="154"/>
      <c r="Z88" s="154"/>
    </row>
    <row r="89" customFormat="false" ht="15.75" hidden="false" customHeight="false" outlineLevel="0" collapsed="false">
      <c r="A89" s="151"/>
      <c r="B89" s="179" t="n">
        <v>2023</v>
      </c>
      <c r="C89" s="180" t="n">
        <v>1551030</v>
      </c>
      <c r="D89" s="180" t="n">
        <v>3034462</v>
      </c>
      <c r="E89" s="180" t="n">
        <f aca="false">SUM(C89:D89)</f>
        <v>4585492</v>
      </c>
      <c r="F89" s="154"/>
      <c r="G89" s="154"/>
      <c r="H89" s="154"/>
      <c r="I89" s="154"/>
      <c r="J89" s="154"/>
      <c r="K89" s="154"/>
      <c r="L89" s="154"/>
      <c r="M89" s="154"/>
      <c r="N89" s="154"/>
      <c r="O89" s="154"/>
      <c r="P89" s="154"/>
      <c r="Q89" s="154"/>
      <c r="R89" s="154"/>
      <c r="S89" s="154"/>
      <c r="T89" s="154"/>
      <c r="U89" s="154"/>
      <c r="V89" s="154"/>
      <c r="W89" s="154"/>
      <c r="X89" s="154"/>
      <c r="Y89" s="154"/>
      <c r="Z89" s="154"/>
    </row>
    <row r="90" customFormat="false" ht="15.75" hidden="false" customHeight="false" outlineLevel="0" collapsed="false">
      <c r="A90" s="151"/>
      <c r="B90" s="179" t="n">
        <v>2024</v>
      </c>
      <c r="C90" s="180" t="n">
        <v>1086919</v>
      </c>
      <c r="D90" s="180" t="n">
        <v>3180506</v>
      </c>
      <c r="E90" s="180" t="n">
        <f aca="false">SUM(C90:D90)</f>
        <v>4267425</v>
      </c>
      <c r="F90" s="154"/>
      <c r="G90" s="154"/>
      <c r="H90" s="154"/>
      <c r="I90" s="154"/>
      <c r="J90" s="154"/>
      <c r="K90" s="154"/>
      <c r="L90" s="154"/>
      <c r="M90" s="154"/>
      <c r="N90" s="154"/>
      <c r="O90" s="154"/>
      <c r="P90" s="154"/>
      <c r="Q90" s="154"/>
      <c r="R90" s="154"/>
      <c r="S90" s="154"/>
      <c r="T90" s="154"/>
      <c r="U90" s="154"/>
      <c r="V90" s="154"/>
      <c r="W90" s="154"/>
      <c r="X90" s="154"/>
      <c r="Y90" s="154"/>
      <c r="Z90" s="154"/>
    </row>
    <row r="91" customFormat="false" ht="15.75" hidden="false" customHeight="false" outlineLevel="0" collapsed="false">
      <c r="A91" s="151"/>
      <c r="B91" s="179" t="n">
        <v>2025</v>
      </c>
      <c r="C91" s="180" t="n">
        <v>927211</v>
      </c>
      <c r="D91" s="180" t="n">
        <v>3471812</v>
      </c>
      <c r="E91" s="180" t="n">
        <f aca="false">SUM(C91:D91)</f>
        <v>4399023</v>
      </c>
      <c r="F91" s="154"/>
      <c r="G91" s="154"/>
      <c r="H91" s="154"/>
      <c r="I91" s="154"/>
      <c r="J91" s="154"/>
      <c r="K91" s="154"/>
      <c r="L91" s="154"/>
      <c r="M91" s="154"/>
      <c r="N91" s="154"/>
      <c r="O91" s="154"/>
      <c r="P91" s="154"/>
      <c r="Q91" s="154"/>
      <c r="R91" s="154"/>
      <c r="S91" s="154"/>
      <c r="T91" s="154"/>
      <c r="U91" s="154"/>
      <c r="V91" s="154"/>
      <c r="W91" s="154"/>
      <c r="X91" s="154"/>
      <c r="Y91" s="154"/>
      <c r="Z91" s="154"/>
    </row>
    <row r="92" customFormat="false" ht="15.75" hidden="false" customHeight="false" outlineLevel="0" collapsed="false">
      <c r="A92" s="151"/>
      <c r="B92" s="179" t="s">
        <v>375</v>
      </c>
      <c r="C92" s="180" t="s">
        <v>312</v>
      </c>
      <c r="D92" s="180" t="n">
        <v>147927462</v>
      </c>
      <c r="E92" s="180" t="n">
        <f aca="false">SUM(C92:D92)</f>
        <v>147927462</v>
      </c>
      <c r="F92" s="154"/>
      <c r="G92" s="154"/>
      <c r="H92" s="154"/>
      <c r="I92" s="154"/>
      <c r="J92" s="154"/>
      <c r="K92" s="154"/>
      <c r="L92" s="154"/>
      <c r="M92" s="154"/>
      <c r="N92" s="154"/>
      <c r="O92" s="154"/>
      <c r="P92" s="154"/>
      <c r="Q92" s="154"/>
      <c r="R92" s="154"/>
      <c r="S92" s="154"/>
      <c r="T92" s="154"/>
      <c r="U92" s="154"/>
      <c r="V92" s="154"/>
      <c r="W92" s="154"/>
      <c r="X92" s="154"/>
      <c r="Y92" s="154"/>
      <c r="Z92" s="154"/>
    </row>
    <row r="93" customFormat="false" ht="15.75" hidden="false" customHeight="false" outlineLevel="0" collapsed="false">
      <c r="A93" s="151"/>
      <c r="B93" s="197" t="s">
        <v>377</v>
      </c>
      <c r="C93" s="198" t="n">
        <f aca="false">SUM(C87:C92)</f>
        <v>7650133</v>
      </c>
      <c r="D93" s="198" t="n">
        <f aca="false">SUM(D87:D92)</f>
        <v>165531028</v>
      </c>
      <c r="E93" s="198" t="n">
        <f aca="false">SUM(E87:E92)</f>
        <v>173181161</v>
      </c>
      <c r="F93" s="154"/>
      <c r="G93" s="154"/>
      <c r="H93" s="154"/>
      <c r="I93" s="154"/>
      <c r="J93" s="154"/>
      <c r="K93" s="154"/>
      <c r="L93" s="154"/>
      <c r="M93" s="154"/>
      <c r="N93" s="154"/>
      <c r="O93" s="154"/>
      <c r="P93" s="154"/>
      <c r="Q93" s="154"/>
      <c r="R93" s="154"/>
      <c r="S93" s="154"/>
      <c r="T93" s="154"/>
      <c r="U93" s="154"/>
      <c r="V93" s="154"/>
      <c r="W93" s="154"/>
      <c r="X93" s="154"/>
      <c r="Y93" s="154"/>
      <c r="Z93" s="154"/>
    </row>
    <row r="94" customFormat="false" ht="15.75" hidden="false" customHeight="false" outlineLevel="0" collapsed="false">
      <c r="A94" s="151"/>
      <c r="B94" s="184" t="s">
        <v>378</v>
      </c>
      <c r="C94" s="186" t="s">
        <v>312</v>
      </c>
      <c r="D94" s="186" t="n">
        <v>-4480037</v>
      </c>
      <c r="E94" s="186" t="n">
        <f aca="false">SUM(C94:D94)</f>
        <v>-4480037</v>
      </c>
      <c r="F94" s="154"/>
      <c r="G94" s="154"/>
      <c r="H94" s="154"/>
      <c r="I94" s="154"/>
      <c r="J94" s="154"/>
      <c r="K94" s="154"/>
      <c r="L94" s="154"/>
      <c r="M94" s="154"/>
      <c r="N94" s="154"/>
      <c r="O94" s="154"/>
      <c r="P94" s="154"/>
      <c r="Q94" s="154"/>
      <c r="R94" s="154"/>
      <c r="S94" s="154"/>
      <c r="T94" s="154"/>
      <c r="U94" s="154"/>
      <c r="V94" s="154"/>
      <c r="W94" s="154"/>
      <c r="X94" s="154"/>
      <c r="Y94" s="154"/>
      <c r="Z94" s="154"/>
    </row>
    <row r="95" customFormat="false" ht="15.75" hidden="false" customHeight="false" outlineLevel="0" collapsed="false">
      <c r="A95" s="151"/>
      <c r="B95" s="184" t="s">
        <v>373</v>
      </c>
      <c r="C95" s="186" t="n">
        <f aca="false">SUM(C93:C94)</f>
        <v>7650133</v>
      </c>
      <c r="D95" s="186" t="n">
        <f aca="false">SUM(D93:D94)</f>
        <v>161050991</v>
      </c>
      <c r="E95" s="199" t="n">
        <f aca="false">SUM(E93:E94)</f>
        <v>168701124</v>
      </c>
      <c r="F95" s="154"/>
      <c r="G95" s="154"/>
      <c r="H95" s="154"/>
      <c r="I95" s="154"/>
      <c r="J95" s="154"/>
      <c r="K95" s="154"/>
      <c r="L95" s="154"/>
      <c r="M95" s="154"/>
      <c r="N95" s="154"/>
      <c r="O95" s="154"/>
      <c r="P95" s="154"/>
      <c r="Q95" s="154"/>
      <c r="R95" s="154"/>
      <c r="S95" s="154"/>
      <c r="T95" s="154"/>
      <c r="U95" s="154"/>
      <c r="V95" s="154"/>
      <c r="W95" s="154"/>
      <c r="X95" s="154"/>
      <c r="Y95" s="154"/>
      <c r="Z95" s="154"/>
    </row>
    <row r="96" customFormat="false" ht="15.75" hidden="false" customHeight="false" outlineLevel="0" collapsed="false">
      <c r="A96" s="151"/>
      <c r="B96" s="195"/>
      <c r="C96" s="196"/>
      <c r="D96" s="196"/>
      <c r="E96" s="196"/>
      <c r="F96" s="154"/>
      <c r="G96" s="154"/>
      <c r="H96" s="154"/>
      <c r="I96" s="154"/>
      <c r="J96" s="154"/>
      <c r="K96" s="154"/>
      <c r="L96" s="154"/>
      <c r="M96" s="154"/>
      <c r="N96" s="154"/>
      <c r="O96" s="154"/>
      <c r="P96" s="154"/>
      <c r="Q96" s="154"/>
      <c r="R96" s="154"/>
      <c r="S96" s="154"/>
      <c r="T96" s="154"/>
      <c r="U96" s="154"/>
      <c r="V96" s="154"/>
      <c r="W96" s="154"/>
      <c r="X96" s="154"/>
      <c r="Y96" s="154"/>
      <c r="Z96" s="154"/>
    </row>
    <row r="97" customFormat="false" ht="15.75" hidden="false" customHeight="false" outlineLevel="0" collapsed="false">
      <c r="A97" s="151" t="n">
        <v>2021</v>
      </c>
      <c r="B97" s="177" t="n">
        <v>45107</v>
      </c>
      <c r="C97" s="178" t="s">
        <v>365</v>
      </c>
      <c r="D97" s="178" t="s">
        <v>366</v>
      </c>
      <c r="E97" s="178" t="s">
        <v>367</v>
      </c>
      <c r="F97" s="154"/>
      <c r="G97" s="154"/>
      <c r="H97" s="154"/>
      <c r="I97" s="154"/>
      <c r="J97" s="154"/>
      <c r="K97" s="154"/>
      <c r="L97" s="154"/>
      <c r="M97" s="154"/>
      <c r="N97" s="154"/>
      <c r="O97" s="154"/>
      <c r="P97" s="154"/>
      <c r="Q97" s="154"/>
      <c r="R97" s="154"/>
      <c r="S97" s="154"/>
      <c r="T97" s="154"/>
      <c r="U97" s="154"/>
      <c r="V97" s="154"/>
      <c r="W97" s="154"/>
      <c r="X97" s="154"/>
      <c r="Y97" s="154"/>
      <c r="Z97" s="154"/>
    </row>
    <row r="98" customFormat="false" ht="15.75" hidden="false" customHeight="false" outlineLevel="0" collapsed="false">
      <c r="A98" s="151"/>
      <c r="B98" s="179" t="n">
        <v>2022</v>
      </c>
      <c r="C98" s="180" t="n">
        <v>2890204</v>
      </c>
      <c r="D98" s="180" t="n">
        <v>5408669</v>
      </c>
      <c r="E98" s="180" t="n">
        <f aca="false">SUM(C98:D98)</f>
        <v>8298873</v>
      </c>
      <c r="F98" s="154"/>
      <c r="G98" s="154"/>
      <c r="H98" s="154"/>
      <c r="I98" s="154"/>
      <c r="J98" s="154"/>
      <c r="K98" s="154"/>
      <c r="L98" s="154"/>
      <c r="M98" s="154"/>
      <c r="N98" s="154"/>
      <c r="O98" s="154"/>
      <c r="P98" s="154"/>
      <c r="Q98" s="154"/>
      <c r="R98" s="154"/>
      <c r="S98" s="154"/>
      <c r="T98" s="154"/>
      <c r="U98" s="154"/>
      <c r="V98" s="154"/>
      <c r="W98" s="154"/>
      <c r="X98" s="154"/>
      <c r="Y98" s="154"/>
      <c r="Z98" s="154"/>
    </row>
    <row r="99" customFormat="false" ht="15.75" hidden="false" customHeight="false" outlineLevel="0" collapsed="false">
      <c r="A99" s="151"/>
      <c r="B99" s="179" t="n">
        <v>2023</v>
      </c>
      <c r="C99" s="180" t="n">
        <v>1548026</v>
      </c>
      <c r="D99" s="180" t="n">
        <v>4028136</v>
      </c>
      <c r="E99" s="180" t="n">
        <f aca="false">SUM(C99:D99)</f>
        <v>5576162</v>
      </c>
      <c r="F99" s="154"/>
      <c r="G99" s="154"/>
      <c r="H99" s="154"/>
      <c r="I99" s="154"/>
      <c r="J99" s="154"/>
      <c r="K99" s="154"/>
      <c r="L99" s="154"/>
      <c r="M99" s="154"/>
      <c r="N99" s="154"/>
      <c r="O99" s="154"/>
      <c r="P99" s="154"/>
      <c r="Q99" s="154"/>
      <c r="R99" s="154"/>
      <c r="S99" s="154"/>
      <c r="T99" s="154"/>
      <c r="U99" s="154"/>
      <c r="V99" s="154"/>
      <c r="W99" s="154"/>
      <c r="X99" s="154"/>
      <c r="Y99" s="154"/>
      <c r="Z99" s="154"/>
    </row>
    <row r="100" customFormat="false" ht="15.75" hidden="false" customHeight="false" outlineLevel="0" collapsed="false">
      <c r="A100" s="151"/>
      <c r="B100" s="179" t="n">
        <v>2024</v>
      </c>
      <c r="C100" s="180" t="n">
        <v>1083731</v>
      </c>
      <c r="D100" s="180" t="n">
        <v>3445507</v>
      </c>
      <c r="E100" s="180" t="n">
        <f aca="false">SUM(C100:D100)</f>
        <v>4529238</v>
      </c>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customFormat="false" ht="15.75" hidden="false" customHeight="false" outlineLevel="0" collapsed="false">
      <c r="A101" s="151"/>
      <c r="B101" s="179" t="n">
        <v>2025</v>
      </c>
      <c r="C101" s="180" t="n">
        <v>884892</v>
      </c>
      <c r="D101" s="180" t="n">
        <v>3746812</v>
      </c>
      <c r="E101" s="180" t="n">
        <f aca="false">SUM(C101:D101)</f>
        <v>4631704</v>
      </c>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customFormat="false" ht="15.75" hidden="false" customHeight="false" outlineLevel="0" collapsed="false">
      <c r="A102" s="151"/>
      <c r="B102" s="179" t="n">
        <v>2026</v>
      </c>
      <c r="C102" s="180" t="n">
        <v>160989</v>
      </c>
      <c r="D102" s="180" t="n">
        <v>4123391</v>
      </c>
      <c r="E102" s="180" t="n">
        <f aca="false">SUM(C102:D102)</f>
        <v>4284380</v>
      </c>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customFormat="false" ht="15.75" hidden="false" customHeight="false" outlineLevel="0" collapsed="false">
      <c r="A103" s="151"/>
      <c r="B103" s="179" t="s">
        <v>375</v>
      </c>
      <c r="C103" s="180" t="s">
        <v>312</v>
      </c>
      <c r="D103" s="180" t="n">
        <v>171184066</v>
      </c>
      <c r="E103" s="180" t="n">
        <f aca="false">SUM(C103:D103)</f>
        <v>171184066</v>
      </c>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customFormat="false" ht="15.75" hidden="false" customHeight="false" outlineLevel="0" collapsed="false">
      <c r="A104" s="151"/>
      <c r="B104" s="197" t="s">
        <v>377</v>
      </c>
      <c r="C104" s="198" t="n">
        <f aca="false">SUM(C98:C103)</f>
        <v>6567842</v>
      </c>
      <c r="D104" s="198" t="n">
        <f aca="false">SUM(D98:D103)</f>
        <v>191936581</v>
      </c>
      <c r="E104" s="198" t="n">
        <f aca="false">SUM(E98:E103)</f>
        <v>198504423</v>
      </c>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customFormat="false" ht="15.75" hidden="false" customHeight="false" outlineLevel="0" collapsed="false">
      <c r="A105" s="151"/>
      <c r="B105" s="184" t="s">
        <v>378</v>
      </c>
      <c r="C105" s="186" t="s">
        <v>312</v>
      </c>
      <c r="D105" s="186" t="n">
        <v>-2088378</v>
      </c>
      <c r="E105" s="186" t="n">
        <f aca="false">SUM(C105:D105)</f>
        <v>-2088378</v>
      </c>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customFormat="false" ht="15.75" hidden="false" customHeight="false" outlineLevel="0" collapsed="false">
      <c r="A106" s="151"/>
      <c r="B106" s="184" t="s">
        <v>373</v>
      </c>
      <c r="C106" s="186" t="n">
        <f aca="false">SUM(C104:C105)</f>
        <v>6567842</v>
      </c>
      <c r="D106" s="186" t="n">
        <f aca="false">SUM(D104:D105)</f>
        <v>189848203</v>
      </c>
      <c r="E106" s="199" t="n">
        <f aca="false">SUM(E104:E105)</f>
        <v>196416045</v>
      </c>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customFormat="false" ht="15.75" hidden="false" customHeight="false" outlineLevel="0" collapsed="false">
      <c r="A107" s="151"/>
      <c r="B107" s="195"/>
      <c r="C107" s="196"/>
      <c r="D107" s="196"/>
      <c r="E107" s="196"/>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customFormat="false" ht="15.75" hidden="false" customHeight="false" outlineLevel="0" collapsed="false">
      <c r="A108" s="151" t="n">
        <v>2022</v>
      </c>
      <c r="B108" s="177" t="n">
        <v>45107</v>
      </c>
      <c r="C108" s="178" t="s">
        <v>365</v>
      </c>
      <c r="D108" s="178" t="s">
        <v>366</v>
      </c>
      <c r="E108" s="178" t="s">
        <v>367</v>
      </c>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customFormat="false" ht="15.75" hidden="false" customHeight="false" outlineLevel="0" collapsed="false">
      <c r="A109" s="151"/>
      <c r="B109" s="179" t="n">
        <v>2023</v>
      </c>
      <c r="C109" s="180" t="n">
        <v>367408</v>
      </c>
      <c r="D109" s="180" t="n">
        <v>4179462</v>
      </c>
      <c r="E109" s="180" t="n">
        <f aca="false">SUM(C109:D109)</f>
        <v>4546870</v>
      </c>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customFormat="false" ht="15.75" hidden="false" customHeight="false" outlineLevel="0" collapsed="false">
      <c r="A110" s="151"/>
      <c r="B110" s="179" t="n">
        <v>2024</v>
      </c>
      <c r="C110" s="180" t="n">
        <v>675198</v>
      </c>
      <c r="D110" s="180" t="n">
        <v>7055507</v>
      </c>
      <c r="E110" s="180" t="n">
        <f aca="false">SUM(C110:D110)</f>
        <v>7730705</v>
      </c>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customFormat="false" ht="15.75" hidden="false" customHeight="false" outlineLevel="0" collapsed="false">
      <c r="A111" s="151"/>
      <c r="B111" s="179" t="n">
        <v>2025</v>
      </c>
      <c r="C111" s="180" t="n">
        <v>393029</v>
      </c>
      <c r="D111" s="180" t="n">
        <v>4656812</v>
      </c>
      <c r="E111" s="180" t="n">
        <f aca="false">SUM(C111:D111)</f>
        <v>5049841</v>
      </c>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customFormat="false" ht="15.75" hidden="false" customHeight="false" outlineLevel="0" collapsed="false">
      <c r="A112" s="151"/>
      <c r="B112" s="179" t="n">
        <v>2026</v>
      </c>
      <c r="C112" s="180" t="n">
        <v>14661</v>
      </c>
      <c r="D112" s="180" t="n">
        <v>5033392</v>
      </c>
      <c r="E112" s="180" t="n">
        <f aca="false">SUM(C112:D112)</f>
        <v>5048053</v>
      </c>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customFormat="false" ht="15.75" hidden="false" customHeight="false" outlineLevel="0" collapsed="false">
      <c r="A113" s="151"/>
      <c r="B113" s="179" t="n">
        <v>2027</v>
      </c>
      <c r="C113" s="180" t="s">
        <v>312</v>
      </c>
      <c r="D113" s="180" t="n">
        <v>5235256</v>
      </c>
      <c r="E113" s="180" t="n">
        <f aca="false">SUM(C113:D113)</f>
        <v>5235256</v>
      </c>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customFormat="false" ht="15.75" hidden="false" customHeight="false" outlineLevel="0" collapsed="false">
      <c r="A114" s="151"/>
      <c r="B114" s="179" t="s">
        <v>375</v>
      </c>
      <c r="C114" s="180" t="s">
        <v>312</v>
      </c>
      <c r="D114" s="180" t="n">
        <v>158463810</v>
      </c>
      <c r="E114" s="180" t="n">
        <f aca="false">SUM(C114:D114)</f>
        <v>158463810</v>
      </c>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customFormat="false" ht="15.75" hidden="false" customHeight="false" outlineLevel="0" collapsed="false">
      <c r="A115" s="151"/>
      <c r="B115" s="197" t="s">
        <v>377</v>
      </c>
      <c r="C115" s="198" t="n">
        <f aca="false">SUM(C109:C114)</f>
        <v>1450296</v>
      </c>
      <c r="D115" s="198" t="n">
        <f aca="false">SUM(D109:D114)</f>
        <v>184624239</v>
      </c>
      <c r="E115" s="198" t="n">
        <f aca="false">SUM(E109:E114)</f>
        <v>186074535</v>
      </c>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customFormat="false" ht="15.75" hidden="false" customHeight="false" outlineLevel="0" collapsed="false">
      <c r="A116" s="151"/>
      <c r="B116" s="184" t="s">
        <v>378</v>
      </c>
      <c r="C116" s="186" t="s">
        <v>312</v>
      </c>
      <c r="D116" s="186" t="n">
        <v>476031</v>
      </c>
      <c r="E116" s="186" t="n">
        <f aca="false">SUM(C116:D116)</f>
        <v>476031</v>
      </c>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customFormat="false" ht="15.75" hidden="false" customHeight="false" outlineLevel="0" collapsed="false">
      <c r="A117" s="151"/>
      <c r="B117" s="184" t="s">
        <v>373</v>
      </c>
      <c r="C117" s="186" t="n">
        <f aca="false">SUM(C115:C116)</f>
        <v>1450296</v>
      </c>
      <c r="D117" s="186" t="n">
        <f aca="false">SUM(D115:D116)</f>
        <v>185100270</v>
      </c>
      <c r="E117" s="199" t="n">
        <f aca="false">SUM(E115:E116)</f>
        <v>186550566</v>
      </c>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customFormat="false" ht="15.75" hidden="false" customHeight="false" outlineLevel="0" collapsed="false">
      <c r="A118" s="151"/>
      <c r="B118" s="168"/>
      <c r="C118" s="168"/>
      <c r="D118" s="168"/>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customFormat="false" ht="15.75" hidden="false" customHeight="false" outlineLevel="0" collapsed="false">
      <c r="A119" s="151"/>
      <c r="B119" s="168"/>
      <c r="C119" s="168"/>
      <c r="D119" s="168"/>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customFormat="false" ht="15.75" hidden="false" customHeight="false" outlineLevel="0" collapsed="false">
      <c r="A120" s="151"/>
      <c r="B120" s="168"/>
      <c r="C120" s="168"/>
      <c r="D120" s="168"/>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customFormat="false" ht="15.75" hidden="false" customHeight="false" outlineLevel="0" collapsed="false">
      <c r="A121" s="151"/>
      <c r="B121" s="168"/>
      <c r="C121" s="168"/>
      <c r="D121" s="168"/>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customFormat="false" ht="15.75" hidden="false" customHeight="false" outlineLevel="0" collapsed="false">
      <c r="A122" s="151"/>
      <c r="B122" s="168"/>
      <c r="C122" s="168"/>
      <c r="D122" s="168"/>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customFormat="false" ht="15.75" hidden="false" customHeight="false" outlineLevel="0" collapsed="false">
      <c r="A123" s="151"/>
      <c r="B123" s="168"/>
      <c r="C123" s="168"/>
      <c r="D123" s="168"/>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customFormat="false" ht="15.75" hidden="false" customHeight="false" outlineLevel="0" collapsed="false">
      <c r="A124" s="151"/>
      <c r="B124" s="168"/>
      <c r="C124" s="168"/>
      <c r="D124" s="168"/>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customFormat="false" ht="15.75" hidden="false" customHeight="false" outlineLevel="0" collapsed="false">
      <c r="A125" s="151"/>
      <c r="B125" s="168"/>
      <c r="C125" s="168"/>
      <c r="D125" s="168"/>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customFormat="false" ht="15.75" hidden="false" customHeight="false" outlineLevel="0" collapsed="false">
      <c r="A126" s="151"/>
      <c r="B126" s="168"/>
      <c r="C126" s="168"/>
      <c r="D126" s="168"/>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customFormat="false" ht="15.75" hidden="false" customHeight="false" outlineLevel="0" collapsed="false">
      <c r="A127" s="151"/>
      <c r="B127" s="168"/>
      <c r="C127" s="168"/>
      <c r="D127" s="168"/>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customFormat="false" ht="15.75" hidden="false" customHeight="false" outlineLevel="0" collapsed="false">
      <c r="A128" s="151"/>
      <c r="B128" s="168"/>
      <c r="C128" s="168"/>
      <c r="D128" s="168"/>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customFormat="false" ht="15.75" hidden="false" customHeight="false" outlineLevel="0" collapsed="false">
      <c r="A129" s="151"/>
      <c r="B129" s="168"/>
      <c r="C129" s="168"/>
      <c r="D129" s="168"/>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customFormat="false" ht="15.75" hidden="false" customHeight="false" outlineLevel="0" collapsed="false">
      <c r="A130" s="151"/>
      <c r="B130" s="168"/>
      <c r="C130" s="168"/>
      <c r="D130" s="168"/>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customFormat="false" ht="15.75" hidden="false" customHeight="false" outlineLevel="0" collapsed="false">
      <c r="A131" s="151"/>
      <c r="B131" s="168"/>
      <c r="C131" s="168"/>
      <c r="D131" s="168"/>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customFormat="false" ht="15.75" hidden="false" customHeight="false" outlineLevel="0" collapsed="false">
      <c r="A132" s="151"/>
      <c r="B132" s="168"/>
      <c r="C132" s="168"/>
      <c r="D132" s="168"/>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customFormat="false" ht="15.75" hidden="false" customHeight="false" outlineLevel="0" collapsed="false">
      <c r="A133" s="151"/>
      <c r="B133" s="168"/>
      <c r="C133" s="168"/>
      <c r="D133" s="168"/>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customFormat="false" ht="15.75" hidden="false" customHeight="false" outlineLevel="0" collapsed="false">
      <c r="A134" s="151"/>
      <c r="B134" s="168"/>
      <c r="C134" s="168"/>
      <c r="D134" s="168"/>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customFormat="false" ht="15.75" hidden="false" customHeight="false" outlineLevel="0" collapsed="false">
      <c r="A135" s="151"/>
      <c r="B135" s="168"/>
      <c r="C135" s="168"/>
      <c r="D135" s="168"/>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customFormat="false" ht="15.75" hidden="false" customHeight="false" outlineLevel="0" collapsed="false">
      <c r="A136" s="151"/>
      <c r="B136" s="168"/>
      <c r="C136" s="168"/>
      <c r="D136" s="168"/>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customFormat="false" ht="15.75" hidden="false" customHeight="false" outlineLevel="0" collapsed="false">
      <c r="A137" s="151"/>
      <c r="B137" s="168"/>
      <c r="C137" s="168"/>
      <c r="D137" s="168"/>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customFormat="false" ht="15.75" hidden="false" customHeight="false" outlineLevel="0" collapsed="false">
      <c r="A138" s="151"/>
      <c r="B138" s="168"/>
      <c r="C138" s="168"/>
      <c r="D138" s="168"/>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customFormat="false" ht="15.75" hidden="false" customHeight="false" outlineLevel="0" collapsed="false">
      <c r="A139" s="151"/>
      <c r="B139" s="168"/>
      <c r="C139" s="168"/>
      <c r="D139" s="168"/>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customFormat="false" ht="15.75" hidden="false" customHeight="false" outlineLevel="0" collapsed="false">
      <c r="A140" s="151"/>
      <c r="B140" s="168"/>
      <c r="C140" s="168"/>
      <c r="D140" s="168"/>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customFormat="false" ht="15.75" hidden="false" customHeight="false" outlineLevel="0" collapsed="false">
      <c r="A141" s="151"/>
      <c r="B141" s="168"/>
      <c r="C141" s="168"/>
      <c r="D141" s="168"/>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customFormat="false" ht="15.75" hidden="false" customHeight="false" outlineLevel="0" collapsed="false">
      <c r="A142" s="151"/>
      <c r="B142" s="168"/>
      <c r="C142" s="168"/>
      <c r="D142" s="168"/>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customFormat="false" ht="15.75" hidden="false" customHeight="false" outlineLevel="0" collapsed="false">
      <c r="A143" s="151"/>
      <c r="B143" s="168"/>
      <c r="C143" s="168"/>
      <c r="D143" s="168"/>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customFormat="false" ht="15.75" hidden="false" customHeight="false" outlineLevel="0" collapsed="false">
      <c r="A144" s="151"/>
      <c r="B144" s="168"/>
      <c r="C144" s="168"/>
      <c r="D144" s="168"/>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customFormat="false" ht="15.75" hidden="false" customHeight="false" outlineLevel="0" collapsed="false">
      <c r="A145" s="151"/>
      <c r="B145" s="168"/>
      <c r="C145" s="168"/>
      <c r="D145" s="168"/>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customFormat="false" ht="15.75" hidden="false" customHeight="false" outlineLevel="0" collapsed="false">
      <c r="A146" s="151"/>
      <c r="B146" s="168"/>
      <c r="C146" s="168"/>
      <c r="D146" s="168"/>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customFormat="false" ht="15.75" hidden="false" customHeight="false" outlineLevel="0" collapsed="false">
      <c r="A147" s="151"/>
      <c r="B147" s="168"/>
      <c r="C147" s="168"/>
      <c r="D147" s="168"/>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customFormat="false" ht="15.75" hidden="false" customHeight="false" outlineLevel="0" collapsed="false">
      <c r="A148" s="151"/>
      <c r="B148" s="168"/>
      <c r="C148" s="168"/>
      <c r="D148" s="168"/>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customFormat="false" ht="15.75" hidden="false" customHeight="false" outlineLevel="0" collapsed="false">
      <c r="A149" s="151"/>
      <c r="B149" s="168"/>
      <c r="C149" s="168"/>
      <c r="D149" s="168"/>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customFormat="false" ht="15.75" hidden="false" customHeight="false" outlineLevel="0" collapsed="false">
      <c r="A150" s="151"/>
      <c r="B150" s="168"/>
      <c r="C150" s="168"/>
      <c r="D150" s="168"/>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customFormat="false" ht="15.75" hidden="false" customHeight="false" outlineLevel="0" collapsed="false">
      <c r="A151" s="151"/>
      <c r="B151" s="168"/>
      <c r="C151" s="168"/>
      <c r="D151" s="168"/>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customFormat="false" ht="15.75" hidden="false" customHeight="false" outlineLevel="0" collapsed="false">
      <c r="A152" s="151"/>
      <c r="B152" s="168"/>
      <c r="C152" s="168"/>
      <c r="D152" s="168"/>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customFormat="false" ht="15.75" hidden="false" customHeight="false" outlineLevel="0" collapsed="false">
      <c r="A153" s="151"/>
      <c r="B153" s="168"/>
      <c r="C153" s="168"/>
      <c r="D153" s="168"/>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customFormat="false" ht="15.75" hidden="false" customHeight="false" outlineLevel="0" collapsed="false">
      <c r="A154" s="151"/>
      <c r="B154" s="168"/>
      <c r="C154" s="168"/>
      <c r="D154" s="168"/>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customFormat="false" ht="15.75" hidden="false" customHeight="false" outlineLevel="0" collapsed="false">
      <c r="A155" s="151"/>
      <c r="B155" s="168"/>
      <c r="C155" s="168"/>
      <c r="D155" s="168"/>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customFormat="false" ht="15.75" hidden="false" customHeight="false" outlineLevel="0" collapsed="false">
      <c r="A156" s="151"/>
      <c r="B156" s="168"/>
      <c r="C156" s="168"/>
      <c r="D156" s="168"/>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customFormat="false" ht="15.75" hidden="false" customHeight="false" outlineLevel="0" collapsed="false">
      <c r="A157" s="151"/>
      <c r="B157" s="168"/>
      <c r="C157" s="168"/>
      <c r="D157" s="168"/>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customFormat="false" ht="15.75" hidden="false" customHeight="false" outlineLevel="0" collapsed="false">
      <c r="A158" s="151"/>
      <c r="B158" s="168"/>
      <c r="C158" s="168"/>
      <c r="D158" s="168"/>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customFormat="false" ht="15.75" hidden="false" customHeight="false" outlineLevel="0" collapsed="false">
      <c r="A159" s="151"/>
      <c r="B159" s="168"/>
      <c r="C159" s="168"/>
      <c r="D159" s="168"/>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customFormat="false" ht="15.75" hidden="false" customHeight="false" outlineLevel="0" collapsed="false">
      <c r="A160" s="151"/>
      <c r="B160" s="168"/>
      <c r="C160" s="168"/>
      <c r="D160" s="168"/>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customFormat="false" ht="15.75" hidden="false" customHeight="false" outlineLevel="0" collapsed="false">
      <c r="A161" s="151"/>
      <c r="B161" s="168"/>
      <c r="C161" s="168"/>
      <c r="D161" s="168"/>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customFormat="false" ht="15.75" hidden="false" customHeight="false" outlineLevel="0" collapsed="false">
      <c r="A162" s="151"/>
      <c r="B162" s="168"/>
      <c r="C162" s="168"/>
      <c r="D162" s="168"/>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customFormat="false" ht="15.75" hidden="false" customHeight="false" outlineLevel="0" collapsed="false">
      <c r="A163" s="151"/>
      <c r="B163" s="168"/>
      <c r="C163" s="168"/>
      <c r="D163" s="168"/>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customFormat="false" ht="15.75" hidden="false" customHeight="false" outlineLevel="0" collapsed="false">
      <c r="A164" s="151"/>
      <c r="B164" s="168"/>
      <c r="C164" s="168"/>
      <c r="D164" s="168"/>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customFormat="false" ht="15.75" hidden="false" customHeight="false" outlineLevel="0" collapsed="false">
      <c r="A165" s="151"/>
      <c r="B165" s="168"/>
      <c r="C165" s="168"/>
      <c r="D165" s="168"/>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customFormat="false" ht="15.75" hidden="false" customHeight="false" outlineLevel="0" collapsed="false">
      <c r="A166" s="151"/>
      <c r="B166" s="168"/>
      <c r="C166" s="168"/>
      <c r="D166" s="168"/>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customFormat="false" ht="15.75" hidden="false" customHeight="false" outlineLevel="0" collapsed="false">
      <c r="A167" s="151"/>
      <c r="B167" s="168"/>
      <c r="C167" s="168"/>
      <c r="D167" s="168"/>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customFormat="false" ht="15.75" hidden="false" customHeight="false" outlineLevel="0" collapsed="false">
      <c r="A168" s="151"/>
      <c r="B168" s="168"/>
      <c r="C168" s="168"/>
      <c r="D168" s="168"/>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customFormat="false" ht="15.75" hidden="false" customHeight="false" outlineLevel="0" collapsed="false">
      <c r="A169" s="151"/>
      <c r="B169" s="168"/>
      <c r="C169" s="168"/>
      <c r="D169" s="168"/>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customFormat="false" ht="15.75" hidden="false" customHeight="false" outlineLevel="0" collapsed="false">
      <c r="A170" s="151"/>
      <c r="B170" s="168"/>
      <c r="C170" s="168"/>
      <c r="D170" s="168"/>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customFormat="false" ht="15.75" hidden="false" customHeight="false" outlineLevel="0" collapsed="false">
      <c r="A171" s="151"/>
      <c r="B171" s="168"/>
      <c r="C171" s="168"/>
      <c r="D171" s="168"/>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customFormat="false" ht="15.75" hidden="false" customHeight="false" outlineLevel="0" collapsed="false">
      <c r="A172" s="151"/>
      <c r="B172" s="168"/>
      <c r="C172" s="168"/>
      <c r="D172" s="168"/>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customFormat="false" ht="15.75" hidden="false" customHeight="false" outlineLevel="0" collapsed="false">
      <c r="A173" s="151"/>
      <c r="B173" s="168"/>
      <c r="C173" s="168"/>
      <c r="D173" s="168"/>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customFormat="false" ht="15.75" hidden="false" customHeight="false" outlineLevel="0" collapsed="false">
      <c r="A174" s="151"/>
      <c r="B174" s="168"/>
      <c r="C174" s="168"/>
      <c r="D174" s="168"/>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customFormat="false" ht="15.75" hidden="false" customHeight="false" outlineLevel="0" collapsed="false">
      <c r="A175" s="151"/>
      <c r="B175" s="168"/>
      <c r="C175" s="168"/>
      <c r="D175" s="168"/>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customFormat="false" ht="15.75" hidden="false" customHeight="false" outlineLevel="0" collapsed="false">
      <c r="A176" s="151"/>
      <c r="B176" s="168"/>
      <c r="C176" s="168"/>
      <c r="D176" s="168"/>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customFormat="false" ht="15.75" hidden="false" customHeight="false" outlineLevel="0" collapsed="false">
      <c r="A177" s="151"/>
      <c r="B177" s="168"/>
      <c r="C177" s="168"/>
      <c r="D177" s="168"/>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customFormat="false" ht="15.75" hidden="false" customHeight="false" outlineLevel="0" collapsed="false">
      <c r="A178" s="151"/>
      <c r="B178" s="168"/>
      <c r="C178" s="168"/>
      <c r="D178" s="168"/>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customFormat="false" ht="15.75" hidden="false" customHeight="false" outlineLevel="0" collapsed="false">
      <c r="A179" s="151"/>
      <c r="B179" s="168"/>
      <c r="C179" s="168"/>
      <c r="D179" s="168"/>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customFormat="false" ht="15.75" hidden="false" customHeight="false" outlineLevel="0" collapsed="false">
      <c r="A180" s="151"/>
      <c r="B180" s="168"/>
      <c r="C180" s="168"/>
      <c r="D180" s="168"/>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customFormat="false" ht="15.75" hidden="false" customHeight="false" outlineLevel="0" collapsed="false">
      <c r="A181" s="151"/>
      <c r="B181" s="168"/>
      <c r="C181" s="168"/>
      <c r="D181" s="168"/>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customFormat="false" ht="15.75" hidden="false" customHeight="false" outlineLevel="0" collapsed="false">
      <c r="A182" s="151"/>
      <c r="B182" s="168"/>
      <c r="C182" s="168"/>
      <c r="D182" s="168"/>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customFormat="false" ht="15.75" hidden="false" customHeight="false" outlineLevel="0" collapsed="false">
      <c r="A183" s="151"/>
      <c r="B183" s="168"/>
      <c r="C183" s="168"/>
      <c r="D183" s="168"/>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customFormat="false" ht="15.75" hidden="false" customHeight="false" outlineLevel="0" collapsed="false">
      <c r="A184" s="151"/>
      <c r="B184" s="168"/>
      <c r="C184" s="168"/>
      <c r="D184" s="168"/>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customFormat="false" ht="15.75" hidden="false" customHeight="false" outlineLevel="0" collapsed="false">
      <c r="A185" s="151"/>
      <c r="B185" s="168"/>
      <c r="C185" s="168"/>
      <c r="D185" s="168"/>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customFormat="false" ht="15.75" hidden="false" customHeight="false" outlineLevel="0" collapsed="false">
      <c r="A186" s="151"/>
      <c r="B186" s="168"/>
      <c r="C186" s="168"/>
      <c r="D186" s="168"/>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customFormat="false" ht="15.75" hidden="false" customHeight="false" outlineLevel="0" collapsed="false">
      <c r="A187" s="151"/>
      <c r="B187" s="168"/>
      <c r="C187" s="168"/>
      <c r="D187" s="168"/>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customFormat="false" ht="15.75" hidden="false" customHeight="false" outlineLevel="0" collapsed="false">
      <c r="A188" s="151"/>
      <c r="B188" s="168"/>
      <c r="C188" s="168"/>
      <c r="D188" s="168"/>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customFormat="false" ht="15.75" hidden="false" customHeight="false" outlineLevel="0" collapsed="false">
      <c r="A189" s="151"/>
      <c r="B189" s="168"/>
      <c r="C189" s="168"/>
      <c r="D189" s="168"/>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customFormat="false" ht="15.75" hidden="false" customHeight="false" outlineLevel="0" collapsed="false">
      <c r="A190" s="151"/>
      <c r="B190" s="168"/>
      <c r="C190" s="168"/>
      <c r="D190" s="168"/>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customFormat="false" ht="15.75" hidden="false" customHeight="false" outlineLevel="0" collapsed="false">
      <c r="A191" s="151"/>
      <c r="B191" s="168"/>
      <c r="C191" s="168"/>
      <c r="D191" s="168"/>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customFormat="false" ht="15.75" hidden="false" customHeight="false" outlineLevel="0" collapsed="false">
      <c r="A192" s="151"/>
      <c r="B192" s="168"/>
      <c r="C192" s="168"/>
      <c r="D192" s="168"/>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customFormat="false" ht="15.75" hidden="false" customHeight="false" outlineLevel="0" collapsed="false">
      <c r="A193" s="151"/>
      <c r="B193" s="168"/>
      <c r="C193" s="168"/>
      <c r="D193" s="168"/>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customFormat="false" ht="15.75" hidden="false" customHeight="false" outlineLevel="0" collapsed="false">
      <c r="A194" s="151"/>
      <c r="B194" s="168"/>
      <c r="C194" s="168"/>
      <c r="D194" s="168"/>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customFormat="false" ht="15.75" hidden="false" customHeight="false" outlineLevel="0" collapsed="false">
      <c r="A195" s="151"/>
      <c r="B195" s="168"/>
      <c r="C195" s="168"/>
      <c r="D195" s="168"/>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customFormat="false" ht="15.75" hidden="false" customHeight="false" outlineLevel="0" collapsed="false">
      <c r="A196" s="151"/>
      <c r="B196" s="168"/>
      <c r="C196" s="168"/>
      <c r="D196" s="168"/>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customFormat="false" ht="15.75" hidden="false" customHeight="false" outlineLevel="0" collapsed="false">
      <c r="A197" s="151"/>
      <c r="B197" s="168"/>
      <c r="C197" s="168"/>
      <c r="D197" s="168"/>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customFormat="false" ht="15.75" hidden="false" customHeight="false" outlineLevel="0" collapsed="false">
      <c r="A198" s="151"/>
      <c r="B198" s="168"/>
      <c r="C198" s="168"/>
      <c r="D198" s="168"/>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customFormat="false" ht="15.75" hidden="false" customHeight="false" outlineLevel="0" collapsed="false">
      <c r="A199" s="151"/>
      <c r="B199" s="168"/>
      <c r="C199" s="168"/>
      <c r="D199" s="168"/>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customFormat="false" ht="15.75" hidden="false" customHeight="false" outlineLevel="0" collapsed="false">
      <c r="A200" s="151"/>
      <c r="B200" s="168"/>
      <c r="C200" s="168"/>
      <c r="D200" s="168"/>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customFormat="false" ht="15.75" hidden="false" customHeight="false" outlineLevel="0" collapsed="false">
      <c r="A201" s="151"/>
      <c r="B201" s="168"/>
      <c r="C201" s="168"/>
      <c r="D201" s="168"/>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customFormat="false" ht="15.75" hidden="false" customHeight="false" outlineLevel="0" collapsed="false">
      <c r="A202" s="151"/>
      <c r="B202" s="168"/>
      <c r="C202" s="168"/>
      <c r="D202" s="168"/>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customFormat="false" ht="15.75" hidden="false" customHeight="false" outlineLevel="0" collapsed="false">
      <c r="A203" s="151"/>
      <c r="B203" s="168"/>
      <c r="C203" s="168"/>
      <c r="D203" s="168"/>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customFormat="false" ht="15.75" hidden="false" customHeight="false" outlineLevel="0" collapsed="false">
      <c r="A204" s="151"/>
      <c r="B204" s="168"/>
      <c r="C204" s="168"/>
      <c r="D204" s="168"/>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customFormat="false" ht="15.75" hidden="false" customHeight="false" outlineLevel="0" collapsed="false">
      <c r="A205" s="151"/>
      <c r="B205" s="168"/>
      <c r="C205" s="168"/>
      <c r="D205" s="168"/>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customFormat="false" ht="15.75" hidden="false" customHeight="false" outlineLevel="0" collapsed="false">
      <c r="A206" s="151"/>
      <c r="B206" s="168"/>
      <c r="C206" s="168"/>
      <c r="D206" s="168"/>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customFormat="false" ht="15.75" hidden="false" customHeight="false" outlineLevel="0" collapsed="false">
      <c r="A207" s="151"/>
      <c r="B207" s="168"/>
      <c r="C207" s="168"/>
      <c r="D207" s="168"/>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customFormat="false" ht="15.75" hidden="false" customHeight="false" outlineLevel="0" collapsed="false">
      <c r="A208" s="151"/>
      <c r="B208" s="168"/>
      <c r="C208" s="168"/>
      <c r="D208" s="168"/>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customFormat="false" ht="15.75" hidden="false" customHeight="false" outlineLevel="0" collapsed="false">
      <c r="A209" s="151"/>
      <c r="B209" s="168"/>
      <c r="C209" s="168"/>
      <c r="D209" s="168"/>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customFormat="false" ht="15.75" hidden="false" customHeight="false" outlineLevel="0" collapsed="false">
      <c r="A210" s="151"/>
      <c r="B210" s="168"/>
      <c r="C210" s="168"/>
      <c r="D210" s="168"/>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customFormat="false" ht="15.75" hidden="false" customHeight="false" outlineLevel="0" collapsed="false">
      <c r="A211" s="151"/>
      <c r="B211" s="168"/>
      <c r="C211" s="168"/>
      <c r="D211" s="168"/>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customFormat="false" ht="15.75" hidden="false" customHeight="false" outlineLevel="0" collapsed="false">
      <c r="A212" s="151"/>
      <c r="B212" s="168"/>
      <c r="C212" s="168"/>
      <c r="D212" s="168"/>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customFormat="false" ht="15.75" hidden="false" customHeight="false" outlineLevel="0" collapsed="false">
      <c r="A213" s="151"/>
      <c r="B213" s="168"/>
      <c r="C213" s="168"/>
      <c r="D213" s="168"/>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customFormat="false" ht="15.75" hidden="false" customHeight="false" outlineLevel="0" collapsed="false">
      <c r="A214" s="151"/>
      <c r="B214" s="168"/>
      <c r="C214" s="168"/>
      <c r="D214" s="168"/>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customFormat="false" ht="15.75" hidden="false" customHeight="false" outlineLevel="0" collapsed="false">
      <c r="A215" s="151"/>
      <c r="B215" s="168"/>
      <c r="C215" s="168"/>
      <c r="D215" s="168"/>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customFormat="false" ht="15.75" hidden="false" customHeight="false" outlineLevel="0" collapsed="false">
      <c r="A216" s="151"/>
      <c r="B216" s="168"/>
      <c r="C216" s="168"/>
      <c r="D216" s="168"/>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customFormat="false" ht="15.75" hidden="false" customHeight="false" outlineLevel="0" collapsed="false">
      <c r="A217" s="151"/>
      <c r="B217" s="168"/>
      <c r="C217" s="168"/>
      <c r="D217" s="168"/>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customFormat="false" ht="15.75" hidden="false" customHeight="false" outlineLevel="0" collapsed="false">
      <c r="A218" s="151"/>
      <c r="B218" s="168"/>
      <c r="C218" s="168"/>
      <c r="D218" s="168"/>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customFormat="false" ht="15.75" hidden="false" customHeight="false" outlineLevel="0" collapsed="false">
      <c r="A219" s="151"/>
      <c r="B219" s="168"/>
      <c r="C219" s="168"/>
      <c r="D219" s="168"/>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customFormat="false" ht="15.75" hidden="false" customHeight="false" outlineLevel="0" collapsed="false">
      <c r="A220" s="151"/>
      <c r="B220" s="168"/>
      <c r="C220" s="168"/>
      <c r="D220" s="168"/>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customFormat="false" ht="15.75" hidden="false" customHeight="false" outlineLevel="0" collapsed="false">
      <c r="A221" s="151"/>
      <c r="B221" s="168"/>
      <c r="C221" s="168"/>
      <c r="D221" s="168"/>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customFormat="false" ht="15.75" hidden="false" customHeight="false" outlineLevel="0" collapsed="false">
      <c r="A222" s="151"/>
      <c r="B222" s="168"/>
      <c r="C222" s="168"/>
      <c r="D222" s="168"/>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customFormat="false" ht="15.75" hidden="false" customHeight="false" outlineLevel="0" collapsed="false">
      <c r="A223" s="151"/>
      <c r="B223" s="168"/>
      <c r="C223" s="168"/>
      <c r="D223" s="168"/>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customFormat="false" ht="15.75" hidden="false" customHeight="false" outlineLevel="0" collapsed="false">
      <c r="A224" s="151"/>
      <c r="B224" s="168"/>
      <c r="C224" s="168"/>
      <c r="D224" s="168"/>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customFormat="false" ht="15.75" hidden="false" customHeight="false" outlineLevel="0" collapsed="false">
      <c r="A225" s="151"/>
      <c r="B225" s="168"/>
      <c r="C225" s="168"/>
      <c r="D225" s="168"/>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customFormat="false" ht="15.75" hidden="false" customHeight="false" outlineLevel="0" collapsed="false">
      <c r="A226" s="151"/>
      <c r="B226" s="168"/>
      <c r="C226" s="168"/>
      <c r="D226" s="168"/>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customFormat="false" ht="15.75" hidden="false" customHeight="false" outlineLevel="0" collapsed="false">
      <c r="A227" s="151"/>
      <c r="B227" s="168"/>
      <c r="C227" s="168"/>
      <c r="D227" s="168"/>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customFormat="false" ht="15.75" hidden="false" customHeight="false" outlineLevel="0" collapsed="false">
      <c r="A228" s="151"/>
      <c r="B228" s="168"/>
      <c r="C228" s="168"/>
      <c r="D228" s="168"/>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customFormat="false" ht="15.75" hidden="false" customHeight="false" outlineLevel="0" collapsed="false">
      <c r="A229" s="151"/>
      <c r="B229" s="168"/>
      <c r="C229" s="168"/>
      <c r="D229" s="168"/>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customFormat="false" ht="15.75" hidden="false" customHeight="false" outlineLevel="0" collapsed="false">
      <c r="A230" s="151"/>
      <c r="B230" s="168"/>
      <c r="C230" s="168"/>
      <c r="D230" s="168"/>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customFormat="false" ht="15.75" hidden="false" customHeight="false" outlineLevel="0" collapsed="false">
      <c r="A231" s="151"/>
      <c r="B231" s="168"/>
      <c r="C231" s="168"/>
      <c r="D231" s="168"/>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customFormat="false" ht="15.75" hidden="false" customHeight="false" outlineLevel="0" collapsed="false">
      <c r="A232" s="151"/>
      <c r="B232" s="168"/>
      <c r="C232" s="168"/>
      <c r="D232" s="168"/>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customFormat="false" ht="15.75" hidden="false" customHeight="false" outlineLevel="0" collapsed="false">
      <c r="A233" s="151"/>
      <c r="B233" s="168"/>
      <c r="C233" s="168"/>
      <c r="D233" s="168"/>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customFormat="false" ht="15.75" hidden="false" customHeight="false" outlineLevel="0" collapsed="false">
      <c r="A234" s="151"/>
      <c r="B234" s="168"/>
      <c r="C234" s="168"/>
      <c r="D234" s="168"/>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customFormat="false" ht="15.75" hidden="false" customHeight="false" outlineLevel="0" collapsed="false">
      <c r="A235" s="151"/>
      <c r="B235" s="168"/>
      <c r="C235" s="168"/>
      <c r="D235" s="168"/>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customFormat="false" ht="15.75" hidden="false" customHeight="false" outlineLevel="0" collapsed="false">
      <c r="A236" s="151"/>
      <c r="B236" s="168"/>
      <c r="C236" s="168"/>
      <c r="D236" s="168"/>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customFormat="false" ht="15.75" hidden="false" customHeight="false" outlineLevel="0" collapsed="false">
      <c r="A237" s="151"/>
      <c r="B237" s="168"/>
      <c r="C237" s="168"/>
      <c r="D237" s="168"/>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customFormat="false" ht="15.75" hidden="false" customHeight="false" outlineLevel="0" collapsed="false">
      <c r="A238" s="151"/>
      <c r="B238" s="168"/>
      <c r="C238" s="168"/>
      <c r="D238" s="168"/>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customFormat="false" ht="15.75" hidden="false" customHeight="false" outlineLevel="0" collapsed="false">
      <c r="A239" s="151"/>
      <c r="B239" s="168"/>
      <c r="C239" s="168"/>
      <c r="D239" s="168"/>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customFormat="false" ht="15.75" hidden="false" customHeight="false" outlineLevel="0" collapsed="false">
      <c r="A240" s="151"/>
      <c r="B240" s="168"/>
      <c r="C240" s="168"/>
      <c r="D240" s="168"/>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customFormat="false" ht="15.75" hidden="false" customHeight="false" outlineLevel="0" collapsed="false">
      <c r="A241" s="151"/>
      <c r="B241" s="168"/>
      <c r="C241" s="168"/>
      <c r="D241" s="168"/>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customFormat="false" ht="15.75" hidden="false" customHeight="false" outlineLevel="0" collapsed="false">
      <c r="A242" s="151"/>
      <c r="B242" s="168"/>
      <c r="C242" s="168"/>
      <c r="D242" s="168"/>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customFormat="false" ht="15.75" hidden="false" customHeight="false" outlineLevel="0" collapsed="false">
      <c r="A243" s="151"/>
      <c r="B243" s="168"/>
      <c r="C243" s="168"/>
      <c r="D243" s="168"/>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customFormat="false" ht="15.75" hidden="false" customHeight="false" outlineLevel="0" collapsed="false">
      <c r="A244" s="151"/>
      <c r="B244" s="168"/>
      <c r="C244" s="168"/>
      <c r="D244" s="168"/>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customFormat="false" ht="15.75" hidden="false" customHeight="false" outlineLevel="0" collapsed="false">
      <c r="A245" s="151"/>
      <c r="B245" s="168"/>
      <c r="C245" s="168"/>
      <c r="D245" s="168"/>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customFormat="false" ht="15.75" hidden="false" customHeight="false" outlineLevel="0" collapsed="false">
      <c r="A246" s="151"/>
      <c r="B246" s="168"/>
      <c r="C246" s="168"/>
      <c r="D246" s="168"/>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customFormat="false" ht="15.75" hidden="false" customHeight="false" outlineLevel="0" collapsed="false">
      <c r="A247" s="151"/>
      <c r="B247" s="168"/>
      <c r="C247" s="168"/>
      <c r="D247" s="168"/>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customFormat="false" ht="15.75" hidden="false" customHeight="false" outlineLevel="0" collapsed="false">
      <c r="A248" s="151"/>
      <c r="B248" s="168"/>
      <c r="C248" s="168"/>
      <c r="D248" s="168"/>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customFormat="false" ht="15.75" hidden="false" customHeight="false" outlineLevel="0" collapsed="false">
      <c r="A249" s="151"/>
      <c r="B249" s="168"/>
      <c r="C249" s="168"/>
      <c r="D249" s="168"/>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customFormat="false" ht="15.75" hidden="false" customHeight="false" outlineLevel="0" collapsed="false">
      <c r="A250" s="151"/>
      <c r="B250" s="168"/>
      <c r="C250" s="168"/>
      <c r="D250" s="168"/>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customFormat="false" ht="15.75" hidden="false" customHeight="false" outlineLevel="0" collapsed="false">
      <c r="A251" s="151"/>
      <c r="B251" s="168"/>
      <c r="C251" s="168"/>
      <c r="D251" s="168"/>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customFormat="false" ht="15.75" hidden="false" customHeight="false" outlineLevel="0" collapsed="false">
      <c r="A252" s="151"/>
      <c r="B252" s="168"/>
      <c r="C252" s="168"/>
      <c r="D252" s="168"/>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customFormat="false" ht="15.75" hidden="false" customHeight="false" outlineLevel="0" collapsed="false">
      <c r="A253" s="151"/>
      <c r="B253" s="168"/>
      <c r="C253" s="168"/>
      <c r="D253" s="168"/>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customFormat="false" ht="15.75" hidden="false" customHeight="false" outlineLevel="0" collapsed="false">
      <c r="A254" s="151"/>
      <c r="B254" s="168"/>
      <c r="C254" s="168"/>
      <c r="D254" s="168"/>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customFormat="false" ht="15.75" hidden="false" customHeight="false" outlineLevel="0" collapsed="false">
      <c r="A255" s="151"/>
      <c r="B255" s="168"/>
      <c r="C255" s="168"/>
      <c r="D255" s="168"/>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customFormat="false" ht="15.75" hidden="false" customHeight="false" outlineLevel="0" collapsed="false">
      <c r="A256" s="151"/>
      <c r="B256" s="168"/>
      <c r="C256" s="168"/>
      <c r="D256" s="168"/>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customFormat="false" ht="15.75" hidden="false" customHeight="false" outlineLevel="0" collapsed="false">
      <c r="A257" s="151"/>
      <c r="B257" s="168"/>
      <c r="C257" s="168"/>
      <c r="D257" s="168"/>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customFormat="false" ht="15.75" hidden="false" customHeight="false" outlineLevel="0" collapsed="false">
      <c r="A258" s="151"/>
      <c r="B258" s="168"/>
      <c r="C258" s="168"/>
      <c r="D258" s="168"/>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customFormat="false" ht="15.75" hidden="false" customHeight="false" outlineLevel="0" collapsed="false">
      <c r="A259" s="151"/>
      <c r="B259" s="168"/>
      <c r="C259" s="168"/>
      <c r="D259" s="168"/>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customFormat="false" ht="15.75" hidden="false" customHeight="false" outlineLevel="0" collapsed="false">
      <c r="A260" s="151"/>
      <c r="B260" s="168"/>
      <c r="C260" s="168"/>
      <c r="D260" s="168"/>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customFormat="false" ht="15.75" hidden="false" customHeight="false" outlineLevel="0" collapsed="false">
      <c r="A261" s="151"/>
      <c r="B261" s="168"/>
      <c r="C261" s="168"/>
      <c r="D261" s="168"/>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customFormat="false" ht="15.75" hidden="false" customHeight="false" outlineLevel="0" collapsed="false">
      <c r="A262" s="151"/>
      <c r="B262" s="168"/>
      <c r="C262" s="168"/>
      <c r="D262" s="168"/>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customFormat="false" ht="15.75" hidden="false" customHeight="false" outlineLevel="0" collapsed="false">
      <c r="A263" s="151"/>
      <c r="B263" s="168"/>
      <c r="C263" s="168"/>
      <c r="D263" s="168"/>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customFormat="false" ht="15.75" hidden="false" customHeight="false" outlineLevel="0" collapsed="false">
      <c r="A264" s="151"/>
      <c r="B264" s="168"/>
      <c r="C264" s="168"/>
      <c r="D264" s="168"/>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customFormat="false" ht="15.75" hidden="false" customHeight="false" outlineLevel="0" collapsed="false">
      <c r="A265" s="151"/>
      <c r="B265" s="168"/>
      <c r="C265" s="168"/>
      <c r="D265" s="168"/>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customFormat="false" ht="15.75" hidden="false" customHeight="false" outlineLevel="0" collapsed="false">
      <c r="A266" s="151"/>
      <c r="B266" s="168"/>
      <c r="C266" s="168"/>
      <c r="D266" s="168"/>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customFormat="false" ht="15.75" hidden="false" customHeight="false" outlineLevel="0" collapsed="false">
      <c r="A267" s="151"/>
      <c r="B267" s="168"/>
      <c r="C267" s="168"/>
      <c r="D267" s="168"/>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customFormat="false" ht="15.75" hidden="false" customHeight="false" outlineLevel="0" collapsed="false">
      <c r="A268" s="151"/>
      <c r="B268" s="168"/>
      <c r="C268" s="168"/>
      <c r="D268" s="168"/>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customFormat="false" ht="15.75" hidden="false" customHeight="false" outlineLevel="0" collapsed="false">
      <c r="A269" s="151"/>
      <c r="B269" s="168"/>
      <c r="C269" s="168"/>
      <c r="D269" s="168"/>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customFormat="false" ht="15.75" hidden="false" customHeight="false" outlineLevel="0" collapsed="false">
      <c r="A270" s="151"/>
      <c r="B270" s="168"/>
      <c r="C270" s="168"/>
      <c r="D270" s="168"/>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customFormat="false" ht="15.75" hidden="false" customHeight="false" outlineLevel="0" collapsed="false">
      <c r="A271" s="151"/>
      <c r="B271" s="168"/>
      <c r="C271" s="168"/>
      <c r="D271" s="168"/>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customFormat="false" ht="15.75" hidden="false" customHeight="false" outlineLevel="0" collapsed="false">
      <c r="A272" s="151"/>
      <c r="B272" s="168"/>
      <c r="C272" s="168"/>
      <c r="D272" s="168"/>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customFormat="false" ht="15.75" hidden="false" customHeight="false" outlineLevel="0" collapsed="false">
      <c r="A273" s="151"/>
      <c r="B273" s="168"/>
      <c r="C273" s="168"/>
      <c r="D273" s="168"/>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customFormat="false" ht="15.75" hidden="false" customHeight="false" outlineLevel="0" collapsed="false">
      <c r="A274" s="151"/>
      <c r="B274" s="168"/>
      <c r="C274" s="168"/>
      <c r="D274" s="168"/>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customFormat="false" ht="15.75" hidden="false" customHeight="false" outlineLevel="0" collapsed="false">
      <c r="A275" s="151"/>
      <c r="B275" s="168"/>
      <c r="C275" s="168"/>
      <c r="D275" s="168"/>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customFormat="false" ht="15.75" hidden="false" customHeight="false" outlineLevel="0" collapsed="false">
      <c r="A276" s="151"/>
      <c r="B276" s="168"/>
      <c r="C276" s="168"/>
      <c r="D276" s="168"/>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customFormat="false" ht="15.75" hidden="false" customHeight="false" outlineLevel="0" collapsed="false">
      <c r="A277" s="151"/>
      <c r="B277" s="168"/>
      <c r="C277" s="168"/>
      <c r="D277" s="168"/>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customFormat="false" ht="15.75" hidden="false" customHeight="false" outlineLevel="0" collapsed="false">
      <c r="A278" s="151"/>
      <c r="B278" s="168"/>
      <c r="C278" s="168"/>
      <c r="D278" s="168"/>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customFormat="false" ht="15.75" hidden="false" customHeight="false" outlineLevel="0" collapsed="false">
      <c r="A279" s="151"/>
      <c r="B279" s="168"/>
      <c r="C279" s="168"/>
      <c r="D279" s="168"/>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customFormat="false" ht="15.75" hidden="false" customHeight="false" outlineLevel="0" collapsed="false">
      <c r="A280" s="151"/>
      <c r="B280" s="168"/>
      <c r="C280" s="168"/>
      <c r="D280" s="168"/>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customFormat="false" ht="15.75" hidden="false" customHeight="false" outlineLevel="0" collapsed="false">
      <c r="A281" s="151"/>
      <c r="B281" s="168"/>
      <c r="C281" s="168"/>
      <c r="D281" s="168"/>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customFormat="false" ht="15.75" hidden="false" customHeight="false" outlineLevel="0" collapsed="false">
      <c r="A282" s="151"/>
      <c r="B282" s="168"/>
      <c r="C282" s="168"/>
      <c r="D282" s="168"/>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customFormat="false" ht="15.75" hidden="false" customHeight="false" outlineLevel="0" collapsed="false">
      <c r="A283" s="151"/>
      <c r="B283" s="168"/>
      <c r="C283" s="168"/>
      <c r="D283" s="168"/>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customFormat="false" ht="15.75" hidden="false" customHeight="false" outlineLevel="0" collapsed="false">
      <c r="A284" s="151"/>
      <c r="B284" s="168"/>
      <c r="C284" s="168"/>
      <c r="D284" s="168"/>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customFormat="false" ht="15.75" hidden="false" customHeight="false" outlineLevel="0" collapsed="false">
      <c r="A285" s="151"/>
      <c r="B285" s="168"/>
      <c r="C285" s="168"/>
      <c r="D285" s="168"/>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customFormat="false" ht="15.75" hidden="false" customHeight="false" outlineLevel="0" collapsed="false">
      <c r="A286" s="151"/>
      <c r="B286" s="168"/>
      <c r="C286" s="168"/>
      <c r="D286" s="168"/>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customFormat="false" ht="15.75" hidden="false" customHeight="false" outlineLevel="0" collapsed="false">
      <c r="A287" s="151"/>
      <c r="B287" s="168"/>
      <c r="C287" s="168"/>
      <c r="D287" s="168"/>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customFormat="false" ht="15.75" hidden="false" customHeight="false" outlineLevel="0" collapsed="false">
      <c r="A288" s="151"/>
      <c r="B288" s="168"/>
      <c r="C288" s="168"/>
      <c r="D288" s="168"/>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customFormat="false" ht="15.75" hidden="false" customHeight="false" outlineLevel="0" collapsed="false">
      <c r="A289" s="151"/>
      <c r="B289" s="168"/>
      <c r="C289" s="168"/>
      <c r="D289" s="168"/>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customFormat="false" ht="15.75" hidden="false" customHeight="false" outlineLevel="0" collapsed="false">
      <c r="A290" s="151"/>
      <c r="B290" s="168"/>
      <c r="C290" s="168"/>
      <c r="D290" s="168"/>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customFormat="false" ht="15.75" hidden="false" customHeight="false" outlineLevel="0" collapsed="false">
      <c r="A291" s="151"/>
      <c r="B291" s="168"/>
      <c r="C291" s="168"/>
      <c r="D291" s="168"/>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customFormat="false" ht="15.75" hidden="false" customHeight="false" outlineLevel="0" collapsed="false">
      <c r="A292" s="151"/>
      <c r="B292" s="168"/>
      <c r="C292" s="168"/>
      <c r="D292" s="168"/>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customFormat="false" ht="15.75" hidden="false" customHeight="false" outlineLevel="0" collapsed="false">
      <c r="A293" s="151"/>
      <c r="B293" s="168"/>
      <c r="C293" s="168"/>
      <c r="D293" s="168"/>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customFormat="false" ht="15.75" hidden="false" customHeight="false" outlineLevel="0" collapsed="false">
      <c r="A294" s="151"/>
      <c r="B294" s="168"/>
      <c r="C294" s="168"/>
      <c r="D294" s="168"/>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customFormat="false" ht="15.75" hidden="false" customHeight="false" outlineLevel="0" collapsed="false">
      <c r="A295" s="151"/>
      <c r="B295" s="168"/>
      <c r="C295" s="168"/>
      <c r="D295" s="168"/>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customFormat="false" ht="15.75" hidden="false" customHeight="false" outlineLevel="0" collapsed="false">
      <c r="A296" s="151"/>
      <c r="B296" s="168"/>
      <c r="C296" s="168"/>
      <c r="D296" s="168"/>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customFormat="false" ht="15.75" hidden="false" customHeight="false" outlineLevel="0" collapsed="false">
      <c r="A297" s="151"/>
      <c r="B297" s="168"/>
      <c r="C297" s="168"/>
      <c r="D297" s="168"/>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customFormat="false" ht="15.75" hidden="false" customHeight="false" outlineLevel="0" collapsed="false">
      <c r="A298" s="151"/>
      <c r="B298" s="168"/>
      <c r="C298" s="168"/>
      <c r="D298" s="168"/>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customFormat="false" ht="15.75" hidden="false" customHeight="false" outlineLevel="0" collapsed="false">
      <c r="A299" s="151"/>
      <c r="B299" s="168"/>
      <c r="C299" s="168"/>
      <c r="D299" s="168"/>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customFormat="false" ht="15.75" hidden="false" customHeight="false" outlineLevel="0" collapsed="false">
      <c r="A300" s="151"/>
      <c r="B300" s="168"/>
      <c r="C300" s="168"/>
      <c r="D300" s="168"/>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customFormat="false" ht="15.75" hidden="false" customHeight="false" outlineLevel="0" collapsed="false">
      <c r="A301" s="151"/>
      <c r="B301" s="168"/>
      <c r="C301" s="168"/>
      <c r="D301" s="168"/>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customFormat="false" ht="15.75" hidden="false" customHeight="false" outlineLevel="0" collapsed="false">
      <c r="A302" s="151"/>
      <c r="B302" s="168"/>
      <c r="C302" s="168"/>
      <c r="D302" s="168"/>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customFormat="false" ht="15.75" hidden="false" customHeight="false" outlineLevel="0" collapsed="false">
      <c r="A303" s="151"/>
      <c r="B303" s="168"/>
      <c r="C303" s="168"/>
      <c r="D303" s="168"/>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customFormat="false" ht="15.75" hidden="false" customHeight="false" outlineLevel="0" collapsed="false">
      <c r="A304" s="151"/>
      <c r="B304" s="168"/>
      <c r="C304" s="168"/>
      <c r="D304" s="168"/>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customFormat="false" ht="15.75" hidden="false" customHeight="false" outlineLevel="0" collapsed="false">
      <c r="A305" s="151"/>
      <c r="B305" s="168"/>
      <c r="C305" s="168"/>
      <c r="D305" s="168"/>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customFormat="false" ht="15.75" hidden="false" customHeight="false" outlineLevel="0" collapsed="false">
      <c r="A306" s="151"/>
      <c r="B306" s="168"/>
      <c r="C306" s="168"/>
      <c r="D306" s="168"/>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customFormat="false" ht="15.75" hidden="false" customHeight="false" outlineLevel="0" collapsed="false">
      <c r="A307" s="151"/>
      <c r="B307" s="168"/>
      <c r="C307" s="168"/>
      <c r="D307" s="168"/>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customFormat="false" ht="15.75" hidden="false" customHeight="false" outlineLevel="0" collapsed="false">
      <c r="A308" s="151"/>
      <c r="B308" s="168"/>
      <c r="C308" s="168"/>
      <c r="D308" s="168"/>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customFormat="false" ht="15.75" hidden="false" customHeight="false" outlineLevel="0" collapsed="false">
      <c r="A309" s="151"/>
      <c r="B309" s="168"/>
      <c r="C309" s="168"/>
      <c r="D309" s="168"/>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customFormat="false" ht="15.75" hidden="false" customHeight="false" outlineLevel="0" collapsed="false">
      <c r="A310" s="151"/>
      <c r="B310" s="168"/>
      <c r="C310" s="168"/>
      <c r="D310" s="168"/>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customFormat="false" ht="15.75" hidden="false" customHeight="false" outlineLevel="0" collapsed="false">
      <c r="A311" s="151"/>
      <c r="B311" s="168"/>
      <c r="C311" s="168"/>
      <c r="D311" s="168"/>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customFormat="false" ht="15.75" hidden="false" customHeight="false" outlineLevel="0" collapsed="false">
      <c r="A312" s="151"/>
      <c r="B312" s="168"/>
      <c r="C312" s="168"/>
      <c r="D312" s="168"/>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customFormat="false" ht="15.75" hidden="false" customHeight="false" outlineLevel="0" collapsed="false">
      <c r="A313" s="151"/>
      <c r="B313" s="168"/>
      <c r="C313" s="168"/>
      <c r="D313" s="168"/>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customFormat="false" ht="15.75" hidden="false" customHeight="false" outlineLevel="0" collapsed="false">
      <c r="A314" s="151"/>
      <c r="B314" s="168"/>
      <c r="C314" s="168"/>
      <c r="D314" s="168"/>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customFormat="false" ht="15.75" hidden="false" customHeight="false" outlineLevel="0" collapsed="false">
      <c r="A315" s="151"/>
      <c r="B315" s="168"/>
      <c r="C315" s="168"/>
      <c r="D315" s="168"/>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customFormat="false" ht="15.75" hidden="false" customHeight="false" outlineLevel="0" collapsed="false">
      <c r="A316" s="151"/>
      <c r="B316" s="168"/>
      <c r="C316" s="168"/>
      <c r="D316" s="168"/>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customFormat="false" ht="15.75" hidden="false" customHeight="false" outlineLevel="0" collapsed="false">
      <c r="A317" s="151"/>
      <c r="B317" s="168"/>
      <c r="C317" s="168"/>
      <c r="D317" s="168"/>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customFormat="false" ht="15.75" hidden="false" customHeight="false" outlineLevel="0" collapsed="false">
      <c r="A318" s="151"/>
      <c r="B318" s="168"/>
      <c r="C318" s="168"/>
      <c r="D318" s="168"/>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customFormat="false" ht="15.75" hidden="false" customHeight="false" outlineLevel="0" collapsed="false">
      <c r="A319" s="151"/>
      <c r="B319" s="168"/>
      <c r="C319" s="168"/>
      <c r="D319" s="168"/>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customFormat="false" ht="15.75" hidden="false" customHeight="false" outlineLevel="0" collapsed="false">
      <c r="A320" s="151"/>
      <c r="B320" s="168"/>
      <c r="C320" s="168"/>
      <c r="D320" s="168"/>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customFormat="false" ht="15.75" hidden="false" customHeight="false" outlineLevel="0" collapsed="false">
      <c r="A321" s="151"/>
      <c r="B321" s="168"/>
      <c r="C321" s="168"/>
      <c r="D321" s="168"/>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customFormat="false" ht="15.75" hidden="false" customHeight="false" outlineLevel="0" collapsed="false">
      <c r="A322" s="151"/>
      <c r="B322" s="168"/>
      <c r="C322" s="168"/>
      <c r="D322" s="168"/>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customFormat="false" ht="15.75" hidden="false" customHeight="false" outlineLevel="0" collapsed="false">
      <c r="A323" s="151"/>
      <c r="B323" s="168"/>
      <c r="C323" s="168"/>
      <c r="D323" s="168"/>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customFormat="false" ht="15.75" hidden="false" customHeight="false" outlineLevel="0" collapsed="false">
      <c r="A324" s="151"/>
      <c r="B324" s="168"/>
      <c r="C324" s="168"/>
      <c r="D324" s="168"/>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customFormat="false" ht="15.75" hidden="false" customHeight="false" outlineLevel="0" collapsed="false">
      <c r="A325" s="151"/>
      <c r="B325" s="168"/>
      <c r="C325" s="168"/>
      <c r="D325" s="168"/>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customFormat="false" ht="15.75" hidden="false" customHeight="false" outlineLevel="0" collapsed="false">
      <c r="A326" s="151"/>
      <c r="B326" s="168"/>
      <c r="C326" s="168"/>
      <c r="D326" s="168"/>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customFormat="false" ht="15.75" hidden="false" customHeight="false" outlineLevel="0" collapsed="false">
      <c r="A327" s="151"/>
      <c r="B327" s="168"/>
      <c r="C327" s="168"/>
      <c r="D327" s="168"/>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customFormat="false" ht="15.75" hidden="false" customHeight="false" outlineLevel="0" collapsed="false">
      <c r="A328" s="151"/>
      <c r="B328" s="168"/>
      <c r="C328" s="168"/>
      <c r="D328" s="168"/>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customFormat="false" ht="15.75" hidden="false" customHeight="false" outlineLevel="0" collapsed="false">
      <c r="A329" s="151"/>
      <c r="B329" s="168"/>
      <c r="C329" s="168"/>
      <c r="D329" s="168"/>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customFormat="false" ht="15.75" hidden="false" customHeight="false" outlineLevel="0" collapsed="false">
      <c r="A330" s="151"/>
      <c r="B330" s="168"/>
      <c r="C330" s="168"/>
      <c r="D330" s="168"/>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customFormat="false" ht="15.75" hidden="false" customHeight="false" outlineLevel="0" collapsed="false">
      <c r="A331" s="151"/>
      <c r="B331" s="168"/>
      <c r="C331" s="168"/>
      <c r="D331" s="168"/>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customFormat="false" ht="15.75" hidden="false" customHeight="false" outlineLevel="0" collapsed="false">
      <c r="A332" s="151"/>
      <c r="B332" s="168"/>
      <c r="C332" s="168"/>
      <c r="D332" s="168"/>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customFormat="false" ht="15.75" hidden="false" customHeight="false" outlineLevel="0" collapsed="false">
      <c r="A333" s="151"/>
      <c r="B333" s="168"/>
      <c r="C333" s="168"/>
      <c r="D333" s="168"/>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customFormat="false" ht="15.75" hidden="false" customHeight="false" outlineLevel="0" collapsed="false">
      <c r="A334" s="151"/>
      <c r="B334" s="168"/>
      <c r="C334" s="168"/>
      <c r="D334" s="168"/>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customFormat="false" ht="15.75" hidden="false" customHeight="false" outlineLevel="0" collapsed="false">
      <c r="A335" s="151"/>
      <c r="B335" s="168"/>
      <c r="C335" s="168"/>
      <c r="D335" s="168"/>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customFormat="false" ht="15.75" hidden="false" customHeight="false" outlineLevel="0" collapsed="false">
      <c r="A336" s="151"/>
      <c r="B336" s="168"/>
      <c r="C336" s="168"/>
      <c r="D336" s="168"/>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customFormat="false" ht="15.75" hidden="false" customHeight="false" outlineLevel="0" collapsed="false">
      <c r="A337" s="151"/>
      <c r="B337" s="168"/>
      <c r="C337" s="168"/>
      <c r="D337" s="168"/>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customFormat="false" ht="15.75" hidden="false" customHeight="false" outlineLevel="0" collapsed="false">
      <c r="A338" s="151"/>
      <c r="B338" s="168"/>
      <c r="C338" s="168"/>
      <c r="D338" s="168"/>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customFormat="false" ht="15.75" hidden="false" customHeight="false" outlineLevel="0" collapsed="false">
      <c r="A339" s="151"/>
      <c r="B339" s="168"/>
      <c r="C339" s="168"/>
      <c r="D339" s="168"/>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customFormat="false" ht="15.75" hidden="false" customHeight="false" outlineLevel="0" collapsed="false">
      <c r="A340" s="151"/>
      <c r="B340" s="168"/>
      <c r="C340" s="168"/>
      <c r="D340" s="168"/>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customFormat="false" ht="15.75" hidden="false" customHeight="false" outlineLevel="0" collapsed="false">
      <c r="A341" s="151"/>
      <c r="B341" s="168"/>
      <c r="C341" s="168"/>
      <c r="D341" s="168"/>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customFormat="false" ht="15.75" hidden="false" customHeight="false" outlineLevel="0" collapsed="false">
      <c r="A342" s="151"/>
      <c r="B342" s="168"/>
      <c r="C342" s="168"/>
      <c r="D342" s="168"/>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customFormat="false" ht="15.75" hidden="false" customHeight="false" outlineLevel="0" collapsed="false">
      <c r="A343" s="151"/>
      <c r="B343" s="168"/>
      <c r="C343" s="168"/>
      <c r="D343" s="168"/>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customFormat="false" ht="15.75" hidden="false" customHeight="false" outlineLevel="0" collapsed="false">
      <c r="A344" s="151"/>
      <c r="B344" s="168"/>
      <c r="C344" s="168"/>
      <c r="D344" s="168"/>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customFormat="false" ht="15.75" hidden="false" customHeight="false" outlineLevel="0" collapsed="false">
      <c r="A345" s="151"/>
      <c r="B345" s="168"/>
      <c r="C345" s="168"/>
      <c r="D345" s="168"/>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customFormat="false" ht="15.75" hidden="false" customHeight="false" outlineLevel="0" collapsed="false">
      <c r="A346" s="151"/>
      <c r="B346" s="168"/>
      <c r="C346" s="168"/>
      <c r="D346" s="168"/>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customFormat="false" ht="15.75" hidden="false" customHeight="false" outlineLevel="0" collapsed="false">
      <c r="A347" s="151"/>
      <c r="B347" s="168"/>
      <c r="C347" s="168"/>
      <c r="D347" s="168"/>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customFormat="false" ht="15.75" hidden="false" customHeight="false" outlineLevel="0" collapsed="false">
      <c r="A348" s="151"/>
      <c r="B348" s="168"/>
      <c r="C348" s="168"/>
      <c r="D348" s="168"/>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customFormat="false" ht="15.75" hidden="false" customHeight="false" outlineLevel="0" collapsed="false">
      <c r="A349" s="151"/>
      <c r="B349" s="168"/>
      <c r="C349" s="168"/>
      <c r="D349" s="168"/>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customFormat="false" ht="15.75" hidden="false" customHeight="false" outlineLevel="0" collapsed="false">
      <c r="A350" s="151"/>
      <c r="B350" s="168"/>
      <c r="C350" s="168"/>
      <c r="D350" s="168"/>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customFormat="false" ht="15.75" hidden="false" customHeight="false" outlineLevel="0" collapsed="false">
      <c r="A351" s="151"/>
      <c r="B351" s="168"/>
      <c r="C351" s="168"/>
      <c r="D351" s="168"/>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customFormat="false" ht="15.75" hidden="false" customHeight="false" outlineLevel="0" collapsed="false">
      <c r="A352" s="151"/>
      <c r="B352" s="168"/>
      <c r="C352" s="168"/>
      <c r="D352" s="168"/>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customFormat="false" ht="15.75" hidden="false" customHeight="false" outlineLevel="0" collapsed="false">
      <c r="A353" s="151"/>
      <c r="B353" s="168"/>
      <c r="C353" s="168"/>
      <c r="D353" s="168"/>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customFormat="false" ht="15.75" hidden="false" customHeight="false" outlineLevel="0" collapsed="false">
      <c r="A354" s="151"/>
      <c r="B354" s="168"/>
      <c r="C354" s="168"/>
      <c r="D354" s="168"/>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customFormat="false" ht="15.75" hidden="false" customHeight="false" outlineLevel="0" collapsed="false">
      <c r="A355" s="151"/>
      <c r="B355" s="168"/>
      <c r="C355" s="168"/>
      <c r="D355" s="168"/>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customFormat="false" ht="15.75" hidden="false" customHeight="false" outlineLevel="0" collapsed="false">
      <c r="A356" s="151"/>
      <c r="B356" s="168"/>
      <c r="C356" s="168"/>
      <c r="D356" s="168"/>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customFormat="false" ht="15.75" hidden="false" customHeight="false" outlineLevel="0" collapsed="false">
      <c r="A357" s="151"/>
      <c r="B357" s="168"/>
      <c r="C357" s="168"/>
      <c r="D357" s="168"/>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customFormat="false" ht="15.75" hidden="false" customHeight="false" outlineLevel="0" collapsed="false">
      <c r="A358" s="151"/>
      <c r="B358" s="168"/>
      <c r="C358" s="168"/>
      <c r="D358" s="168"/>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customFormat="false" ht="15.75" hidden="false" customHeight="false" outlineLevel="0" collapsed="false">
      <c r="A359" s="151"/>
      <c r="B359" s="168"/>
      <c r="C359" s="168"/>
      <c r="D359" s="168"/>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customFormat="false" ht="15.75" hidden="false" customHeight="false" outlineLevel="0" collapsed="false">
      <c r="A360" s="151"/>
      <c r="B360" s="168"/>
      <c r="C360" s="168"/>
      <c r="D360" s="168"/>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customFormat="false" ht="15.75" hidden="false" customHeight="false" outlineLevel="0" collapsed="false">
      <c r="A361" s="151"/>
      <c r="B361" s="168"/>
      <c r="C361" s="168"/>
      <c r="D361" s="168"/>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customFormat="false" ht="15.75" hidden="false" customHeight="false" outlineLevel="0" collapsed="false">
      <c r="A362" s="151"/>
      <c r="B362" s="168"/>
      <c r="C362" s="168"/>
      <c r="D362" s="168"/>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customFormat="false" ht="15.75" hidden="false" customHeight="false" outlineLevel="0" collapsed="false">
      <c r="A363" s="151"/>
      <c r="B363" s="168"/>
      <c r="C363" s="168"/>
      <c r="D363" s="168"/>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customFormat="false" ht="15.75" hidden="false" customHeight="false" outlineLevel="0" collapsed="false">
      <c r="A364" s="151"/>
      <c r="B364" s="168"/>
      <c r="C364" s="168"/>
      <c r="D364" s="168"/>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customFormat="false" ht="15.75" hidden="false" customHeight="false" outlineLevel="0" collapsed="false">
      <c r="A365" s="151"/>
      <c r="B365" s="168"/>
      <c r="C365" s="168"/>
      <c r="D365" s="168"/>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customFormat="false" ht="15.75" hidden="false" customHeight="false" outlineLevel="0" collapsed="false">
      <c r="A366" s="151"/>
      <c r="B366" s="168"/>
      <c r="C366" s="168"/>
      <c r="D366" s="168"/>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customFormat="false" ht="15.75" hidden="false" customHeight="false" outlineLevel="0" collapsed="false">
      <c r="A367" s="151"/>
      <c r="B367" s="168"/>
      <c r="C367" s="168"/>
      <c r="D367" s="168"/>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customFormat="false" ht="15.75" hidden="false" customHeight="false" outlineLevel="0" collapsed="false">
      <c r="A368" s="151"/>
      <c r="B368" s="168"/>
      <c r="C368" s="168"/>
      <c r="D368" s="168"/>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customFormat="false" ht="15.75" hidden="false" customHeight="false" outlineLevel="0" collapsed="false">
      <c r="A369" s="151"/>
      <c r="B369" s="168"/>
      <c r="C369" s="168"/>
      <c r="D369" s="168"/>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customFormat="false" ht="15.75" hidden="false" customHeight="false" outlineLevel="0" collapsed="false">
      <c r="A370" s="151"/>
      <c r="B370" s="168"/>
      <c r="C370" s="168"/>
      <c r="D370" s="168"/>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customFormat="false" ht="15.75" hidden="false" customHeight="false" outlineLevel="0" collapsed="false">
      <c r="A371" s="151"/>
      <c r="B371" s="168"/>
      <c r="C371" s="168"/>
      <c r="D371" s="168"/>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customFormat="false" ht="15.75" hidden="false" customHeight="false" outlineLevel="0" collapsed="false">
      <c r="A372" s="151"/>
      <c r="B372" s="168"/>
      <c r="C372" s="168"/>
      <c r="D372" s="168"/>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customFormat="false" ht="15.75" hidden="false" customHeight="false" outlineLevel="0" collapsed="false">
      <c r="A373" s="151"/>
      <c r="B373" s="168"/>
      <c r="C373" s="168"/>
      <c r="D373" s="168"/>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customFormat="false" ht="15.75" hidden="false" customHeight="false" outlineLevel="0" collapsed="false">
      <c r="A374" s="151"/>
      <c r="B374" s="168"/>
      <c r="C374" s="168"/>
      <c r="D374" s="168"/>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customFormat="false" ht="15.75" hidden="false" customHeight="false" outlineLevel="0" collapsed="false">
      <c r="A375" s="151"/>
      <c r="B375" s="168"/>
      <c r="C375" s="168"/>
      <c r="D375" s="168"/>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customFormat="false" ht="15.75" hidden="false" customHeight="false" outlineLevel="0" collapsed="false">
      <c r="A376" s="151"/>
      <c r="B376" s="168"/>
      <c r="C376" s="168"/>
      <c r="D376" s="168"/>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customFormat="false" ht="15.75" hidden="false" customHeight="false" outlineLevel="0" collapsed="false">
      <c r="A377" s="151"/>
      <c r="B377" s="168"/>
      <c r="C377" s="168"/>
      <c r="D377" s="168"/>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customFormat="false" ht="15.75" hidden="false" customHeight="false" outlineLevel="0" collapsed="false">
      <c r="A378" s="151"/>
      <c r="B378" s="168"/>
      <c r="C378" s="168"/>
      <c r="D378" s="168"/>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customFormat="false" ht="15.75" hidden="false" customHeight="false" outlineLevel="0" collapsed="false">
      <c r="A379" s="151"/>
      <c r="B379" s="168"/>
      <c r="C379" s="168"/>
      <c r="D379" s="168"/>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customFormat="false" ht="15.75" hidden="false" customHeight="false" outlineLevel="0" collapsed="false">
      <c r="A380" s="151"/>
      <c r="B380" s="168"/>
      <c r="C380" s="168"/>
      <c r="D380" s="168"/>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customFormat="false" ht="15.75" hidden="false" customHeight="false" outlineLevel="0" collapsed="false">
      <c r="A381" s="151"/>
      <c r="B381" s="168"/>
      <c r="C381" s="168"/>
      <c r="D381" s="168"/>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customFormat="false" ht="15.75" hidden="false" customHeight="false" outlineLevel="0" collapsed="false">
      <c r="A382" s="151"/>
      <c r="B382" s="168"/>
      <c r="C382" s="168"/>
      <c r="D382" s="168"/>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customFormat="false" ht="15.75" hidden="false" customHeight="false" outlineLevel="0" collapsed="false">
      <c r="A383" s="151"/>
      <c r="B383" s="168"/>
      <c r="C383" s="168"/>
      <c r="D383" s="168"/>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customFormat="false" ht="15.75" hidden="false" customHeight="false" outlineLevel="0" collapsed="false">
      <c r="A384" s="151"/>
      <c r="B384" s="168"/>
      <c r="C384" s="168"/>
      <c r="D384" s="168"/>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customFormat="false" ht="15.75" hidden="false" customHeight="false" outlineLevel="0" collapsed="false">
      <c r="A385" s="151"/>
      <c r="B385" s="168"/>
      <c r="C385" s="168"/>
      <c r="D385" s="168"/>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customFormat="false" ht="15.75" hidden="false" customHeight="false" outlineLevel="0" collapsed="false">
      <c r="A386" s="151"/>
      <c r="B386" s="168"/>
      <c r="C386" s="168"/>
      <c r="D386" s="168"/>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customFormat="false" ht="15.75" hidden="false" customHeight="false" outlineLevel="0" collapsed="false">
      <c r="A387" s="151"/>
      <c r="B387" s="168"/>
      <c r="C387" s="168"/>
      <c r="D387" s="168"/>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customFormat="false" ht="15.75" hidden="false" customHeight="false" outlineLevel="0" collapsed="false">
      <c r="A388" s="151"/>
      <c r="B388" s="168"/>
      <c r="C388" s="168"/>
      <c r="D388" s="168"/>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customFormat="false" ht="15.75" hidden="false" customHeight="false" outlineLevel="0" collapsed="false">
      <c r="A389" s="151"/>
      <c r="B389" s="168"/>
      <c r="C389" s="168"/>
      <c r="D389" s="168"/>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customFormat="false" ht="15.75" hidden="false" customHeight="false" outlineLevel="0" collapsed="false">
      <c r="A390" s="151"/>
      <c r="B390" s="168"/>
      <c r="C390" s="168"/>
      <c r="D390" s="168"/>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customFormat="false" ht="15.75" hidden="false" customHeight="false" outlineLevel="0" collapsed="false">
      <c r="A391" s="151"/>
      <c r="B391" s="168"/>
      <c r="C391" s="168"/>
      <c r="D391" s="168"/>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customFormat="false" ht="15.75" hidden="false" customHeight="false" outlineLevel="0" collapsed="false">
      <c r="A392" s="151"/>
      <c r="B392" s="168"/>
      <c r="C392" s="168"/>
      <c r="D392" s="168"/>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customFormat="false" ht="15.75" hidden="false" customHeight="false" outlineLevel="0" collapsed="false">
      <c r="A393" s="151"/>
      <c r="B393" s="168"/>
      <c r="C393" s="168"/>
      <c r="D393" s="168"/>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customFormat="false" ht="15.75" hidden="false" customHeight="false" outlineLevel="0" collapsed="false">
      <c r="A394" s="151"/>
      <c r="B394" s="168"/>
      <c r="C394" s="168"/>
      <c r="D394" s="168"/>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customFormat="false" ht="15.75" hidden="false" customHeight="false" outlineLevel="0" collapsed="false">
      <c r="A395" s="151"/>
      <c r="B395" s="168"/>
      <c r="C395" s="168"/>
      <c r="D395" s="168"/>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customFormat="false" ht="15.75" hidden="false" customHeight="false" outlineLevel="0" collapsed="false">
      <c r="A396" s="151"/>
      <c r="B396" s="168"/>
      <c r="C396" s="168"/>
      <c r="D396" s="168"/>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customFormat="false" ht="15.75" hidden="false" customHeight="false" outlineLevel="0" collapsed="false">
      <c r="A397" s="151"/>
      <c r="B397" s="168"/>
      <c r="C397" s="168"/>
      <c r="D397" s="168"/>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customFormat="false" ht="15.75" hidden="false" customHeight="false" outlineLevel="0" collapsed="false">
      <c r="A398" s="151"/>
      <c r="B398" s="168"/>
      <c r="C398" s="168"/>
      <c r="D398" s="168"/>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customFormat="false" ht="15.75" hidden="false" customHeight="false" outlineLevel="0" collapsed="false">
      <c r="A399" s="151"/>
      <c r="B399" s="168"/>
      <c r="C399" s="168"/>
      <c r="D399" s="168"/>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customFormat="false" ht="15.75" hidden="false" customHeight="false" outlineLevel="0" collapsed="false">
      <c r="A400" s="151"/>
      <c r="B400" s="168"/>
      <c r="C400" s="168"/>
      <c r="D400" s="168"/>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customFormat="false" ht="15.75" hidden="false" customHeight="false" outlineLevel="0" collapsed="false">
      <c r="A401" s="151"/>
      <c r="B401" s="168"/>
      <c r="C401" s="168"/>
      <c r="D401" s="168"/>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customFormat="false" ht="15.75" hidden="false" customHeight="false" outlineLevel="0" collapsed="false">
      <c r="A402" s="151"/>
      <c r="B402" s="168"/>
      <c r="C402" s="168"/>
      <c r="D402" s="168"/>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customFormat="false" ht="15.75" hidden="false" customHeight="false" outlineLevel="0" collapsed="false">
      <c r="A403" s="151"/>
      <c r="B403" s="168"/>
      <c r="C403" s="168"/>
      <c r="D403" s="168"/>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customFormat="false" ht="15.75" hidden="false" customHeight="false" outlineLevel="0" collapsed="false">
      <c r="A404" s="151"/>
      <c r="B404" s="168"/>
      <c r="C404" s="168"/>
      <c r="D404" s="168"/>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customFormat="false" ht="15.75" hidden="false" customHeight="false" outlineLevel="0" collapsed="false">
      <c r="A405" s="151"/>
      <c r="B405" s="168"/>
      <c r="C405" s="168"/>
      <c r="D405" s="168"/>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customFormat="false" ht="15.75" hidden="false" customHeight="false" outlineLevel="0" collapsed="false">
      <c r="A406" s="151"/>
      <c r="B406" s="168"/>
      <c r="C406" s="168"/>
      <c r="D406" s="168"/>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customFormat="false" ht="15.75" hidden="false" customHeight="false" outlineLevel="0" collapsed="false">
      <c r="A407" s="151"/>
      <c r="B407" s="168"/>
      <c r="C407" s="168"/>
      <c r="D407" s="168"/>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customFormat="false" ht="15.75" hidden="false" customHeight="false" outlineLevel="0" collapsed="false">
      <c r="A408" s="151"/>
      <c r="B408" s="168"/>
      <c r="C408" s="168"/>
      <c r="D408" s="168"/>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customFormat="false" ht="15.75" hidden="false" customHeight="false" outlineLevel="0" collapsed="false">
      <c r="A409" s="151"/>
      <c r="B409" s="168"/>
      <c r="C409" s="168"/>
      <c r="D409" s="168"/>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customFormat="false" ht="15.75" hidden="false" customHeight="false" outlineLevel="0" collapsed="false">
      <c r="A410" s="151"/>
      <c r="B410" s="168"/>
      <c r="C410" s="168"/>
      <c r="D410" s="168"/>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customFormat="false" ht="15.75" hidden="false" customHeight="false" outlineLevel="0" collapsed="false">
      <c r="A411" s="151"/>
      <c r="B411" s="168"/>
      <c r="C411" s="168"/>
      <c r="D411" s="168"/>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customFormat="false" ht="15.75" hidden="false" customHeight="false" outlineLevel="0" collapsed="false">
      <c r="A412" s="151"/>
      <c r="B412" s="168"/>
      <c r="C412" s="168"/>
      <c r="D412" s="168"/>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customFormat="false" ht="15.75" hidden="false" customHeight="false" outlineLevel="0" collapsed="false">
      <c r="A413" s="151"/>
      <c r="B413" s="168"/>
      <c r="C413" s="168"/>
      <c r="D413" s="168"/>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customFormat="false" ht="15.75" hidden="false" customHeight="false" outlineLevel="0" collapsed="false">
      <c r="A414" s="151"/>
      <c r="B414" s="168"/>
      <c r="C414" s="168"/>
      <c r="D414" s="168"/>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customFormat="false" ht="15.75" hidden="false" customHeight="false" outlineLevel="0" collapsed="false">
      <c r="A415" s="151"/>
      <c r="B415" s="168"/>
      <c r="C415" s="168"/>
      <c r="D415" s="168"/>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customFormat="false" ht="15.75" hidden="false" customHeight="false" outlineLevel="0" collapsed="false">
      <c r="A416" s="151"/>
      <c r="B416" s="168"/>
      <c r="C416" s="168"/>
      <c r="D416" s="168"/>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customFormat="false" ht="15.75" hidden="false" customHeight="false" outlineLevel="0" collapsed="false">
      <c r="A417" s="151"/>
      <c r="B417" s="168"/>
      <c r="C417" s="168"/>
      <c r="D417" s="168"/>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customFormat="false" ht="15.75" hidden="false" customHeight="false" outlineLevel="0" collapsed="false">
      <c r="A418" s="151"/>
      <c r="B418" s="168"/>
      <c r="C418" s="168"/>
      <c r="D418" s="168"/>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customFormat="false" ht="15.75" hidden="false" customHeight="false" outlineLevel="0" collapsed="false">
      <c r="A419" s="151"/>
      <c r="B419" s="168"/>
      <c r="C419" s="168"/>
      <c r="D419" s="168"/>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customFormat="false" ht="15.75" hidden="false" customHeight="false" outlineLevel="0" collapsed="false">
      <c r="A420" s="151"/>
      <c r="B420" s="168"/>
      <c r="C420" s="168"/>
      <c r="D420" s="168"/>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customFormat="false" ht="15.75" hidden="false" customHeight="false" outlineLevel="0" collapsed="false">
      <c r="A421" s="151"/>
      <c r="B421" s="168"/>
      <c r="C421" s="168"/>
      <c r="D421" s="168"/>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customFormat="false" ht="15.75" hidden="false" customHeight="false" outlineLevel="0" collapsed="false">
      <c r="A422" s="151"/>
      <c r="B422" s="168"/>
      <c r="C422" s="168"/>
      <c r="D422" s="168"/>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customFormat="false" ht="15.75" hidden="false" customHeight="false" outlineLevel="0" collapsed="false">
      <c r="A423" s="151"/>
      <c r="B423" s="168"/>
      <c r="C423" s="168"/>
      <c r="D423" s="168"/>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customFormat="false" ht="15.75" hidden="false" customHeight="false" outlineLevel="0" collapsed="false">
      <c r="A424" s="151"/>
      <c r="B424" s="168"/>
      <c r="C424" s="168"/>
      <c r="D424" s="168"/>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customFormat="false" ht="15.75" hidden="false" customHeight="false" outlineLevel="0" collapsed="false">
      <c r="A425" s="151"/>
      <c r="B425" s="168"/>
      <c r="C425" s="168"/>
      <c r="D425" s="168"/>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customFormat="false" ht="15.75" hidden="false" customHeight="false" outlineLevel="0" collapsed="false">
      <c r="A426" s="151"/>
      <c r="B426" s="168"/>
      <c r="C426" s="168"/>
      <c r="D426" s="168"/>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customFormat="false" ht="15.75" hidden="false" customHeight="false" outlineLevel="0" collapsed="false">
      <c r="A427" s="151"/>
      <c r="B427" s="168"/>
      <c r="C427" s="168"/>
      <c r="D427" s="168"/>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customFormat="false" ht="15.75" hidden="false" customHeight="false" outlineLevel="0" collapsed="false">
      <c r="A428" s="151"/>
      <c r="B428" s="168"/>
      <c r="C428" s="168"/>
      <c r="D428" s="168"/>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customFormat="false" ht="15.75" hidden="false" customHeight="false" outlineLevel="0" collapsed="false">
      <c r="A429" s="151"/>
      <c r="B429" s="168"/>
      <c r="C429" s="168"/>
      <c r="D429" s="168"/>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customFormat="false" ht="15.75" hidden="false" customHeight="false" outlineLevel="0" collapsed="false">
      <c r="A430" s="151"/>
      <c r="B430" s="168"/>
      <c r="C430" s="168"/>
      <c r="D430" s="168"/>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customFormat="false" ht="15.75" hidden="false" customHeight="false" outlineLevel="0" collapsed="false">
      <c r="A431" s="151"/>
      <c r="B431" s="168"/>
      <c r="C431" s="168"/>
      <c r="D431" s="168"/>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customFormat="false" ht="15.75" hidden="false" customHeight="false" outlineLevel="0" collapsed="false">
      <c r="A432" s="151"/>
      <c r="B432" s="168"/>
      <c r="C432" s="168"/>
      <c r="D432" s="168"/>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customFormat="false" ht="15.75" hidden="false" customHeight="false" outlineLevel="0" collapsed="false">
      <c r="A433" s="151"/>
      <c r="B433" s="168"/>
      <c r="C433" s="168"/>
      <c r="D433" s="168"/>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customFormat="false" ht="15.75" hidden="false" customHeight="false" outlineLevel="0" collapsed="false">
      <c r="A434" s="151"/>
      <c r="B434" s="168"/>
      <c r="C434" s="168"/>
      <c r="D434" s="168"/>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customFormat="false" ht="15.75" hidden="false" customHeight="false" outlineLevel="0" collapsed="false">
      <c r="A435" s="151"/>
      <c r="B435" s="168"/>
      <c r="C435" s="168"/>
      <c r="D435" s="168"/>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customFormat="false" ht="15.75" hidden="false" customHeight="false" outlineLevel="0" collapsed="false">
      <c r="A436" s="151"/>
      <c r="B436" s="168"/>
      <c r="C436" s="168"/>
      <c r="D436" s="168"/>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customFormat="false" ht="15.75" hidden="false" customHeight="false" outlineLevel="0" collapsed="false">
      <c r="A437" s="151"/>
      <c r="B437" s="168"/>
      <c r="C437" s="168"/>
      <c r="D437" s="168"/>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customFormat="false" ht="15.75" hidden="false" customHeight="false" outlineLevel="0" collapsed="false">
      <c r="A438" s="151"/>
      <c r="B438" s="168"/>
      <c r="C438" s="168"/>
      <c r="D438" s="168"/>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customFormat="false" ht="15.75" hidden="false" customHeight="false" outlineLevel="0" collapsed="false">
      <c r="A439" s="151"/>
      <c r="B439" s="168"/>
      <c r="C439" s="168"/>
      <c r="D439" s="168"/>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customFormat="false" ht="15.75" hidden="false" customHeight="false" outlineLevel="0" collapsed="false">
      <c r="A440" s="151"/>
      <c r="B440" s="168"/>
      <c r="C440" s="168"/>
      <c r="D440" s="168"/>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customFormat="false" ht="15.75" hidden="false" customHeight="false" outlineLevel="0" collapsed="false">
      <c r="A441" s="151"/>
      <c r="B441" s="168"/>
      <c r="C441" s="168"/>
      <c r="D441" s="168"/>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customFormat="false" ht="15.75" hidden="false" customHeight="false" outlineLevel="0" collapsed="false">
      <c r="A442" s="151"/>
      <c r="B442" s="168"/>
      <c r="C442" s="168"/>
      <c r="D442" s="168"/>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customFormat="false" ht="15.75" hidden="false" customHeight="false" outlineLevel="0" collapsed="false">
      <c r="A443" s="151"/>
      <c r="B443" s="168"/>
      <c r="C443" s="168"/>
      <c r="D443" s="168"/>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customFormat="false" ht="15.75" hidden="false" customHeight="false" outlineLevel="0" collapsed="false">
      <c r="A444" s="151"/>
      <c r="B444" s="168"/>
      <c r="C444" s="168"/>
      <c r="D444" s="168"/>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customFormat="false" ht="15.75" hidden="false" customHeight="false" outlineLevel="0" collapsed="false">
      <c r="A445" s="151"/>
      <c r="B445" s="168"/>
      <c r="C445" s="168"/>
      <c r="D445" s="168"/>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customFormat="false" ht="15.75" hidden="false" customHeight="false" outlineLevel="0" collapsed="false">
      <c r="A446" s="151"/>
      <c r="B446" s="168"/>
      <c r="C446" s="168"/>
      <c r="D446" s="168"/>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customFormat="false" ht="15.75" hidden="false" customHeight="false" outlineLevel="0" collapsed="false">
      <c r="A447" s="151"/>
      <c r="B447" s="168"/>
      <c r="C447" s="168"/>
      <c r="D447" s="168"/>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customFormat="false" ht="15.75" hidden="false" customHeight="false" outlineLevel="0" collapsed="false">
      <c r="A448" s="151"/>
      <c r="B448" s="168"/>
      <c r="C448" s="168"/>
      <c r="D448" s="168"/>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customFormat="false" ht="15.75" hidden="false" customHeight="false" outlineLevel="0" collapsed="false">
      <c r="A449" s="151"/>
      <c r="B449" s="168"/>
      <c r="C449" s="168"/>
      <c r="D449" s="168"/>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customFormat="false" ht="15.75" hidden="false" customHeight="false" outlineLevel="0" collapsed="false">
      <c r="A450" s="151"/>
      <c r="B450" s="168"/>
      <c r="C450" s="168"/>
      <c r="D450" s="168"/>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customFormat="false" ht="15.75" hidden="false" customHeight="false" outlineLevel="0" collapsed="false">
      <c r="A451" s="151"/>
      <c r="B451" s="168"/>
      <c r="C451" s="168"/>
      <c r="D451" s="168"/>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customFormat="false" ht="15.75" hidden="false" customHeight="false" outlineLevel="0" collapsed="false">
      <c r="A452" s="151"/>
      <c r="B452" s="168"/>
      <c r="C452" s="168"/>
      <c r="D452" s="168"/>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customFormat="false" ht="15.75" hidden="false" customHeight="false" outlineLevel="0" collapsed="false">
      <c r="A453" s="151"/>
      <c r="B453" s="168"/>
      <c r="C453" s="168"/>
      <c r="D453" s="168"/>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customFormat="false" ht="15.75" hidden="false" customHeight="false" outlineLevel="0" collapsed="false">
      <c r="A454" s="151"/>
      <c r="B454" s="168"/>
      <c r="C454" s="168"/>
      <c r="D454" s="168"/>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customFormat="false" ht="15.75" hidden="false" customHeight="false" outlineLevel="0" collapsed="false">
      <c r="A455" s="151"/>
      <c r="B455" s="168"/>
      <c r="C455" s="168"/>
      <c r="D455" s="168"/>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customFormat="false" ht="15.75" hidden="false" customHeight="false" outlineLevel="0" collapsed="false">
      <c r="A456" s="151"/>
      <c r="B456" s="168"/>
      <c r="C456" s="168"/>
      <c r="D456" s="168"/>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customFormat="false" ht="15.75" hidden="false" customHeight="false" outlineLevel="0" collapsed="false">
      <c r="A457" s="151"/>
      <c r="B457" s="168"/>
      <c r="C457" s="168"/>
      <c r="D457" s="168"/>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customFormat="false" ht="15.75" hidden="false" customHeight="false" outlineLevel="0" collapsed="false">
      <c r="A458" s="151"/>
      <c r="B458" s="168"/>
      <c r="C458" s="168"/>
      <c r="D458" s="168"/>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customFormat="false" ht="15.75" hidden="false" customHeight="false" outlineLevel="0" collapsed="false">
      <c r="A459" s="151"/>
      <c r="B459" s="168"/>
      <c r="C459" s="168"/>
      <c r="D459" s="168"/>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customFormat="false" ht="15.75" hidden="false" customHeight="false" outlineLevel="0" collapsed="false">
      <c r="A460" s="151"/>
      <c r="B460" s="168"/>
      <c r="C460" s="168"/>
      <c r="D460" s="168"/>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customFormat="false" ht="15.75" hidden="false" customHeight="false" outlineLevel="0" collapsed="false">
      <c r="A461" s="151"/>
      <c r="B461" s="168"/>
      <c r="C461" s="168"/>
      <c r="D461" s="168"/>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customFormat="false" ht="15.75" hidden="false" customHeight="false" outlineLevel="0" collapsed="false">
      <c r="A462" s="151"/>
      <c r="B462" s="168"/>
      <c r="C462" s="168"/>
      <c r="D462" s="168"/>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customFormat="false" ht="15.75" hidden="false" customHeight="false" outlineLevel="0" collapsed="false">
      <c r="A463" s="151"/>
      <c r="B463" s="168"/>
      <c r="C463" s="168"/>
      <c r="D463" s="168"/>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customFormat="false" ht="15.75" hidden="false" customHeight="false" outlineLevel="0" collapsed="false">
      <c r="A464" s="151"/>
      <c r="B464" s="168"/>
      <c r="C464" s="168"/>
      <c r="D464" s="168"/>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customFormat="false" ht="15.75" hidden="false" customHeight="false" outlineLevel="0" collapsed="false">
      <c r="A465" s="151"/>
      <c r="B465" s="168"/>
      <c r="C465" s="168"/>
      <c r="D465" s="168"/>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customFormat="false" ht="15.75" hidden="false" customHeight="false" outlineLevel="0" collapsed="false">
      <c r="A466" s="151"/>
      <c r="B466" s="168"/>
      <c r="C466" s="168"/>
      <c r="D466" s="168"/>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customFormat="false" ht="15.75" hidden="false" customHeight="false" outlineLevel="0" collapsed="false">
      <c r="A467" s="151"/>
      <c r="B467" s="168"/>
      <c r="C467" s="168"/>
      <c r="D467" s="168"/>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customFormat="false" ht="15.75" hidden="false" customHeight="false" outlineLevel="0" collapsed="false">
      <c r="A468" s="151"/>
      <c r="B468" s="168"/>
      <c r="C468" s="168"/>
      <c r="D468" s="168"/>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customFormat="false" ht="15.75" hidden="false" customHeight="false" outlineLevel="0" collapsed="false">
      <c r="A469" s="151"/>
      <c r="B469" s="168"/>
      <c r="C469" s="168"/>
      <c r="D469" s="168"/>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customFormat="false" ht="15.75" hidden="false" customHeight="false" outlineLevel="0" collapsed="false">
      <c r="A470" s="151"/>
      <c r="B470" s="168"/>
      <c r="C470" s="168"/>
      <c r="D470" s="168"/>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customFormat="false" ht="15.75" hidden="false" customHeight="false" outlineLevel="0" collapsed="false">
      <c r="A471" s="151"/>
      <c r="B471" s="168"/>
      <c r="C471" s="168"/>
      <c r="D471" s="168"/>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customFormat="false" ht="15.75" hidden="false" customHeight="false" outlineLevel="0" collapsed="false">
      <c r="A472" s="151"/>
      <c r="B472" s="168"/>
      <c r="C472" s="168"/>
      <c r="D472" s="168"/>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customFormat="false" ht="15.75" hidden="false" customHeight="false" outlineLevel="0" collapsed="false">
      <c r="A473" s="151"/>
      <c r="B473" s="168"/>
      <c r="C473" s="168"/>
      <c r="D473" s="168"/>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customFormat="false" ht="15.75" hidden="false" customHeight="false" outlineLevel="0" collapsed="false">
      <c r="A474" s="151"/>
      <c r="B474" s="168"/>
      <c r="C474" s="168"/>
      <c r="D474" s="168"/>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customFormat="false" ht="15.75" hidden="false" customHeight="false" outlineLevel="0" collapsed="false">
      <c r="A475" s="151"/>
      <c r="B475" s="168"/>
      <c r="C475" s="168"/>
      <c r="D475" s="168"/>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customFormat="false" ht="15.75" hidden="false" customHeight="false" outlineLevel="0" collapsed="false">
      <c r="A476" s="151"/>
      <c r="B476" s="168"/>
      <c r="C476" s="168"/>
      <c r="D476" s="168"/>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customFormat="false" ht="15.75" hidden="false" customHeight="false" outlineLevel="0" collapsed="false">
      <c r="A477" s="151"/>
      <c r="B477" s="168"/>
      <c r="C477" s="168"/>
      <c r="D477" s="168"/>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customFormat="false" ht="15.75" hidden="false" customHeight="false" outlineLevel="0" collapsed="false">
      <c r="A478" s="151"/>
      <c r="B478" s="168"/>
      <c r="C478" s="168"/>
      <c r="D478" s="168"/>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customFormat="false" ht="15.75" hidden="false" customHeight="false" outlineLevel="0" collapsed="false">
      <c r="A479" s="151"/>
      <c r="B479" s="168"/>
      <c r="C479" s="168"/>
      <c r="D479" s="168"/>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customFormat="false" ht="15.75" hidden="false" customHeight="false" outlineLevel="0" collapsed="false">
      <c r="A480" s="151"/>
      <c r="B480" s="168"/>
      <c r="C480" s="168"/>
      <c r="D480" s="168"/>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customFormat="false" ht="15.75" hidden="false" customHeight="false" outlineLevel="0" collapsed="false">
      <c r="A481" s="151"/>
      <c r="B481" s="168"/>
      <c r="C481" s="168"/>
      <c r="D481" s="168"/>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customFormat="false" ht="15.75" hidden="false" customHeight="false" outlineLevel="0" collapsed="false">
      <c r="A482" s="151"/>
      <c r="B482" s="168"/>
      <c r="C482" s="168"/>
      <c r="D482" s="168"/>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customFormat="false" ht="15.75" hidden="false" customHeight="false" outlineLevel="0" collapsed="false">
      <c r="A483" s="151"/>
      <c r="B483" s="168"/>
      <c r="C483" s="168"/>
      <c r="D483" s="168"/>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customFormat="false" ht="15.75" hidden="false" customHeight="false" outlineLevel="0" collapsed="false">
      <c r="A484" s="151"/>
      <c r="B484" s="168"/>
      <c r="C484" s="168"/>
      <c r="D484" s="168"/>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customFormat="false" ht="15.75" hidden="false" customHeight="false" outlineLevel="0" collapsed="false">
      <c r="A485" s="151"/>
      <c r="B485" s="168"/>
      <c r="C485" s="168"/>
      <c r="D485" s="168"/>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customFormat="false" ht="15.75" hidden="false" customHeight="false" outlineLevel="0" collapsed="false">
      <c r="A486" s="151"/>
      <c r="B486" s="168"/>
      <c r="C486" s="168"/>
      <c r="D486" s="168"/>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customFormat="false" ht="15.75" hidden="false" customHeight="false" outlineLevel="0" collapsed="false">
      <c r="A487" s="151"/>
      <c r="B487" s="168"/>
      <c r="C487" s="168"/>
      <c r="D487" s="168"/>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customFormat="false" ht="15.75" hidden="false" customHeight="false" outlineLevel="0" collapsed="false">
      <c r="A488" s="151"/>
      <c r="B488" s="168"/>
      <c r="C488" s="168"/>
      <c r="D488" s="168"/>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customFormat="false" ht="15.75" hidden="false" customHeight="false" outlineLevel="0" collapsed="false">
      <c r="A489" s="151"/>
      <c r="B489" s="168"/>
      <c r="C489" s="168"/>
      <c r="D489" s="168"/>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customFormat="false" ht="15.75" hidden="false" customHeight="false" outlineLevel="0" collapsed="false">
      <c r="A490" s="151"/>
      <c r="B490" s="168"/>
      <c r="C490" s="168"/>
      <c r="D490" s="168"/>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customFormat="false" ht="15.75" hidden="false" customHeight="false" outlineLevel="0" collapsed="false">
      <c r="A491" s="151"/>
      <c r="B491" s="168"/>
      <c r="C491" s="168"/>
      <c r="D491" s="168"/>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customFormat="false" ht="15.75" hidden="false" customHeight="false" outlineLevel="0" collapsed="false">
      <c r="A492" s="151"/>
      <c r="B492" s="168"/>
      <c r="C492" s="168"/>
      <c r="D492" s="168"/>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customFormat="false" ht="15.75" hidden="false" customHeight="false" outlineLevel="0" collapsed="false">
      <c r="A493" s="151"/>
      <c r="B493" s="168"/>
      <c r="C493" s="168"/>
      <c r="D493" s="168"/>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customFormat="false" ht="15.75" hidden="false" customHeight="false" outlineLevel="0" collapsed="false">
      <c r="A494" s="151"/>
      <c r="B494" s="168"/>
      <c r="C494" s="168"/>
      <c r="D494" s="168"/>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customFormat="false" ht="15.75" hidden="false" customHeight="false" outlineLevel="0" collapsed="false">
      <c r="A495" s="151"/>
      <c r="B495" s="168"/>
      <c r="C495" s="168"/>
      <c r="D495" s="168"/>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customFormat="false" ht="15.75" hidden="false" customHeight="false" outlineLevel="0" collapsed="false">
      <c r="A496" s="151"/>
      <c r="B496" s="168"/>
      <c r="C496" s="168"/>
      <c r="D496" s="168"/>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customFormat="false" ht="15.75" hidden="false" customHeight="false" outlineLevel="0" collapsed="false">
      <c r="A497" s="151"/>
      <c r="B497" s="168"/>
      <c r="C497" s="168"/>
      <c r="D497" s="168"/>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customFormat="false" ht="15.75" hidden="false" customHeight="false" outlineLevel="0" collapsed="false">
      <c r="A498" s="151"/>
      <c r="B498" s="168"/>
      <c r="C498" s="168"/>
      <c r="D498" s="168"/>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customFormat="false" ht="15.75" hidden="false" customHeight="false" outlineLevel="0" collapsed="false">
      <c r="A499" s="151"/>
      <c r="B499" s="168"/>
      <c r="C499" s="168"/>
      <c r="D499" s="168"/>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customFormat="false" ht="15.75" hidden="false" customHeight="false" outlineLevel="0" collapsed="false">
      <c r="A500" s="151"/>
      <c r="B500" s="168"/>
      <c r="C500" s="168"/>
      <c r="D500" s="168"/>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customFormat="false" ht="15.75" hidden="false" customHeight="false" outlineLevel="0" collapsed="false">
      <c r="A501" s="151"/>
      <c r="B501" s="168"/>
      <c r="C501" s="168"/>
      <c r="D501" s="168"/>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customFormat="false" ht="15.75" hidden="false" customHeight="false" outlineLevel="0" collapsed="false">
      <c r="A502" s="151"/>
      <c r="B502" s="168"/>
      <c r="C502" s="168"/>
      <c r="D502" s="168"/>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customFormat="false" ht="15.75" hidden="false" customHeight="false" outlineLevel="0" collapsed="false">
      <c r="A503" s="151"/>
      <c r="B503" s="168"/>
      <c r="C503" s="168"/>
      <c r="D503" s="168"/>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customFormat="false" ht="15.75" hidden="false" customHeight="false" outlineLevel="0" collapsed="false">
      <c r="A504" s="151"/>
      <c r="B504" s="168"/>
      <c r="C504" s="168"/>
      <c r="D504" s="168"/>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customFormat="false" ht="15.75" hidden="false" customHeight="false" outlineLevel="0" collapsed="false">
      <c r="A505" s="151"/>
      <c r="B505" s="168"/>
      <c r="C505" s="168"/>
      <c r="D505" s="168"/>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customFormat="false" ht="15.75" hidden="false" customHeight="false" outlineLevel="0" collapsed="false">
      <c r="A506" s="151"/>
      <c r="B506" s="168"/>
      <c r="C506" s="168"/>
      <c r="D506" s="168"/>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customFormat="false" ht="15.75" hidden="false" customHeight="false" outlineLevel="0" collapsed="false">
      <c r="A507" s="151"/>
      <c r="B507" s="168"/>
      <c r="C507" s="168"/>
      <c r="D507" s="168"/>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customFormat="false" ht="15.75" hidden="false" customHeight="false" outlineLevel="0" collapsed="false">
      <c r="A508" s="151"/>
      <c r="B508" s="168"/>
      <c r="C508" s="168"/>
      <c r="D508" s="168"/>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customFormat="false" ht="15.75" hidden="false" customHeight="false" outlineLevel="0" collapsed="false">
      <c r="A509" s="151"/>
      <c r="B509" s="168"/>
      <c r="C509" s="168"/>
      <c r="D509" s="168"/>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customFormat="false" ht="15.75" hidden="false" customHeight="false" outlineLevel="0" collapsed="false">
      <c r="A510" s="151"/>
      <c r="B510" s="168"/>
      <c r="C510" s="168"/>
      <c r="D510" s="168"/>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customFormat="false" ht="15.75" hidden="false" customHeight="false" outlineLevel="0" collapsed="false">
      <c r="A511" s="151"/>
      <c r="B511" s="168"/>
      <c r="C511" s="168"/>
      <c r="D511" s="168"/>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customFormat="false" ht="15.75" hidden="false" customHeight="false" outlineLevel="0" collapsed="false">
      <c r="A512" s="151"/>
      <c r="B512" s="168"/>
      <c r="C512" s="168"/>
      <c r="D512" s="168"/>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customFormat="false" ht="15.75" hidden="false" customHeight="false" outlineLevel="0" collapsed="false">
      <c r="A513" s="151"/>
      <c r="B513" s="168"/>
      <c r="C513" s="168"/>
      <c r="D513" s="168"/>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customFormat="false" ht="15.75" hidden="false" customHeight="false" outlineLevel="0" collapsed="false">
      <c r="A514" s="151"/>
      <c r="B514" s="168"/>
      <c r="C514" s="168"/>
      <c r="D514" s="168"/>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customFormat="false" ht="15.75" hidden="false" customHeight="false" outlineLevel="0" collapsed="false">
      <c r="A515" s="151"/>
      <c r="B515" s="168"/>
      <c r="C515" s="168"/>
      <c r="D515" s="168"/>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customFormat="false" ht="15.75" hidden="false" customHeight="false" outlineLevel="0" collapsed="false">
      <c r="A516" s="151"/>
      <c r="B516" s="168"/>
      <c r="C516" s="168"/>
      <c r="D516" s="168"/>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customFormat="false" ht="15.75" hidden="false" customHeight="false" outlineLevel="0" collapsed="false">
      <c r="A517" s="151"/>
      <c r="B517" s="168"/>
      <c r="C517" s="168"/>
      <c r="D517" s="168"/>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customFormat="false" ht="15.75" hidden="false" customHeight="false" outlineLevel="0" collapsed="false">
      <c r="A518" s="151"/>
      <c r="B518" s="168"/>
      <c r="C518" s="168"/>
      <c r="D518" s="168"/>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customFormat="false" ht="15.75" hidden="false" customHeight="false" outlineLevel="0" collapsed="false">
      <c r="A519" s="151"/>
      <c r="B519" s="168"/>
      <c r="C519" s="168"/>
      <c r="D519" s="168"/>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customFormat="false" ht="15.75" hidden="false" customHeight="false" outlineLevel="0" collapsed="false">
      <c r="A520" s="151"/>
      <c r="B520" s="168"/>
      <c r="C520" s="168"/>
      <c r="D520" s="168"/>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customFormat="false" ht="15.75" hidden="false" customHeight="false" outlineLevel="0" collapsed="false">
      <c r="A521" s="151"/>
      <c r="B521" s="168"/>
      <c r="C521" s="168"/>
      <c r="D521" s="168"/>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customFormat="false" ht="15.75" hidden="false" customHeight="false" outlineLevel="0" collapsed="false">
      <c r="A522" s="151"/>
      <c r="B522" s="168"/>
      <c r="C522" s="168"/>
      <c r="D522" s="168"/>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customFormat="false" ht="15.75" hidden="false" customHeight="false" outlineLevel="0" collapsed="false">
      <c r="A523" s="151"/>
      <c r="B523" s="168"/>
      <c r="C523" s="168"/>
      <c r="D523" s="168"/>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customFormat="false" ht="15.75" hidden="false" customHeight="false" outlineLevel="0" collapsed="false">
      <c r="A524" s="151"/>
      <c r="B524" s="168"/>
      <c r="C524" s="168"/>
      <c r="D524" s="168"/>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customFormat="false" ht="15.75" hidden="false" customHeight="false" outlineLevel="0" collapsed="false">
      <c r="A525" s="151"/>
      <c r="B525" s="168"/>
      <c r="C525" s="168"/>
      <c r="D525" s="168"/>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customFormat="false" ht="15.75" hidden="false" customHeight="false" outlineLevel="0" collapsed="false">
      <c r="A526" s="151"/>
      <c r="B526" s="168"/>
      <c r="C526" s="168"/>
      <c r="D526" s="168"/>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customFormat="false" ht="15.75" hidden="false" customHeight="false" outlineLevel="0" collapsed="false">
      <c r="A527" s="151"/>
      <c r="B527" s="168"/>
      <c r="C527" s="168"/>
      <c r="D527" s="168"/>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customFormat="false" ht="15.75" hidden="false" customHeight="false" outlineLevel="0" collapsed="false">
      <c r="A528" s="151"/>
      <c r="B528" s="168"/>
      <c r="C528" s="168"/>
      <c r="D528" s="168"/>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customFormat="false" ht="15.75" hidden="false" customHeight="false" outlineLevel="0" collapsed="false">
      <c r="A529" s="151"/>
      <c r="B529" s="168"/>
      <c r="C529" s="168"/>
      <c r="D529" s="168"/>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customFormat="false" ht="15.75" hidden="false" customHeight="false" outlineLevel="0" collapsed="false">
      <c r="A530" s="151"/>
      <c r="B530" s="168"/>
      <c r="C530" s="168"/>
      <c r="D530" s="168"/>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customFormat="false" ht="15.75" hidden="false" customHeight="false" outlineLevel="0" collapsed="false">
      <c r="A531" s="151"/>
      <c r="B531" s="168"/>
      <c r="C531" s="168"/>
      <c r="D531" s="168"/>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customFormat="false" ht="15.75" hidden="false" customHeight="false" outlineLevel="0" collapsed="false">
      <c r="A532" s="151"/>
      <c r="B532" s="168"/>
      <c r="C532" s="168"/>
      <c r="D532" s="168"/>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customFormat="false" ht="15.75" hidden="false" customHeight="false" outlineLevel="0" collapsed="false">
      <c r="A533" s="151"/>
      <c r="B533" s="168"/>
      <c r="C533" s="168"/>
      <c r="D533" s="168"/>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customFormat="false" ht="15.75" hidden="false" customHeight="false" outlineLevel="0" collapsed="false">
      <c r="A534" s="151"/>
      <c r="B534" s="168"/>
      <c r="C534" s="168"/>
      <c r="D534" s="168"/>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customFormat="false" ht="15.75" hidden="false" customHeight="false" outlineLevel="0" collapsed="false">
      <c r="A535" s="151"/>
      <c r="B535" s="168"/>
      <c r="C535" s="168"/>
      <c r="D535" s="168"/>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customFormat="false" ht="15.75" hidden="false" customHeight="false" outlineLevel="0" collapsed="false">
      <c r="A536" s="151"/>
      <c r="B536" s="168"/>
      <c r="C536" s="168"/>
      <c r="D536" s="168"/>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customFormat="false" ht="15.75" hidden="false" customHeight="false" outlineLevel="0" collapsed="false">
      <c r="A537" s="151"/>
      <c r="B537" s="168"/>
      <c r="C537" s="168"/>
      <c r="D537" s="168"/>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customFormat="false" ht="15.75" hidden="false" customHeight="false" outlineLevel="0" collapsed="false">
      <c r="A538" s="151"/>
      <c r="B538" s="168"/>
      <c r="C538" s="168"/>
      <c r="D538" s="168"/>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customFormat="false" ht="15.75" hidden="false" customHeight="false" outlineLevel="0" collapsed="false">
      <c r="A539" s="151"/>
      <c r="B539" s="168"/>
      <c r="C539" s="168"/>
      <c r="D539" s="168"/>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customFormat="false" ht="15.75" hidden="false" customHeight="false" outlineLevel="0" collapsed="false">
      <c r="A540" s="151"/>
      <c r="B540" s="168"/>
      <c r="C540" s="168"/>
      <c r="D540" s="168"/>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customFormat="false" ht="15.75" hidden="false" customHeight="false" outlineLevel="0" collapsed="false">
      <c r="A541" s="151"/>
      <c r="B541" s="168"/>
      <c r="C541" s="168"/>
      <c r="D541" s="168"/>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customFormat="false" ht="15.75" hidden="false" customHeight="false" outlineLevel="0" collapsed="false">
      <c r="A542" s="151"/>
      <c r="B542" s="168"/>
      <c r="C542" s="168"/>
      <c r="D542" s="168"/>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customFormat="false" ht="15.75" hidden="false" customHeight="false" outlineLevel="0" collapsed="false">
      <c r="A543" s="151"/>
      <c r="B543" s="168"/>
      <c r="C543" s="168"/>
      <c r="D543" s="168"/>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customFormat="false" ht="15.75" hidden="false" customHeight="false" outlineLevel="0" collapsed="false">
      <c r="A544" s="151"/>
      <c r="B544" s="168"/>
      <c r="C544" s="168"/>
      <c r="D544" s="168"/>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customFormat="false" ht="15.75" hidden="false" customHeight="false" outlineLevel="0" collapsed="false">
      <c r="A545" s="151"/>
      <c r="B545" s="168"/>
      <c r="C545" s="168"/>
      <c r="D545" s="168"/>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customFormat="false" ht="15.75" hidden="false" customHeight="false" outlineLevel="0" collapsed="false">
      <c r="A546" s="151"/>
      <c r="B546" s="168"/>
      <c r="C546" s="168"/>
      <c r="D546" s="168"/>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customFormat="false" ht="15.75" hidden="false" customHeight="false" outlineLevel="0" collapsed="false">
      <c r="A547" s="151"/>
      <c r="B547" s="168"/>
      <c r="C547" s="168"/>
      <c r="D547" s="168"/>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customFormat="false" ht="15.75" hidden="false" customHeight="false" outlineLevel="0" collapsed="false">
      <c r="A548" s="151"/>
      <c r="B548" s="168"/>
      <c r="C548" s="168"/>
      <c r="D548" s="168"/>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customFormat="false" ht="15.75" hidden="false" customHeight="false" outlineLevel="0" collapsed="false">
      <c r="A549" s="151"/>
      <c r="B549" s="168"/>
      <c r="C549" s="168"/>
      <c r="D549" s="168"/>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customFormat="false" ht="15.75" hidden="false" customHeight="false" outlineLevel="0" collapsed="false">
      <c r="A550" s="151"/>
      <c r="B550" s="168"/>
      <c r="C550" s="168"/>
      <c r="D550" s="168"/>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customFormat="false" ht="15.75" hidden="false" customHeight="false" outlineLevel="0" collapsed="false">
      <c r="A551" s="151"/>
      <c r="B551" s="168"/>
      <c r="C551" s="168"/>
      <c r="D551" s="168"/>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customFormat="false" ht="15.75" hidden="false" customHeight="false" outlineLevel="0" collapsed="false">
      <c r="A552" s="151"/>
      <c r="B552" s="168"/>
      <c r="C552" s="168"/>
      <c r="D552" s="168"/>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customFormat="false" ht="15.75" hidden="false" customHeight="false" outlineLevel="0" collapsed="false">
      <c r="A553" s="151"/>
      <c r="B553" s="168"/>
      <c r="C553" s="168"/>
      <c r="D553" s="168"/>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customFormat="false" ht="15.75" hidden="false" customHeight="false" outlineLevel="0" collapsed="false">
      <c r="A554" s="151"/>
      <c r="B554" s="168"/>
      <c r="C554" s="168"/>
      <c r="D554" s="168"/>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customFormat="false" ht="15.75" hidden="false" customHeight="false" outlineLevel="0" collapsed="false">
      <c r="A555" s="151"/>
      <c r="B555" s="168"/>
      <c r="C555" s="168"/>
      <c r="D555" s="168"/>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customFormat="false" ht="15.75" hidden="false" customHeight="false" outlineLevel="0" collapsed="false">
      <c r="A556" s="151"/>
      <c r="B556" s="168"/>
      <c r="C556" s="168"/>
      <c r="D556" s="168"/>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customFormat="false" ht="15.75" hidden="false" customHeight="false" outlineLevel="0" collapsed="false">
      <c r="A557" s="151"/>
      <c r="B557" s="168"/>
      <c r="C557" s="168"/>
      <c r="D557" s="168"/>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customFormat="false" ht="15.75" hidden="false" customHeight="false" outlineLevel="0" collapsed="false">
      <c r="A558" s="151"/>
      <c r="B558" s="168"/>
      <c r="C558" s="168"/>
      <c r="D558" s="168"/>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customFormat="false" ht="15.75" hidden="false" customHeight="false" outlineLevel="0" collapsed="false">
      <c r="A559" s="151"/>
      <c r="B559" s="168"/>
      <c r="C559" s="168"/>
      <c r="D559" s="168"/>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customFormat="false" ht="15.75" hidden="false" customHeight="false" outlineLevel="0" collapsed="false">
      <c r="A560" s="151"/>
      <c r="B560" s="168"/>
      <c r="C560" s="168"/>
      <c r="D560" s="168"/>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customFormat="false" ht="15.75" hidden="false" customHeight="false" outlineLevel="0" collapsed="false">
      <c r="A561" s="151"/>
      <c r="B561" s="168"/>
      <c r="C561" s="168"/>
      <c r="D561" s="168"/>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customFormat="false" ht="15.75" hidden="false" customHeight="false" outlineLevel="0" collapsed="false">
      <c r="A562" s="151"/>
      <c r="B562" s="168"/>
      <c r="C562" s="168"/>
      <c r="D562" s="168"/>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customFormat="false" ht="15.75" hidden="false" customHeight="false" outlineLevel="0" collapsed="false">
      <c r="A563" s="151"/>
      <c r="B563" s="168"/>
      <c r="C563" s="168"/>
      <c r="D563" s="168"/>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customFormat="false" ht="15.75" hidden="false" customHeight="false" outlineLevel="0" collapsed="false">
      <c r="A564" s="151"/>
      <c r="B564" s="168"/>
      <c r="C564" s="168"/>
      <c r="D564" s="168"/>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customFormat="false" ht="15.75" hidden="false" customHeight="false" outlineLevel="0" collapsed="false">
      <c r="A565" s="151"/>
      <c r="B565" s="168"/>
      <c r="C565" s="168"/>
      <c r="D565" s="168"/>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customFormat="false" ht="15.75" hidden="false" customHeight="false" outlineLevel="0" collapsed="false">
      <c r="A566" s="151"/>
      <c r="B566" s="168"/>
      <c r="C566" s="168"/>
      <c r="D566" s="168"/>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customFormat="false" ht="15.75" hidden="false" customHeight="false" outlineLevel="0" collapsed="false">
      <c r="A567" s="151"/>
      <c r="B567" s="168"/>
      <c r="C567" s="168"/>
      <c r="D567" s="168"/>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customFormat="false" ht="15.75" hidden="false" customHeight="false" outlineLevel="0" collapsed="false">
      <c r="A568" s="151"/>
      <c r="B568" s="168"/>
      <c r="C568" s="168"/>
      <c r="D568" s="168"/>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customFormat="false" ht="15.75" hidden="false" customHeight="false" outlineLevel="0" collapsed="false">
      <c r="A569" s="151"/>
      <c r="B569" s="168"/>
      <c r="C569" s="168"/>
      <c r="D569" s="168"/>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customFormat="false" ht="15.75" hidden="false" customHeight="false" outlineLevel="0" collapsed="false">
      <c r="A570" s="151"/>
      <c r="B570" s="168"/>
      <c r="C570" s="168"/>
      <c r="D570" s="168"/>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customFormat="false" ht="15.75" hidden="false" customHeight="false" outlineLevel="0" collapsed="false">
      <c r="A571" s="151"/>
      <c r="B571" s="168"/>
      <c r="C571" s="168"/>
      <c r="D571" s="168"/>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customFormat="false" ht="15.75" hidden="false" customHeight="false" outlineLevel="0" collapsed="false">
      <c r="A572" s="151"/>
      <c r="B572" s="168"/>
      <c r="C572" s="168"/>
      <c r="D572" s="168"/>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customFormat="false" ht="15.75" hidden="false" customHeight="false" outlineLevel="0" collapsed="false">
      <c r="A573" s="151"/>
      <c r="B573" s="168"/>
      <c r="C573" s="168"/>
      <c r="D573" s="168"/>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customFormat="false" ht="15.75" hidden="false" customHeight="false" outlineLevel="0" collapsed="false">
      <c r="A574" s="151"/>
      <c r="B574" s="168"/>
      <c r="C574" s="168"/>
      <c r="D574" s="168"/>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customFormat="false" ht="15.75" hidden="false" customHeight="false" outlineLevel="0" collapsed="false">
      <c r="A575" s="151"/>
      <c r="B575" s="168"/>
      <c r="C575" s="168"/>
      <c r="D575" s="168"/>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customFormat="false" ht="15.75" hidden="false" customHeight="false" outlineLevel="0" collapsed="false">
      <c r="A576" s="151"/>
      <c r="B576" s="168"/>
      <c r="C576" s="168"/>
      <c r="D576" s="168"/>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customFormat="false" ht="15.75" hidden="false" customHeight="false" outlineLevel="0" collapsed="false">
      <c r="A577" s="151"/>
      <c r="B577" s="168"/>
      <c r="C577" s="168"/>
      <c r="D577" s="168"/>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customFormat="false" ht="15.75" hidden="false" customHeight="false" outlineLevel="0" collapsed="false">
      <c r="A578" s="151"/>
      <c r="B578" s="168"/>
      <c r="C578" s="168"/>
      <c r="D578" s="168"/>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customFormat="false" ht="15.75" hidden="false" customHeight="false" outlineLevel="0" collapsed="false">
      <c r="A579" s="151"/>
      <c r="B579" s="168"/>
      <c r="C579" s="168"/>
      <c r="D579" s="168"/>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customFormat="false" ht="15.75" hidden="false" customHeight="false" outlineLevel="0" collapsed="false">
      <c r="A580" s="151"/>
      <c r="B580" s="168"/>
      <c r="C580" s="168"/>
      <c r="D580" s="168"/>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customFormat="false" ht="15.75" hidden="false" customHeight="false" outlineLevel="0" collapsed="false">
      <c r="A581" s="151"/>
      <c r="B581" s="168"/>
      <c r="C581" s="168"/>
      <c r="D581" s="168"/>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customFormat="false" ht="15.75" hidden="false" customHeight="false" outlineLevel="0" collapsed="false">
      <c r="A582" s="151"/>
      <c r="B582" s="168"/>
      <c r="C582" s="168"/>
      <c r="D582" s="168"/>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customFormat="false" ht="15.75" hidden="false" customHeight="false" outlineLevel="0" collapsed="false">
      <c r="A583" s="151"/>
      <c r="B583" s="168"/>
      <c r="C583" s="168"/>
      <c r="D583" s="168"/>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customFormat="false" ht="15.75" hidden="false" customHeight="false" outlineLevel="0" collapsed="false">
      <c r="A584" s="151"/>
      <c r="B584" s="168"/>
      <c r="C584" s="168"/>
      <c r="D584" s="168"/>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customFormat="false" ht="15.75" hidden="false" customHeight="false" outlineLevel="0" collapsed="false">
      <c r="A585" s="151"/>
      <c r="B585" s="168"/>
      <c r="C585" s="168"/>
      <c r="D585" s="168"/>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customFormat="false" ht="15.75" hidden="false" customHeight="false" outlineLevel="0" collapsed="false">
      <c r="A586" s="151"/>
      <c r="B586" s="168"/>
      <c r="C586" s="168"/>
      <c r="D586" s="168"/>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customFormat="false" ht="15.75" hidden="false" customHeight="false" outlineLevel="0" collapsed="false">
      <c r="A587" s="151"/>
      <c r="B587" s="168"/>
      <c r="C587" s="168"/>
      <c r="D587" s="168"/>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customFormat="false" ht="15.75" hidden="false" customHeight="false" outlineLevel="0" collapsed="false">
      <c r="A588" s="151"/>
      <c r="B588" s="168"/>
      <c r="C588" s="168"/>
      <c r="D588" s="168"/>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customFormat="false" ht="15.75" hidden="false" customHeight="false" outlineLevel="0" collapsed="false">
      <c r="A589" s="151"/>
      <c r="B589" s="168"/>
      <c r="C589" s="168"/>
      <c r="D589" s="168"/>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customFormat="false" ht="15.75" hidden="false" customHeight="false" outlineLevel="0" collapsed="false">
      <c r="A590" s="151"/>
      <c r="B590" s="168"/>
      <c r="C590" s="168"/>
      <c r="D590" s="168"/>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customFormat="false" ht="15.75" hidden="false" customHeight="false" outlineLevel="0" collapsed="false">
      <c r="A591" s="151"/>
      <c r="B591" s="168"/>
      <c r="C591" s="168"/>
      <c r="D591" s="168"/>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customFormat="false" ht="15.75" hidden="false" customHeight="false" outlineLevel="0" collapsed="false">
      <c r="A592" s="151"/>
      <c r="B592" s="168"/>
      <c r="C592" s="168"/>
      <c r="D592" s="168"/>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customFormat="false" ht="15.75" hidden="false" customHeight="false" outlineLevel="0" collapsed="false">
      <c r="A593" s="151"/>
      <c r="B593" s="168"/>
      <c r="C593" s="168"/>
      <c r="D593" s="168"/>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customFormat="false" ht="15.75" hidden="false" customHeight="false" outlineLevel="0" collapsed="false">
      <c r="A594" s="151"/>
      <c r="B594" s="168"/>
      <c r="C594" s="168"/>
      <c r="D594" s="168"/>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customFormat="false" ht="15.75" hidden="false" customHeight="false" outlineLevel="0" collapsed="false">
      <c r="A595" s="151"/>
      <c r="B595" s="168"/>
      <c r="C595" s="168"/>
      <c r="D595" s="168"/>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customFormat="false" ht="15.75" hidden="false" customHeight="false" outlineLevel="0" collapsed="false">
      <c r="A596" s="151"/>
      <c r="B596" s="168"/>
      <c r="C596" s="168"/>
      <c r="D596" s="168"/>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customFormat="false" ht="15.75" hidden="false" customHeight="false" outlineLevel="0" collapsed="false">
      <c r="A597" s="151"/>
      <c r="B597" s="168"/>
      <c r="C597" s="168"/>
      <c r="D597" s="168"/>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customFormat="false" ht="15.75" hidden="false" customHeight="false" outlineLevel="0" collapsed="false">
      <c r="A598" s="151"/>
      <c r="B598" s="168"/>
      <c r="C598" s="168"/>
      <c r="D598" s="168"/>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customFormat="false" ht="15.75" hidden="false" customHeight="false" outlineLevel="0" collapsed="false">
      <c r="A599" s="151"/>
      <c r="B599" s="168"/>
      <c r="C599" s="168"/>
      <c r="D599" s="168"/>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customFormat="false" ht="15.75" hidden="false" customHeight="false" outlineLevel="0" collapsed="false">
      <c r="A600" s="151"/>
      <c r="B600" s="168"/>
      <c r="C600" s="168"/>
      <c r="D600" s="168"/>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customFormat="false" ht="15.75" hidden="false" customHeight="false" outlineLevel="0" collapsed="false">
      <c r="A601" s="151"/>
      <c r="B601" s="168"/>
      <c r="C601" s="168"/>
      <c r="D601" s="168"/>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customFormat="false" ht="15.75" hidden="false" customHeight="false" outlineLevel="0" collapsed="false">
      <c r="A602" s="151"/>
      <c r="B602" s="168"/>
      <c r="C602" s="168"/>
      <c r="D602" s="168"/>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customFormat="false" ht="15.75" hidden="false" customHeight="false" outlineLevel="0" collapsed="false">
      <c r="A603" s="151"/>
      <c r="B603" s="168"/>
      <c r="C603" s="168"/>
      <c r="D603" s="168"/>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customFormat="false" ht="15.75" hidden="false" customHeight="false" outlineLevel="0" collapsed="false">
      <c r="A604" s="151"/>
      <c r="B604" s="168"/>
      <c r="C604" s="168"/>
      <c r="D604" s="168"/>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customFormat="false" ht="15.75" hidden="false" customHeight="false" outlineLevel="0" collapsed="false">
      <c r="A605" s="151"/>
      <c r="B605" s="168"/>
      <c r="C605" s="168"/>
      <c r="D605" s="168"/>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customFormat="false" ht="15.75" hidden="false" customHeight="false" outlineLevel="0" collapsed="false">
      <c r="A606" s="151"/>
      <c r="B606" s="168"/>
      <c r="C606" s="168"/>
      <c r="D606" s="168"/>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customFormat="false" ht="15.75" hidden="false" customHeight="false" outlineLevel="0" collapsed="false">
      <c r="A607" s="151"/>
      <c r="B607" s="168"/>
      <c r="C607" s="168"/>
      <c r="D607" s="168"/>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customFormat="false" ht="15.75" hidden="false" customHeight="false" outlineLevel="0" collapsed="false">
      <c r="A608" s="151"/>
      <c r="B608" s="168"/>
      <c r="C608" s="168"/>
      <c r="D608" s="168"/>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customFormat="false" ht="15.75" hidden="false" customHeight="false" outlineLevel="0" collapsed="false">
      <c r="A609" s="151"/>
      <c r="B609" s="168"/>
      <c r="C609" s="168"/>
      <c r="D609" s="168"/>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customFormat="false" ht="15.75" hidden="false" customHeight="false" outlineLevel="0" collapsed="false">
      <c r="A610" s="151"/>
      <c r="B610" s="168"/>
      <c r="C610" s="168"/>
      <c r="D610" s="168"/>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customFormat="false" ht="15.75" hidden="false" customHeight="false" outlineLevel="0" collapsed="false">
      <c r="A611" s="151"/>
      <c r="B611" s="168"/>
      <c r="C611" s="168"/>
      <c r="D611" s="168"/>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customFormat="false" ht="15.75" hidden="false" customHeight="false" outlineLevel="0" collapsed="false">
      <c r="A612" s="151"/>
      <c r="B612" s="168"/>
      <c r="C612" s="168"/>
      <c r="D612" s="168"/>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customFormat="false" ht="15.75" hidden="false" customHeight="false" outlineLevel="0" collapsed="false">
      <c r="A613" s="151"/>
      <c r="B613" s="168"/>
      <c r="C613" s="168"/>
      <c r="D613" s="168"/>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customFormat="false" ht="15.75" hidden="false" customHeight="false" outlineLevel="0" collapsed="false">
      <c r="A614" s="151"/>
      <c r="B614" s="168"/>
      <c r="C614" s="168"/>
      <c r="D614" s="168"/>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customFormat="false" ht="15.75" hidden="false" customHeight="false" outlineLevel="0" collapsed="false">
      <c r="A615" s="151"/>
      <c r="B615" s="168"/>
      <c r="C615" s="168"/>
      <c r="D615" s="168"/>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customFormat="false" ht="15.75" hidden="false" customHeight="false" outlineLevel="0" collapsed="false">
      <c r="A616" s="151"/>
      <c r="B616" s="168"/>
      <c r="C616" s="168"/>
      <c r="D616" s="168"/>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customFormat="false" ht="15.75" hidden="false" customHeight="false" outlineLevel="0" collapsed="false">
      <c r="A617" s="151"/>
      <c r="B617" s="168"/>
      <c r="C617" s="168"/>
      <c r="D617" s="168"/>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customFormat="false" ht="15.75" hidden="false" customHeight="false" outlineLevel="0" collapsed="false">
      <c r="A618" s="151"/>
      <c r="B618" s="168"/>
      <c r="C618" s="168"/>
      <c r="D618" s="168"/>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customFormat="false" ht="15.75" hidden="false" customHeight="false" outlineLevel="0" collapsed="false">
      <c r="A619" s="151"/>
      <c r="B619" s="168"/>
      <c r="C619" s="168"/>
      <c r="D619" s="168"/>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customFormat="false" ht="15.75" hidden="false" customHeight="false" outlineLevel="0" collapsed="false">
      <c r="A620" s="151"/>
      <c r="B620" s="168"/>
      <c r="C620" s="168"/>
      <c r="D620" s="168"/>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customFormat="false" ht="15.75" hidden="false" customHeight="false" outlineLevel="0" collapsed="false">
      <c r="A621" s="151"/>
      <c r="B621" s="168"/>
      <c r="C621" s="168"/>
      <c r="D621" s="168"/>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customFormat="false" ht="15.75" hidden="false" customHeight="false" outlineLevel="0" collapsed="false">
      <c r="A622" s="151"/>
      <c r="B622" s="168"/>
      <c r="C622" s="168"/>
      <c r="D622" s="168"/>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customFormat="false" ht="15.75" hidden="false" customHeight="false" outlineLevel="0" collapsed="false">
      <c r="A623" s="151"/>
      <c r="B623" s="168"/>
      <c r="C623" s="168"/>
      <c r="D623" s="168"/>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customFormat="false" ht="15.75" hidden="false" customHeight="false" outlineLevel="0" collapsed="false">
      <c r="A624" s="151"/>
      <c r="B624" s="168"/>
      <c r="C624" s="168"/>
      <c r="D624" s="168"/>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customFormat="false" ht="15.75" hidden="false" customHeight="false" outlineLevel="0" collapsed="false">
      <c r="A625" s="151"/>
      <c r="B625" s="168"/>
      <c r="C625" s="168"/>
      <c r="D625" s="168"/>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customFormat="false" ht="15.75" hidden="false" customHeight="false" outlineLevel="0" collapsed="false">
      <c r="A626" s="151"/>
      <c r="B626" s="168"/>
      <c r="C626" s="168"/>
      <c r="D626" s="168"/>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customFormat="false" ht="15.75" hidden="false" customHeight="false" outlineLevel="0" collapsed="false">
      <c r="A627" s="151"/>
      <c r="B627" s="168"/>
      <c r="C627" s="168"/>
      <c r="D627" s="168"/>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customFormat="false" ht="15.75" hidden="false" customHeight="false" outlineLevel="0" collapsed="false">
      <c r="A628" s="151"/>
      <c r="B628" s="168"/>
      <c r="C628" s="168"/>
      <c r="D628" s="168"/>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customFormat="false" ht="15.75" hidden="false" customHeight="false" outlineLevel="0" collapsed="false">
      <c r="A629" s="151"/>
      <c r="B629" s="168"/>
      <c r="C629" s="168"/>
      <c r="D629" s="168"/>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customFormat="false" ht="15.75" hidden="false" customHeight="false" outlineLevel="0" collapsed="false">
      <c r="A630" s="151"/>
      <c r="B630" s="168"/>
      <c r="C630" s="168"/>
      <c r="D630" s="168"/>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customFormat="false" ht="15.75" hidden="false" customHeight="false" outlineLevel="0" collapsed="false">
      <c r="A631" s="151"/>
      <c r="B631" s="168"/>
      <c r="C631" s="168"/>
      <c r="D631" s="168"/>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customFormat="false" ht="15.75" hidden="false" customHeight="false" outlineLevel="0" collapsed="false">
      <c r="A632" s="151"/>
      <c r="B632" s="168"/>
      <c r="C632" s="168"/>
      <c r="D632" s="168"/>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customFormat="false" ht="15.75" hidden="false" customHeight="false" outlineLevel="0" collapsed="false">
      <c r="A633" s="151"/>
      <c r="B633" s="168"/>
      <c r="C633" s="168"/>
      <c r="D633" s="168"/>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customFormat="false" ht="15.75" hidden="false" customHeight="false" outlineLevel="0" collapsed="false">
      <c r="A634" s="151"/>
      <c r="B634" s="168"/>
      <c r="C634" s="168"/>
      <c r="D634" s="168"/>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customFormat="false" ht="15.75" hidden="false" customHeight="false" outlineLevel="0" collapsed="false">
      <c r="A635" s="151"/>
      <c r="B635" s="168"/>
      <c r="C635" s="168"/>
      <c r="D635" s="168"/>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customFormat="false" ht="15.75" hidden="false" customHeight="false" outlineLevel="0" collapsed="false">
      <c r="A636" s="151"/>
      <c r="B636" s="168"/>
      <c r="C636" s="168"/>
      <c r="D636" s="168"/>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customFormat="false" ht="15.75" hidden="false" customHeight="false" outlineLevel="0" collapsed="false">
      <c r="A637" s="151"/>
      <c r="B637" s="168"/>
      <c r="C637" s="168"/>
      <c r="D637" s="168"/>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customFormat="false" ht="15.75" hidden="false" customHeight="false" outlineLevel="0" collapsed="false">
      <c r="A638" s="151"/>
      <c r="B638" s="168"/>
      <c r="C638" s="168"/>
      <c r="D638" s="168"/>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customFormat="false" ht="15.75" hidden="false" customHeight="false" outlineLevel="0" collapsed="false">
      <c r="A639" s="151"/>
      <c r="B639" s="168"/>
      <c r="C639" s="168"/>
      <c r="D639" s="168"/>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customFormat="false" ht="15.75" hidden="false" customHeight="false" outlineLevel="0" collapsed="false">
      <c r="A640" s="151"/>
      <c r="B640" s="168"/>
      <c r="C640" s="168"/>
      <c r="D640" s="168"/>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customFormat="false" ht="15.75" hidden="false" customHeight="false" outlineLevel="0" collapsed="false">
      <c r="A641" s="151"/>
      <c r="B641" s="168"/>
      <c r="C641" s="168"/>
      <c r="D641" s="168"/>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customFormat="false" ht="15.75" hidden="false" customHeight="false" outlineLevel="0" collapsed="false">
      <c r="A642" s="151"/>
      <c r="B642" s="168"/>
      <c r="C642" s="168"/>
      <c r="D642" s="168"/>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customFormat="false" ht="15.75" hidden="false" customHeight="false" outlineLevel="0" collapsed="false">
      <c r="A643" s="151"/>
      <c r="B643" s="168"/>
      <c r="C643" s="168"/>
      <c r="D643" s="168"/>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customFormat="false" ht="15.75" hidden="false" customHeight="false" outlineLevel="0" collapsed="false">
      <c r="A644" s="151"/>
      <c r="B644" s="168"/>
      <c r="C644" s="168"/>
      <c r="D644" s="168"/>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customFormat="false" ht="15.75" hidden="false" customHeight="false" outlineLevel="0" collapsed="false">
      <c r="A645" s="151"/>
      <c r="B645" s="168"/>
      <c r="C645" s="168"/>
      <c r="D645" s="168"/>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customFormat="false" ht="15.75" hidden="false" customHeight="false" outlineLevel="0" collapsed="false">
      <c r="A646" s="151"/>
      <c r="B646" s="168"/>
      <c r="C646" s="168"/>
      <c r="D646" s="168"/>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customFormat="false" ht="15.75" hidden="false" customHeight="false" outlineLevel="0" collapsed="false">
      <c r="A647" s="151"/>
      <c r="B647" s="168"/>
      <c r="C647" s="168"/>
      <c r="D647" s="168"/>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customFormat="false" ht="15.75" hidden="false" customHeight="false" outlineLevel="0" collapsed="false">
      <c r="A648" s="151"/>
      <c r="B648" s="168"/>
      <c r="C648" s="168"/>
      <c r="D648" s="168"/>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customFormat="false" ht="15.75" hidden="false" customHeight="false" outlineLevel="0" collapsed="false">
      <c r="A649" s="151"/>
      <c r="B649" s="168"/>
      <c r="C649" s="168"/>
      <c r="D649" s="168"/>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customFormat="false" ht="15.75" hidden="false" customHeight="false" outlineLevel="0" collapsed="false">
      <c r="A650" s="151"/>
      <c r="B650" s="168"/>
      <c r="C650" s="168"/>
      <c r="D650" s="168"/>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customFormat="false" ht="15.75" hidden="false" customHeight="false" outlineLevel="0" collapsed="false">
      <c r="A651" s="151"/>
      <c r="B651" s="168"/>
      <c r="C651" s="168"/>
      <c r="D651" s="168"/>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customFormat="false" ht="15.75" hidden="false" customHeight="false" outlineLevel="0" collapsed="false">
      <c r="A652" s="151"/>
      <c r="B652" s="168"/>
      <c r="C652" s="168"/>
      <c r="D652" s="168"/>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customFormat="false" ht="15.75" hidden="false" customHeight="false" outlineLevel="0" collapsed="false">
      <c r="A653" s="151"/>
      <c r="B653" s="168"/>
      <c r="C653" s="168"/>
      <c r="D653" s="168"/>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customFormat="false" ht="15.75" hidden="false" customHeight="false" outlineLevel="0" collapsed="false">
      <c r="A654" s="151"/>
      <c r="B654" s="168"/>
      <c r="C654" s="168"/>
      <c r="D654" s="168"/>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customFormat="false" ht="15.75" hidden="false" customHeight="false" outlineLevel="0" collapsed="false">
      <c r="A655" s="151"/>
      <c r="B655" s="168"/>
      <c r="C655" s="168"/>
      <c r="D655" s="168"/>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customFormat="false" ht="15.75" hidden="false" customHeight="false" outlineLevel="0" collapsed="false">
      <c r="A656" s="151"/>
      <c r="B656" s="168"/>
      <c r="C656" s="168"/>
      <c r="D656" s="168"/>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customFormat="false" ht="15.75" hidden="false" customHeight="false" outlineLevel="0" collapsed="false">
      <c r="A657" s="151"/>
      <c r="B657" s="168"/>
      <c r="C657" s="168"/>
      <c r="D657" s="168"/>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customFormat="false" ht="15.75" hidden="false" customHeight="false" outlineLevel="0" collapsed="false">
      <c r="A658" s="151"/>
      <c r="B658" s="168"/>
      <c r="C658" s="168"/>
      <c r="D658" s="168"/>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customFormat="false" ht="15.75" hidden="false" customHeight="false" outlineLevel="0" collapsed="false">
      <c r="A659" s="151"/>
      <c r="B659" s="168"/>
      <c r="C659" s="168"/>
      <c r="D659" s="168"/>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customFormat="false" ht="15.75" hidden="false" customHeight="false" outlineLevel="0" collapsed="false">
      <c r="A660" s="151"/>
      <c r="B660" s="168"/>
      <c r="C660" s="168"/>
      <c r="D660" s="168"/>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customFormat="false" ht="15.75" hidden="false" customHeight="false" outlineLevel="0" collapsed="false">
      <c r="A661" s="151"/>
      <c r="B661" s="168"/>
      <c r="C661" s="168"/>
      <c r="D661" s="168"/>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customFormat="false" ht="15.75" hidden="false" customHeight="false" outlineLevel="0" collapsed="false">
      <c r="A662" s="151"/>
      <c r="B662" s="168"/>
      <c r="C662" s="168"/>
      <c r="D662" s="168"/>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customFormat="false" ht="15.75" hidden="false" customHeight="false" outlineLevel="0" collapsed="false">
      <c r="A663" s="151"/>
      <c r="B663" s="168"/>
      <c r="C663" s="168"/>
      <c r="D663" s="168"/>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customFormat="false" ht="15.75" hidden="false" customHeight="false" outlineLevel="0" collapsed="false">
      <c r="A664" s="151"/>
      <c r="B664" s="168"/>
      <c r="C664" s="168"/>
      <c r="D664" s="168"/>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customFormat="false" ht="15.75" hidden="false" customHeight="false" outlineLevel="0" collapsed="false">
      <c r="A665" s="151"/>
      <c r="B665" s="168"/>
      <c r="C665" s="168"/>
      <c r="D665" s="168"/>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customFormat="false" ht="15.75" hidden="false" customHeight="false" outlineLevel="0" collapsed="false">
      <c r="A666" s="151"/>
      <c r="B666" s="168"/>
      <c r="C666" s="168"/>
      <c r="D666" s="168"/>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customFormat="false" ht="15.75" hidden="false" customHeight="false" outlineLevel="0" collapsed="false">
      <c r="A667" s="151"/>
      <c r="B667" s="168"/>
      <c r="C667" s="168"/>
      <c r="D667" s="168"/>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customFormat="false" ht="15.75" hidden="false" customHeight="false" outlineLevel="0" collapsed="false">
      <c r="A668" s="151"/>
      <c r="B668" s="168"/>
      <c r="C668" s="168"/>
      <c r="D668" s="168"/>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customFormat="false" ht="15.75" hidden="false" customHeight="false" outlineLevel="0" collapsed="false">
      <c r="A669" s="151"/>
      <c r="B669" s="168"/>
      <c r="C669" s="168"/>
      <c r="D669" s="168"/>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customFormat="false" ht="15.75" hidden="false" customHeight="false" outlineLevel="0" collapsed="false">
      <c r="A670" s="151"/>
      <c r="B670" s="168"/>
      <c r="C670" s="168"/>
      <c r="D670" s="168"/>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customFormat="false" ht="15.75" hidden="false" customHeight="false" outlineLevel="0" collapsed="false">
      <c r="A671" s="151"/>
      <c r="B671" s="168"/>
      <c r="C671" s="168"/>
      <c r="D671" s="168"/>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customFormat="false" ht="15.75" hidden="false" customHeight="false" outlineLevel="0" collapsed="false">
      <c r="A672" s="151"/>
      <c r="B672" s="168"/>
      <c r="C672" s="168"/>
      <c r="D672" s="168"/>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customFormat="false" ht="15.75" hidden="false" customHeight="false" outlineLevel="0" collapsed="false">
      <c r="A673" s="151"/>
      <c r="B673" s="168"/>
      <c r="C673" s="168"/>
      <c r="D673" s="168"/>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customFormat="false" ht="15.75" hidden="false" customHeight="false" outlineLevel="0" collapsed="false">
      <c r="A674" s="151"/>
      <c r="B674" s="168"/>
      <c r="C674" s="168"/>
      <c r="D674" s="168"/>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customFormat="false" ht="15.75" hidden="false" customHeight="false" outlineLevel="0" collapsed="false">
      <c r="A675" s="151"/>
      <c r="B675" s="168"/>
      <c r="C675" s="168"/>
      <c r="D675" s="168"/>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customFormat="false" ht="15.75" hidden="false" customHeight="false" outlineLevel="0" collapsed="false">
      <c r="A676" s="151"/>
      <c r="B676" s="168"/>
      <c r="C676" s="168"/>
      <c r="D676" s="168"/>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customFormat="false" ht="15.75" hidden="false" customHeight="false" outlineLevel="0" collapsed="false">
      <c r="A677" s="151"/>
      <c r="B677" s="168"/>
      <c r="C677" s="168"/>
      <c r="D677" s="168"/>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customFormat="false" ht="15.75" hidden="false" customHeight="false" outlineLevel="0" collapsed="false">
      <c r="A678" s="151"/>
      <c r="B678" s="168"/>
      <c r="C678" s="168"/>
      <c r="D678" s="168"/>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customFormat="false" ht="15.75" hidden="false" customHeight="false" outlineLevel="0" collapsed="false">
      <c r="A679" s="151"/>
      <c r="B679" s="168"/>
      <c r="C679" s="168"/>
      <c r="D679" s="168"/>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customFormat="false" ht="15.75" hidden="false" customHeight="false" outlineLevel="0" collapsed="false">
      <c r="A680" s="151"/>
      <c r="B680" s="168"/>
      <c r="C680" s="168"/>
      <c r="D680" s="168"/>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customFormat="false" ht="15.75" hidden="false" customHeight="false" outlineLevel="0" collapsed="false">
      <c r="A681" s="151"/>
      <c r="B681" s="168"/>
      <c r="C681" s="168"/>
      <c r="D681" s="168"/>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customFormat="false" ht="15.75" hidden="false" customHeight="false" outlineLevel="0" collapsed="false">
      <c r="A682" s="151"/>
      <c r="B682" s="168"/>
      <c r="C682" s="168"/>
      <c r="D682" s="168"/>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customFormat="false" ht="15.75" hidden="false" customHeight="false" outlineLevel="0" collapsed="false">
      <c r="A683" s="151"/>
      <c r="B683" s="168"/>
      <c r="C683" s="168"/>
      <c r="D683" s="168"/>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customFormat="false" ht="15.75" hidden="false" customHeight="false" outlineLevel="0" collapsed="false">
      <c r="A684" s="151"/>
      <c r="B684" s="168"/>
      <c r="C684" s="168"/>
      <c r="D684" s="168"/>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customFormat="false" ht="15.75" hidden="false" customHeight="false" outlineLevel="0" collapsed="false">
      <c r="A685" s="151"/>
      <c r="B685" s="168"/>
      <c r="C685" s="168"/>
      <c r="D685" s="168"/>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customFormat="false" ht="15.75" hidden="false" customHeight="false" outlineLevel="0" collapsed="false">
      <c r="A686" s="151"/>
      <c r="B686" s="168"/>
      <c r="C686" s="168"/>
      <c r="D686" s="168"/>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customFormat="false" ht="15.75" hidden="false" customHeight="false" outlineLevel="0" collapsed="false">
      <c r="A687" s="151"/>
      <c r="B687" s="168"/>
      <c r="C687" s="168"/>
      <c r="D687" s="168"/>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customFormat="false" ht="15.75" hidden="false" customHeight="false" outlineLevel="0" collapsed="false">
      <c r="A688" s="151"/>
      <c r="B688" s="168"/>
      <c r="C688" s="168"/>
      <c r="D688" s="168"/>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customFormat="false" ht="15.75" hidden="false" customHeight="false" outlineLevel="0" collapsed="false">
      <c r="A689" s="151"/>
      <c r="B689" s="168"/>
      <c r="C689" s="168"/>
      <c r="D689" s="168"/>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customFormat="false" ht="15.75" hidden="false" customHeight="false" outlineLevel="0" collapsed="false">
      <c r="A690" s="151"/>
      <c r="B690" s="168"/>
      <c r="C690" s="168"/>
      <c r="D690" s="168"/>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customFormat="false" ht="15.75" hidden="false" customHeight="false" outlineLevel="0" collapsed="false">
      <c r="A691" s="151"/>
      <c r="B691" s="168"/>
      <c r="C691" s="168"/>
      <c r="D691" s="168"/>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customFormat="false" ht="15.75" hidden="false" customHeight="false" outlineLevel="0" collapsed="false">
      <c r="A692" s="151"/>
      <c r="B692" s="168"/>
      <c r="C692" s="168"/>
      <c r="D692" s="168"/>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customFormat="false" ht="15.75" hidden="false" customHeight="false" outlineLevel="0" collapsed="false">
      <c r="A693" s="151"/>
      <c r="B693" s="168"/>
      <c r="C693" s="168"/>
      <c r="D693" s="168"/>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customFormat="false" ht="15.75" hidden="false" customHeight="false" outlineLevel="0" collapsed="false">
      <c r="A694" s="151"/>
      <c r="B694" s="168"/>
      <c r="C694" s="168"/>
      <c r="D694" s="168"/>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customFormat="false" ht="15.75" hidden="false" customHeight="false" outlineLevel="0" collapsed="false">
      <c r="A695" s="151"/>
      <c r="B695" s="168"/>
      <c r="C695" s="168"/>
      <c r="D695" s="168"/>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customFormat="false" ht="15.75" hidden="false" customHeight="false" outlineLevel="0" collapsed="false">
      <c r="A696" s="151"/>
      <c r="B696" s="168"/>
      <c r="C696" s="168"/>
      <c r="D696" s="168"/>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customFormat="false" ht="15.75" hidden="false" customHeight="false" outlineLevel="0" collapsed="false">
      <c r="A697" s="151"/>
      <c r="B697" s="168"/>
      <c r="C697" s="168"/>
      <c r="D697" s="168"/>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customFormat="false" ht="15.75" hidden="false" customHeight="false" outlineLevel="0" collapsed="false">
      <c r="A698" s="151"/>
      <c r="B698" s="168"/>
      <c r="C698" s="168"/>
      <c r="D698" s="168"/>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customFormat="false" ht="15.75" hidden="false" customHeight="false" outlineLevel="0" collapsed="false">
      <c r="A699" s="151"/>
      <c r="B699" s="168"/>
      <c r="C699" s="168"/>
      <c r="D699" s="168"/>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customFormat="false" ht="15.75" hidden="false" customHeight="false" outlineLevel="0" collapsed="false">
      <c r="A700" s="151"/>
      <c r="B700" s="168"/>
      <c r="C700" s="168"/>
      <c r="D700" s="168"/>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customFormat="false" ht="15.75" hidden="false" customHeight="false" outlineLevel="0" collapsed="false">
      <c r="A701" s="151"/>
      <c r="B701" s="168"/>
      <c r="C701" s="168"/>
      <c r="D701" s="168"/>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customFormat="false" ht="15.75" hidden="false" customHeight="false" outlineLevel="0" collapsed="false">
      <c r="A702" s="151"/>
      <c r="B702" s="168"/>
      <c r="C702" s="168"/>
      <c r="D702" s="168"/>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customFormat="false" ht="15.75" hidden="false" customHeight="false" outlineLevel="0" collapsed="false">
      <c r="A703" s="151"/>
      <c r="B703" s="168"/>
      <c r="C703" s="168"/>
      <c r="D703" s="168"/>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customFormat="false" ht="15.75" hidden="false" customHeight="false" outlineLevel="0" collapsed="false">
      <c r="A704" s="151"/>
      <c r="B704" s="168"/>
      <c r="C704" s="168"/>
      <c r="D704" s="168"/>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customFormat="false" ht="15.75" hidden="false" customHeight="false" outlineLevel="0" collapsed="false">
      <c r="A705" s="151"/>
      <c r="B705" s="168"/>
      <c r="C705" s="168"/>
      <c r="D705" s="168"/>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customFormat="false" ht="15.75" hidden="false" customHeight="false" outlineLevel="0" collapsed="false">
      <c r="A706" s="151"/>
      <c r="B706" s="168"/>
      <c r="C706" s="168"/>
      <c r="D706" s="168"/>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customFormat="false" ht="15.75" hidden="false" customHeight="false" outlineLevel="0" collapsed="false">
      <c r="A707" s="151"/>
      <c r="B707" s="168"/>
      <c r="C707" s="168"/>
      <c r="D707" s="168"/>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customFormat="false" ht="15.75" hidden="false" customHeight="false" outlineLevel="0" collapsed="false">
      <c r="A708" s="151"/>
      <c r="B708" s="168"/>
      <c r="C708" s="168"/>
      <c r="D708" s="168"/>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customFormat="false" ht="15.75" hidden="false" customHeight="false" outlineLevel="0" collapsed="false">
      <c r="A709" s="151"/>
      <c r="B709" s="168"/>
      <c r="C709" s="168"/>
      <c r="D709" s="168"/>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customFormat="false" ht="15.75" hidden="false" customHeight="false" outlineLevel="0" collapsed="false">
      <c r="A710" s="151"/>
      <c r="B710" s="168"/>
      <c r="C710" s="168"/>
      <c r="D710" s="168"/>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customFormat="false" ht="15.75" hidden="false" customHeight="false" outlineLevel="0" collapsed="false">
      <c r="A711" s="151"/>
      <c r="B711" s="168"/>
      <c r="C711" s="168"/>
      <c r="D711" s="168"/>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customFormat="false" ht="15.75" hidden="false" customHeight="false" outlineLevel="0" collapsed="false">
      <c r="A712" s="151"/>
      <c r="B712" s="168"/>
      <c r="C712" s="168"/>
      <c r="D712" s="168"/>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customFormat="false" ht="15.75" hidden="false" customHeight="false" outlineLevel="0" collapsed="false">
      <c r="A713" s="151"/>
      <c r="B713" s="168"/>
      <c r="C713" s="168"/>
      <c r="D713" s="168"/>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customFormat="false" ht="15.75" hidden="false" customHeight="false" outlineLevel="0" collapsed="false">
      <c r="A714" s="151"/>
      <c r="B714" s="168"/>
      <c r="C714" s="168"/>
      <c r="D714" s="168"/>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customFormat="false" ht="15.75" hidden="false" customHeight="false" outlineLevel="0" collapsed="false">
      <c r="A715" s="151"/>
      <c r="B715" s="168"/>
      <c r="C715" s="168"/>
      <c r="D715" s="168"/>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customFormat="false" ht="15.75" hidden="false" customHeight="false" outlineLevel="0" collapsed="false">
      <c r="A716" s="151"/>
      <c r="B716" s="168"/>
      <c r="C716" s="168"/>
      <c r="D716" s="168"/>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customFormat="false" ht="15.75" hidden="false" customHeight="false" outlineLevel="0" collapsed="false">
      <c r="A717" s="151"/>
      <c r="B717" s="168"/>
      <c r="C717" s="168"/>
      <c r="D717" s="168"/>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customFormat="false" ht="15.75" hidden="false" customHeight="false" outlineLevel="0" collapsed="false">
      <c r="A718" s="151"/>
      <c r="B718" s="168"/>
      <c r="C718" s="168"/>
      <c r="D718" s="168"/>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customFormat="false" ht="15.75" hidden="false" customHeight="false" outlineLevel="0" collapsed="false">
      <c r="A719" s="151"/>
      <c r="B719" s="168"/>
      <c r="C719" s="168"/>
      <c r="D719" s="168"/>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customFormat="false" ht="15.75" hidden="false" customHeight="false" outlineLevel="0" collapsed="false">
      <c r="A720" s="151"/>
      <c r="B720" s="168"/>
      <c r="C720" s="168"/>
      <c r="D720" s="168"/>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customFormat="false" ht="15.75" hidden="false" customHeight="false" outlineLevel="0" collapsed="false">
      <c r="A721" s="151"/>
      <c r="B721" s="168"/>
      <c r="C721" s="168"/>
      <c r="D721" s="168"/>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customFormat="false" ht="15.75" hidden="false" customHeight="false" outlineLevel="0" collapsed="false">
      <c r="A722" s="151"/>
      <c r="B722" s="168"/>
      <c r="C722" s="168"/>
      <c r="D722" s="168"/>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customFormat="false" ht="15.75" hidden="false" customHeight="false" outlineLevel="0" collapsed="false">
      <c r="A723" s="151"/>
      <c r="B723" s="168"/>
      <c r="C723" s="168"/>
      <c r="D723" s="168"/>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customFormat="false" ht="15.75" hidden="false" customHeight="false" outlineLevel="0" collapsed="false">
      <c r="A724" s="151"/>
      <c r="B724" s="168"/>
      <c r="C724" s="168"/>
      <c r="D724" s="168"/>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customFormat="false" ht="15.75" hidden="false" customHeight="false" outlineLevel="0" collapsed="false">
      <c r="A725" s="151"/>
      <c r="B725" s="168"/>
      <c r="C725" s="168"/>
      <c r="D725" s="168"/>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customFormat="false" ht="15.75" hidden="false" customHeight="false" outlineLevel="0" collapsed="false">
      <c r="A726" s="151"/>
      <c r="B726" s="168"/>
      <c r="C726" s="168"/>
      <c r="D726" s="168"/>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customFormat="false" ht="15.75" hidden="false" customHeight="false" outlineLevel="0" collapsed="false">
      <c r="A727" s="151"/>
      <c r="B727" s="168"/>
      <c r="C727" s="168"/>
      <c r="D727" s="168"/>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customFormat="false" ht="15.75" hidden="false" customHeight="false" outlineLevel="0" collapsed="false">
      <c r="A728" s="151"/>
      <c r="B728" s="168"/>
      <c r="C728" s="168"/>
      <c r="D728" s="168"/>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customFormat="false" ht="15.75" hidden="false" customHeight="false" outlineLevel="0" collapsed="false">
      <c r="A729" s="151"/>
      <c r="B729" s="168"/>
      <c r="C729" s="168"/>
      <c r="D729" s="168"/>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customFormat="false" ht="15.75" hidden="false" customHeight="false" outlineLevel="0" collapsed="false">
      <c r="A730" s="151"/>
      <c r="B730" s="168"/>
      <c r="C730" s="168"/>
      <c r="D730" s="168"/>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customFormat="false" ht="15.75" hidden="false" customHeight="false" outlineLevel="0" collapsed="false">
      <c r="A731" s="151"/>
      <c r="B731" s="168"/>
      <c r="C731" s="168"/>
      <c r="D731" s="168"/>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customFormat="false" ht="15.75" hidden="false" customHeight="false" outlineLevel="0" collapsed="false">
      <c r="A732" s="151"/>
      <c r="B732" s="168"/>
      <c r="C732" s="168"/>
      <c r="D732" s="168"/>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customFormat="false" ht="15.75" hidden="false" customHeight="false" outlineLevel="0" collapsed="false">
      <c r="A733" s="151"/>
      <c r="B733" s="168"/>
      <c r="C733" s="168"/>
      <c r="D733" s="168"/>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customFormat="false" ht="15.75" hidden="false" customHeight="false" outlineLevel="0" collapsed="false">
      <c r="A734" s="151"/>
      <c r="B734" s="168"/>
      <c r="C734" s="168"/>
      <c r="D734" s="168"/>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customFormat="false" ht="15.75" hidden="false" customHeight="false" outlineLevel="0" collapsed="false">
      <c r="A735" s="151"/>
      <c r="B735" s="168"/>
      <c r="C735" s="168"/>
      <c r="D735" s="168"/>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customFormat="false" ht="15.75" hidden="false" customHeight="false" outlineLevel="0" collapsed="false">
      <c r="A736" s="151"/>
      <c r="B736" s="168"/>
      <c r="C736" s="168"/>
      <c r="D736" s="168"/>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customFormat="false" ht="15.75" hidden="false" customHeight="false" outlineLevel="0" collapsed="false">
      <c r="A737" s="151"/>
      <c r="B737" s="168"/>
      <c r="C737" s="168"/>
      <c r="D737" s="168"/>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customFormat="false" ht="15.75" hidden="false" customHeight="false" outlineLevel="0" collapsed="false">
      <c r="A738" s="151"/>
      <c r="B738" s="168"/>
      <c r="C738" s="168"/>
      <c r="D738" s="168"/>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customFormat="false" ht="15.75" hidden="false" customHeight="false" outlineLevel="0" collapsed="false">
      <c r="A739" s="151"/>
      <c r="B739" s="168"/>
      <c r="C739" s="168"/>
      <c r="D739" s="168"/>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customFormat="false" ht="15.75" hidden="false" customHeight="false" outlineLevel="0" collapsed="false">
      <c r="A740" s="151"/>
      <c r="B740" s="168"/>
      <c r="C740" s="168"/>
      <c r="D740" s="168"/>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customFormat="false" ht="15.75" hidden="false" customHeight="false" outlineLevel="0" collapsed="false">
      <c r="A741" s="151"/>
      <c r="B741" s="168"/>
      <c r="C741" s="168"/>
      <c r="D741" s="168"/>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customFormat="false" ht="15.75" hidden="false" customHeight="false" outlineLevel="0" collapsed="false">
      <c r="A742" s="151"/>
      <c r="B742" s="168"/>
      <c r="C742" s="168"/>
      <c r="D742" s="168"/>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customFormat="false" ht="15.75" hidden="false" customHeight="false" outlineLevel="0" collapsed="false">
      <c r="A743" s="151"/>
      <c r="B743" s="168"/>
      <c r="C743" s="168"/>
      <c r="D743" s="168"/>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customFormat="false" ht="15.75" hidden="false" customHeight="false" outlineLevel="0" collapsed="false">
      <c r="A744" s="151"/>
      <c r="B744" s="168"/>
      <c r="C744" s="168"/>
      <c r="D744" s="168"/>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customFormat="false" ht="15.75" hidden="false" customHeight="false" outlineLevel="0" collapsed="false">
      <c r="A745" s="151"/>
      <c r="B745" s="168"/>
      <c r="C745" s="168"/>
      <c r="D745" s="168"/>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customFormat="false" ht="15.75" hidden="false" customHeight="false" outlineLevel="0" collapsed="false">
      <c r="A746" s="151"/>
      <c r="B746" s="168"/>
      <c r="C746" s="168"/>
      <c r="D746" s="168"/>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customFormat="false" ht="15.75" hidden="false" customHeight="false" outlineLevel="0" collapsed="false">
      <c r="A747" s="151"/>
      <c r="B747" s="168"/>
      <c r="C747" s="168"/>
      <c r="D747" s="168"/>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customFormat="false" ht="15.75" hidden="false" customHeight="false" outlineLevel="0" collapsed="false">
      <c r="A748" s="151"/>
      <c r="B748" s="168"/>
      <c r="C748" s="168"/>
      <c r="D748" s="168"/>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customFormat="false" ht="15.75" hidden="false" customHeight="false" outlineLevel="0" collapsed="false">
      <c r="A749" s="151"/>
      <c r="B749" s="168"/>
      <c r="C749" s="168"/>
      <c r="D749" s="168"/>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customFormat="false" ht="15.75" hidden="false" customHeight="false" outlineLevel="0" collapsed="false">
      <c r="A750" s="151"/>
      <c r="B750" s="168"/>
      <c r="C750" s="168"/>
      <c r="D750" s="168"/>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customFormat="false" ht="15.75" hidden="false" customHeight="false" outlineLevel="0" collapsed="false">
      <c r="A751" s="151"/>
      <c r="B751" s="168"/>
      <c r="C751" s="168"/>
      <c r="D751" s="168"/>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customFormat="false" ht="15.75" hidden="false" customHeight="false" outlineLevel="0" collapsed="false">
      <c r="A752" s="151"/>
      <c r="B752" s="168"/>
      <c r="C752" s="168"/>
      <c r="D752" s="168"/>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customFormat="false" ht="15.75" hidden="false" customHeight="false" outlineLevel="0" collapsed="false">
      <c r="A753" s="151"/>
      <c r="B753" s="168"/>
      <c r="C753" s="168"/>
      <c r="D753" s="168"/>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customFormat="false" ht="15.75" hidden="false" customHeight="false" outlineLevel="0" collapsed="false">
      <c r="A754" s="151"/>
      <c r="B754" s="168"/>
      <c r="C754" s="168"/>
      <c r="D754" s="168"/>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customFormat="false" ht="15.75" hidden="false" customHeight="false" outlineLevel="0" collapsed="false">
      <c r="A755" s="151"/>
      <c r="B755" s="168"/>
      <c r="C755" s="168"/>
      <c r="D755" s="168"/>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customFormat="false" ht="15.75" hidden="false" customHeight="false" outlineLevel="0" collapsed="false">
      <c r="A756" s="151"/>
      <c r="B756" s="168"/>
      <c r="C756" s="168"/>
      <c r="D756" s="168"/>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customFormat="false" ht="15.75" hidden="false" customHeight="false" outlineLevel="0" collapsed="false">
      <c r="A757" s="151"/>
      <c r="B757" s="168"/>
      <c r="C757" s="168"/>
      <c r="D757" s="168"/>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customFormat="false" ht="15.75" hidden="false" customHeight="false" outlineLevel="0" collapsed="false">
      <c r="A758" s="151"/>
      <c r="B758" s="168"/>
      <c r="C758" s="168"/>
      <c r="D758" s="168"/>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customFormat="false" ht="15.75" hidden="false" customHeight="false" outlineLevel="0" collapsed="false">
      <c r="A759" s="151"/>
      <c r="B759" s="168"/>
      <c r="C759" s="168"/>
      <c r="D759" s="168"/>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customFormat="false" ht="15.75" hidden="false" customHeight="false" outlineLevel="0" collapsed="false">
      <c r="A760" s="151"/>
      <c r="B760" s="168"/>
      <c r="C760" s="168"/>
      <c r="D760" s="168"/>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customFormat="false" ht="15.75" hidden="false" customHeight="false" outlineLevel="0" collapsed="false">
      <c r="A761" s="151"/>
      <c r="B761" s="168"/>
      <c r="C761" s="168"/>
      <c r="D761" s="168"/>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customFormat="false" ht="15.75" hidden="false" customHeight="false" outlineLevel="0" collapsed="false">
      <c r="A762" s="151"/>
      <c r="B762" s="168"/>
      <c r="C762" s="168"/>
      <c r="D762" s="168"/>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customFormat="false" ht="15.75" hidden="false" customHeight="false" outlineLevel="0" collapsed="false">
      <c r="A763" s="151"/>
      <c r="B763" s="168"/>
      <c r="C763" s="168"/>
      <c r="D763" s="168"/>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customFormat="false" ht="15.75" hidden="false" customHeight="false" outlineLevel="0" collapsed="false">
      <c r="A764" s="151"/>
      <c r="B764" s="168"/>
      <c r="C764" s="168"/>
      <c r="D764" s="168"/>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customFormat="false" ht="15.75" hidden="false" customHeight="false" outlineLevel="0" collapsed="false">
      <c r="A765" s="151"/>
      <c r="B765" s="168"/>
      <c r="C765" s="168"/>
      <c r="D765" s="168"/>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customFormat="false" ht="15.75" hidden="false" customHeight="false" outlineLevel="0" collapsed="false">
      <c r="A766" s="151"/>
      <c r="B766" s="168"/>
      <c r="C766" s="168"/>
      <c r="D766" s="168"/>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customFormat="false" ht="15.75" hidden="false" customHeight="false" outlineLevel="0" collapsed="false">
      <c r="A767" s="151"/>
      <c r="B767" s="168"/>
      <c r="C767" s="168"/>
      <c r="D767" s="168"/>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customFormat="false" ht="15.75" hidden="false" customHeight="false" outlineLevel="0" collapsed="false">
      <c r="A768" s="151"/>
      <c r="B768" s="168"/>
      <c r="C768" s="168"/>
      <c r="D768" s="168"/>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customFormat="false" ht="15.75" hidden="false" customHeight="false" outlineLevel="0" collapsed="false">
      <c r="A769" s="151"/>
      <c r="B769" s="168"/>
      <c r="C769" s="168"/>
      <c r="D769" s="168"/>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customFormat="false" ht="15.75" hidden="false" customHeight="false" outlineLevel="0" collapsed="false">
      <c r="A770" s="151"/>
      <c r="B770" s="168"/>
      <c r="C770" s="168"/>
      <c r="D770" s="168"/>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customFormat="false" ht="15.75" hidden="false" customHeight="false" outlineLevel="0" collapsed="false">
      <c r="A771" s="151"/>
      <c r="B771" s="168"/>
      <c r="C771" s="168"/>
      <c r="D771" s="168"/>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customFormat="false" ht="15.75" hidden="false" customHeight="false" outlineLevel="0" collapsed="false">
      <c r="A772" s="151"/>
      <c r="B772" s="168"/>
      <c r="C772" s="168"/>
      <c r="D772" s="168"/>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customFormat="false" ht="15.75" hidden="false" customHeight="false" outlineLevel="0" collapsed="false">
      <c r="A773" s="151"/>
      <c r="B773" s="168"/>
      <c r="C773" s="168"/>
      <c r="D773" s="168"/>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customFormat="false" ht="15.75" hidden="false" customHeight="false" outlineLevel="0" collapsed="false">
      <c r="A774" s="151"/>
      <c r="B774" s="168"/>
      <c r="C774" s="168"/>
      <c r="D774" s="168"/>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customFormat="false" ht="15.75" hidden="false" customHeight="false" outlineLevel="0" collapsed="false">
      <c r="A775" s="151"/>
      <c r="B775" s="168"/>
      <c r="C775" s="168"/>
      <c r="D775" s="168"/>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customFormat="false" ht="15.75" hidden="false" customHeight="false" outlineLevel="0" collapsed="false">
      <c r="A776" s="151"/>
      <c r="B776" s="168"/>
      <c r="C776" s="168"/>
      <c r="D776" s="168"/>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customFormat="false" ht="15.75" hidden="false" customHeight="false" outlineLevel="0" collapsed="false">
      <c r="A777" s="151"/>
      <c r="B777" s="168"/>
      <c r="C777" s="168"/>
      <c r="D777" s="168"/>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customFormat="false" ht="15.75" hidden="false" customHeight="false" outlineLevel="0" collapsed="false">
      <c r="A778" s="151"/>
      <c r="B778" s="168"/>
      <c r="C778" s="168"/>
      <c r="D778" s="168"/>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customFormat="false" ht="15.75" hidden="false" customHeight="false" outlineLevel="0" collapsed="false">
      <c r="A779" s="151"/>
      <c r="B779" s="168"/>
      <c r="C779" s="168"/>
      <c r="D779" s="168"/>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customFormat="false" ht="15.75" hidden="false" customHeight="false" outlineLevel="0" collapsed="false">
      <c r="A780" s="151"/>
      <c r="B780" s="168"/>
      <c r="C780" s="168"/>
      <c r="D780" s="168"/>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customFormat="false" ht="15.75" hidden="false" customHeight="false" outlineLevel="0" collapsed="false">
      <c r="A781" s="151"/>
      <c r="B781" s="168"/>
      <c r="C781" s="168"/>
      <c r="D781" s="168"/>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customFormat="false" ht="15.75" hidden="false" customHeight="false" outlineLevel="0" collapsed="false">
      <c r="A782" s="151"/>
      <c r="B782" s="168"/>
      <c r="C782" s="168"/>
      <c r="D782" s="168"/>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customFormat="false" ht="15.75" hidden="false" customHeight="false" outlineLevel="0" collapsed="false">
      <c r="A783" s="151"/>
      <c r="B783" s="168"/>
      <c r="C783" s="168"/>
      <c r="D783" s="168"/>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customFormat="false" ht="15.75" hidden="false" customHeight="false" outlineLevel="0" collapsed="false">
      <c r="A784" s="151"/>
      <c r="B784" s="168"/>
      <c r="C784" s="168"/>
      <c r="D784" s="168"/>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customFormat="false" ht="15.75" hidden="false" customHeight="false" outlineLevel="0" collapsed="false">
      <c r="A785" s="151"/>
      <c r="B785" s="168"/>
      <c r="C785" s="168"/>
      <c r="D785" s="168"/>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customFormat="false" ht="15.75" hidden="false" customHeight="false" outlineLevel="0" collapsed="false">
      <c r="A786" s="151"/>
      <c r="B786" s="168"/>
      <c r="C786" s="168"/>
      <c r="D786" s="168"/>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customFormat="false" ht="15.75" hidden="false" customHeight="false" outlineLevel="0" collapsed="false">
      <c r="A787" s="151"/>
      <c r="B787" s="168"/>
      <c r="C787" s="168"/>
      <c r="D787" s="168"/>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customFormat="false" ht="15.75" hidden="false" customHeight="false" outlineLevel="0" collapsed="false">
      <c r="A788" s="151"/>
      <c r="B788" s="168"/>
      <c r="C788" s="168"/>
      <c r="D788" s="168"/>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customFormat="false" ht="15.75" hidden="false" customHeight="false" outlineLevel="0" collapsed="false">
      <c r="A789" s="151"/>
      <c r="B789" s="168"/>
      <c r="C789" s="168"/>
      <c r="D789" s="168"/>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customFormat="false" ht="15.75" hidden="false" customHeight="false" outlineLevel="0" collapsed="false">
      <c r="A790" s="151"/>
      <c r="B790" s="168"/>
      <c r="C790" s="168"/>
      <c r="D790" s="168"/>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customFormat="false" ht="15.75" hidden="false" customHeight="false" outlineLevel="0" collapsed="false">
      <c r="A791" s="151"/>
      <c r="B791" s="168"/>
      <c r="C791" s="168"/>
      <c r="D791" s="168"/>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customFormat="false" ht="15.75" hidden="false" customHeight="false" outlineLevel="0" collapsed="false">
      <c r="A792" s="151"/>
      <c r="B792" s="168"/>
      <c r="C792" s="168"/>
      <c r="D792" s="168"/>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customFormat="false" ht="15.75" hidden="false" customHeight="false" outlineLevel="0" collapsed="false">
      <c r="A793" s="151"/>
      <c r="B793" s="168"/>
      <c r="C793" s="168"/>
      <c r="D793" s="168"/>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customFormat="false" ht="15.75" hidden="false" customHeight="false" outlineLevel="0" collapsed="false">
      <c r="A794" s="151"/>
      <c r="B794" s="168"/>
      <c r="C794" s="168"/>
      <c r="D794" s="168"/>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customFormat="false" ht="15.75" hidden="false" customHeight="false" outlineLevel="0" collapsed="false">
      <c r="A795" s="151"/>
      <c r="B795" s="168"/>
      <c r="C795" s="168"/>
      <c r="D795" s="168"/>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customFormat="false" ht="15.75" hidden="false" customHeight="false" outlineLevel="0" collapsed="false">
      <c r="A796" s="151"/>
      <c r="B796" s="168"/>
      <c r="C796" s="168"/>
      <c r="D796" s="168"/>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customFormat="false" ht="15.75" hidden="false" customHeight="false" outlineLevel="0" collapsed="false">
      <c r="A797" s="151"/>
      <c r="B797" s="168"/>
      <c r="C797" s="168"/>
      <c r="D797" s="168"/>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customFormat="false" ht="15.75" hidden="false" customHeight="false" outlineLevel="0" collapsed="false">
      <c r="A798" s="151"/>
      <c r="B798" s="168"/>
      <c r="C798" s="168"/>
      <c r="D798" s="168"/>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customFormat="false" ht="15.75" hidden="false" customHeight="false" outlineLevel="0" collapsed="false">
      <c r="A799" s="151"/>
      <c r="B799" s="168"/>
      <c r="C799" s="168"/>
      <c r="D799" s="168"/>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customFormat="false" ht="15.75" hidden="false" customHeight="false" outlineLevel="0" collapsed="false">
      <c r="A800" s="151"/>
      <c r="B800" s="168"/>
      <c r="C800" s="168"/>
      <c r="D800" s="168"/>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customFormat="false" ht="15.75" hidden="false" customHeight="false" outlineLevel="0" collapsed="false">
      <c r="A801" s="151"/>
      <c r="B801" s="168"/>
      <c r="C801" s="168"/>
      <c r="D801" s="168"/>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customFormat="false" ht="15.75" hidden="false" customHeight="false" outlineLevel="0" collapsed="false">
      <c r="A802" s="151"/>
      <c r="B802" s="168"/>
      <c r="C802" s="168"/>
      <c r="D802" s="168"/>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customFormat="false" ht="15.75" hidden="false" customHeight="false" outlineLevel="0" collapsed="false">
      <c r="A803" s="151"/>
      <c r="B803" s="168"/>
      <c r="C803" s="168"/>
      <c r="D803" s="168"/>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customFormat="false" ht="15.75" hidden="false" customHeight="false" outlineLevel="0" collapsed="false">
      <c r="A804" s="151"/>
      <c r="B804" s="168"/>
      <c r="C804" s="168"/>
      <c r="D804" s="168"/>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customFormat="false" ht="15.75" hidden="false" customHeight="false" outlineLevel="0" collapsed="false">
      <c r="A805" s="151"/>
      <c r="B805" s="168"/>
      <c r="C805" s="168"/>
      <c r="D805" s="168"/>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customFormat="false" ht="15.75" hidden="false" customHeight="false" outlineLevel="0" collapsed="false">
      <c r="A806" s="151"/>
      <c r="B806" s="168"/>
      <c r="C806" s="168"/>
      <c r="D806" s="168"/>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customFormat="false" ht="15.75" hidden="false" customHeight="false" outlineLevel="0" collapsed="false">
      <c r="A807" s="151"/>
      <c r="B807" s="168"/>
      <c r="C807" s="168"/>
      <c r="D807" s="168"/>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customFormat="false" ht="15.75" hidden="false" customHeight="false" outlineLevel="0" collapsed="false">
      <c r="A808" s="151"/>
      <c r="B808" s="168"/>
      <c r="C808" s="168"/>
      <c r="D808" s="168"/>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customFormat="false" ht="15.75" hidden="false" customHeight="false" outlineLevel="0" collapsed="false">
      <c r="A809" s="151"/>
      <c r="B809" s="168"/>
      <c r="C809" s="168"/>
      <c r="D809" s="168"/>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customFormat="false" ht="15.75" hidden="false" customHeight="false" outlineLevel="0" collapsed="false">
      <c r="A810" s="151"/>
      <c r="B810" s="168"/>
      <c r="C810" s="168"/>
      <c r="D810" s="168"/>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customFormat="false" ht="15.75" hidden="false" customHeight="false" outlineLevel="0" collapsed="false">
      <c r="A811" s="151"/>
      <c r="B811" s="168"/>
      <c r="C811" s="168"/>
      <c r="D811" s="168"/>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customFormat="false" ht="15.75" hidden="false" customHeight="false" outlineLevel="0" collapsed="false">
      <c r="A812" s="151"/>
      <c r="B812" s="168"/>
      <c r="C812" s="168"/>
      <c r="D812" s="168"/>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customFormat="false" ht="15.75" hidden="false" customHeight="false" outlineLevel="0" collapsed="false">
      <c r="A813" s="151"/>
      <c r="B813" s="168"/>
      <c r="C813" s="168"/>
      <c r="D813" s="168"/>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customFormat="false" ht="15.75" hidden="false" customHeight="false" outlineLevel="0" collapsed="false">
      <c r="A814" s="151"/>
      <c r="B814" s="168"/>
      <c r="C814" s="168"/>
      <c r="D814" s="168"/>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customFormat="false" ht="15.75" hidden="false" customHeight="false" outlineLevel="0" collapsed="false">
      <c r="A815" s="151"/>
      <c r="B815" s="168"/>
      <c r="C815" s="168"/>
      <c r="D815" s="168"/>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customFormat="false" ht="15.75" hidden="false" customHeight="false" outlineLevel="0" collapsed="false">
      <c r="A816" s="151"/>
      <c r="B816" s="168"/>
      <c r="C816" s="168"/>
      <c r="D816" s="168"/>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customFormat="false" ht="15.75" hidden="false" customHeight="false" outlineLevel="0" collapsed="false">
      <c r="A817" s="151"/>
      <c r="B817" s="168"/>
      <c r="C817" s="168"/>
      <c r="D817" s="168"/>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customFormat="false" ht="15.75" hidden="false" customHeight="false" outlineLevel="0" collapsed="false">
      <c r="A818" s="151"/>
      <c r="B818" s="168"/>
      <c r="C818" s="168"/>
      <c r="D818" s="168"/>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customFormat="false" ht="15.75" hidden="false" customHeight="false" outlineLevel="0" collapsed="false">
      <c r="A819" s="151"/>
      <c r="B819" s="168"/>
      <c r="C819" s="168"/>
      <c r="D819" s="168"/>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customFormat="false" ht="15.75" hidden="false" customHeight="false" outlineLevel="0" collapsed="false">
      <c r="A820" s="151"/>
      <c r="B820" s="168"/>
      <c r="C820" s="168"/>
      <c r="D820" s="168"/>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customFormat="false" ht="15.75" hidden="false" customHeight="false" outlineLevel="0" collapsed="false">
      <c r="A821" s="151"/>
      <c r="B821" s="168"/>
      <c r="C821" s="168"/>
      <c r="D821" s="168"/>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customFormat="false" ht="15.75" hidden="false" customHeight="false" outlineLevel="0" collapsed="false">
      <c r="A822" s="151"/>
      <c r="B822" s="168"/>
      <c r="C822" s="168"/>
      <c r="D822" s="168"/>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customFormat="false" ht="15.75" hidden="false" customHeight="false" outlineLevel="0" collapsed="false">
      <c r="A823" s="151"/>
      <c r="B823" s="168"/>
      <c r="C823" s="168"/>
      <c r="D823" s="168"/>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customFormat="false" ht="15.75" hidden="false" customHeight="false" outlineLevel="0" collapsed="false">
      <c r="A824" s="151"/>
      <c r="B824" s="168"/>
      <c r="C824" s="168"/>
      <c r="D824" s="168"/>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customFormat="false" ht="15.75" hidden="false" customHeight="false" outlineLevel="0" collapsed="false">
      <c r="A825" s="151"/>
      <c r="B825" s="168"/>
      <c r="C825" s="168"/>
      <c r="D825" s="168"/>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customFormat="false" ht="15.75" hidden="false" customHeight="false" outlineLevel="0" collapsed="false">
      <c r="A826" s="151"/>
      <c r="B826" s="168"/>
      <c r="C826" s="168"/>
      <c r="D826" s="168"/>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customFormat="false" ht="15.75" hidden="false" customHeight="false" outlineLevel="0" collapsed="false">
      <c r="A827" s="151"/>
      <c r="B827" s="168"/>
      <c r="C827" s="168"/>
      <c r="D827" s="168"/>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customFormat="false" ht="15.75" hidden="false" customHeight="false" outlineLevel="0" collapsed="false">
      <c r="A828" s="151"/>
      <c r="B828" s="168"/>
      <c r="C828" s="168"/>
      <c r="D828" s="168"/>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customFormat="false" ht="15.75" hidden="false" customHeight="false" outlineLevel="0" collapsed="false">
      <c r="A829" s="151"/>
      <c r="B829" s="168"/>
      <c r="C829" s="168"/>
      <c r="D829" s="168"/>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customFormat="false" ht="15.75" hidden="false" customHeight="false" outlineLevel="0" collapsed="false">
      <c r="A830" s="151"/>
      <c r="B830" s="168"/>
      <c r="C830" s="168"/>
      <c r="D830" s="168"/>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customFormat="false" ht="15.75" hidden="false" customHeight="false" outlineLevel="0" collapsed="false">
      <c r="A831" s="151"/>
      <c r="B831" s="168"/>
      <c r="C831" s="168"/>
      <c r="D831" s="168"/>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customFormat="false" ht="15.75" hidden="false" customHeight="false" outlineLevel="0" collapsed="false">
      <c r="A832" s="151"/>
      <c r="B832" s="168"/>
      <c r="C832" s="168"/>
      <c r="D832" s="168"/>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customFormat="false" ht="15.75" hidden="false" customHeight="false" outlineLevel="0" collapsed="false">
      <c r="A833" s="151"/>
      <c r="B833" s="168"/>
      <c r="C833" s="168"/>
      <c r="D833" s="168"/>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customFormat="false" ht="15.75" hidden="false" customHeight="false" outlineLevel="0" collapsed="false">
      <c r="A834" s="151"/>
      <c r="B834" s="168"/>
      <c r="C834" s="168"/>
      <c r="D834" s="168"/>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customFormat="false" ht="15.75" hidden="false" customHeight="false" outlineLevel="0" collapsed="false">
      <c r="A835" s="151"/>
      <c r="B835" s="168"/>
      <c r="C835" s="168"/>
      <c r="D835" s="168"/>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customFormat="false" ht="15.75" hidden="false" customHeight="false" outlineLevel="0" collapsed="false">
      <c r="A836" s="151"/>
      <c r="B836" s="168"/>
      <c r="C836" s="168"/>
      <c r="D836" s="168"/>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customFormat="false" ht="15.75" hidden="false" customHeight="false" outlineLevel="0" collapsed="false">
      <c r="A837" s="151"/>
      <c r="B837" s="168"/>
      <c r="C837" s="168"/>
      <c r="D837" s="168"/>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customFormat="false" ht="15.75" hidden="false" customHeight="false" outlineLevel="0" collapsed="false">
      <c r="A838" s="151"/>
      <c r="B838" s="168"/>
      <c r="C838" s="168"/>
      <c r="D838" s="168"/>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customFormat="false" ht="15.75" hidden="false" customHeight="false" outlineLevel="0" collapsed="false">
      <c r="A839" s="151"/>
      <c r="B839" s="168"/>
      <c r="C839" s="168"/>
      <c r="D839" s="168"/>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customFormat="false" ht="15.75" hidden="false" customHeight="false" outlineLevel="0" collapsed="false">
      <c r="A840" s="151"/>
      <c r="B840" s="168"/>
      <c r="C840" s="168"/>
      <c r="D840" s="168"/>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customFormat="false" ht="15.75" hidden="false" customHeight="false" outlineLevel="0" collapsed="false">
      <c r="A841" s="151"/>
      <c r="B841" s="168"/>
      <c r="C841" s="168"/>
      <c r="D841" s="168"/>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customFormat="false" ht="15.75" hidden="false" customHeight="false" outlineLevel="0" collapsed="false">
      <c r="A842" s="151"/>
      <c r="B842" s="168"/>
      <c r="C842" s="168"/>
      <c r="D842" s="168"/>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customFormat="false" ht="15.75" hidden="false" customHeight="false" outlineLevel="0" collapsed="false">
      <c r="A843" s="151"/>
      <c r="B843" s="168"/>
      <c r="C843" s="168"/>
      <c r="D843" s="168"/>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customFormat="false" ht="15.75" hidden="false" customHeight="false" outlineLevel="0" collapsed="false">
      <c r="A844" s="151"/>
      <c r="B844" s="168"/>
      <c r="C844" s="168"/>
      <c r="D844" s="168"/>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customFormat="false" ht="15.75" hidden="false" customHeight="false" outlineLevel="0" collapsed="false">
      <c r="A845" s="151"/>
      <c r="B845" s="168"/>
      <c r="C845" s="168"/>
      <c r="D845" s="168"/>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customFormat="false" ht="15.75" hidden="false" customHeight="false" outlineLevel="0" collapsed="false">
      <c r="A846" s="151"/>
      <c r="B846" s="168"/>
      <c r="C846" s="168"/>
      <c r="D846" s="168"/>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customFormat="false" ht="15.75" hidden="false" customHeight="false" outlineLevel="0" collapsed="false">
      <c r="A847" s="151"/>
      <c r="B847" s="168"/>
      <c r="C847" s="168"/>
      <c r="D847" s="168"/>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customFormat="false" ht="15.75" hidden="false" customHeight="false" outlineLevel="0" collapsed="false">
      <c r="A848" s="151"/>
      <c r="B848" s="168"/>
      <c r="C848" s="168"/>
      <c r="D848" s="168"/>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customFormat="false" ht="15.75" hidden="false" customHeight="false" outlineLevel="0" collapsed="false">
      <c r="A849" s="151"/>
      <c r="B849" s="168"/>
      <c r="C849" s="168"/>
      <c r="D849" s="168"/>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customFormat="false" ht="15.75" hidden="false" customHeight="false" outlineLevel="0" collapsed="false">
      <c r="A850" s="151"/>
      <c r="B850" s="168"/>
      <c r="C850" s="168"/>
      <c r="D850" s="168"/>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customFormat="false" ht="15.75" hidden="false" customHeight="false" outlineLevel="0" collapsed="false">
      <c r="A851" s="151"/>
      <c r="B851" s="168"/>
      <c r="C851" s="168"/>
      <c r="D851" s="168"/>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customFormat="false" ht="15.75" hidden="false" customHeight="false" outlineLevel="0" collapsed="false">
      <c r="A852" s="151"/>
      <c r="B852" s="168"/>
      <c r="C852" s="168"/>
      <c r="D852" s="168"/>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customFormat="false" ht="15.75" hidden="false" customHeight="false" outlineLevel="0" collapsed="false">
      <c r="A853" s="151"/>
      <c r="B853" s="168"/>
      <c r="C853" s="168"/>
      <c r="D853" s="168"/>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customFormat="false" ht="15.75" hidden="false" customHeight="false" outlineLevel="0" collapsed="false">
      <c r="A854" s="151"/>
      <c r="B854" s="168"/>
      <c r="C854" s="168"/>
      <c r="D854" s="168"/>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customFormat="false" ht="15.75" hidden="false" customHeight="false" outlineLevel="0" collapsed="false">
      <c r="A855" s="151"/>
      <c r="B855" s="168"/>
      <c r="C855" s="168"/>
      <c r="D855" s="168"/>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customFormat="false" ht="15.75" hidden="false" customHeight="false" outlineLevel="0" collapsed="false">
      <c r="A856" s="151"/>
      <c r="B856" s="168"/>
      <c r="C856" s="168"/>
      <c r="D856" s="168"/>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customFormat="false" ht="15.75" hidden="false" customHeight="false" outlineLevel="0" collapsed="false">
      <c r="A857" s="151"/>
      <c r="B857" s="168"/>
      <c r="C857" s="168"/>
      <c r="D857" s="168"/>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customFormat="false" ht="15.75" hidden="false" customHeight="false" outlineLevel="0" collapsed="false">
      <c r="A858" s="151"/>
      <c r="B858" s="168"/>
      <c r="C858" s="168"/>
      <c r="D858" s="168"/>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customFormat="false" ht="15.75" hidden="false" customHeight="false" outlineLevel="0" collapsed="false">
      <c r="A859" s="151"/>
      <c r="B859" s="168"/>
      <c r="C859" s="168"/>
      <c r="D859" s="168"/>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customFormat="false" ht="15.75" hidden="false" customHeight="false" outlineLevel="0" collapsed="false">
      <c r="A860" s="151"/>
      <c r="B860" s="168"/>
      <c r="C860" s="168"/>
      <c r="D860" s="168"/>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customFormat="false" ht="15.75" hidden="false" customHeight="false" outlineLevel="0" collapsed="false">
      <c r="A861" s="151"/>
      <c r="B861" s="168"/>
      <c r="C861" s="168"/>
      <c r="D861" s="168"/>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customFormat="false" ht="15.75" hidden="false" customHeight="false" outlineLevel="0" collapsed="false">
      <c r="A862" s="151"/>
      <c r="B862" s="168"/>
      <c r="C862" s="168"/>
      <c r="D862" s="168"/>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customFormat="false" ht="15.75" hidden="false" customHeight="false" outlineLevel="0" collapsed="false">
      <c r="A863" s="151"/>
      <c r="B863" s="168"/>
      <c r="C863" s="168"/>
      <c r="D863" s="168"/>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customFormat="false" ht="15.75" hidden="false" customHeight="false" outlineLevel="0" collapsed="false">
      <c r="A864" s="151"/>
      <c r="B864" s="168"/>
      <c r="C864" s="168"/>
      <c r="D864" s="168"/>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customFormat="false" ht="15.75" hidden="false" customHeight="false" outlineLevel="0" collapsed="false">
      <c r="A865" s="151"/>
      <c r="B865" s="168"/>
      <c r="C865" s="168"/>
      <c r="D865" s="168"/>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customFormat="false" ht="15.75" hidden="false" customHeight="false" outlineLevel="0" collapsed="false">
      <c r="A866" s="151"/>
      <c r="B866" s="168"/>
      <c r="C866" s="168"/>
      <c r="D866" s="168"/>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customFormat="false" ht="15.75" hidden="false" customHeight="false" outlineLevel="0" collapsed="false">
      <c r="A867" s="151"/>
      <c r="B867" s="168"/>
      <c r="C867" s="168"/>
      <c r="D867" s="168"/>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customFormat="false" ht="15.75" hidden="false" customHeight="false" outlineLevel="0" collapsed="false">
      <c r="A868" s="151"/>
      <c r="B868" s="168"/>
      <c r="C868" s="168"/>
      <c r="D868" s="168"/>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customFormat="false" ht="15.75" hidden="false" customHeight="false" outlineLevel="0" collapsed="false">
      <c r="A869" s="151"/>
      <c r="B869" s="168"/>
      <c r="C869" s="168"/>
      <c r="D869" s="168"/>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customFormat="false" ht="15.75" hidden="false" customHeight="false" outlineLevel="0" collapsed="false">
      <c r="A870" s="151"/>
      <c r="B870" s="168"/>
      <c r="C870" s="168"/>
      <c r="D870" s="168"/>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customFormat="false" ht="15.75" hidden="false" customHeight="false" outlineLevel="0" collapsed="false">
      <c r="A871" s="151"/>
      <c r="B871" s="168"/>
      <c r="C871" s="168"/>
      <c r="D871" s="168"/>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customFormat="false" ht="15.75" hidden="false" customHeight="false" outlineLevel="0" collapsed="false">
      <c r="A872" s="151"/>
      <c r="B872" s="168"/>
      <c r="C872" s="168"/>
      <c r="D872" s="168"/>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customFormat="false" ht="15.75" hidden="false" customHeight="false" outlineLevel="0" collapsed="false">
      <c r="A873" s="151"/>
      <c r="B873" s="168"/>
      <c r="C873" s="168"/>
      <c r="D873" s="168"/>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customFormat="false" ht="15.75" hidden="false" customHeight="false" outlineLevel="0" collapsed="false">
      <c r="A874" s="151"/>
      <c r="B874" s="168"/>
      <c r="C874" s="168"/>
      <c r="D874" s="168"/>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customFormat="false" ht="15.75" hidden="false" customHeight="false" outlineLevel="0" collapsed="false">
      <c r="A875" s="151"/>
      <c r="B875" s="168"/>
      <c r="C875" s="168"/>
      <c r="D875" s="168"/>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customFormat="false" ht="15.75" hidden="false" customHeight="false" outlineLevel="0" collapsed="false">
      <c r="A876" s="151"/>
      <c r="B876" s="168"/>
      <c r="C876" s="168"/>
      <c r="D876" s="168"/>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customFormat="false" ht="15.75" hidden="false" customHeight="false" outlineLevel="0" collapsed="false">
      <c r="A877" s="151"/>
      <c r="B877" s="168"/>
      <c r="C877" s="168"/>
      <c r="D877" s="168"/>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customFormat="false" ht="15.75" hidden="false" customHeight="false" outlineLevel="0" collapsed="false">
      <c r="A878" s="151"/>
      <c r="B878" s="168"/>
      <c r="C878" s="168"/>
      <c r="D878" s="168"/>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customFormat="false" ht="15.75" hidden="false" customHeight="false" outlineLevel="0" collapsed="false">
      <c r="A879" s="151"/>
      <c r="B879" s="168"/>
      <c r="C879" s="168"/>
      <c r="D879" s="168"/>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customFormat="false" ht="15.75" hidden="false" customHeight="false" outlineLevel="0" collapsed="false">
      <c r="A880" s="151"/>
      <c r="B880" s="168"/>
      <c r="C880" s="168"/>
      <c r="D880" s="168"/>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customFormat="false" ht="15.75" hidden="false" customHeight="false" outlineLevel="0" collapsed="false">
      <c r="A881" s="151"/>
      <c r="B881" s="168"/>
      <c r="C881" s="168"/>
      <c r="D881" s="168"/>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customFormat="false" ht="15.75" hidden="false" customHeight="false" outlineLevel="0" collapsed="false">
      <c r="A882" s="151"/>
      <c r="B882" s="168"/>
      <c r="C882" s="168"/>
      <c r="D882" s="168"/>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customFormat="false" ht="15.75" hidden="false" customHeight="false" outlineLevel="0" collapsed="false">
      <c r="A883" s="151"/>
      <c r="B883" s="168"/>
      <c r="C883" s="168"/>
      <c r="D883" s="168"/>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customFormat="false" ht="15.75" hidden="false" customHeight="false" outlineLevel="0" collapsed="false">
      <c r="A884" s="151"/>
      <c r="B884" s="168"/>
      <c r="C884" s="168"/>
      <c r="D884" s="168"/>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customFormat="false" ht="15.75" hidden="false" customHeight="false" outlineLevel="0" collapsed="false">
      <c r="A885" s="151"/>
      <c r="B885" s="168"/>
      <c r="C885" s="168"/>
      <c r="D885" s="168"/>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customFormat="false" ht="15.75" hidden="false" customHeight="false" outlineLevel="0" collapsed="false">
      <c r="A886" s="151"/>
      <c r="B886" s="168"/>
      <c r="C886" s="168"/>
      <c r="D886" s="168"/>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customFormat="false" ht="15.75" hidden="false" customHeight="false" outlineLevel="0" collapsed="false">
      <c r="A887" s="151"/>
      <c r="B887" s="168"/>
      <c r="C887" s="168"/>
      <c r="D887" s="168"/>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customFormat="false" ht="15.75" hidden="false" customHeight="false" outlineLevel="0" collapsed="false">
      <c r="A888" s="151"/>
      <c r="B888" s="168"/>
      <c r="C888" s="168"/>
      <c r="D888" s="168"/>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customFormat="false" ht="15.75" hidden="false" customHeight="false" outlineLevel="0" collapsed="false">
      <c r="A889" s="151"/>
      <c r="B889" s="168"/>
      <c r="C889" s="168"/>
      <c r="D889" s="168"/>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customFormat="false" ht="15.75" hidden="false" customHeight="false" outlineLevel="0" collapsed="false">
      <c r="A890" s="151"/>
      <c r="B890" s="168"/>
      <c r="C890" s="168"/>
      <c r="D890" s="168"/>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customFormat="false" ht="15.75" hidden="false" customHeight="false" outlineLevel="0" collapsed="false">
      <c r="A891" s="151"/>
      <c r="B891" s="168"/>
      <c r="C891" s="168"/>
      <c r="D891" s="168"/>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customFormat="false" ht="15.75" hidden="false" customHeight="false" outlineLevel="0" collapsed="false">
      <c r="A892" s="151"/>
      <c r="B892" s="168"/>
      <c r="C892" s="168"/>
      <c r="D892" s="168"/>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customFormat="false" ht="15.75" hidden="false" customHeight="false" outlineLevel="0" collapsed="false">
      <c r="A893" s="151"/>
      <c r="B893" s="168"/>
      <c r="C893" s="168"/>
      <c r="D893" s="168"/>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customFormat="false" ht="15.75" hidden="false" customHeight="false" outlineLevel="0" collapsed="false">
      <c r="A894" s="151"/>
      <c r="B894" s="168"/>
      <c r="C894" s="168"/>
      <c r="D894" s="168"/>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customFormat="false" ht="15.75" hidden="false" customHeight="false" outlineLevel="0" collapsed="false">
      <c r="A895" s="151"/>
      <c r="B895" s="168"/>
      <c r="C895" s="168"/>
      <c r="D895" s="168"/>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customFormat="false" ht="15.75" hidden="false" customHeight="false" outlineLevel="0" collapsed="false">
      <c r="A896" s="151"/>
      <c r="B896" s="168"/>
      <c r="C896" s="168"/>
      <c r="D896" s="168"/>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customFormat="false" ht="15.75" hidden="false" customHeight="false" outlineLevel="0" collapsed="false">
      <c r="A897" s="151"/>
      <c r="B897" s="168"/>
      <c r="C897" s="168"/>
      <c r="D897" s="168"/>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customFormat="false" ht="15.75" hidden="false" customHeight="false" outlineLevel="0" collapsed="false">
      <c r="A898" s="151"/>
      <c r="B898" s="168"/>
      <c r="C898" s="168"/>
      <c r="D898" s="168"/>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customFormat="false" ht="15.75" hidden="false" customHeight="false" outlineLevel="0" collapsed="false">
      <c r="A899" s="151"/>
      <c r="B899" s="168"/>
      <c r="C899" s="168"/>
      <c r="D899" s="168"/>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customFormat="false" ht="15.75" hidden="false" customHeight="false" outlineLevel="0" collapsed="false">
      <c r="A900" s="151"/>
      <c r="B900" s="168"/>
      <c r="C900" s="168"/>
      <c r="D900" s="168"/>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customFormat="false" ht="15.75" hidden="false" customHeight="false" outlineLevel="0" collapsed="false">
      <c r="A901" s="151"/>
      <c r="B901" s="168"/>
      <c r="C901" s="168"/>
      <c r="D901" s="168"/>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customFormat="false" ht="15.75" hidden="false" customHeight="false" outlineLevel="0" collapsed="false">
      <c r="A902" s="151"/>
      <c r="B902" s="168"/>
      <c r="C902" s="168"/>
      <c r="D902" s="168"/>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customFormat="false" ht="15.75" hidden="false" customHeight="false" outlineLevel="0" collapsed="false">
      <c r="A903" s="151"/>
      <c r="B903" s="168"/>
      <c r="C903" s="168"/>
      <c r="D903" s="168"/>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customFormat="false" ht="15.75" hidden="false" customHeight="false" outlineLevel="0" collapsed="false">
      <c r="A904" s="151"/>
      <c r="B904" s="168"/>
      <c r="C904" s="168"/>
      <c r="D904" s="168"/>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customFormat="false" ht="15.75" hidden="false" customHeight="false" outlineLevel="0" collapsed="false">
      <c r="A905" s="151"/>
      <c r="B905" s="168"/>
      <c r="C905" s="168"/>
      <c r="D905" s="168"/>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customFormat="false" ht="15.75" hidden="false" customHeight="false" outlineLevel="0" collapsed="false">
      <c r="A906" s="151"/>
      <c r="B906" s="168"/>
      <c r="C906" s="168"/>
      <c r="D906" s="168"/>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customFormat="false" ht="15.75" hidden="false" customHeight="false" outlineLevel="0" collapsed="false">
      <c r="A907" s="151"/>
      <c r="B907" s="168"/>
      <c r="C907" s="168"/>
      <c r="D907" s="168"/>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customFormat="false" ht="15.75" hidden="false" customHeight="false" outlineLevel="0" collapsed="false">
      <c r="A908" s="151"/>
      <c r="B908" s="168"/>
      <c r="C908" s="168"/>
      <c r="D908" s="168"/>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customFormat="false" ht="15.75" hidden="false" customHeight="false" outlineLevel="0" collapsed="false">
      <c r="A909" s="151"/>
      <c r="B909" s="168"/>
      <c r="C909" s="168"/>
      <c r="D909" s="168"/>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customFormat="false" ht="15.75" hidden="false" customHeight="false" outlineLevel="0" collapsed="false">
      <c r="A910" s="151"/>
      <c r="B910" s="168"/>
      <c r="C910" s="168"/>
      <c r="D910" s="168"/>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customFormat="false" ht="15.75" hidden="false" customHeight="false" outlineLevel="0" collapsed="false">
      <c r="A911" s="151"/>
      <c r="B911" s="168"/>
      <c r="C911" s="168"/>
      <c r="D911" s="168"/>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customFormat="false" ht="15.75" hidden="false" customHeight="false" outlineLevel="0" collapsed="false">
      <c r="A912" s="151"/>
      <c r="B912" s="168"/>
      <c r="C912" s="168"/>
      <c r="D912" s="168"/>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customFormat="false" ht="15.75" hidden="false" customHeight="false" outlineLevel="0" collapsed="false">
      <c r="A913" s="151"/>
      <c r="B913" s="168"/>
      <c r="C913" s="168"/>
      <c r="D913" s="168"/>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customFormat="false" ht="15.75" hidden="false" customHeight="false" outlineLevel="0" collapsed="false">
      <c r="A914" s="151"/>
      <c r="B914" s="168"/>
      <c r="C914" s="168"/>
      <c r="D914" s="168"/>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customFormat="false" ht="15.75" hidden="false" customHeight="false" outlineLevel="0" collapsed="false">
      <c r="A915" s="151"/>
      <c r="B915" s="168"/>
      <c r="C915" s="168"/>
      <c r="D915" s="168"/>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customFormat="false" ht="15.75" hidden="false" customHeight="false" outlineLevel="0" collapsed="false">
      <c r="A916" s="151"/>
      <c r="B916" s="168"/>
      <c r="C916" s="168"/>
      <c r="D916" s="168"/>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customFormat="false" ht="15.75" hidden="false" customHeight="false" outlineLevel="0" collapsed="false">
      <c r="A917" s="151"/>
      <c r="B917" s="168"/>
      <c r="C917" s="168"/>
      <c r="D917" s="168"/>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customFormat="false" ht="15.75" hidden="false" customHeight="false" outlineLevel="0" collapsed="false">
      <c r="A918" s="151"/>
      <c r="B918" s="168"/>
      <c r="C918" s="168"/>
      <c r="D918" s="168"/>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customFormat="false" ht="15.75" hidden="false" customHeight="false" outlineLevel="0" collapsed="false">
      <c r="A919" s="151"/>
      <c r="B919" s="168"/>
      <c r="C919" s="168"/>
      <c r="D919" s="168"/>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customFormat="false" ht="15.75" hidden="false" customHeight="false" outlineLevel="0" collapsed="false">
      <c r="A920" s="151"/>
      <c r="B920" s="168"/>
      <c r="C920" s="168"/>
      <c r="D920" s="168"/>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customFormat="false" ht="15.75" hidden="false" customHeight="false" outlineLevel="0" collapsed="false">
      <c r="A921" s="151"/>
      <c r="B921" s="168"/>
      <c r="C921" s="168"/>
      <c r="D921" s="168"/>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customFormat="false" ht="15.75" hidden="false" customHeight="false" outlineLevel="0" collapsed="false">
      <c r="A922" s="151"/>
      <c r="B922" s="168"/>
      <c r="C922" s="168"/>
      <c r="D922" s="168"/>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customFormat="false" ht="15.75" hidden="false" customHeight="false" outlineLevel="0" collapsed="false">
      <c r="A923" s="151"/>
      <c r="B923" s="168"/>
      <c r="C923" s="168"/>
      <c r="D923" s="168"/>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customFormat="false" ht="15.75" hidden="false" customHeight="false" outlineLevel="0" collapsed="false">
      <c r="A924" s="151"/>
      <c r="B924" s="168"/>
      <c r="C924" s="168"/>
      <c r="D924" s="168"/>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customFormat="false" ht="15.75" hidden="false" customHeight="false" outlineLevel="0" collapsed="false">
      <c r="A925" s="151"/>
      <c r="B925" s="168"/>
      <c r="C925" s="168"/>
      <c r="D925" s="168"/>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customFormat="false" ht="15.75" hidden="false" customHeight="false" outlineLevel="0" collapsed="false">
      <c r="A926" s="151"/>
      <c r="B926" s="168"/>
      <c r="C926" s="168"/>
      <c r="D926" s="168"/>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customFormat="false" ht="15.75" hidden="false" customHeight="false" outlineLevel="0" collapsed="false">
      <c r="A927" s="151"/>
      <c r="B927" s="168"/>
      <c r="C927" s="168"/>
      <c r="D927" s="168"/>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customFormat="false" ht="15.75" hidden="false" customHeight="false" outlineLevel="0" collapsed="false">
      <c r="A928" s="151"/>
      <c r="B928" s="168"/>
      <c r="C928" s="168"/>
      <c r="D928" s="168"/>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customFormat="false" ht="15.75" hidden="false" customHeight="false" outlineLevel="0" collapsed="false">
      <c r="A929" s="151"/>
      <c r="B929" s="168"/>
      <c r="C929" s="168"/>
      <c r="D929" s="168"/>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customFormat="false" ht="15.75" hidden="false" customHeight="false" outlineLevel="0" collapsed="false">
      <c r="A930" s="151"/>
      <c r="B930" s="168"/>
      <c r="C930" s="168"/>
      <c r="D930" s="168"/>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customFormat="false" ht="15.75" hidden="false" customHeight="false" outlineLevel="0" collapsed="false">
      <c r="A931" s="151"/>
      <c r="B931" s="168"/>
      <c r="C931" s="168"/>
      <c r="D931" s="168"/>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customFormat="false" ht="15.75" hidden="false" customHeight="false" outlineLevel="0" collapsed="false">
      <c r="A932" s="151"/>
      <c r="B932" s="168"/>
      <c r="C932" s="168"/>
      <c r="D932" s="168"/>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customFormat="false" ht="15.75" hidden="false" customHeight="false" outlineLevel="0" collapsed="false">
      <c r="A933" s="151"/>
      <c r="B933" s="168"/>
      <c r="C933" s="168"/>
      <c r="D933" s="168"/>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customFormat="false" ht="15.75" hidden="false" customHeight="false" outlineLevel="0" collapsed="false">
      <c r="A934" s="151"/>
      <c r="B934" s="168"/>
      <c r="C934" s="168"/>
      <c r="D934" s="168"/>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customFormat="false" ht="15.75" hidden="false" customHeight="false" outlineLevel="0" collapsed="false">
      <c r="A935" s="151"/>
      <c r="B935" s="168"/>
      <c r="C935" s="168"/>
      <c r="D935" s="168"/>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customFormat="false" ht="15.75" hidden="false" customHeight="false" outlineLevel="0" collapsed="false">
      <c r="A936" s="151"/>
      <c r="B936" s="168"/>
      <c r="C936" s="168"/>
      <c r="D936" s="168"/>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customFormat="false" ht="15.75" hidden="false" customHeight="false" outlineLevel="0" collapsed="false">
      <c r="A937" s="151"/>
      <c r="B937" s="168"/>
      <c r="C937" s="168"/>
      <c r="D937" s="168"/>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customFormat="false" ht="15.75" hidden="false" customHeight="false" outlineLevel="0" collapsed="false">
      <c r="A938" s="151"/>
      <c r="B938" s="168"/>
      <c r="C938" s="168"/>
      <c r="D938" s="168"/>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customFormat="false" ht="15.75" hidden="false" customHeight="false" outlineLevel="0" collapsed="false">
      <c r="A939" s="151"/>
      <c r="B939" s="168"/>
      <c r="C939" s="168"/>
      <c r="D939" s="168"/>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customFormat="false" ht="15.75" hidden="false" customHeight="false" outlineLevel="0" collapsed="false">
      <c r="A940" s="151"/>
      <c r="B940" s="168"/>
      <c r="C940" s="168"/>
      <c r="D940" s="168"/>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customFormat="false" ht="15.75" hidden="false" customHeight="false" outlineLevel="0" collapsed="false">
      <c r="A941" s="151"/>
      <c r="B941" s="168"/>
      <c r="C941" s="168"/>
      <c r="D941" s="168"/>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customFormat="false" ht="15.75" hidden="false" customHeight="false" outlineLevel="0" collapsed="false">
      <c r="A942" s="151"/>
      <c r="B942" s="168"/>
      <c r="C942" s="168"/>
      <c r="D942" s="168"/>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customFormat="false" ht="15.75" hidden="false" customHeight="false" outlineLevel="0" collapsed="false">
      <c r="A943" s="151"/>
      <c r="B943" s="168"/>
      <c r="C943" s="168"/>
      <c r="D943" s="168"/>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customFormat="false" ht="15.75" hidden="false" customHeight="false" outlineLevel="0" collapsed="false">
      <c r="A944" s="151"/>
      <c r="B944" s="168"/>
      <c r="C944" s="168"/>
      <c r="D944" s="168"/>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customFormat="false" ht="15.75" hidden="false" customHeight="false" outlineLevel="0" collapsed="false">
      <c r="A945" s="151"/>
      <c r="B945" s="168"/>
      <c r="C945" s="168"/>
      <c r="D945" s="168"/>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customFormat="false" ht="15.75" hidden="false" customHeight="false" outlineLevel="0" collapsed="false">
      <c r="A946" s="151"/>
      <c r="B946" s="168"/>
      <c r="C946" s="168"/>
      <c r="D946" s="168"/>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customFormat="false" ht="15.75" hidden="false" customHeight="false" outlineLevel="0" collapsed="false">
      <c r="A947" s="151"/>
      <c r="B947" s="168"/>
      <c r="C947" s="168"/>
      <c r="D947" s="168"/>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customFormat="false" ht="15.75" hidden="false" customHeight="false" outlineLevel="0" collapsed="false">
      <c r="A948" s="151"/>
      <c r="B948" s="168"/>
      <c r="C948" s="168"/>
      <c r="D948" s="168"/>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customFormat="false" ht="15.75" hidden="false" customHeight="false" outlineLevel="0" collapsed="false">
      <c r="A949" s="151"/>
      <c r="B949" s="168"/>
      <c r="C949" s="168"/>
      <c r="D949" s="168"/>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customFormat="false" ht="15.75" hidden="false" customHeight="false" outlineLevel="0" collapsed="false">
      <c r="A950" s="151"/>
      <c r="B950" s="168"/>
      <c r="C950" s="168"/>
      <c r="D950" s="168"/>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customFormat="false" ht="15.75" hidden="false" customHeight="false" outlineLevel="0" collapsed="false">
      <c r="A951" s="151"/>
      <c r="B951" s="168"/>
      <c r="C951" s="168"/>
      <c r="D951" s="168"/>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customFormat="false" ht="15.75" hidden="false" customHeight="false" outlineLevel="0" collapsed="false">
      <c r="A952" s="151"/>
      <c r="B952" s="168"/>
      <c r="C952" s="168"/>
      <c r="D952" s="168"/>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customFormat="false" ht="15.75" hidden="false" customHeight="false" outlineLevel="0" collapsed="false">
      <c r="A953" s="151"/>
      <c r="B953" s="168"/>
      <c r="C953" s="168"/>
      <c r="D953" s="168"/>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customFormat="false" ht="15.75" hidden="false" customHeight="false" outlineLevel="0" collapsed="false">
      <c r="A954" s="151"/>
      <c r="B954" s="168"/>
      <c r="C954" s="168"/>
      <c r="D954" s="168"/>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customFormat="false" ht="15.75" hidden="false" customHeight="false" outlineLevel="0" collapsed="false">
      <c r="A955" s="151"/>
      <c r="B955" s="168"/>
      <c r="C955" s="168"/>
      <c r="D955" s="168"/>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customFormat="false" ht="15.75" hidden="false" customHeight="false" outlineLevel="0" collapsed="false">
      <c r="A956" s="151"/>
      <c r="B956" s="168"/>
      <c r="C956" s="168"/>
      <c r="D956" s="168"/>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customFormat="false" ht="15.75" hidden="false" customHeight="false" outlineLevel="0" collapsed="false">
      <c r="A957" s="151"/>
      <c r="B957" s="168"/>
      <c r="C957" s="168"/>
      <c r="D957" s="168"/>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customFormat="false" ht="15.75" hidden="false" customHeight="false" outlineLevel="0" collapsed="false">
      <c r="A958" s="151"/>
      <c r="B958" s="168"/>
      <c r="C958" s="168"/>
      <c r="D958" s="168"/>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customFormat="false" ht="15.75" hidden="false" customHeight="false" outlineLevel="0" collapsed="false">
      <c r="A959" s="151"/>
      <c r="B959" s="168"/>
      <c r="C959" s="168"/>
      <c r="D959" s="168"/>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customFormat="false" ht="15.75" hidden="false" customHeight="false" outlineLevel="0" collapsed="false">
      <c r="A960" s="151"/>
      <c r="B960" s="168"/>
      <c r="C960" s="168"/>
      <c r="D960" s="168"/>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customFormat="false" ht="15.75" hidden="false" customHeight="false" outlineLevel="0" collapsed="false">
      <c r="A961" s="151"/>
      <c r="B961" s="168"/>
      <c r="C961" s="168"/>
      <c r="D961" s="168"/>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customFormat="false" ht="15.75" hidden="false" customHeight="false" outlineLevel="0" collapsed="false">
      <c r="A962" s="151"/>
      <c r="B962" s="168"/>
      <c r="C962" s="168"/>
      <c r="D962" s="168"/>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customFormat="false" ht="15.75" hidden="false" customHeight="false" outlineLevel="0" collapsed="false">
      <c r="A963" s="151"/>
      <c r="B963" s="168"/>
      <c r="C963" s="168"/>
      <c r="D963" s="168"/>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customFormat="false" ht="15.75" hidden="false" customHeight="false" outlineLevel="0" collapsed="false">
      <c r="A964" s="151"/>
      <c r="B964" s="168"/>
      <c r="C964" s="168"/>
      <c r="D964" s="168"/>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customFormat="false" ht="15.75" hidden="false" customHeight="false" outlineLevel="0" collapsed="false">
      <c r="A965" s="151"/>
      <c r="B965" s="168"/>
      <c r="C965" s="168"/>
      <c r="D965" s="168"/>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customFormat="false" ht="15.75" hidden="false" customHeight="false" outlineLevel="0" collapsed="false">
      <c r="A966" s="151"/>
      <c r="B966" s="168"/>
      <c r="C966" s="168"/>
      <c r="D966" s="168"/>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customFormat="false" ht="15.75" hidden="false" customHeight="false" outlineLevel="0" collapsed="false">
      <c r="A967" s="151"/>
      <c r="B967" s="168"/>
      <c r="C967" s="168"/>
      <c r="D967" s="168"/>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customFormat="false" ht="15.75" hidden="false" customHeight="false" outlineLevel="0" collapsed="false">
      <c r="A968" s="151"/>
      <c r="B968" s="168"/>
      <c r="C968" s="168"/>
      <c r="D968" s="168"/>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customFormat="false" ht="15.75" hidden="false" customHeight="false" outlineLevel="0" collapsed="false">
      <c r="A969" s="151"/>
      <c r="B969" s="168"/>
      <c r="C969" s="168"/>
      <c r="D969" s="168"/>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customFormat="false" ht="15.75" hidden="false" customHeight="false" outlineLevel="0" collapsed="false">
      <c r="A970" s="151"/>
      <c r="B970" s="168"/>
      <c r="C970" s="168"/>
      <c r="D970" s="168"/>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customFormat="false" ht="15.75" hidden="false" customHeight="false" outlineLevel="0" collapsed="false">
      <c r="A971" s="151"/>
      <c r="B971" s="168"/>
      <c r="C971" s="168"/>
      <c r="D971" s="168"/>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customFormat="false" ht="15.75" hidden="false" customHeight="false" outlineLevel="0" collapsed="false">
      <c r="A972" s="151"/>
      <c r="B972" s="168"/>
      <c r="C972" s="168"/>
      <c r="D972" s="168"/>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customFormat="false" ht="15.75" hidden="false" customHeight="false" outlineLevel="0" collapsed="false">
      <c r="A973" s="151"/>
      <c r="B973" s="168"/>
      <c r="C973" s="168"/>
      <c r="D973" s="168"/>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customFormat="false" ht="15.75" hidden="false" customHeight="false" outlineLevel="0" collapsed="false">
      <c r="A974" s="151"/>
      <c r="B974" s="168"/>
      <c r="C974" s="168"/>
      <c r="D974" s="168"/>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customFormat="false" ht="15.75" hidden="false" customHeight="false" outlineLevel="0" collapsed="false">
      <c r="A975" s="151"/>
      <c r="B975" s="168"/>
      <c r="C975" s="168"/>
      <c r="D975" s="168"/>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customFormat="false" ht="15.75" hidden="false" customHeight="false" outlineLevel="0" collapsed="false">
      <c r="A976" s="151"/>
      <c r="B976" s="168"/>
      <c r="C976" s="168"/>
      <c r="D976" s="168"/>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customFormat="false" ht="15.75" hidden="false" customHeight="false" outlineLevel="0" collapsed="false">
      <c r="A977" s="151"/>
      <c r="B977" s="168"/>
      <c r="C977" s="168"/>
      <c r="D977" s="168"/>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customFormat="false" ht="15.75" hidden="false" customHeight="false" outlineLevel="0" collapsed="false">
      <c r="A978" s="151"/>
      <c r="B978" s="168"/>
      <c r="C978" s="168"/>
      <c r="D978" s="168"/>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customFormat="false" ht="15.75" hidden="false" customHeight="false" outlineLevel="0" collapsed="false">
      <c r="A979" s="151"/>
      <c r="B979" s="168"/>
      <c r="C979" s="168"/>
      <c r="D979" s="168"/>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customFormat="false" ht="15.75" hidden="false" customHeight="false" outlineLevel="0" collapsed="false">
      <c r="A980" s="151"/>
      <c r="B980" s="168"/>
      <c r="C980" s="168"/>
      <c r="D980" s="168"/>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customFormat="false" ht="15.75" hidden="false" customHeight="false" outlineLevel="0" collapsed="false">
      <c r="A981" s="151"/>
      <c r="B981" s="168"/>
      <c r="C981" s="168"/>
      <c r="D981" s="168"/>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customFormat="false" ht="15.75" hidden="false" customHeight="false" outlineLevel="0" collapsed="false">
      <c r="A982" s="151"/>
      <c r="B982" s="168"/>
      <c r="C982" s="168"/>
      <c r="D982" s="168"/>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customFormat="false" ht="15.75" hidden="false" customHeight="false" outlineLevel="0" collapsed="false">
      <c r="A983" s="151"/>
      <c r="B983" s="168"/>
      <c r="C983" s="168"/>
      <c r="D983" s="168"/>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customFormat="false" ht="15.75" hidden="false" customHeight="false" outlineLevel="0" collapsed="false">
      <c r="A984" s="151"/>
      <c r="B984" s="168"/>
      <c r="C984" s="168"/>
      <c r="D984" s="168"/>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customFormat="false" ht="15.75" hidden="false" customHeight="false" outlineLevel="0" collapsed="false">
      <c r="A985" s="151"/>
      <c r="B985" s="168"/>
      <c r="C985" s="168"/>
      <c r="D985" s="168"/>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customFormat="false" ht="15.75" hidden="false" customHeight="false" outlineLevel="0" collapsed="false">
      <c r="A986" s="151"/>
      <c r="B986" s="168"/>
      <c r="C986" s="168"/>
      <c r="D986" s="168"/>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customFormat="false" ht="15.75" hidden="false" customHeight="false" outlineLevel="0" collapsed="false">
      <c r="A987" s="151"/>
      <c r="B987" s="168"/>
      <c r="C987" s="168"/>
      <c r="D987" s="168"/>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customFormat="false" ht="15.75" hidden="false" customHeight="false" outlineLevel="0" collapsed="false">
      <c r="A988" s="151"/>
      <c r="B988" s="168"/>
      <c r="C988" s="168"/>
      <c r="D988" s="168"/>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customFormat="false" ht="15.75" hidden="false" customHeight="false" outlineLevel="0" collapsed="false">
      <c r="A989" s="151"/>
      <c r="B989" s="168"/>
      <c r="C989" s="168"/>
      <c r="D989" s="168"/>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customFormat="false" ht="15.75" hidden="false" customHeight="false" outlineLevel="0" collapsed="false">
      <c r="A990" s="151"/>
      <c r="B990" s="168"/>
      <c r="C990" s="168"/>
      <c r="D990" s="168"/>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customFormat="false" ht="15.75" hidden="false" customHeight="false" outlineLevel="0" collapsed="false">
      <c r="A991" s="151"/>
      <c r="B991" s="168"/>
      <c r="C991" s="168"/>
      <c r="D991" s="168"/>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customFormat="false" ht="15.75" hidden="false" customHeight="false" outlineLevel="0" collapsed="false">
      <c r="A992" s="151"/>
      <c r="B992" s="168"/>
      <c r="C992" s="168"/>
      <c r="D992" s="168"/>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customFormat="false" ht="15.75" hidden="false" customHeight="false" outlineLevel="0" collapsed="false">
      <c r="A993" s="151"/>
      <c r="B993" s="168"/>
      <c r="C993" s="168"/>
      <c r="D993" s="168"/>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customFormat="false" ht="15.75" hidden="false" customHeight="false" outlineLevel="0" collapsed="false">
      <c r="A994" s="151"/>
      <c r="B994" s="168"/>
      <c r="C994" s="168"/>
      <c r="D994" s="168"/>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customFormat="false" ht="15.75" hidden="false" customHeight="false" outlineLevel="0" collapsed="false">
      <c r="A995" s="151"/>
      <c r="B995" s="168"/>
      <c r="C995" s="168"/>
      <c r="D995" s="168"/>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customFormat="false" ht="15.75" hidden="false" customHeight="false" outlineLevel="0" collapsed="false">
      <c r="A996" s="151"/>
      <c r="B996" s="168"/>
      <c r="C996" s="168"/>
      <c r="D996" s="168"/>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customFormat="false" ht="15.75" hidden="false" customHeight="false" outlineLevel="0" collapsed="false">
      <c r="A997" s="151"/>
      <c r="B997" s="168"/>
      <c r="C997" s="168"/>
      <c r="D997" s="168"/>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customFormat="false" ht="15.75" hidden="false" customHeight="false" outlineLevel="0" collapsed="false">
      <c r="A998" s="151"/>
      <c r="B998" s="168"/>
      <c r="C998" s="168"/>
      <c r="D998" s="168"/>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customFormat="false" ht="15.75" hidden="false" customHeight="false" outlineLevel="0" collapsed="false">
      <c r="A999" s="151"/>
      <c r="B999" s="168"/>
      <c r="C999" s="168"/>
      <c r="D999" s="168"/>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customFormat="false" ht="15.75" hidden="false" customHeight="false" outlineLevel="0" collapsed="false">
      <c r="A1000" s="151"/>
      <c r="B1000" s="168"/>
      <c r="C1000" s="168"/>
      <c r="D1000" s="168"/>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row r="1001" customFormat="false" ht="15.75" hidden="false" customHeight="false" outlineLevel="0" collapsed="false">
      <c r="A1001" s="151"/>
      <c r="B1001" s="168"/>
      <c r="C1001" s="168"/>
      <c r="D1001" s="168"/>
      <c r="E1001" s="154"/>
      <c r="F1001" s="154"/>
      <c r="G1001" s="154"/>
      <c r="H1001" s="154"/>
      <c r="I1001" s="154"/>
      <c r="J1001" s="154"/>
      <c r="K1001" s="154"/>
      <c r="L1001" s="154"/>
      <c r="M1001" s="154"/>
      <c r="N1001" s="154"/>
      <c r="O1001" s="154"/>
      <c r="P1001" s="154"/>
      <c r="Q1001" s="154"/>
      <c r="R1001" s="154"/>
      <c r="S1001" s="154"/>
      <c r="T1001" s="154"/>
      <c r="U1001" s="154"/>
      <c r="V1001" s="154"/>
      <c r="W1001" s="154"/>
      <c r="X1001" s="154"/>
      <c r="Y1001" s="154"/>
      <c r="Z1001" s="154"/>
    </row>
    <row r="1002" customFormat="false" ht="15.75" hidden="false" customHeight="false" outlineLevel="0" collapsed="false">
      <c r="A1002" s="151"/>
      <c r="B1002" s="168"/>
      <c r="C1002" s="168"/>
      <c r="D1002" s="168"/>
      <c r="E1002" s="154"/>
      <c r="F1002" s="154"/>
      <c r="G1002" s="154"/>
      <c r="H1002" s="154"/>
      <c r="I1002" s="154"/>
      <c r="J1002" s="154"/>
      <c r="K1002" s="154"/>
      <c r="L1002" s="154"/>
      <c r="M1002" s="154"/>
      <c r="N1002" s="154"/>
      <c r="O1002" s="154"/>
      <c r="P1002" s="154"/>
      <c r="Q1002" s="154"/>
      <c r="R1002" s="154"/>
      <c r="S1002" s="154"/>
      <c r="T1002" s="154"/>
      <c r="U1002" s="154"/>
      <c r="V1002" s="154"/>
      <c r="W1002" s="154"/>
      <c r="X1002" s="154"/>
      <c r="Y1002" s="154"/>
      <c r="Z1002" s="154"/>
    </row>
    <row r="1003" customFormat="false" ht="15.75" hidden="false" customHeight="false" outlineLevel="0" collapsed="false">
      <c r="A1003" s="151"/>
      <c r="B1003" s="168"/>
      <c r="C1003" s="168"/>
      <c r="D1003" s="168"/>
      <c r="E1003" s="154"/>
      <c r="F1003" s="154"/>
      <c r="G1003" s="154"/>
      <c r="H1003" s="154"/>
      <c r="I1003" s="154"/>
      <c r="J1003" s="154"/>
      <c r="K1003" s="154"/>
      <c r="L1003" s="154"/>
      <c r="M1003" s="154"/>
      <c r="N1003" s="154"/>
      <c r="O1003" s="154"/>
      <c r="P1003" s="154"/>
      <c r="Q1003" s="154"/>
      <c r="R1003" s="154"/>
      <c r="S1003" s="154"/>
      <c r="T1003" s="154"/>
      <c r="U1003" s="154"/>
      <c r="V1003" s="154"/>
      <c r="W1003" s="154"/>
      <c r="X1003" s="154"/>
      <c r="Y1003" s="154"/>
      <c r="Z1003" s="154"/>
    </row>
    <row r="1004" customFormat="false" ht="15.75" hidden="false" customHeight="false" outlineLevel="0" collapsed="false">
      <c r="A1004" s="151"/>
      <c r="B1004" s="168"/>
      <c r="C1004" s="168"/>
      <c r="D1004" s="168"/>
      <c r="E1004" s="154"/>
      <c r="F1004" s="154"/>
      <c r="G1004" s="154"/>
      <c r="H1004" s="154"/>
      <c r="I1004" s="154"/>
      <c r="J1004" s="154"/>
      <c r="K1004" s="154"/>
      <c r="L1004" s="154"/>
      <c r="M1004" s="154"/>
      <c r="N1004" s="154"/>
      <c r="O1004" s="154"/>
      <c r="P1004" s="154"/>
      <c r="Q1004" s="154"/>
      <c r="R1004" s="154"/>
      <c r="S1004" s="154"/>
      <c r="T1004" s="154"/>
      <c r="U1004" s="154"/>
      <c r="V1004" s="154"/>
      <c r="W1004" s="154"/>
      <c r="X1004" s="154"/>
      <c r="Y1004" s="154"/>
      <c r="Z1004" s="154"/>
    </row>
    <row r="1005" customFormat="false" ht="15.75" hidden="false" customHeight="false" outlineLevel="0" collapsed="false">
      <c r="A1005" s="151"/>
      <c r="B1005" s="168"/>
      <c r="C1005" s="168"/>
      <c r="D1005" s="168"/>
      <c r="E1005" s="154"/>
      <c r="F1005" s="154"/>
      <c r="G1005" s="154"/>
      <c r="H1005" s="154"/>
      <c r="I1005" s="154"/>
      <c r="J1005" s="154"/>
      <c r="K1005" s="154"/>
      <c r="L1005" s="154"/>
      <c r="M1005" s="154"/>
      <c r="N1005" s="154"/>
      <c r="O1005" s="154"/>
      <c r="P1005" s="154"/>
      <c r="Q1005" s="154"/>
      <c r="R1005" s="154"/>
      <c r="S1005" s="154"/>
      <c r="T1005" s="154"/>
      <c r="U1005" s="154"/>
      <c r="V1005" s="154"/>
      <c r="W1005" s="154"/>
      <c r="X1005" s="154"/>
      <c r="Y1005" s="154"/>
      <c r="Z1005" s="154"/>
    </row>
    <row r="1006" customFormat="false" ht="15.75" hidden="false" customHeight="false" outlineLevel="0" collapsed="false">
      <c r="A1006" s="151"/>
      <c r="B1006" s="168"/>
      <c r="C1006" s="168"/>
      <c r="D1006" s="168"/>
      <c r="E1006" s="154"/>
      <c r="F1006" s="154"/>
      <c r="G1006" s="154"/>
      <c r="H1006" s="154"/>
      <c r="I1006" s="154"/>
      <c r="J1006" s="154"/>
      <c r="K1006" s="154"/>
      <c r="L1006" s="154"/>
      <c r="M1006" s="154"/>
      <c r="N1006" s="154"/>
      <c r="O1006" s="154"/>
      <c r="P1006" s="154"/>
      <c r="Q1006" s="154"/>
      <c r="R1006" s="154"/>
      <c r="S1006" s="154"/>
      <c r="T1006" s="154"/>
      <c r="U1006" s="154"/>
      <c r="V1006" s="154"/>
      <c r="W1006" s="154"/>
      <c r="X1006" s="154"/>
      <c r="Y1006" s="154"/>
      <c r="Z1006" s="154"/>
    </row>
    <row r="1007" customFormat="false" ht="15.75" hidden="false" customHeight="false" outlineLevel="0" collapsed="false">
      <c r="A1007" s="151"/>
      <c r="B1007" s="168"/>
      <c r="C1007" s="168"/>
      <c r="D1007" s="168"/>
      <c r="E1007" s="154"/>
      <c r="F1007" s="154"/>
      <c r="G1007" s="154"/>
      <c r="H1007" s="154"/>
      <c r="I1007" s="154"/>
      <c r="J1007" s="154"/>
      <c r="K1007" s="154"/>
      <c r="L1007" s="154"/>
      <c r="M1007" s="154"/>
      <c r="N1007" s="154"/>
      <c r="O1007" s="154"/>
      <c r="P1007" s="154"/>
      <c r="Q1007" s="154"/>
      <c r="R1007" s="154"/>
      <c r="S1007" s="154"/>
      <c r="T1007" s="154"/>
      <c r="U1007" s="154"/>
      <c r="V1007" s="154"/>
      <c r="W1007" s="154"/>
      <c r="X1007" s="154"/>
      <c r="Y1007" s="154"/>
      <c r="Z1007" s="154"/>
    </row>
    <row r="1008" customFormat="false" ht="15.75" hidden="false" customHeight="false" outlineLevel="0" collapsed="false">
      <c r="A1008" s="151"/>
      <c r="B1008" s="168"/>
      <c r="C1008" s="168"/>
      <c r="D1008" s="168"/>
      <c r="E1008" s="154"/>
      <c r="F1008" s="154"/>
      <c r="G1008" s="154"/>
      <c r="H1008" s="154"/>
      <c r="I1008" s="154"/>
      <c r="J1008" s="154"/>
      <c r="K1008" s="154"/>
      <c r="L1008" s="154"/>
      <c r="M1008" s="154"/>
      <c r="N1008" s="154"/>
      <c r="O1008" s="154"/>
      <c r="P1008" s="154"/>
      <c r="Q1008" s="154"/>
      <c r="R1008" s="154"/>
      <c r="S1008" s="154"/>
      <c r="T1008" s="154"/>
      <c r="U1008" s="154"/>
      <c r="V1008" s="154"/>
      <c r="W1008" s="154"/>
      <c r="X1008" s="154"/>
      <c r="Y1008" s="154"/>
      <c r="Z1008" s="154"/>
    </row>
    <row r="1009" customFormat="false" ht="15.75" hidden="false" customHeight="false" outlineLevel="0" collapsed="false">
      <c r="A1009" s="151"/>
      <c r="B1009" s="168"/>
      <c r="C1009" s="168"/>
      <c r="D1009" s="168"/>
      <c r="E1009" s="154"/>
      <c r="F1009" s="154"/>
      <c r="G1009" s="154"/>
      <c r="H1009" s="154"/>
      <c r="I1009" s="154"/>
      <c r="J1009" s="154"/>
      <c r="K1009" s="154"/>
      <c r="L1009" s="154"/>
      <c r="M1009" s="154"/>
      <c r="N1009" s="154"/>
      <c r="O1009" s="154"/>
      <c r="P1009" s="154"/>
      <c r="Q1009" s="154"/>
      <c r="R1009" s="154"/>
      <c r="S1009" s="154"/>
      <c r="T1009" s="154"/>
      <c r="U1009" s="154"/>
      <c r="V1009" s="154"/>
      <c r="W1009" s="154"/>
      <c r="X1009" s="154"/>
      <c r="Y1009" s="154"/>
      <c r="Z1009" s="154"/>
    </row>
    <row r="1010" customFormat="false" ht="15.75" hidden="false" customHeight="false" outlineLevel="0" collapsed="false">
      <c r="A1010" s="151"/>
      <c r="B1010" s="168"/>
      <c r="C1010" s="168"/>
      <c r="D1010" s="168"/>
      <c r="E1010" s="154"/>
      <c r="F1010" s="154"/>
      <c r="G1010" s="154"/>
      <c r="H1010" s="154"/>
      <c r="I1010" s="154"/>
      <c r="J1010" s="154"/>
      <c r="K1010" s="154"/>
      <c r="L1010" s="154"/>
      <c r="M1010" s="154"/>
      <c r="N1010" s="154"/>
      <c r="O1010" s="154"/>
      <c r="P1010" s="154"/>
      <c r="Q1010" s="154"/>
      <c r="R1010" s="154"/>
      <c r="S1010" s="154"/>
      <c r="T1010" s="154"/>
      <c r="U1010" s="154"/>
      <c r="V1010" s="154"/>
      <c r="W1010" s="154"/>
      <c r="X1010" s="154"/>
      <c r="Y1010" s="154"/>
      <c r="Z1010" s="154"/>
    </row>
    <row r="1011" customFormat="false" ht="15.75" hidden="false" customHeight="false" outlineLevel="0" collapsed="false">
      <c r="A1011" s="151"/>
      <c r="B1011" s="168"/>
      <c r="C1011" s="168"/>
      <c r="D1011" s="168"/>
      <c r="E1011" s="154"/>
      <c r="F1011" s="154"/>
      <c r="G1011" s="154"/>
      <c r="H1011" s="154"/>
      <c r="I1011" s="154"/>
      <c r="J1011" s="154"/>
      <c r="K1011" s="154"/>
      <c r="L1011" s="154"/>
      <c r="M1011" s="154"/>
      <c r="N1011" s="154"/>
      <c r="O1011" s="154"/>
      <c r="P1011" s="154"/>
      <c r="Q1011" s="154"/>
      <c r="R1011" s="154"/>
      <c r="S1011" s="154"/>
      <c r="T1011" s="154"/>
      <c r="U1011" s="154"/>
      <c r="V1011" s="154"/>
      <c r="W1011" s="154"/>
      <c r="X1011" s="154"/>
      <c r="Y1011" s="154"/>
      <c r="Z1011" s="154"/>
    </row>
    <row r="1012" customFormat="false" ht="15.75" hidden="false" customHeight="false" outlineLevel="0" collapsed="false">
      <c r="A1012" s="151"/>
      <c r="B1012" s="168"/>
      <c r="C1012" s="168"/>
      <c r="D1012" s="168"/>
      <c r="E1012" s="154"/>
      <c r="F1012" s="154"/>
      <c r="G1012" s="154"/>
      <c r="H1012" s="154"/>
      <c r="I1012" s="154"/>
      <c r="J1012" s="154"/>
      <c r="K1012" s="154"/>
      <c r="L1012" s="154"/>
      <c r="M1012" s="154"/>
      <c r="N1012" s="154"/>
      <c r="O1012" s="154"/>
      <c r="P1012" s="154"/>
      <c r="Q1012" s="154"/>
      <c r="R1012" s="154"/>
      <c r="S1012" s="154"/>
      <c r="T1012" s="154"/>
      <c r="U1012" s="154"/>
      <c r="V1012" s="154"/>
      <c r="W1012" s="154"/>
      <c r="X1012" s="154"/>
      <c r="Y1012" s="154"/>
      <c r="Z1012" s="154"/>
    </row>
    <row r="1013" customFormat="false" ht="15.75" hidden="false" customHeight="false" outlineLevel="0" collapsed="false">
      <c r="A1013" s="151"/>
      <c r="B1013" s="168"/>
      <c r="C1013" s="168"/>
      <c r="D1013" s="168"/>
      <c r="E1013" s="154"/>
      <c r="F1013" s="154"/>
      <c r="G1013" s="154"/>
      <c r="H1013" s="154"/>
      <c r="I1013" s="154"/>
      <c r="J1013" s="154"/>
      <c r="K1013" s="154"/>
      <c r="L1013" s="154"/>
      <c r="M1013" s="154"/>
      <c r="N1013" s="154"/>
      <c r="O1013" s="154"/>
      <c r="P1013" s="154"/>
      <c r="Q1013" s="154"/>
      <c r="R1013" s="154"/>
      <c r="S1013" s="154"/>
      <c r="T1013" s="154"/>
      <c r="U1013" s="154"/>
      <c r="V1013" s="154"/>
      <c r="W1013" s="154"/>
      <c r="X1013" s="154"/>
      <c r="Y1013" s="154"/>
      <c r="Z1013" s="154"/>
    </row>
    <row r="1014" customFormat="false" ht="15.75" hidden="false" customHeight="false" outlineLevel="0" collapsed="false">
      <c r="A1014" s="151"/>
      <c r="B1014" s="168"/>
      <c r="C1014" s="168"/>
      <c r="D1014" s="168"/>
      <c r="E1014" s="154"/>
      <c r="F1014" s="154"/>
      <c r="G1014" s="154"/>
      <c r="H1014" s="154"/>
      <c r="I1014" s="154"/>
      <c r="J1014" s="154"/>
      <c r="K1014" s="154"/>
      <c r="L1014" s="154"/>
      <c r="M1014" s="154"/>
      <c r="N1014" s="154"/>
      <c r="O1014" s="154"/>
      <c r="P1014" s="154"/>
      <c r="Q1014" s="154"/>
      <c r="R1014" s="154"/>
      <c r="S1014" s="154"/>
      <c r="T1014" s="154"/>
      <c r="U1014" s="154"/>
      <c r="V1014" s="154"/>
      <c r="W1014" s="154"/>
      <c r="X1014" s="154"/>
      <c r="Y1014" s="154"/>
      <c r="Z1014" s="154"/>
    </row>
    <row r="1015" customFormat="false" ht="15.75" hidden="false" customHeight="false" outlineLevel="0" collapsed="false">
      <c r="A1015" s="151"/>
      <c r="B1015" s="168"/>
      <c r="C1015" s="168"/>
      <c r="D1015" s="168"/>
      <c r="E1015" s="154"/>
      <c r="F1015" s="154"/>
      <c r="G1015" s="154"/>
      <c r="H1015" s="154"/>
      <c r="I1015" s="154"/>
      <c r="J1015" s="154"/>
      <c r="K1015" s="154"/>
      <c r="L1015" s="154"/>
      <c r="M1015" s="154"/>
      <c r="N1015" s="154"/>
      <c r="O1015" s="154"/>
      <c r="P1015" s="154"/>
      <c r="Q1015" s="154"/>
      <c r="R1015" s="154"/>
      <c r="S1015" s="154"/>
      <c r="T1015" s="154"/>
      <c r="U1015" s="154"/>
      <c r="V1015" s="154"/>
      <c r="W1015" s="154"/>
      <c r="X1015" s="154"/>
      <c r="Y1015" s="154"/>
      <c r="Z1015" s="154"/>
    </row>
    <row r="1016" customFormat="false" ht="15.75" hidden="false" customHeight="false" outlineLevel="0" collapsed="false">
      <c r="A1016" s="151"/>
      <c r="B1016" s="168"/>
      <c r="C1016" s="168"/>
      <c r="D1016" s="168"/>
      <c r="E1016" s="154"/>
      <c r="F1016" s="154"/>
      <c r="G1016" s="154"/>
      <c r="H1016" s="154"/>
      <c r="I1016" s="154"/>
      <c r="J1016" s="154"/>
      <c r="K1016" s="154"/>
      <c r="L1016" s="154"/>
      <c r="M1016" s="154"/>
      <c r="N1016" s="154"/>
      <c r="O1016" s="154"/>
      <c r="P1016" s="154"/>
      <c r="Q1016" s="154"/>
      <c r="R1016" s="154"/>
      <c r="S1016" s="154"/>
      <c r="T1016" s="154"/>
      <c r="U1016" s="154"/>
      <c r="V1016" s="154"/>
      <c r="W1016" s="154"/>
      <c r="X1016" s="154"/>
      <c r="Y1016" s="154"/>
      <c r="Z1016" s="154"/>
    </row>
    <row r="1017" customFormat="false" ht="15.75" hidden="false" customHeight="false" outlineLevel="0" collapsed="false">
      <c r="A1017" s="151"/>
      <c r="B1017" s="168"/>
      <c r="C1017" s="168"/>
      <c r="D1017" s="168"/>
      <c r="E1017" s="154"/>
      <c r="F1017" s="154"/>
      <c r="G1017" s="154"/>
      <c r="H1017" s="154"/>
      <c r="I1017" s="154"/>
      <c r="J1017" s="154"/>
      <c r="K1017" s="154"/>
      <c r="L1017" s="154"/>
      <c r="M1017" s="154"/>
      <c r="N1017" s="154"/>
      <c r="O1017" s="154"/>
      <c r="P1017" s="154"/>
      <c r="Q1017" s="154"/>
      <c r="R1017" s="154"/>
      <c r="S1017" s="154"/>
      <c r="T1017" s="154"/>
      <c r="U1017" s="154"/>
      <c r="V1017" s="154"/>
      <c r="W1017" s="154"/>
      <c r="X1017" s="154"/>
      <c r="Y1017" s="154"/>
      <c r="Z1017" s="154"/>
    </row>
    <row r="1018" customFormat="false" ht="15.75" hidden="false" customHeight="false" outlineLevel="0" collapsed="false">
      <c r="A1018" s="151"/>
      <c r="B1018" s="168"/>
      <c r="C1018" s="168"/>
      <c r="D1018" s="168"/>
      <c r="E1018" s="154"/>
      <c r="F1018" s="154"/>
      <c r="G1018" s="154"/>
      <c r="H1018" s="154"/>
      <c r="I1018" s="154"/>
      <c r="J1018" s="154"/>
      <c r="K1018" s="154"/>
      <c r="L1018" s="154"/>
      <c r="M1018" s="154"/>
      <c r="N1018" s="154"/>
      <c r="O1018" s="154"/>
      <c r="P1018" s="154"/>
      <c r="Q1018" s="154"/>
      <c r="R1018" s="154"/>
      <c r="S1018" s="154"/>
      <c r="T1018" s="154"/>
      <c r="U1018" s="154"/>
      <c r="V1018" s="154"/>
      <c r="W1018" s="154"/>
      <c r="X1018" s="154"/>
      <c r="Y1018" s="154"/>
      <c r="Z1018" s="154"/>
    </row>
    <row r="1019" customFormat="false" ht="15.75" hidden="false" customHeight="false" outlineLevel="0" collapsed="false">
      <c r="A1019" s="151"/>
      <c r="B1019" s="168"/>
      <c r="C1019" s="168"/>
      <c r="D1019" s="168"/>
      <c r="E1019" s="154"/>
      <c r="F1019" s="154"/>
      <c r="G1019" s="154"/>
      <c r="H1019" s="154"/>
      <c r="I1019" s="154"/>
      <c r="J1019" s="154"/>
      <c r="K1019" s="154"/>
      <c r="L1019" s="154"/>
      <c r="M1019" s="154"/>
      <c r="N1019" s="154"/>
      <c r="O1019" s="154"/>
      <c r="P1019" s="154"/>
      <c r="Q1019" s="154"/>
      <c r="R1019" s="154"/>
      <c r="S1019" s="154"/>
      <c r="T1019" s="154"/>
      <c r="U1019" s="154"/>
      <c r="V1019" s="154"/>
      <c r="W1019" s="154"/>
      <c r="X1019" s="154"/>
      <c r="Y1019" s="154"/>
      <c r="Z1019" s="154"/>
    </row>
    <row r="1020" customFormat="false" ht="15.75" hidden="false" customHeight="false" outlineLevel="0" collapsed="false">
      <c r="A1020" s="151"/>
      <c r="B1020" s="168"/>
      <c r="C1020" s="168"/>
      <c r="D1020" s="168"/>
      <c r="E1020" s="154"/>
      <c r="F1020" s="154"/>
      <c r="G1020" s="154"/>
      <c r="H1020" s="154"/>
      <c r="I1020" s="154"/>
      <c r="J1020" s="154"/>
      <c r="K1020" s="154"/>
      <c r="L1020" s="154"/>
      <c r="M1020" s="154"/>
      <c r="N1020" s="154"/>
      <c r="O1020" s="154"/>
      <c r="P1020" s="154"/>
      <c r="Q1020" s="154"/>
      <c r="R1020" s="154"/>
      <c r="S1020" s="154"/>
      <c r="T1020" s="154"/>
      <c r="U1020" s="154"/>
      <c r="V1020" s="154"/>
      <c r="W1020" s="154"/>
      <c r="X1020" s="154"/>
      <c r="Y1020" s="154"/>
      <c r="Z1020" s="154"/>
    </row>
    <row r="1021" customFormat="false" ht="15.75" hidden="false" customHeight="false" outlineLevel="0" collapsed="false">
      <c r="A1021" s="151"/>
      <c r="B1021" s="168"/>
      <c r="C1021" s="168"/>
      <c r="D1021" s="168"/>
      <c r="E1021" s="154"/>
      <c r="F1021" s="154"/>
      <c r="G1021" s="154"/>
      <c r="H1021" s="154"/>
      <c r="I1021" s="154"/>
      <c r="J1021" s="154"/>
      <c r="K1021" s="154"/>
      <c r="L1021" s="154"/>
      <c r="M1021" s="154"/>
      <c r="N1021" s="154"/>
      <c r="O1021" s="154"/>
      <c r="P1021" s="154"/>
      <c r="Q1021" s="154"/>
      <c r="R1021" s="154"/>
      <c r="S1021" s="154"/>
      <c r="T1021" s="154"/>
      <c r="U1021" s="154"/>
      <c r="V1021" s="154"/>
      <c r="W1021" s="154"/>
      <c r="X1021" s="154"/>
      <c r="Y1021" s="154"/>
      <c r="Z1021" s="154"/>
    </row>
    <row r="1022" customFormat="false" ht="15.75" hidden="false" customHeight="false" outlineLevel="0" collapsed="false">
      <c r="A1022" s="151"/>
      <c r="B1022" s="168"/>
      <c r="C1022" s="168"/>
      <c r="D1022" s="168"/>
      <c r="E1022" s="154"/>
      <c r="F1022" s="154"/>
      <c r="G1022" s="154"/>
      <c r="H1022" s="154"/>
      <c r="I1022" s="154"/>
      <c r="J1022" s="154"/>
      <c r="K1022" s="154"/>
      <c r="L1022" s="154"/>
      <c r="M1022" s="154"/>
      <c r="N1022" s="154"/>
      <c r="O1022" s="154"/>
      <c r="P1022" s="154"/>
      <c r="Q1022" s="154"/>
      <c r="R1022" s="154"/>
      <c r="S1022" s="154"/>
      <c r="T1022" s="154"/>
      <c r="U1022" s="154"/>
      <c r="V1022" s="154"/>
      <c r="W1022" s="154"/>
      <c r="X1022" s="154"/>
      <c r="Y1022" s="154"/>
      <c r="Z1022" s="154"/>
    </row>
    <row r="1023" customFormat="false" ht="15.75" hidden="false" customHeight="false" outlineLevel="0" collapsed="false">
      <c r="A1023" s="151"/>
      <c r="B1023" s="168"/>
      <c r="C1023" s="168"/>
      <c r="D1023" s="168"/>
      <c r="E1023" s="154"/>
      <c r="F1023" s="154"/>
      <c r="G1023" s="154"/>
      <c r="H1023" s="154"/>
      <c r="I1023" s="154"/>
      <c r="J1023" s="154"/>
      <c r="K1023" s="154"/>
      <c r="L1023" s="154"/>
      <c r="M1023" s="154"/>
      <c r="N1023" s="154"/>
      <c r="O1023" s="154"/>
      <c r="P1023" s="154"/>
      <c r="Q1023" s="154"/>
      <c r="R1023" s="154"/>
      <c r="S1023" s="154"/>
      <c r="T1023" s="154"/>
      <c r="U1023" s="154"/>
      <c r="V1023" s="154"/>
      <c r="W1023" s="154"/>
      <c r="X1023" s="154"/>
      <c r="Y1023" s="154"/>
      <c r="Z1023" s="154"/>
    </row>
    <row r="1024" customFormat="false" ht="15.75" hidden="false" customHeight="false" outlineLevel="0" collapsed="false">
      <c r="A1024" s="151"/>
      <c r="B1024" s="168"/>
      <c r="C1024" s="168"/>
      <c r="D1024" s="168"/>
      <c r="E1024" s="154"/>
      <c r="F1024" s="154"/>
      <c r="G1024" s="154"/>
      <c r="H1024" s="154"/>
      <c r="I1024" s="154"/>
      <c r="J1024" s="154"/>
      <c r="K1024" s="154"/>
      <c r="L1024" s="154"/>
      <c r="M1024" s="154"/>
      <c r="N1024" s="154"/>
      <c r="O1024" s="154"/>
      <c r="P1024" s="154"/>
      <c r="Q1024" s="154"/>
      <c r="R1024" s="154"/>
      <c r="S1024" s="154"/>
      <c r="T1024" s="154"/>
      <c r="U1024" s="154"/>
      <c r="V1024" s="154"/>
      <c r="W1024" s="154"/>
      <c r="X1024" s="154"/>
      <c r="Y1024" s="154"/>
      <c r="Z1024" s="154"/>
    </row>
    <row r="1025" customFormat="false" ht="15.75" hidden="false" customHeight="false" outlineLevel="0" collapsed="false">
      <c r="A1025" s="151"/>
      <c r="B1025" s="168"/>
      <c r="C1025" s="168"/>
      <c r="D1025" s="168"/>
      <c r="E1025" s="154"/>
      <c r="F1025" s="154"/>
      <c r="G1025" s="154"/>
      <c r="H1025" s="154"/>
      <c r="I1025" s="154"/>
      <c r="J1025" s="154"/>
      <c r="K1025" s="154"/>
      <c r="L1025" s="154"/>
      <c r="M1025" s="154"/>
      <c r="N1025" s="154"/>
      <c r="O1025" s="154"/>
      <c r="P1025" s="154"/>
      <c r="Q1025" s="154"/>
      <c r="R1025" s="154"/>
      <c r="S1025" s="154"/>
      <c r="T1025" s="154"/>
      <c r="U1025" s="154"/>
      <c r="V1025" s="154"/>
      <c r="W1025" s="154"/>
      <c r="X1025" s="154"/>
      <c r="Y1025" s="154"/>
      <c r="Z1025" s="154"/>
    </row>
    <row r="1026" customFormat="false" ht="15.75" hidden="false" customHeight="false" outlineLevel="0" collapsed="false">
      <c r="A1026" s="151"/>
      <c r="B1026" s="168"/>
      <c r="C1026" s="168"/>
      <c r="D1026" s="168"/>
      <c r="E1026" s="154"/>
      <c r="F1026" s="154"/>
      <c r="G1026" s="154"/>
      <c r="H1026" s="154"/>
      <c r="I1026" s="154"/>
      <c r="J1026" s="154"/>
      <c r="K1026" s="154"/>
      <c r="L1026" s="154"/>
      <c r="M1026" s="154"/>
      <c r="N1026" s="154"/>
      <c r="O1026" s="154"/>
      <c r="P1026" s="154"/>
      <c r="Q1026" s="154"/>
      <c r="R1026" s="154"/>
      <c r="S1026" s="154"/>
      <c r="T1026" s="154"/>
      <c r="U1026" s="154"/>
      <c r="V1026" s="154"/>
      <c r="W1026" s="154"/>
      <c r="X1026" s="154"/>
      <c r="Y1026" s="154"/>
      <c r="Z1026" s="154"/>
    </row>
    <row r="1027" customFormat="false" ht="15.75" hidden="false" customHeight="false" outlineLevel="0" collapsed="false">
      <c r="A1027" s="151"/>
      <c r="B1027" s="168"/>
      <c r="C1027" s="168"/>
      <c r="D1027" s="168"/>
      <c r="E1027" s="154"/>
      <c r="F1027" s="154"/>
      <c r="G1027" s="154"/>
      <c r="H1027" s="154"/>
      <c r="I1027" s="154"/>
      <c r="J1027" s="154"/>
      <c r="K1027" s="154"/>
      <c r="L1027" s="154"/>
      <c r="M1027" s="154"/>
      <c r="N1027" s="154"/>
      <c r="O1027" s="154"/>
      <c r="P1027" s="154"/>
      <c r="Q1027" s="154"/>
      <c r="R1027" s="154"/>
      <c r="S1027" s="154"/>
      <c r="T1027" s="154"/>
      <c r="U1027" s="154"/>
      <c r="V1027" s="154"/>
      <c r="W1027" s="154"/>
      <c r="X1027" s="154"/>
      <c r="Y1027" s="154"/>
      <c r="Z1027" s="154"/>
    </row>
    <row r="1028" customFormat="false" ht="15.75" hidden="false" customHeight="false" outlineLevel="0" collapsed="false">
      <c r="A1028" s="151"/>
      <c r="B1028" s="168"/>
      <c r="C1028" s="168"/>
      <c r="D1028" s="168"/>
      <c r="E1028" s="154"/>
      <c r="F1028" s="154"/>
      <c r="G1028" s="154"/>
      <c r="H1028" s="154"/>
      <c r="I1028" s="154"/>
      <c r="J1028" s="154"/>
      <c r="K1028" s="154"/>
      <c r="L1028" s="154"/>
      <c r="M1028" s="154"/>
      <c r="N1028" s="154"/>
      <c r="O1028" s="154"/>
      <c r="P1028" s="154"/>
      <c r="Q1028" s="154"/>
      <c r="R1028" s="154"/>
      <c r="S1028" s="154"/>
      <c r="T1028" s="154"/>
      <c r="U1028" s="154"/>
      <c r="V1028" s="154"/>
      <c r="W1028" s="154"/>
      <c r="X1028" s="154"/>
      <c r="Y1028" s="154"/>
      <c r="Z1028" s="154"/>
    </row>
    <row r="1029" customFormat="false" ht="15.75" hidden="false" customHeight="false" outlineLevel="0" collapsed="false">
      <c r="A1029" s="151"/>
      <c r="B1029" s="168"/>
      <c r="C1029" s="168"/>
      <c r="D1029" s="168"/>
      <c r="E1029" s="154"/>
      <c r="F1029" s="154"/>
      <c r="G1029" s="154"/>
      <c r="H1029" s="154"/>
      <c r="I1029" s="154"/>
      <c r="J1029" s="154"/>
      <c r="K1029" s="154"/>
      <c r="L1029" s="154"/>
      <c r="M1029" s="154"/>
      <c r="N1029" s="154"/>
      <c r="O1029" s="154"/>
      <c r="P1029" s="154"/>
      <c r="Q1029" s="154"/>
      <c r="R1029" s="154"/>
      <c r="S1029" s="154"/>
      <c r="T1029" s="154"/>
      <c r="U1029" s="154"/>
      <c r="V1029" s="154"/>
      <c r="W1029" s="154"/>
      <c r="X1029" s="154"/>
      <c r="Y1029" s="154"/>
      <c r="Z1029" s="154"/>
    </row>
    <row r="1030" customFormat="false" ht="15.75" hidden="false" customHeight="false" outlineLevel="0" collapsed="false">
      <c r="A1030" s="151"/>
      <c r="B1030" s="168"/>
      <c r="C1030" s="168"/>
      <c r="D1030" s="168"/>
      <c r="E1030" s="154"/>
      <c r="F1030" s="154"/>
      <c r="G1030" s="154"/>
      <c r="H1030" s="154"/>
      <c r="I1030" s="154"/>
      <c r="J1030" s="154"/>
      <c r="K1030" s="154"/>
      <c r="L1030" s="154"/>
      <c r="M1030" s="154"/>
      <c r="N1030" s="154"/>
      <c r="O1030" s="154"/>
      <c r="P1030" s="154"/>
      <c r="Q1030" s="154"/>
      <c r="R1030" s="154"/>
      <c r="S1030" s="154"/>
      <c r="T1030" s="154"/>
      <c r="U1030" s="154"/>
      <c r="V1030" s="154"/>
      <c r="W1030" s="154"/>
      <c r="X1030" s="154"/>
      <c r="Y1030" s="154"/>
      <c r="Z1030" s="154"/>
    </row>
    <row r="1031" customFormat="false" ht="15.75" hidden="false" customHeight="false" outlineLevel="0" collapsed="false">
      <c r="A1031" s="151"/>
      <c r="B1031" s="168"/>
      <c r="C1031" s="168"/>
      <c r="D1031" s="168"/>
      <c r="E1031" s="154"/>
      <c r="F1031" s="154"/>
      <c r="G1031" s="154"/>
      <c r="H1031" s="154"/>
      <c r="I1031" s="154"/>
      <c r="J1031" s="154"/>
      <c r="K1031" s="154"/>
      <c r="L1031" s="154"/>
      <c r="M1031" s="154"/>
      <c r="N1031" s="154"/>
      <c r="O1031" s="154"/>
      <c r="P1031" s="154"/>
      <c r="Q1031" s="154"/>
      <c r="R1031" s="154"/>
      <c r="S1031" s="154"/>
      <c r="T1031" s="154"/>
      <c r="U1031" s="154"/>
      <c r="V1031" s="154"/>
      <c r="W1031" s="154"/>
      <c r="X1031" s="154"/>
      <c r="Y1031" s="154"/>
      <c r="Z1031" s="154"/>
    </row>
    <row r="1032" customFormat="false" ht="15.75" hidden="false" customHeight="false" outlineLevel="0" collapsed="false">
      <c r="A1032" s="151"/>
      <c r="B1032" s="168"/>
      <c r="C1032" s="168"/>
      <c r="D1032" s="168"/>
      <c r="E1032" s="154"/>
      <c r="F1032" s="154"/>
      <c r="G1032" s="154"/>
      <c r="H1032" s="154"/>
      <c r="I1032" s="154"/>
      <c r="J1032" s="154"/>
      <c r="K1032" s="154"/>
      <c r="L1032" s="154"/>
      <c r="M1032" s="154"/>
      <c r="N1032" s="154"/>
      <c r="O1032" s="154"/>
      <c r="P1032" s="154"/>
      <c r="Q1032" s="154"/>
      <c r="R1032" s="154"/>
      <c r="S1032" s="154"/>
      <c r="T1032" s="154"/>
      <c r="U1032" s="154"/>
      <c r="V1032" s="154"/>
      <c r="W1032" s="154"/>
      <c r="X1032" s="154"/>
      <c r="Y1032" s="154"/>
      <c r="Z1032" s="154"/>
    </row>
    <row r="1033" customFormat="false" ht="15.75" hidden="false" customHeight="false" outlineLevel="0" collapsed="false">
      <c r="A1033" s="151"/>
      <c r="B1033" s="168"/>
      <c r="C1033" s="168"/>
      <c r="D1033" s="168"/>
      <c r="E1033" s="154"/>
      <c r="F1033" s="154"/>
      <c r="G1033" s="154"/>
      <c r="H1033" s="154"/>
      <c r="I1033" s="154"/>
      <c r="J1033" s="154"/>
      <c r="K1033" s="154"/>
      <c r="L1033" s="154"/>
      <c r="M1033" s="154"/>
      <c r="N1033" s="154"/>
      <c r="O1033" s="154"/>
      <c r="P1033" s="154"/>
      <c r="Q1033" s="154"/>
      <c r="R1033" s="154"/>
      <c r="S1033" s="154"/>
      <c r="T1033" s="154"/>
      <c r="U1033" s="154"/>
      <c r="V1033" s="154"/>
      <c r="W1033" s="154"/>
      <c r="X1033" s="154"/>
      <c r="Y1033" s="154"/>
      <c r="Z1033" s="154"/>
    </row>
    <row r="1034" customFormat="false" ht="15.75" hidden="false" customHeight="false" outlineLevel="0" collapsed="false">
      <c r="A1034" s="151"/>
      <c r="B1034" s="168"/>
      <c r="C1034" s="168"/>
      <c r="D1034" s="168"/>
      <c r="E1034" s="154"/>
      <c r="F1034" s="154"/>
      <c r="G1034" s="154"/>
      <c r="H1034" s="154"/>
      <c r="I1034" s="154"/>
      <c r="J1034" s="154"/>
      <c r="K1034" s="154"/>
      <c r="L1034" s="154"/>
      <c r="M1034" s="154"/>
      <c r="N1034" s="154"/>
      <c r="O1034" s="154"/>
      <c r="P1034" s="154"/>
      <c r="Q1034" s="154"/>
      <c r="R1034" s="154"/>
      <c r="S1034" s="154"/>
      <c r="T1034" s="154"/>
      <c r="U1034" s="154"/>
      <c r="V1034" s="154"/>
      <c r="W1034" s="154"/>
      <c r="X1034" s="154"/>
      <c r="Y1034" s="154"/>
      <c r="Z1034" s="154"/>
    </row>
    <row r="1035" customFormat="false" ht="15.75" hidden="false" customHeight="false" outlineLevel="0" collapsed="false">
      <c r="A1035" s="151"/>
      <c r="B1035" s="168"/>
      <c r="C1035" s="168"/>
      <c r="D1035" s="168"/>
      <c r="E1035" s="154"/>
      <c r="F1035" s="154"/>
      <c r="G1035" s="154"/>
      <c r="H1035" s="154"/>
      <c r="I1035" s="154"/>
      <c r="J1035" s="154"/>
      <c r="K1035" s="154"/>
      <c r="L1035" s="154"/>
      <c r="M1035" s="154"/>
      <c r="N1035" s="154"/>
      <c r="O1035" s="154"/>
      <c r="P1035" s="154"/>
      <c r="Q1035" s="154"/>
      <c r="R1035" s="154"/>
      <c r="S1035" s="154"/>
      <c r="T1035" s="154"/>
      <c r="U1035" s="154"/>
      <c r="V1035" s="154"/>
      <c r="W1035" s="154"/>
      <c r="X1035" s="154"/>
      <c r="Y1035" s="154"/>
      <c r="Z1035" s="154"/>
    </row>
    <row r="1036" customFormat="false" ht="15.75" hidden="false" customHeight="false" outlineLevel="0" collapsed="false">
      <c r="A1036" s="151"/>
      <c r="B1036" s="168"/>
      <c r="C1036" s="168"/>
      <c r="D1036" s="168"/>
      <c r="E1036" s="154"/>
      <c r="F1036" s="154"/>
      <c r="G1036" s="154"/>
      <c r="H1036" s="154"/>
      <c r="I1036" s="154"/>
      <c r="J1036" s="154"/>
      <c r="K1036" s="154"/>
      <c r="L1036" s="154"/>
      <c r="M1036" s="154"/>
      <c r="N1036" s="154"/>
      <c r="O1036" s="154"/>
      <c r="P1036" s="154"/>
      <c r="Q1036" s="154"/>
      <c r="R1036" s="154"/>
      <c r="S1036" s="154"/>
      <c r="T1036" s="154"/>
      <c r="U1036" s="154"/>
      <c r="V1036" s="154"/>
      <c r="W1036" s="154"/>
      <c r="X1036" s="154"/>
      <c r="Y1036" s="154"/>
      <c r="Z1036" s="154"/>
    </row>
    <row r="1037" customFormat="false" ht="15.75" hidden="false" customHeight="false" outlineLevel="0" collapsed="false">
      <c r="A1037" s="151"/>
      <c r="B1037" s="168"/>
      <c r="C1037" s="168"/>
      <c r="D1037" s="168"/>
      <c r="E1037" s="154"/>
      <c r="F1037" s="154"/>
      <c r="G1037" s="154"/>
      <c r="H1037" s="154"/>
      <c r="I1037" s="154"/>
      <c r="J1037" s="154"/>
      <c r="K1037" s="154"/>
      <c r="L1037" s="154"/>
      <c r="M1037" s="154"/>
      <c r="N1037" s="154"/>
      <c r="O1037" s="154"/>
      <c r="P1037" s="154"/>
      <c r="Q1037" s="154"/>
      <c r="R1037" s="154"/>
      <c r="S1037" s="154"/>
      <c r="T1037" s="154"/>
      <c r="U1037" s="154"/>
      <c r="V1037" s="154"/>
      <c r="W1037" s="154"/>
      <c r="X1037" s="154"/>
      <c r="Y1037" s="154"/>
      <c r="Z1037" s="154"/>
    </row>
    <row r="1038" customFormat="false" ht="15.75" hidden="false" customHeight="false" outlineLevel="0" collapsed="false">
      <c r="A1038" s="151"/>
      <c r="B1038" s="168"/>
      <c r="C1038" s="168"/>
      <c r="D1038" s="168"/>
      <c r="E1038" s="154"/>
      <c r="F1038" s="154"/>
      <c r="G1038" s="154"/>
      <c r="H1038" s="154"/>
      <c r="I1038" s="154"/>
      <c r="J1038" s="154"/>
      <c r="K1038" s="154"/>
      <c r="L1038" s="154"/>
      <c r="M1038" s="154"/>
      <c r="N1038" s="154"/>
      <c r="O1038" s="154"/>
      <c r="P1038" s="154"/>
      <c r="Q1038" s="154"/>
      <c r="R1038" s="154"/>
      <c r="S1038" s="154"/>
      <c r="T1038" s="154"/>
      <c r="U1038" s="154"/>
      <c r="V1038" s="154"/>
      <c r="W1038" s="154"/>
      <c r="X1038" s="154"/>
      <c r="Y1038" s="154"/>
      <c r="Z1038" s="154"/>
    </row>
    <row r="1039" customFormat="false" ht="15.75" hidden="false" customHeight="false" outlineLevel="0" collapsed="false">
      <c r="A1039" s="151"/>
      <c r="B1039" s="168"/>
      <c r="C1039" s="168"/>
      <c r="D1039" s="168"/>
      <c r="E1039" s="154"/>
      <c r="F1039" s="154"/>
      <c r="G1039" s="154"/>
      <c r="H1039" s="154"/>
      <c r="I1039" s="154"/>
      <c r="J1039" s="154"/>
      <c r="K1039" s="154"/>
      <c r="L1039" s="154"/>
      <c r="M1039" s="154"/>
      <c r="N1039" s="154"/>
      <c r="O1039" s="154"/>
      <c r="P1039" s="154"/>
      <c r="Q1039" s="154"/>
      <c r="R1039" s="154"/>
      <c r="S1039" s="154"/>
      <c r="T1039" s="154"/>
      <c r="U1039" s="154"/>
      <c r="V1039" s="154"/>
      <c r="W1039" s="154"/>
      <c r="X1039" s="154"/>
      <c r="Y1039" s="154"/>
      <c r="Z1039" s="154"/>
    </row>
    <row r="1040" customFormat="false" ht="15.75" hidden="false" customHeight="false" outlineLevel="0" collapsed="false">
      <c r="A1040" s="151"/>
      <c r="B1040" s="168"/>
      <c r="C1040" s="168"/>
      <c r="D1040" s="168"/>
      <c r="E1040" s="154"/>
      <c r="F1040" s="154"/>
      <c r="G1040" s="154"/>
      <c r="H1040" s="154"/>
      <c r="I1040" s="154"/>
      <c r="J1040" s="154"/>
      <c r="K1040" s="154"/>
      <c r="L1040" s="154"/>
      <c r="M1040" s="154"/>
      <c r="N1040" s="154"/>
      <c r="O1040" s="154"/>
      <c r="P1040" s="154"/>
      <c r="Q1040" s="154"/>
      <c r="R1040" s="154"/>
      <c r="S1040" s="154"/>
      <c r="T1040" s="154"/>
      <c r="U1040" s="154"/>
      <c r="V1040" s="154"/>
      <c r="W1040" s="154"/>
      <c r="X1040" s="154"/>
      <c r="Y1040" s="154"/>
      <c r="Z1040" s="154"/>
    </row>
    <row r="1041" customFormat="false" ht="15.75" hidden="false" customHeight="false" outlineLevel="0" collapsed="false">
      <c r="A1041" s="151"/>
      <c r="B1041" s="168"/>
      <c r="C1041" s="168"/>
      <c r="D1041" s="168"/>
      <c r="E1041" s="154"/>
      <c r="F1041" s="154"/>
      <c r="G1041" s="154"/>
      <c r="H1041" s="154"/>
      <c r="I1041" s="154"/>
      <c r="J1041" s="154"/>
      <c r="K1041" s="154"/>
      <c r="L1041" s="154"/>
      <c r="M1041" s="154"/>
      <c r="N1041" s="154"/>
      <c r="O1041" s="154"/>
      <c r="P1041" s="154"/>
      <c r="Q1041" s="154"/>
      <c r="R1041" s="154"/>
      <c r="S1041" s="154"/>
      <c r="T1041" s="154"/>
      <c r="U1041" s="154"/>
      <c r="V1041" s="154"/>
      <c r="W1041" s="154"/>
      <c r="X1041" s="154"/>
      <c r="Y1041" s="154"/>
      <c r="Z1041" s="154"/>
    </row>
    <row r="1042" customFormat="false" ht="15.75" hidden="false" customHeight="false" outlineLevel="0" collapsed="false">
      <c r="A1042" s="151"/>
      <c r="B1042" s="168"/>
      <c r="C1042" s="168"/>
      <c r="D1042" s="168"/>
      <c r="E1042" s="154"/>
      <c r="F1042" s="154"/>
      <c r="G1042" s="154"/>
      <c r="H1042" s="154"/>
      <c r="I1042" s="154"/>
      <c r="J1042" s="154"/>
      <c r="K1042" s="154"/>
      <c r="L1042" s="154"/>
      <c r="M1042" s="154"/>
      <c r="N1042" s="154"/>
      <c r="O1042" s="154"/>
      <c r="P1042" s="154"/>
      <c r="Q1042" s="154"/>
      <c r="R1042" s="154"/>
      <c r="S1042" s="154"/>
      <c r="T1042" s="154"/>
      <c r="U1042" s="154"/>
      <c r="V1042" s="154"/>
      <c r="W1042" s="154"/>
      <c r="X1042" s="154"/>
      <c r="Y1042" s="154"/>
      <c r="Z1042" s="154"/>
    </row>
    <row r="1043" customFormat="false" ht="15.75" hidden="false" customHeight="false" outlineLevel="0" collapsed="false">
      <c r="A1043" s="151"/>
      <c r="B1043" s="168"/>
      <c r="C1043" s="168"/>
      <c r="D1043" s="168"/>
      <c r="E1043" s="154"/>
      <c r="F1043" s="154"/>
      <c r="G1043" s="154"/>
      <c r="H1043" s="154"/>
      <c r="I1043" s="154"/>
      <c r="J1043" s="154"/>
      <c r="K1043" s="154"/>
      <c r="L1043" s="154"/>
      <c r="M1043" s="154"/>
      <c r="N1043" s="154"/>
      <c r="O1043" s="154"/>
      <c r="P1043" s="154"/>
      <c r="Q1043" s="154"/>
      <c r="R1043" s="154"/>
      <c r="S1043" s="154"/>
      <c r="T1043" s="154"/>
      <c r="U1043" s="154"/>
      <c r="V1043" s="154"/>
      <c r="W1043" s="154"/>
      <c r="X1043" s="154"/>
      <c r="Y1043" s="154"/>
      <c r="Z1043" s="154"/>
    </row>
    <row r="1044" customFormat="false" ht="15.75" hidden="false" customHeight="false" outlineLevel="0" collapsed="false">
      <c r="A1044" s="151"/>
      <c r="B1044" s="168"/>
      <c r="C1044" s="168"/>
      <c r="D1044" s="168"/>
      <c r="E1044" s="154"/>
      <c r="F1044" s="154"/>
      <c r="G1044" s="154"/>
      <c r="H1044" s="154"/>
      <c r="I1044" s="154"/>
      <c r="J1044" s="154"/>
      <c r="K1044" s="154"/>
      <c r="L1044" s="154"/>
      <c r="M1044" s="154"/>
      <c r="N1044" s="154"/>
      <c r="O1044" s="154"/>
      <c r="P1044" s="154"/>
      <c r="Q1044" s="154"/>
      <c r="R1044" s="154"/>
      <c r="S1044" s="154"/>
      <c r="T1044" s="154"/>
      <c r="U1044" s="154"/>
      <c r="V1044" s="154"/>
      <c r="W1044" s="154"/>
      <c r="X1044" s="154"/>
      <c r="Y1044" s="154"/>
      <c r="Z1044" s="154"/>
    </row>
    <row r="1045" customFormat="false" ht="15.75" hidden="false" customHeight="false" outlineLevel="0" collapsed="false">
      <c r="A1045" s="151"/>
      <c r="B1045" s="168"/>
      <c r="C1045" s="168"/>
      <c r="D1045" s="168"/>
      <c r="E1045" s="154"/>
      <c r="F1045" s="154"/>
      <c r="G1045" s="154"/>
      <c r="H1045" s="154"/>
      <c r="I1045" s="154"/>
      <c r="J1045" s="154"/>
      <c r="K1045" s="154"/>
      <c r="L1045" s="154"/>
      <c r="M1045" s="154"/>
      <c r="N1045" s="154"/>
      <c r="O1045" s="154"/>
      <c r="P1045" s="154"/>
      <c r="Q1045" s="154"/>
      <c r="R1045" s="154"/>
      <c r="S1045" s="154"/>
      <c r="T1045" s="154"/>
      <c r="U1045" s="154"/>
      <c r="V1045" s="154"/>
      <c r="W1045" s="154"/>
      <c r="X1045" s="154"/>
      <c r="Y1045" s="154"/>
      <c r="Z1045" s="154"/>
    </row>
    <row r="1046" customFormat="false" ht="15.75" hidden="false" customHeight="false" outlineLevel="0" collapsed="false">
      <c r="A1046" s="151"/>
      <c r="B1046" s="168"/>
      <c r="C1046" s="168"/>
      <c r="D1046" s="168"/>
      <c r="E1046" s="154"/>
      <c r="F1046" s="154"/>
      <c r="G1046" s="154"/>
      <c r="H1046" s="154"/>
      <c r="I1046" s="154"/>
      <c r="J1046" s="154"/>
      <c r="K1046" s="154"/>
      <c r="L1046" s="154"/>
      <c r="M1046" s="154"/>
      <c r="N1046" s="154"/>
      <c r="O1046" s="154"/>
      <c r="P1046" s="154"/>
      <c r="Q1046" s="154"/>
      <c r="R1046" s="154"/>
      <c r="S1046" s="154"/>
      <c r="T1046" s="154"/>
      <c r="U1046" s="154"/>
      <c r="V1046" s="154"/>
      <c r="W1046" s="154"/>
      <c r="X1046" s="154"/>
      <c r="Y1046" s="154"/>
      <c r="Z1046" s="154"/>
    </row>
  </sheetData>
  <mergeCells count="4">
    <mergeCell ref="H1:H2"/>
    <mergeCell ref="I1:I2"/>
    <mergeCell ref="J1:J2"/>
    <mergeCell ref="K1:K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42.13"/>
    <col collapsed="false" customWidth="true" hidden="false" outlineLevel="0" max="5" min="2" style="0" width="11.63"/>
    <col collapsed="false" customWidth="true" hidden="false" outlineLevel="0" max="6" min="6" style="0" width="12.38"/>
    <col collapsed="false" customWidth="true" hidden="false" outlineLevel="0" max="7" min="7" style="0" width="11.63"/>
    <col collapsed="false" customWidth="true" hidden="false" outlineLevel="0" max="8" min="8" style="0" width="12.25"/>
    <col collapsed="false" customWidth="true" hidden="false" outlineLevel="0" max="9" min="9" style="0" width="42.13"/>
    <col collapsed="false" customWidth="true" hidden="false" outlineLevel="0" max="15" min="10" style="0" width="12.25"/>
    <col collapsed="false" customWidth="true" hidden="false" outlineLevel="0" max="28" min="16" style="0" width="16.25"/>
    <col collapsed="false" customWidth="true" hidden="false" outlineLevel="0" max="29" min="29" style="0" width="2.75"/>
  </cols>
  <sheetData>
    <row r="1" customFormat="false" ht="18" hidden="false" customHeight="true" outlineLevel="0" collapsed="false">
      <c r="A1" s="200" t="s">
        <v>379</v>
      </c>
      <c r="B1" s="201" t="n">
        <v>2010</v>
      </c>
      <c r="C1" s="201" t="n">
        <v>2011</v>
      </c>
      <c r="D1" s="202" t="n">
        <v>2012</v>
      </c>
      <c r="E1" s="202" t="n">
        <v>2013</v>
      </c>
      <c r="F1" s="202" t="n">
        <v>2014</v>
      </c>
      <c r="G1" s="202" t="n">
        <v>2015</v>
      </c>
      <c r="H1" s="202" t="n">
        <v>2016</v>
      </c>
      <c r="I1" s="200" t="s">
        <v>379</v>
      </c>
      <c r="J1" s="203" t="n">
        <v>2017</v>
      </c>
      <c r="K1" s="202" t="n">
        <v>2018</v>
      </c>
      <c r="L1" s="202" t="n">
        <v>2019</v>
      </c>
      <c r="M1" s="202" t="n">
        <v>2020</v>
      </c>
      <c r="N1" s="202" t="n">
        <v>2021</v>
      </c>
      <c r="O1" s="204" t="n">
        <v>2022</v>
      </c>
      <c r="AC1" s="205"/>
    </row>
    <row r="2" customFormat="false" ht="18" hidden="false" customHeight="true" outlineLevel="0" collapsed="false">
      <c r="A2" s="206" t="s">
        <v>380</v>
      </c>
      <c r="B2" s="207"/>
      <c r="C2" s="207"/>
      <c r="D2" s="207"/>
      <c r="E2" s="207"/>
      <c r="F2" s="207"/>
      <c r="G2" s="206"/>
      <c r="H2" s="206"/>
      <c r="I2" s="206" t="s">
        <v>380</v>
      </c>
      <c r="J2" s="206"/>
      <c r="K2" s="208"/>
      <c r="L2" s="208"/>
      <c r="M2" s="208"/>
      <c r="N2" s="208"/>
      <c r="O2" s="206"/>
      <c r="AC2" s="209"/>
    </row>
    <row r="3" customFormat="false" ht="18" hidden="false" customHeight="true" outlineLevel="0" collapsed="false">
      <c r="A3" s="210" t="s">
        <v>381</v>
      </c>
      <c r="B3" s="211"/>
      <c r="C3" s="212"/>
      <c r="D3" s="212"/>
      <c r="E3" s="213"/>
      <c r="F3" s="213"/>
      <c r="G3" s="210"/>
      <c r="H3" s="210"/>
      <c r="I3" s="210" t="s">
        <v>381</v>
      </c>
      <c r="J3" s="210"/>
      <c r="K3" s="214"/>
      <c r="L3" s="214"/>
      <c r="M3" s="214"/>
      <c r="N3" s="214"/>
      <c r="O3" s="210"/>
      <c r="AC3" s="215"/>
    </row>
    <row r="4" customFormat="false" ht="18" hidden="false" customHeight="true" outlineLevel="0" collapsed="false">
      <c r="A4" s="216" t="s">
        <v>382</v>
      </c>
      <c r="B4" s="217" t="n">
        <v>7001097</v>
      </c>
      <c r="C4" s="217" t="n">
        <v>9369115</v>
      </c>
      <c r="D4" s="217" t="n">
        <v>9172882</v>
      </c>
      <c r="E4" s="217" t="n">
        <v>14317955</v>
      </c>
      <c r="F4" s="218" t="n">
        <v>33058905</v>
      </c>
      <c r="G4" s="217" t="n">
        <v>16072631</v>
      </c>
      <c r="H4" s="217" t="n">
        <v>24573632</v>
      </c>
      <c r="I4" s="216" t="s">
        <v>382</v>
      </c>
      <c r="J4" s="217" t="n">
        <v>43265177</v>
      </c>
      <c r="K4" s="217" t="n">
        <v>38634976</v>
      </c>
      <c r="L4" s="217" t="n">
        <v>34519662</v>
      </c>
      <c r="M4" s="217" t="n">
        <v>36215753</v>
      </c>
      <c r="N4" s="217" t="n">
        <v>47620276</v>
      </c>
      <c r="O4" s="217" t="n">
        <v>48532010</v>
      </c>
      <c r="AC4" s="219"/>
    </row>
    <row r="5" customFormat="false" ht="18" hidden="false" customHeight="true" outlineLevel="0" collapsed="false">
      <c r="A5" s="216" t="s">
        <v>383</v>
      </c>
      <c r="B5" s="217" t="n">
        <v>40019</v>
      </c>
      <c r="C5" s="217" t="n">
        <v>909959</v>
      </c>
      <c r="D5" s="217" t="n">
        <v>1927649</v>
      </c>
      <c r="E5" s="217" t="n">
        <v>5014729</v>
      </c>
      <c r="F5" s="218" t="n">
        <v>5149879</v>
      </c>
      <c r="G5" s="217" t="n">
        <v>5136357</v>
      </c>
      <c r="H5" s="217" t="n">
        <v>7624930</v>
      </c>
      <c r="I5" s="216" t="s">
        <v>383</v>
      </c>
      <c r="J5" s="217" t="n">
        <v>10634074</v>
      </c>
      <c r="K5" s="217" t="n">
        <v>11363000</v>
      </c>
      <c r="L5" s="217" t="n">
        <v>12497822</v>
      </c>
      <c r="M5" s="217" t="n">
        <v>12547596</v>
      </c>
      <c r="N5" s="217" t="n">
        <v>14098510</v>
      </c>
      <c r="O5" s="217" t="n">
        <v>9720654</v>
      </c>
      <c r="AC5" s="219"/>
    </row>
    <row r="6" customFormat="false" ht="18" hidden="false" customHeight="true" outlineLevel="0" collapsed="false">
      <c r="A6" s="216" t="s">
        <v>384</v>
      </c>
      <c r="B6" s="217"/>
      <c r="C6" s="217"/>
      <c r="D6" s="217"/>
      <c r="E6" s="217"/>
      <c r="F6" s="218"/>
      <c r="G6" s="217" t="n">
        <v>249350</v>
      </c>
      <c r="H6" s="217"/>
      <c r="I6" s="216" t="s">
        <v>384</v>
      </c>
      <c r="J6" s="217"/>
      <c r="K6" s="217"/>
      <c r="L6" s="218"/>
      <c r="M6" s="217"/>
      <c r="N6" s="218"/>
      <c r="O6" s="217"/>
      <c r="AC6" s="219"/>
    </row>
    <row r="7" customFormat="false" ht="18" hidden="false" customHeight="true" outlineLevel="0" collapsed="false">
      <c r="A7" s="216" t="s">
        <v>385</v>
      </c>
      <c r="B7" s="217" t="n">
        <v>1732866</v>
      </c>
      <c r="C7" s="217" t="n">
        <v>4154307</v>
      </c>
      <c r="D7" s="217" t="n">
        <v>7927381</v>
      </c>
      <c r="E7" s="217" t="n">
        <v>9880618</v>
      </c>
      <c r="F7" s="217" t="n">
        <v>9513318</v>
      </c>
      <c r="G7" s="217" t="n">
        <v>5838881</v>
      </c>
      <c r="H7" s="217" t="n">
        <v>7889515</v>
      </c>
      <c r="I7" s="216" t="s">
        <v>385</v>
      </c>
      <c r="J7" s="217" t="n">
        <v>8203486</v>
      </c>
      <c r="K7" s="217" t="n">
        <v>9533421</v>
      </c>
      <c r="L7" s="217" t="n">
        <v>13242884</v>
      </c>
      <c r="M7" s="217" t="n">
        <v>18555403</v>
      </c>
      <c r="N7" s="217" t="n">
        <v>26926079</v>
      </c>
      <c r="O7" s="217" t="n">
        <v>25916680</v>
      </c>
      <c r="AC7" s="219"/>
    </row>
    <row r="8" customFormat="false" ht="18" hidden="false" customHeight="true" outlineLevel="0" collapsed="false">
      <c r="A8" s="216" t="s">
        <v>386</v>
      </c>
      <c r="B8" s="217"/>
      <c r="C8" s="217"/>
      <c r="D8" s="217"/>
      <c r="E8" s="217"/>
      <c r="F8" s="217"/>
      <c r="G8" s="217"/>
      <c r="H8" s="217"/>
      <c r="I8" s="216" t="s">
        <v>386</v>
      </c>
      <c r="J8" s="217"/>
      <c r="K8" s="217"/>
      <c r="L8" s="217" t="n">
        <v>175000</v>
      </c>
      <c r="M8" s="218"/>
      <c r="N8" s="217" t="s">
        <v>312</v>
      </c>
      <c r="O8" s="217"/>
      <c r="AC8" s="219"/>
    </row>
    <row r="9" customFormat="false" ht="18" hidden="false" customHeight="true" outlineLevel="0" collapsed="false">
      <c r="A9" s="216" t="s">
        <v>387</v>
      </c>
      <c r="B9" s="217"/>
      <c r="C9" s="217" t="n">
        <v>1083000</v>
      </c>
      <c r="D9" s="217" t="n">
        <v>333598</v>
      </c>
      <c r="E9" s="217" t="n">
        <v>593008</v>
      </c>
      <c r="F9" s="217" t="n">
        <v>873694</v>
      </c>
      <c r="G9" s="217" t="n">
        <v>588050</v>
      </c>
      <c r="H9" s="217" t="n">
        <v>503160</v>
      </c>
      <c r="I9" s="216" t="s">
        <v>387</v>
      </c>
      <c r="J9" s="217" t="n">
        <v>476241</v>
      </c>
      <c r="K9" s="217" t="n">
        <v>1404283</v>
      </c>
      <c r="L9" s="217"/>
      <c r="M9" s="217" t="n">
        <v>900000</v>
      </c>
      <c r="N9" s="217" t="n">
        <v>17000</v>
      </c>
      <c r="O9" s="217" t="n">
        <v>15000</v>
      </c>
      <c r="AC9" s="219"/>
    </row>
    <row r="10" customFormat="false" ht="18" hidden="false" customHeight="true" outlineLevel="0" collapsed="false">
      <c r="A10" s="216" t="s">
        <v>388</v>
      </c>
      <c r="B10" s="217"/>
      <c r="C10" s="217"/>
      <c r="D10" s="217"/>
      <c r="E10" s="217"/>
      <c r="F10" s="217"/>
      <c r="G10" s="217"/>
      <c r="H10" s="217"/>
      <c r="I10" s="216" t="s">
        <v>388</v>
      </c>
      <c r="J10" s="217" t="n">
        <v>560000</v>
      </c>
      <c r="K10" s="217"/>
      <c r="L10" s="217"/>
      <c r="M10" s="217"/>
      <c r="N10" s="218"/>
      <c r="O10" s="217"/>
      <c r="AC10" s="219"/>
    </row>
    <row r="11" customFormat="false" ht="18" hidden="false" customHeight="true" outlineLevel="0" collapsed="false">
      <c r="A11" s="216" t="s">
        <v>389</v>
      </c>
      <c r="B11" s="217" t="n">
        <v>218858</v>
      </c>
      <c r="C11" s="217" t="n">
        <v>145658</v>
      </c>
      <c r="D11" s="217" t="n">
        <v>407045</v>
      </c>
      <c r="E11" s="217" t="n">
        <v>1583894</v>
      </c>
      <c r="F11" s="217" t="n">
        <v>1736015</v>
      </c>
      <c r="G11" s="217" t="n">
        <v>1265685</v>
      </c>
      <c r="H11" s="217" t="n">
        <v>2497514</v>
      </c>
      <c r="I11" s="216" t="s">
        <v>389</v>
      </c>
      <c r="J11" s="217" t="n">
        <v>1368099</v>
      </c>
      <c r="K11" s="218" t="n">
        <v>3347455</v>
      </c>
      <c r="L11" s="218" t="n">
        <v>3612640</v>
      </c>
      <c r="M11" s="217" t="n">
        <v>4024684</v>
      </c>
      <c r="N11" s="217" t="n">
        <v>6021009</v>
      </c>
      <c r="O11" s="217" t="n">
        <v>6547464</v>
      </c>
      <c r="AC11" s="219"/>
    </row>
    <row r="12" customFormat="false" ht="18" hidden="false" customHeight="true" outlineLevel="0" collapsed="false">
      <c r="A12" s="216" t="s">
        <v>390</v>
      </c>
      <c r="B12" s="217" t="n">
        <v>8992840</v>
      </c>
      <c r="C12" s="217" t="n">
        <v>15662039</v>
      </c>
      <c r="D12" s="217" t="n">
        <v>19768555</v>
      </c>
      <c r="E12" s="217" t="n">
        <v>31390204</v>
      </c>
      <c r="F12" s="217" t="n">
        <v>50331811</v>
      </c>
      <c r="G12" s="217" t="n">
        <v>29150954</v>
      </c>
      <c r="H12" s="217" t="n">
        <v>43088751</v>
      </c>
      <c r="I12" s="216" t="s">
        <v>390</v>
      </c>
      <c r="J12" s="217" t="n">
        <v>64507077</v>
      </c>
      <c r="K12" s="218" t="n">
        <v>64283135</v>
      </c>
      <c r="L12" s="217" t="n">
        <v>64048008</v>
      </c>
      <c r="M12" s="217" t="n">
        <v>72243436</v>
      </c>
      <c r="N12" s="217" t="n">
        <v>94682874</v>
      </c>
      <c r="O12" s="217" t="n">
        <v>90731808</v>
      </c>
      <c r="AC12" s="205"/>
    </row>
    <row r="13" customFormat="false" ht="18" hidden="false" customHeight="true" outlineLevel="0" collapsed="false">
      <c r="A13" s="216"/>
      <c r="B13" s="217"/>
      <c r="C13" s="217"/>
      <c r="D13" s="217"/>
      <c r="E13" s="217"/>
      <c r="F13" s="217"/>
      <c r="G13" s="217"/>
      <c r="H13" s="217"/>
      <c r="I13" s="217"/>
      <c r="J13" s="217"/>
      <c r="K13" s="217"/>
      <c r="L13" s="217"/>
      <c r="M13" s="217"/>
      <c r="N13" s="217"/>
      <c r="O13" s="217"/>
      <c r="AC13" s="219"/>
    </row>
    <row r="14" customFormat="false" ht="18" hidden="false" customHeight="true" outlineLevel="0" collapsed="false">
      <c r="A14" s="210" t="s">
        <v>391</v>
      </c>
      <c r="B14" s="213"/>
      <c r="C14" s="213"/>
      <c r="D14" s="213"/>
      <c r="E14" s="212"/>
      <c r="F14" s="213"/>
      <c r="G14" s="220"/>
      <c r="H14" s="213"/>
      <c r="I14" s="220" t="s">
        <v>391</v>
      </c>
      <c r="J14" s="213"/>
      <c r="K14" s="213"/>
      <c r="L14" s="213"/>
      <c r="M14" s="213"/>
      <c r="N14" s="213"/>
      <c r="O14" s="213"/>
      <c r="AC14" s="215"/>
    </row>
    <row r="15" customFormat="false" ht="18" hidden="false" customHeight="true" outlineLevel="0" collapsed="false">
      <c r="A15" s="216" t="s">
        <v>387</v>
      </c>
      <c r="B15" s="217"/>
      <c r="C15" s="217"/>
      <c r="D15" s="217" t="n">
        <v>582367</v>
      </c>
      <c r="E15" s="218" t="n">
        <v>703443</v>
      </c>
      <c r="F15" s="217" t="n">
        <v>420022</v>
      </c>
      <c r="G15" s="217" t="n">
        <v>163714</v>
      </c>
      <c r="H15" s="217" t="n">
        <v>235474</v>
      </c>
      <c r="I15" s="216" t="s">
        <v>387</v>
      </c>
      <c r="J15" s="217" t="n">
        <v>96325</v>
      </c>
      <c r="K15" s="217" t="n">
        <v>75000</v>
      </c>
      <c r="L15" s="217"/>
      <c r="M15" s="217"/>
      <c r="N15" s="217"/>
      <c r="O15" s="217"/>
      <c r="AC15" s="219"/>
    </row>
    <row r="16" customFormat="false" ht="18" hidden="false" customHeight="true" outlineLevel="0" collapsed="false">
      <c r="A16" s="216" t="s">
        <v>392</v>
      </c>
      <c r="B16" s="217"/>
      <c r="C16" s="217"/>
      <c r="D16" s="217"/>
      <c r="E16" s="218"/>
      <c r="F16" s="217"/>
      <c r="G16" s="217"/>
      <c r="H16" s="217"/>
      <c r="I16" s="216" t="s">
        <v>392</v>
      </c>
      <c r="J16" s="217"/>
      <c r="K16" s="217"/>
      <c r="L16" s="217"/>
      <c r="M16" s="217"/>
      <c r="N16" s="217"/>
      <c r="O16" s="217"/>
      <c r="AC16" s="219"/>
    </row>
    <row r="17" customFormat="false" ht="18" hidden="false" customHeight="true" outlineLevel="0" collapsed="false">
      <c r="A17" s="216" t="s">
        <v>393</v>
      </c>
      <c r="B17" s="217"/>
      <c r="C17" s="217"/>
      <c r="D17" s="217"/>
      <c r="E17" s="218"/>
      <c r="F17" s="217"/>
      <c r="G17" s="217"/>
      <c r="H17" s="217"/>
      <c r="I17" s="216" t="s">
        <v>393</v>
      </c>
      <c r="J17" s="217"/>
      <c r="K17" s="217" t="n">
        <v>35795</v>
      </c>
      <c r="L17" s="217" t="n">
        <v>26830</v>
      </c>
      <c r="M17" s="217" t="n">
        <v>28330</v>
      </c>
      <c r="N17" s="217" t="n">
        <v>49709</v>
      </c>
      <c r="O17" s="217" t="n">
        <v>53297</v>
      </c>
      <c r="AC17" s="219"/>
    </row>
    <row r="18" customFormat="false" ht="18" hidden="false" customHeight="true" outlineLevel="0" collapsed="false">
      <c r="A18" s="216" t="s">
        <v>385</v>
      </c>
      <c r="B18" s="217"/>
      <c r="C18" s="217"/>
      <c r="D18" s="217"/>
      <c r="E18" s="218"/>
      <c r="F18" s="217"/>
      <c r="G18" s="217"/>
      <c r="H18" s="217"/>
      <c r="I18" s="216" t="s">
        <v>385</v>
      </c>
      <c r="J18" s="217"/>
      <c r="K18" s="217"/>
      <c r="L18" s="217"/>
      <c r="M18" s="217"/>
      <c r="N18" s="217" t="n">
        <v>19723</v>
      </c>
      <c r="O18" s="217" t="n">
        <v>8475</v>
      </c>
      <c r="AC18" s="219"/>
    </row>
    <row r="19" customFormat="false" ht="18" hidden="false" customHeight="true" outlineLevel="0" collapsed="false">
      <c r="A19" s="216" t="s">
        <v>389</v>
      </c>
      <c r="B19" s="217"/>
      <c r="C19" s="217"/>
      <c r="D19" s="217"/>
      <c r="E19" s="218" t="n">
        <v>64034</v>
      </c>
      <c r="F19" s="217"/>
      <c r="G19" s="217"/>
      <c r="H19" s="217"/>
      <c r="I19" s="216" t="s">
        <v>389</v>
      </c>
      <c r="J19" s="217"/>
      <c r="K19" s="217"/>
      <c r="L19" s="217"/>
      <c r="M19" s="217"/>
      <c r="N19" s="218"/>
      <c r="O19" s="217"/>
      <c r="AC19" s="219"/>
    </row>
    <row r="20" customFormat="false" ht="18" hidden="false" customHeight="true" outlineLevel="0" collapsed="false">
      <c r="A20" s="216" t="s">
        <v>388</v>
      </c>
      <c r="B20" s="217"/>
      <c r="C20" s="217"/>
      <c r="D20" s="217"/>
      <c r="E20" s="218" t="n">
        <v>560000</v>
      </c>
      <c r="F20" s="217" t="n">
        <v>560000</v>
      </c>
      <c r="G20" s="217" t="n">
        <v>560000</v>
      </c>
      <c r="H20" s="217" t="n">
        <v>560000</v>
      </c>
      <c r="I20" s="216" t="s">
        <v>388</v>
      </c>
      <c r="J20" s="217"/>
      <c r="K20" s="217"/>
      <c r="L20" s="217"/>
      <c r="M20" s="217"/>
      <c r="N20" s="217"/>
      <c r="O20" s="217"/>
      <c r="AC20" s="219"/>
    </row>
    <row r="21" customFormat="false" ht="18" hidden="false" customHeight="true" outlineLevel="0" collapsed="false">
      <c r="A21" s="216" t="s">
        <v>386</v>
      </c>
      <c r="B21" s="217"/>
      <c r="C21" s="217"/>
      <c r="D21" s="217"/>
      <c r="E21" s="218"/>
      <c r="F21" s="217"/>
      <c r="G21" s="217"/>
      <c r="H21" s="217"/>
      <c r="I21" s="216" t="s">
        <v>386</v>
      </c>
      <c r="J21" s="217"/>
      <c r="K21" s="217"/>
      <c r="L21" s="217"/>
      <c r="M21" s="217"/>
      <c r="N21" s="217"/>
      <c r="O21" s="217"/>
      <c r="AC21" s="219"/>
    </row>
    <row r="22" customFormat="false" ht="18" hidden="false" customHeight="true" outlineLevel="0" collapsed="false">
      <c r="A22" s="216" t="s">
        <v>394</v>
      </c>
      <c r="B22" s="217" t="n">
        <v>17347756</v>
      </c>
      <c r="C22" s="217" t="n">
        <v>32470668</v>
      </c>
      <c r="D22" s="217" t="n">
        <v>42596821</v>
      </c>
      <c r="E22" s="217" t="n">
        <v>45821468</v>
      </c>
      <c r="F22" s="217" t="n">
        <v>58986771</v>
      </c>
      <c r="G22" s="217" t="n">
        <v>63644651</v>
      </c>
      <c r="H22" s="217" t="n">
        <v>89243223</v>
      </c>
      <c r="I22" s="216" t="s">
        <v>394</v>
      </c>
      <c r="J22" s="217" t="n">
        <v>99989879</v>
      </c>
      <c r="K22" s="218" t="n">
        <v>103593491</v>
      </c>
      <c r="L22" s="217" t="n">
        <v>140800699</v>
      </c>
      <c r="M22" s="217" t="n">
        <v>137529685</v>
      </c>
      <c r="N22" s="217" t="n">
        <v>161798585</v>
      </c>
      <c r="O22" s="217" t="n">
        <v>156960429</v>
      </c>
      <c r="AC22" s="221"/>
    </row>
    <row r="23" customFormat="false" ht="18" hidden="false" customHeight="true" outlineLevel="0" collapsed="false">
      <c r="A23" s="216" t="s">
        <v>395</v>
      </c>
      <c r="B23" s="217" t="n">
        <v>17347756</v>
      </c>
      <c r="C23" s="217" t="n">
        <v>32470668</v>
      </c>
      <c r="D23" s="217" t="n">
        <v>43179188</v>
      </c>
      <c r="E23" s="218" t="n">
        <v>47148945</v>
      </c>
      <c r="F23" s="217" t="n">
        <v>59966793</v>
      </c>
      <c r="G23" s="217" t="n">
        <v>64368365</v>
      </c>
      <c r="H23" s="217" t="n">
        <v>90038697</v>
      </c>
      <c r="I23" s="216" t="s">
        <v>395</v>
      </c>
      <c r="J23" s="217" t="n">
        <v>100086204</v>
      </c>
      <c r="K23" s="217" t="n">
        <v>103704286</v>
      </c>
      <c r="L23" s="217" t="n">
        <v>140827529</v>
      </c>
      <c r="M23" s="217" t="n">
        <v>137558015</v>
      </c>
      <c r="N23" s="217" t="n">
        <v>161868017</v>
      </c>
      <c r="O23" s="217" t="n">
        <v>157022201</v>
      </c>
      <c r="AC23" s="221"/>
    </row>
    <row r="24" customFormat="false" ht="18" hidden="false" customHeight="true" outlineLevel="0" collapsed="false">
      <c r="A24" s="216" t="s">
        <v>396</v>
      </c>
      <c r="B24" s="217" t="n">
        <v>26340596</v>
      </c>
      <c r="C24" s="217" t="n">
        <v>48132707</v>
      </c>
      <c r="D24" s="217" t="n">
        <v>62947743</v>
      </c>
      <c r="E24" s="218" t="n">
        <v>78539149</v>
      </c>
      <c r="F24" s="217" t="n">
        <v>110298604</v>
      </c>
      <c r="G24" s="217" t="n">
        <v>93519319</v>
      </c>
      <c r="H24" s="217" t="n">
        <v>133127448</v>
      </c>
      <c r="I24" s="216" t="s">
        <v>396</v>
      </c>
      <c r="J24" s="217" t="n">
        <v>164593281</v>
      </c>
      <c r="K24" s="217" t="n">
        <v>167987421</v>
      </c>
      <c r="L24" s="217" t="n">
        <v>204875537</v>
      </c>
      <c r="M24" s="217" t="n">
        <v>209801451</v>
      </c>
      <c r="N24" s="217" t="n">
        <v>256550891</v>
      </c>
      <c r="O24" s="217" t="n">
        <v>247754009</v>
      </c>
      <c r="AC24" s="222"/>
    </row>
    <row r="25" customFormat="false" ht="105" hidden="false" customHeight="true" outlineLevel="0" collapsed="false">
      <c r="A25" s="223"/>
      <c r="B25" s="224"/>
      <c r="C25" s="224"/>
      <c r="D25" s="224"/>
      <c r="E25" s="225"/>
      <c r="F25" s="224"/>
      <c r="G25" s="224"/>
      <c r="H25" s="224"/>
      <c r="I25" s="223"/>
      <c r="J25" s="224"/>
      <c r="K25" s="224"/>
      <c r="L25" s="224"/>
      <c r="M25" s="224"/>
      <c r="N25" s="224"/>
      <c r="O25" s="224"/>
      <c r="AC25" s="222"/>
    </row>
    <row r="26" customFormat="false" ht="18" hidden="false" customHeight="true" outlineLevel="0" collapsed="false">
      <c r="A26" s="200" t="s">
        <v>379</v>
      </c>
      <c r="B26" s="226" t="n">
        <v>2010</v>
      </c>
      <c r="C26" s="226" t="n">
        <v>2011</v>
      </c>
      <c r="D26" s="227" t="n">
        <v>2012</v>
      </c>
      <c r="E26" s="228" t="n">
        <v>2013</v>
      </c>
      <c r="F26" s="228" t="n">
        <v>2014</v>
      </c>
      <c r="G26" s="227" t="n">
        <v>2015</v>
      </c>
      <c r="H26" s="227" t="n">
        <v>2016</v>
      </c>
      <c r="I26" s="200" t="s">
        <v>379</v>
      </c>
      <c r="J26" s="228" t="n">
        <v>2017</v>
      </c>
      <c r="K26" s="227" t="n">
        <v>2018</v>
      </c>
      <c r="L26" s="227" t="n">
        <v>2019</v>
      </c>
      <c r="M26" s="227" t="n">
        <v>2020</v>
      </c>
      <c r="N26" s="227" t="n">
        <v>2021</v>
      </c>
      <c r="O26" s="227" t="n">
        <v>2022</v>
      </c>
      <c r="AC26" s="205"/>
    </row>
    <row r="27" customFormat="false" ht="18" hidden="false" customHeight="true" outlineLevel="0" collapsed="false">
      <c r="A27" s="206" t="s">
        <v>397</v>
      </c>
      <c r="B27" s="207"/>
      <c r="C27" s="207"/>
      <c r="D27" s="207"/>
      <c r="E27" s="229"/>
      <c r="F27" s="229"/>
      <c r="G27" s="206"/>
      <c r="H27" s="207"/>
      <c r="I27" s="206" t="s">
        <v>397</v>
      </c>
      <c r="J27" s="207"/>
      <c r="K27" s="207"/>
      <c r="L27" s="207"/>
      <c r="M27" s="207"/>
      <c r="N27" s="207"/>
      <c r="O27" s="207"/>
      <c r="AC27" s="230"/>
    </row>
    <row r="28" customFormat="false" ht="18" hidden="false" customHeight="true" outlineLevel="0" collapsed="false">
      <c r="A28" s="210" t="s">
        <v>398</v>
      </c>
      <c r="B28" s="213"/>
      <c r="C28" s="213"/>
      <c r="D28" s="213"/>
      <c r="E28" s="212"/>
      <c r="F28" s="212"/>
      <c r="G28" s="210"/>
      <c r="H28" s="213"/>
      <c r="I28" s="210" t="s">
        <v>398</v>
      </c>
      <c r="J28" s="213"/>
      <c r="K28" s="213"/>
      <c r="L28" s="213"/>
      <c r="M28" s="213"/>
      <c r="N28" s="213"/>
      <c r="O28" s="213"/>
      <c r="AC28" s="215"/>
    </row>
    <row r="29" customFormat="false" ht="18" hidden="false" customHeight="true" outlineLevel="0" collapsed="false">
      <c r="A29" s="216" t="s">
        <v>399</v>
      </c>
      <c r="B29" s="217" t="n">
        <v>3149027</v>
      </c>
      <c r="C29" s="217" t="n">
        <v>3149027</v>
      </c>
      <c r="D29" s="217" t="n">
        <v>3149027</v>
      </c>
      <c r="E29" s="217" t="n">
        <v>3343879</v>
      </c>
      <c r="F29" s="217" t="n">
        <v>6778855</v>
      </c>
      <c r="G29" s="217" t="n">
        <v>4971627</v>
      </c>
      <c r="H29" s="217" t="n">
        <v>7979337</v>
      </c>
      <c r="I29" s="216" t="s">
        <v>399</v>
      </c>
      <c r="J29" s="217" t="n">
        <v>6783072</v>
      </c>
      <c r="K29" s="217" t="n">
        <v>9728362</v>
      </c>
      <c r="L29" s="217" t="n">
        <v>10652213</v>
      </c>
      <c r="M29" s="217" t="n">
        <v>8237562</v>
      </c>
      <c r="N29" s="217" t="n">
        <v>12379687</v>
      </c>
      <c r="O29" s="217" t="n">
        <v>14580021</v>
      </c>
      <c r="AC29" s="219"/>
    </row>
    <row r="30" customFormat="false" ht="18" hidden="false" customHeight="true" outlineLevel="0" collapsed="false">
      <c r="A30" s="216" t="s">
        <v>400</v>
      </c>
      <c r="B30" s="217" t="n">
        <v>91909</v>
      </c>
      <c r="C30" s="217" t="n">
        <v>89014</v>
      </c>
      <c r="D30" s="217" t="n">
        <v>224902</v>
      </c>
      <c r="E30" s="217" t="n">
        <v>318293</v>
      </c>
      <c r="F30" s="217" t="n">
        <v>448391</v>
      </c>
      <c r="G30" s="217" t="n">
        <v>417127</v>
      </c>
      <c r="H30" s="217" t="n">
        <v>516835</v>
      </c>
      <c r="I30" s="216" t="s">
        <v>400</v>
      </c>
      <c r="J30" s="217" t="n">
        <v>761817</v>
      </c>
      <c r="K30" s="217" t="n">
        <v>592457</v>
      </c>
      <c r="L30" s="217" t="n">
        <v>745229</v>
      </c>
      <c r="M30" s="217" t="n">
        <v>730670</v>
      </c>
      <c r="N30" s="217" t="n">
        <v>807476</v>
      </c>
      <c r="O30" s="217" t="n">
        <v>615761</v>
      </c>
      <c r="AC30" s="219"/>
    </row>
    <row r="31" customFormat="false" ht="18" hidden="false" customHeight="true" outlineLevel="0" collapsed="false">
      <c r="A31" s="216" t="s">
        <v>401</v>
      </c>
      <c r="B31" s="218"/>
      <c r="C31" s="217"/>
      <c r="D31" s="217" t="n">
        <v>1000000</v>
      </c>
      <c r="E31" s="218"/>
      <c r="F31" s="217"/>
      <c r="G31" s="217"/>
      <c r="H31" s="217"/>
      <c r="I31" s="216" t="s">
        <v>401</v>
      </c>
      <c r="J31" s="217"/>
      <c r="K31" s="217"/>
      <c r="L31" s="217"/>
      <c r="M31" s="218"/>
      <c r="N31" s="217"/>
      <c r="O31" s="217"/>
      <c r="AC31" s="219"/>
    </row>
    <row r="32" customFormat="false" ht="18" hidden="false" customHeight="true" outlineLevel="0" collapsed="false">
      <c r="A32" s="216" t="s">
        <v>402</v>
      </c>
      <c r="B32" s="218"/>
      <c r="C32" s="217"/>
      <c r="D32" s="217"/>
      <c r="E32" s="218"/>
      <c r="F32" s="217"/>
      <c r="G32" s="217"/>
      <c r="H32" s="217"/>
      <c r="I32" s="216" t="s">
        <v>402</v>
      </c>
      <c r="J32" s="217"/>
      <c r="K32" s="217"/>
      <c r="L32" s="218"/>
      <c r="M32" s="217" t="n">
        <v>35276</v>
      </c>
      <c r="N32" s="217"/>
      <c r="O32" s="217"/>
      <c r="AC32" s="219"/>
    </row>
    <row r="33" customFormat="false" ht="18" hidden="false" customHeight="true" outlineLevel="0" collapsed="false">
      <c r="A33" s="216" t="s">
        <v>403</v>
      </c>
      <c r="B33" s="217"/>
      <c r="C33" s="217" t="n">
        <v>62500</v>
      </c>
      <c r="D33" s="217"/>
      <c r="E33" s="217" t="n">
        <v>1635767</v>
      </c>
      <c r="F33" s="217" t="n">
        <v>622884</v>
      </c>
      <c r="G33" s="217" t="n">
        <v>370372</v>
      </c>
      <c r="H33" s="217" t="n">
        <v>1341972</v>
      </c>
      <c r="I33" s="216" t="s">
        <v>403</v>
      </c>
      <c r="J33" s="217" t="n">
        <v>823348</v>
      </c>
      <c r="K33" s="217" t="n">
        <v>1324670</v>
      </c>
      <c r="L33" s="217" t="n">
        <v>921751</v>
      </c>
      <c r="M33" s="217" t="n">
        <v>1593373</v>
      </c>
      <c r="N33" s="217" t="n">
        <v>2942053</v>
      </c>
      <c r="O33" s="217" t="n">
        <v>5680705</v>
      </c>
      <c r="AC33" s="219"/>
    </row>
    <row r="34" customFormat="false" ht="18" hidden="false" customHeight="true" outlineLevel="0" collapsed="false">
      <c r="A34" s="216" t="s">
        <v>404</v>
      </c>
      <c r="B34" s="217" t="n">
        <v>262124</v>
      </c>
      <c r="C34" s="217" t="n">
        <v>256660</v>
      </c>
      <c r="D34" s="217" t="n">
        <v>2075432</v>
      </c>
      <c r="E34" s="218" t="n">
        <v>7453675</v>
      </c>
      <c r="F34" s="217" t="n">
        <v>17996666</v>
      </c>
      <c r="G34" s="217" t="n">
        <v>6842252</v>
      </c>
      <c r="H34" s="217" t="n">
        <v>7617636</v>
      </c>
      <c r="I34" s="216" t="s">
        <v>404</v>
      </c>
      <c r="J34" s="217" t="n">
        <v>9722526</v>
      </c>
      <c r="K34" s="217"/>
      <c r="L34" s="217" t="n">
        <v>3690122</v>
      </c>
      <c r="M34" s="217" t="n">
        <v>4006297</v>
      </c>
      <c r="N34" s="217" t="n">
        <v>8298873</v>
      </c>
      <c r="O34" s="217" t="n">
        <v>4546870</v>
      </c>
      <c r="AC34" s="219"/>
    </row>
    <row r="35" customFormat="false" ht="18" hidden="false" customHeight="true" outlineLevel="0" collapsed="false">
      <c r="A35" s="216" t="s">
        <v>405</v>
      </c>
      <c r="B35" s="217" t="n">
        <v>2191294</v>
      </c>
      <c r="C35" s="217" t="n">
        <v>4246221</v>
      </c>
      <c r="D35" s="217" t="n">
        <v>7811754</v>
      </c>
      <c r="E35" s="218" t="n">
        <v>12751614</v>
      </c>
      <c r="F35" s="217" t="n">
        <v>25846796</v>
      </c>
      <c r="G35" s="217" t="n">
        <v>12601378</v>
      </c>
      <c r="H35" s="217" t="n">
        <v>17455779</v>
      </c>
      <c r="I35" s="216" t="s">
        <v>405</v>
      </c>
      <c r="J35" s="217" t="n">
        <v>18090763</v>
      </c>
      <c r="K35" s="218" t="n">
        <v>14362157</v>
      </c>
      <c r="L35" s="217" t="n">
        <v>16009315</v>
      </c>
      <c r="M35" s="217" t="n">
        <v>14603178</v>
      </c>
      <c r="N35" s="217" t="n">
        <v>24428089</v>
      </c>
      <c r="O35" s="217" t="n">
        <v>25423357</v>
      </c>
      <c r="AC35" s="205"/>
    </row>
    <row r="36" customFormat="false" ht="18" hidden="false" customHeight="true" outlineLevel="0" collapsed="false">
      <c r="A36" s="216"/>
      <c r="B36" s="217"/>
      <c r="C36" s="217"/>
      <c r="D36" s="217"/>
      <c r="E36" s="218"/>
      <c r="F36" s="217"/>
      <c r="G36" s="217"/>
      <c r="H36" s="217"/>
      <c r="I36" s="217"/>
      <c r="J36" s="217"/>
      <c r="K36" s="217"/>
      <c r="L36" s="217"/>
      <c r="M36" s="217"/>
      <c r="N36" s="217"/>
      <c r="O36" s="217"/>
      <c r="AC36" s="219"/>
    </row>
    <row r="37" customFormat="false" ht="18" hidden="false" customHeight="true" outlineLevel="0" collapsed="false">
      <c r="A37" s="210" t="s">
        <v>391</v>
      </c>
      <c r="B37" s="213"/>
      <c r="C37" s="213"/>
      <c r="D37" s="213"/>
      <c r="E37" s="212"/>
      <c r="F37" s="213"/>
      <c r="G37" s="213"/>
      <c r="H37" s="213"/>
      <c r="I37" s="210" t="s">
        <v>391</v>
      </c>
      <c r="J37" s="213"/>
      <c r="K37" s="213"/>
      <c r="L37" s="213"/>
      <c r="M37" s="213"/>
      <c r="N37" s="213"/>
      <c r="O37" s="213"/>
      <c r="AC37" s="215"/>
    </row>
    <row r="38" customFormat="false" ht="18" hidden="false" customHeight="true" outlineLevel="0" collapsed="false">
      <c r="A38" s="216" t="s">
        <v>393</v>
      </c>
      <c r="B38" s="217"/>
      <c r="C38" s="217"/>
      <c r="D38" s="217"/>
      <c r="E38" s="218"/>
      <c r="F38" s="218"/>
      <c r="G38" s="217"/>
      <c r="H38" s="217"/>
      <c r="I38" s="216" t="s">
        <v>393</v>
      </c>
      <c r="J38" s="217"/>
      <c r="K38" s="217"/>
      <c r="L38" s="217"/>
      <c r="M38" s="217"/>
      <c r="N38" s="217"/>
      <c r="O38" s="217"/>
      <c r="AC38" s="219"/>
    </row>
    <row r="39" customFormat="false" ht="18" hidden="false" customHeight="true" outlineLevel="0" collapsed="false">
      <c r="A39" s="216" t="s">
        <v>400</v>
      </c>
      <c r="B39" s="217" t="n">
        <v>126494</v>
      </c>
      <c r="C39" s="217" t="n">
        <v>190407</v>
      </c>
      <c r="D39" s="217" t="n">
        <v>203554</v>
      </c>
      <c r="E39" s="218" t="n">
        <v>116862</v>
      </c>
      <c r="F39" s="217" t="n">
        <v>77459</v>
      </c>
      <c r="G39" s="217" t="n">
        <v>108256</v>
      </c>
      <c r="H39" s="217" t="n">
        <v>149196</v>
      </c>
      <c r="I39" s="216" t="s">
        <v>400</v>
      </c>
      <c r="J39" s="217" t="n">
        <v>113478</v>
      </c>
      <c r="K39" s="217" t="n">
        <v>148825</v>
      </c>
      <c r="L39" s="217" t="n">
        <v>166076</v>
      </c>
      <c r="M39" s="217" t="n">
        <v>196643</v>
      </c>
      <c r="N39" s="217" t="n">
        <v>233082</v>
      </c>
      <c r="O39" s="217" t="n">
        <v>172481</v>
      </c>
      <c r="AC39" s="219"/>
    </row>
    <row r="40" customFormat="false" ht="18" hidden="false" customHeight="true" outlineLevel="0" collapsed="false">
      <c r="A40" s="216" t="s">
        <v>402</v>
      </c>
      <c r="B40" s="218"/>
      <c r="C40" s="217"/>
      <c r="D40" s="217"/>
      <c r="E40" s="218" t="n">
        <v>164972</v>
      </c>
      <c r="F40" s="217" t="n">
        <v>631405</v>
      </c>
      <c r="G40" s="217" t="n">
        <v>1185092</v>
      </c>
      <c r="H40" s="217" t="n">
        <v>1350949</v>
      </c>
      <c r="I40" s="216" t="s">
        <v>402</v>
      </c>
      <c r="J40" s="217" t="n">
        <v>1922841</v>
      </c>
      <c r="K40" s="217" t="n">
        <v>5917604</v>
      </c>
      <c r="L40" s="217" t="n">
        <v>4706852</v>
      </c>
      <c r="M40" s="217" t="n">
        <v>5689509</v>
      </c>
      <c r="N40" s="217" t="n">
        <v>5541230</v>
      </c>
      <c r="O40" s="217" t="n">
        <v>6711830</v>
      </c>
      <c r="AC40" s="219"/>
    </row>
    <row r="41" customFormat="false" ht="18" hidden="false" customHeight="true" outlineLevel="0" collapsed="false">
      <c r="A41" s="216" t="s">
        <v>406</v>
      </c>
      <c r="B41" s="218"/>
      <c r="C41" s="217"/>
      <c r="D41" s="217"/>
      <c r="E41" s="218"/>
      <c r="F41" s="217"/>
      <c r="G41" s="217"/>
      <c r="H41" s="217"/>
      <c r="I41" s="216" t="s">
        <v>406</v>
      </c>
      <c r="J41" s="217"/>
      <c r="K41" s="217"/>
      <c r="L41" s="217"/>
      <c r="M41" s="217"/>
      <c r="N41" s="217"/>
      <c r="O41" s="217"/>
      <c r="AC41" s="219"/>
    </row>
    <row r="42" customFormat="false" ht="18" hidden="false" customHeight="true" outlineLevel="0" collapsed="false">
      <c r="A42" s="216" t="s">
        <v>407</v>
      </c>
      <c r="B42" s="217" t="n">
        <v>2450000</v>
      </c>
      <c r="C42" s="217" t="n">
        <v>1800000</v>
      </c>
      <c r="D42" s="217" t="n">
        <v>1800000</v>
      </c>
      <c r="E42" s="218" t="n">
        <v>550000</v>
      </c>
      <c r="F42" s="217" t="n">
        <v>550000</v>
      </c>
      <c r="G42" s="217"/>
      <c r="H42" s="217"/>
      <c r="I42" s="216" t="s">
        <v>407</v>
      </c>
      <c r="J42" s="217"/>
      <c r="K42" s="217"/>
      <c r="L42" s="217"/>
      <c r="M42" s="217"/>
      <c r="N42" s="217"/>
      <c r="O42" s="217"/>
      <c r="AC42" s="219"/>
    </row>
    <row r="43" customFormat="false" ht="18" hidden="false" customHeight="true" outlineLevel="0" collapsed="false">
      <c r="A43" s="216" t="s">
        <v>408</v>
      </c>
      <c r="B43" s="217" t="n">
        <v>19353844</v>
      </c>
      <c r="C43" s="217" t="n">
        <v>32683939</v>
      </c>
      <c r="D43" s="217" t="n">
        <v>41199336</v>
      </c>
      <c r="E43" s="218" t="n">
        <v>49074491</v>
      </c>
      <c r="F43" s="217" t="n">
        <v>69836416</v>
      </c>
      <c r="G43" s="217" t="n">
        <v>69061846</v>
      </c>
      <c r="H43" s="217" t="n">
        <v>97240060</v>
      </c>
      <c r="I43" s="216" t="s">
        <v>408</v>
      </c>
      <c r="J43" s="217" t="n">
        <v>126930036</v>
      </c>
      <c r="K43" s="217"/>
      <c r="L43" s="217" t="n">
        <v>159908722</v>
      </c>
      <c r="M43" s="217" t="n">
        <v>164694827</v>
      </c>
      <c r="N43" s="217" t="n">
        <v>188117172</v>
      </c>
      <c r="O43" s="217" t="n">
        <v>182003696</v>
      </c>
      <c r="AC43" s="219"/>
    </row>
    <row r="44" customFormat="false" ht="18" hidden="false" customHeight="true" outlineLevel="0" collapsed="false">
      <c r="A44" s="216" t="s">
        <v>409</v>
      </c>
      <c r="B44" s="217" t="n">
        <v>21930338</v>
      </c>
      <c r="C44" s="217" t="n">
        <v>34674346</v>
      </c>
      <c r="D44" s="217" t="n">
        <v>43202890</v>
      </c>
      <c r="E44" s="218" t="n">
        <v>49906325</v>
      </c>
      <c r="F44" s="217" t="n">
        <v>71095280</v>
      </c>
      <c r="G44" s="217" t="n">
        <v>70355194</v>
      </c>
      <c r="H44" s="217" t="n">
        <v>98740205</v>
      </c>
      <c r="I44" s="216" t="s">
        <v>409</v>
      </c>
      <c r="J44" s="217" t="n">
        <v>128966355</v>
      </c>
      <c r="K44" s="218" t="n">
        <v>132741658</v>
      </c>
      <c r="L44" s="217" t="n">
        <v>164781650</v>
      </c>
      <c r="M44" s="217" t="n">
        <v>170580979</v>
      </c>
      <c r="N44" s="217" t="n">
        <v>193891484</v>
      </c>
      <c r="O44" s="217" t="n">
        <v>188888007</v>
      </c>
      <c r="AC44" s="205"/>
    </row>
    <row r="45" customFormat="false" ht="18" hidden="false" customHeight="true" outlineLevel="0" collapsed="false">
      <c r="A45" s="216" t="s">
        <v>410</v>
      </c>
      <c r="B45" s="217"/>
      <c r="C45" s="217"/>
      <c r="D45" s="217"/>
      <c r="E45" s="218"/>
      <c r="F45" s="217"/>
      <c r="G45" s="217"/>
      <c r="H45" s="217"/>
      <c r="I45" s="216" t="s">
        <v>410</v>
      </c>
      <c r="J45" s="217"/>
      <c r="K45" s="218"/>
      <c r="L45" s="217"/>
      <c r="M45" s="217"/>
      <c r="N45" s="217" t="n">
        <v>218319573</v>
      </c>
      <c r="O45" s="217" t="n">
        <v>214311364</v>
      </c>
      <c r="AC45" s="205"/>
    </row>
    <row r="46" customFormat="false" ht="18" hidden="false" customHeight="true" outlineLevel="0" collapsed="false">
      <c r="A46" s="216"/>
      <c r="B46" s="217"/>
      <c r="C46" s="217"/>
      <c r="D46" s="217"/>
      <c r="E46" s="218"/>
      <c r="F46" s="217"/>
      <c r="G46" s="217"/>
      <c r="H46" s="217"/>
      <c r="I46" s="217"/>
      <c r="J46" s="217"/>
      <c r="K46" s="217"/>
      <c r="L46" s="217"/>
      <c r="M46" s="217"/>
      <c r="N46" s="217"/>
      <c r="O46" s="217"/>
      <c r="AC46" s="219"/>
    </row>
    <row r="47" customFormat="false" ht="18" hidden="false" customHeight="true" outlineLevel="0" collapsed="false">
      <c r="A47" s="210" t="s">
        <v>411</v>
      </c>
      <c r="B47" s="213"/>
      <c r="C47" s="213"/>
      <c r="D47" s="213"/>
      <c r="E47" s="212"/>
      <c r="F47" s="213"/>
      <c r="G47" s="213"/>
      <c r="H47" s="213"/>
      <c r="I47" s="210" t="s">
        <v>411</v>
      </c>
      <c r="J47" s="213"/>
      <c r="K47" s="213"/>
      <c r="L47" s="213"/>
      <c r="M47" s="213"/>
      <c r="N47" s="213"/>
      <c r="O47" s="213"/>
      <c r="AC47" s="215"/>
    </row>
    <row r="48" customFormat="false" ht="18" hidden="false" customHeight="true" outlineLevel="0" collapsed="false">
      <c r="A48" s="216" t="s">
        <v>412</v>
      </c>
      <c r="B48" s="217" t="n">
        <v>2218964</v>
      </c>
      <c r="C48" s="217" t="n">
        <v>7629140</v>
      </c>
      <c r="D48" s="217" t="n">
        <v>10363266</v>
      </c>
      <c r="E48" s="218" t="n">
        <v>13486489</v>
      </c>
      <c r="F48" s="217" t="n">
        <v>12089432</v>
      </c>
      <c r="G48" s="217" t="n">
        <v>10074280</v>
      </c>
      <c r="H48" s="217" t="n">
        <v>16442127</v>
      </c>
      <c r="I48" s="216" t="s">
        <v>412</v>
      </c>
      <c r="J48" s="217" t="n">
        <v>16490691</v>
      </c>
      <c r="K48" s="218" t="n">
        <v>20883606</v>
      </c>
      <c r="L48" s="217" t="n">
        <v>23897122</v>
      </c>
      <c r="M48" s="217" t="n">
        <v>23717294</v>
      </c>
      <c r="N48" s="217" t="n">
        <v>38214318</v>
      </c>
      <c r="O48" s="217" t="n">
        <v>33008787</v>
      </c>
      <c r="AC48" s="221"/>
    </row>
    <row r="49" customFormat="false" ht="18" hidden="false" customHeight="true" outlineLevel="0" collapsed="false">
      <c r="A49" s="216" t="s">
        <v>413</v>
      </c>
      <c r="B49" s="217"/>
      <c r="C49" s="217" t="n">
        <v>1583000</v>
      </c>
      <c r="D49" s="217" t="n">
        <v>1569833</v>
      </c>
      <c r="E49" s="218" t="n">
        <v>2394721</v>
      </c>
      <c r="F49" s="217" t="n">
        <v>1267096</v>
      </c>
      <c r="G49" s="217" t="n">
        <v>488467</v>
      </c>
      <c r="H49" s="217" t="n">
        <v>489337</v>
      </c>
      <c r="I49" s="216" t="s">
        <v>413</v>
      </c>
      <c r="J49" s="217" t="n">
        <v>1045472</v>
      </c>
      <c r="K49" s="217"/>
      <c r="L49" s="217" t="n">
        <v>187450</v>
      </c>
      <c r="M49" s="217" t="n">
        <v>900000</v>
      </c>
      <c r="N49" s="217" t="n">
        <v>17000</v>
      </c>
      <c r="O49" s="217" t="n">
        <v>433858</v>
      </c>
      <c r="AC49" s="219"/>
    </row>
    <row r="50" customFormat="false" ht="18" hidden="false" customHeight="true" outlineLevel="0" collapsed="false">
      <c r="A50" s="216" t="s">
        <v>414</v>
      </c>
      <c r="B50" s="217" t="n">
        <v>2218964</v>
      </c>
      <c r="C50" s="217" t="n">
        <v>9212140</v>
      </c>
      <c r="D50" s="217" t="n">
        <v>11933099</v>
      </c>
      <c r="E50" s="218" t="n">
        <v>15881210</v>
      </c>
      <c r="F50" s="217" t="n">
        <v>13356528</v>
      </c>
      <c r="G50" s="217" t="n">
        <v>10562747</v>
      </c>
      <c r="H50" s="217" t="n">
        <v>16931464</v>
      </c>
      <c r="I50" s="216" t="s">
        <v>414</v>
      </c>
      <c r="J50" s="217" t="n">
        <v>17536163</v>
      </c>
      <c r="K50" s="217"/>
      <c r="L50" s="217" t="n">
        <v>187450</v>
      </c>
      <c r="M50" s="217" t="n">
        <v>24617294</v>
      </c>
      <c r="N50" s="217" t="n">
        <v>38231318</v>
      </c>
      <c r="O50" s="217" t="n">
        <v>33442645</v>
      </c>
      <c r="AC50" s="219"/>
    </row>
    <row r="51" customFormat="false" ht="18" hidden="false" customHeight="true" outlineLevel="0" collapsed="false">
      <c r="A51" s="216" t="s">
        <v>415</v>
      </c>
      <c r="B51" s="217" t="n">
        <v>26340596</v>
      </c>
      <c r="C51" s="217" t="n">
        <v>48132707</v>
      </c>
      <c r="D51" s="217" t="n">
        <v>62947743</v>
      </c>
      <c r="E51" s="218" t="n">
        <v>78539149</v>
      </c>
      <c r="F51" s="217" t="n">
        <v>110298604</v>
      </c>
      <c r="G51" s="217" t="n">
        <v>93519319</v>
      </c>
      <c r="H51" s="217" t="n">
        <v>133127448</v>
      </c>
      <c r="I51" s="216" t="s">
        <v>415</v>
      </c>
      <c r="J51" s="217" t="n">
        <v>164593281</v>
      </c>
      <c r="K51" s="217" t="n">
        <v>167987421</v>
      </c>
      <c r="L51" s="217" t="n">
        <v>204875537</v>
      </c>
      <c r="M51" s="217" t="n">
        <v>209801451</v>
      </c>
      <c r="N51" s="217" t="n">
        <v>256550891</v>
      </c>
      <c r="O51" s="217" t="n">
        <v>247754009</v>
      </c>
      <c r="AC51" s="205"/>
    </row>
    <row r="52" customFormat="false" ht="21" hidden="false" customHeight="true" outlineLevel="0" collapsed="false">
      <c r="A52" s="34"/>
      <c r="B52" s="219"/>
      <c r="C52" s="219"/>
      <c r="D52" s="219"/>
      <c r="E52" s="219"/>
      <c r="F52" s="219"/>
      <c r="G52" s="219"/>
      <c r="H52" s="219"/>
      <c r="I52" s="231"/>
      <c r="J52" s="219"/>
      <c r="K52" s="231"/>
      <c r="L52" s="231"/>
      <c r="M52" s="231"/>
      <c r="N52" s="231"/>
      <c r="O52" s="219"/>
      <c r="AC52" s="219"/>
    </row>
    <row r="53" customFormat="false" ht="21" hidden="false" customHeight="true" outlineLevel="0" collapsed="false">
      <c r="A53" s="34"/>
      <c r="B53" s="219"/>
      <c r="C53" s="219"/>
      <c r="D53" s="219"/>
      <c r="E53" s="219"/>
      <c r="F53" s="219"/>
      <c r="G53" s="219"/>
      <c r="H53" s="219"/>
      <c r="I53" s="231"/>
      <c r="J53" s="219"/>
      <c r="K53" s="231"/>
      <c r="L53" s="231"/>
      <c r="M53" s="231"/>
      <c r="N53" s="231"/>
      <c r="O53" s="219"/>
      <c r="AC53" s="219"/>
    </row>
    <row r="54" customFormat="false" ht="21" hidden="false" customHeight="true" outlineLevel="0" collapsed="false">
      <c r="A54" s="34"/>
      <c r="B54" s="219"/>
      <c r="C54" s="219"/>
      <c r="D54" s="219"/>
      <c r="E54" s="219"/>
      <c r="F54" s="219"/>
      <c r="G54" s="219"/>
      <c r="H54" s="219"/>
      <c r="I54" s="231"/>
      <c r="J54" s="219"/>
      <c r="K54" s="231"/>
      <c r="L54" s="231"/>
      <c r="M54" s="231"/>
      <c r="N54" s="231"/>
      <c r="O54" s="219"/>
      <c r="AC54" s="219"/>
    </row>
    <row r="55" customFormat="false" ht="21" hidden="false" customHeight="true" outlineLevel="0" collapsed="false">
      <c r="A55" s="34"/>
      <c r="B55" s="219"/>
      <c r="C55" s="219"/>
      <c r="D55" s="219"/>
      <c r="E55" s="219"/>
      <c r="F55" s="219"/>
      <c r="G55" s="219"/>
      <c r="H55" s="219"/>
      <c r="I55" s="231"/>
      <c r="J55" s="219"/>
      <c r="K55" s="231"/>
      <c r="L55" s="231"/>
      <c r="M55" s="231"/>
      <c r="N55" s="231"/>
      <c r="O55" s="219"/>
      <c r="AC55" s="219"/>
    </row>
    <row r="56" customFormat="false" ht="21" hidden="false" customHeight="true" outlineLevel="0" collapsed="false">
      <c r="A56" s="34"/>
      <c r="B56" s="219"/>
      <c r="C56" s="219"/>
      <c r="D56" s="219"/>
      <c r="E56" s="219"/>
      <c r="F56" s="219"/>
      <c r="G56" s="219"/>
      <c r="H56" s="219"/>
      <c r="I56" s="231"/>
      <c r="J56" s="219"/>
      <c r="K56" s="231"/>
      <c r="L56" s="231"/>
      <c r="M56" s="231"/>
      <c r="N56" s="231"/>
      <c r="O56" s="219"/>
      <c r="AC56" s="219"/>
    </row>
    <row r="57" customFormat="false" ht="21" hidden="false" customHeight="true" outlineLevel="0" collapsed="false">
      <c r="A57" s="34"/>
      <c r="B57" s="219"/>
      <c r="C57" s="219"/>
      <c r="D57" s="219"/>
      <c r="E57" s="219"/>
      <c r="F57" s="219"/>
      <c r="G57" s="219"/>
      <c r="H57" s="219"/>
      <c r="I57" s="231"/>
      <c r="J57" s="219"/>
      <c r="K57" s="231"/>
      <c r="L57" s="231"/>
      <c r="M57" s="231"/>
      <c r="N57" s="231"/>
      <c r="O57" s="219"/>
      <c r="AC57" s="219"/>
    </row>
    <row r="58" customFormat="false" ht="21" hidden="false" customHeight="true" outlineLevel="0" collapsed="false">
      <c r="A58" s="34"/>
      <c r="B58" s="219"/>
      <c r="C58" s="219"/>
      <c r="D58" s="219"/>
      <c r="E58" s="219"/>
      <c r="F58" s="219"/>
      <c r="G58" s="219"/>
      <c r="H58" s="219"/>
      <c r="I58" s="231"/>
      <c r="J58" s="219"/>
      <c r="K58" s="231"/>
      <c r="L58" s="231"/>
      <c r="M58" s="231"/>
      <c r="N58" s="231"/>
      <c r="O58" s="219"/>
      <c r="AC58" s="219"/>
    </row>
    <row r="59" customFormat="false" ht="21" hidden="false" customHeight="true" outlineLevel="0" collapsed="false">
      <c r="A59" s="34"/>
      <c r="B59" s="219"/>
      <c r="C59" s="219"/>
      <c r="D59" s="219"/>
      <c r="E59" s="219"/>
      <c r="F59" s="219"/>
      <c r="G59" s="219"/>
      <c r="H59" s="219"/>
      <c r="I59" s="231"/>
      <c r="J59" s="219"/>
      <c r="K59" s="231"/>
      <c r="L59" s="231"/>
      <c r="M59" s="231"/>
      <c r="N59" s="231"/>
      <c r="O59" s="219"/>
      <c r="AC59" s="219"/>
    </row>
    <row r="60" customFormat="false" ht="21" hidden="false" customHeight="true" outlineLevel="0" collapsed="false">
      <c r="A60" s="34"/>
      <c r="B60" s="219"/>
      <c r="C60" s="219"/>
      <c r="D60" s="219"/>
      <c r="E60" s="219"/>
      <c r="F60" s="219"/>
      <c r="G60" s="219"/>
      <c r="H60" s="219"/>
      <c r="I60" s="231"/>
      <c r="J60" s="219"/>
      <c r="K60" s="231"/>
      <c r="L60" s="231"/>
      <c r="M60" s="231"/>
      <c r="N60" s="231"/>
      <c r="O60" s="219"/>
      <c r="AC60" s="219"/>
    </row>
    <row r="61" customFormat="false" ht="21" hidden="false" customHeight="true" outlineLevel="0" collapsed="false">
      <c r="A61" s="34"/>
      <c r="B61" s="219"/>
      <c r="C61" s="219"/>
      <c r="D61" s="219"/>
      <c r="E61" s="219"/>
      <c r="F61" s="219"/>
      <c r="G61" s="219"/>
      <c r="H61" s="219"/>
      <c r="I61" s="231"/>
      <c r="J61" s="219"/>
      <c r="K61" s="231"/>
      <c r="L61" s="231"/>
      <c r="M61" s="231"/>
      <c r="N61" s="231"/>
      <c r="O61" s="219"/>
      <c r="AC61" s="219"/>
    </row>
    <row r="62" customFormat="false" ht="21" hidden="false" customHeight="true" outlineLevel="0" collapsed="false">
      <c r="A62" s="34"/>
      <c r="B62" s="219"/>
      <c r="C62" s="219"/>
      <c r="D62" s="219"/>
      <c r="E62" s="219"/>
      <c r="F62" s="219"/>
      <c r="G62" s="219"/>
      <c r="H62" s="219"/>
      <c r="I62" s="231"/>
      <c r="J62" s="219"/>
      <c r="K62" s="231"/>
      <c r="L62" s="231"/>
      <c r="M62" s="231"/>
      <c r="N62" s="231"/>
      <c r="O62" s="219"/>
      <c r="AC62" s="219"/>
    </row>
    <row r="63" customFormat="false" ht="21" hidden="false" customHeight="true" outlineLevel="0" collapsed="false">
      <c r="A63" s="34"/>
      <c r="B63" s="219"/>
      <c r="C63" s="219"/>
      <c r="D63" s="219"/>
      <c r="E63" s="219"/>
      <c r="F63" s="219"/>
      <c r="G63" s="219"/>
      <c r="H63" s="219"/>
      <c r="I63" s="231"/>
      <c r="J63" s="219"/>
      <c r="K63" s="231"/>
      <c r="L63" s="231"/>
      <c r="M63" s="231"/>
      <c r="N63" s="231"/>
      <c r="O63" s="219"/>
      <c r="AC63" s="219"/>
    </row>
    <row r="64" customFormat="false" ht="21" hidden="false" customHeight="true" outlineLevel="0" collapsed="false">
      <c r="A64" s="34"/>
      <c r="B64" s="219"/>
      <c r="C64" s="219"/>
      <c r="D64" s="219"/>
      <c r="E64" s="219"/>
      <c r="F64" s="219"/>
      <c r="G64" s="219"/>
      <c r="H64" s="219"/>
      <c r="I64" s="231"/>
      <c r="J64" s="219"/>
      <c r="K64" s="231"/>
      <c r="L64" s="231"/>
      <c r="M64" s="231"/>
      <c r="N64" s="231"/>
      <c r="O64" s="219"/>
      <c r="AC64" s="219"/>
    </row>
    <row r="65" customFormat="false" ht="21" hidden="false" customHeight="true" outlineLevel="0" collapsed="false">
      <c r="A65" s="34"/>
      <c r="B65" s="219"/>
      <c r="C65" s="219"/>
      <c r="D65" s="219"/>
      <c r="E65" s="219"/>
      <c r="F65" s="219"/>
      <c r="G65" s="219"/>
      <c r="H65" s="219"/>
      <c r="I65" s="231"/>
      <c r="J65" s="219"/>
      <c r="K65" s="231"/>
      <c r="L65" s="231"/>
      <c r="M65" s="231"/>
      <c r="N65" s="231"/>
      <c r="O65" s="219"/>
      <c r="AC65" s="219"/>
    </row>
    <row r="66" customFormat="false" ht="21" hidden="false" customHeight="true" outlineLevel="0" collapsed="false">
      <c r="A66" s="34"/>
      <c r="B66" s="219"/>
      <c r="C66" s="219"/>
      <c r="D66" s="219"/>
      <c r="E66" s="219"/>
      <c r="F66" s="219"/>
      <c r="G66" s="219"/>
      <c r="H66" s="219"/>
      <c r="I66" s="231"/>
      <c r="J66" s="219"/>
      <c r="K66" s="231"/>
      <c r="L66" s="231"/>
      <c r="M66" s="231"/>
      <c r="N66" s="231"/>
      <c r="O66" s="219"/>
      <c r="AC66" s="219"/>
    </row>
    <row r="67" customFormat="false" ht="21" hidden="false" customHeight="true" outlineLevel="0" collapsed="false">
      <c r="A67" s="34"/>
      <c r="B67" s="219"/>
      <c r="C67" s="219"/>
      <c r="D67" s="219"/>
      <c r="E67" s="219"/>
      <c r="F67" s="219"/>
      <c r="G67" s="219"/>
      <c r="H67" s="219"/>
      <c r="I67" s="231"/>
      <c r="J67" s="219"/>
      <c r="K67" s="231"/>
      <c r="L67" s="231"/>
      <c r="M67" s="231"/>
      <c r="N67" s="231"/>
      <c r="O67" s="219"/>
      <c r="AC67" s="219"/>
    </row>
    <row r="68" customFormat="false" ht="21" hidden="false" customHeight="true" outlineLevel="0" collapsed="false">
      <c r="A68" s="34"/>
      <c r="B68" s="219"/>
      <c r="C68" s="219"/>
      <c r="D68" s="219"/>
      <c r="E68" s="219"/>
      <c r="F68" s="219"/>
      <c r="G68" s="219"/>
      <c r="H68" s="219"/>
      <c r="I68" s="231"/>
      <c r="J68" s="219"/>
      <c r="K68" s="231"/>
      <c r="L68" s="231"/>
      <c r="M68" s="231"/>
      <c r="N68" s="231"/>
      <c r="O68" s="219"/>
      <c r="AC68" s="219"/>
    </row>
    <row r="69" customFormat="false" ht="21" hidden="false" customHeight="true" outlineLevel="0" collapsed="false">
      <c r="A69" s="34"/>
      <c r="B69" s="219"/>
      <c r="C69" s="219"/>
      <c r="D69" s="219"/>
      <c r="E69" s="219"/>
      <c r="F69" s="219"/>
      <c r="G69" s="219"/>
      <c r="H69" s="219"/>
      <c r="I69" s="231"/>
      <c r="J69" s="219"/>
      <c r="K69" s="231"/>
      <c r="L69" s="231"/>
      <c r="M69" s="231"/>
      <c r="N69" s="231"/>
      <c r="O69" s="219"/>
      <c r="AC69" s="219"/>
    </row>
    <row r="70" customFormat="false" ht="21" hidden="false" customHeight="true" outlineLevel="0" collapsed="false">
      <c r="A70" s="34"/>
      <c r="B70" s="219"/>
      <c r="C70" s="219"/>
      <c r="D70" s="219"/>
      <c r="E70" s="219"/>
      <c r="F70" s="219"/>
      <c r="G70" s="219"/>
      <c r="H70" s="219"/>
      <c r="I70" s="231"/>
      <c r="J70" s="219"/>
      <c r="K70" s="231"/>
      <c r="L70" s="231"/>
      <c r="M70" s="231"/>
      <c r="N70" s="231"/>
      <c r="O70" s="219"/>
      <c r="AC70" s="219"/>
    </row>
    <row r="71" customFormat="false" ht="21" hidden="false" customHeight="true" outlineLevel="0" collapsed="false">
      <c r="A71" s="34"/>
      <c r="B71" s="219"/>
      <c r="C71" s="219"/>
      <c r="D71" s="219"/>
      <c r="E71" s="219"/>
      <c r="F71" s="219"/>
      <c r="G71" s="219"/>
      <c r="H71" s="219"/>
      <c r="I71" s="231"/>
      <c r="J71" s="219"/>
      <c r="K71" s="231"/>
      <c r="L71" s="231"/>
      <c r="M71" s="231"/>
      <c r="N71" s="231"/>
      <c r="O71" s="219"/>
      <c r="AC71" s="219"/>
    </row>
    <row r="72" customFormat="false" ht="21" hidden="false" customHeight="true" outlineLevel="0" collapsed="false">
      <c r="A72" s="34"/>
      <c r="B72" s="219"/>
      <c r="C72" s="219"/>
      <c r="D72" s="219"/>
      <c r="E72" s="219"/>
      <c r="F72" s="219"/>
      <c r="G72" s="219"/>
      <c r="H72" s="219"/>
      <c r="I72" s="231"/>
      <c r="J72" s="219"/>
      <c r="K72" s="231"/>
      <c r="L72" s="231"/>
      <c r="M72" s="231"/>
      <c r="N72" s="231"/>
      <c r="O72" s="219"/>
      <c r="AC72" s="219"/>
    </row>
    <row r="73" customFormat="false" ht="21" hidden="false" customHeight="true" outlineLevel="0" collapsed="false">
      <c r="A73" s="34"/>
      <c r="B73" s="219"/>
      <c r="C73" s="219"/>
      <c r="D73" s="219"/>
      <c r="E73" s="219"/>
      <c r="F73" s="219"/>
      <c r="G73" s="219"/>
      <c r="H73" s="219"/>
      <c r="I73" s="231"/>
      <c r="J73" s="219"/>
      <c r="K73" s="231"/>
      <c r="L73" s="231"/>
      <c r="M73" s="231"/>
      <c r="N73" s="231"/>
      <c r="O73" s="219"/>
      <c r="AC73" s="219"/>
    </row>
    <row r="74" customFormat="false" ht="21" hidden="false" customHeight="true" outlineLevel="0" collapsed="false">
      <c r="A74" s="34"/>
      <c r="B74" s="219"/>
      <c r="C74" s="219"/>
      <c r="D74" s="219"/>
      <c r="E74" s="219"/>
      <c r="F74" s="219"/>
      <c r="G74" s="219"/>
      <c r="H74" s="219"/>
      <c r="I74" s="231"/>
      <c r="J74" s="219"/>
      <c r="K74" s="231"/>
      <c r="L74" s="231"/>
      <c r="M74" s="231"/>
      <c r="N74" s="231"/>
      <c r="O74" s="219"/>
      <c r="AC74" s="219"/>
    </row>
    <row r="75" customFormat="false" ht="21" hidden="false" customHeight="true" outlineLevel="0" collapsed="false">
      <c r="A75" s="34"/>
      <c r="B75" s="219"/>
      <c r="C75" s="219"/>
      <c r="D75" s="219"/>
      <c r="E75" s="219"/>
      <c r="F75" s="219"/>
      <c r="G75" s="219"/>
      <c r="H75" s="219"/>
      <c r="I75" s="231"/>
      <c r="J75" s="219"/>
      <c r="K75" s="231"/>
      <c r="L75" s="231"/>
      <c r="M75" s="231"/>
      <c r="N75" s="231"/>
      <c r="O75" s="219"/>
      <c r="AC75" s="219"/>
    </row>
    <row r="76" customFormat="false" ht="21" hidden="false" customHeight="true" outlineLevel="0" collapsed="false">
      <c r="A76" s="34"/>
      <c r="B76" s="219"/>
      <c r="C76" s="219"/>
      <c r="D76" s="219"/>
      <c r="E76" s="219"/>
      <c r="F76" s="219"/>
      <c r="G76" s="219"/>
      <c r="H76" s="219"/>
      <c r="I76" s="231"/>
      <c r="J76" s="219"/>
      <c r="K76" s="231"/>
      <c r="L76" s="231"/>
      <c r="M76" s="231"/>
      <c r="N76" s="231"/>
      <c r="O76" s="219"/>
      <c r="AC76" s="219"/>
    </row>
    <row r="77" customFormat="false" ht="21" hidden="false" customHeight="true" outlineLevel="0" collapsed="false">
      <c r="A77" s="34"/>
      <c r="B77" s="219"/>
      <c r="C77" s="219"/>
      <c r="D77" s="219"/>
      <c r="E77" s="219"/>
      <c r="F77" s="219"/>
      <c r="G77" s="219"/>
      <c r="H77" s="219"/>
      <c r="I77" s="231"/>
      <c r="J77" s="219"/>
      <c r="K77" s="231"/>
      <c r="L77" s="231"/>
      <c r="M77" s="231"/>
      <c r="N77" s="231"/>
      <c r="O77" s="219"/>
      <c r="AC77" s="219"/>
    </row>
    <row r="78" customFormat="false" ht="21" hidden="false" customHeight="true" outlineLevel="0" collapsed="false">
      <c r="A78" s="34"/>
      <c r="B78" s="219"/>
      <c r="C78" s="219"/>
      <c r="D78" s="219"/>
      <c r="E78" s="219"/>
      <c r="F78" s="219"/>
      <c r="G78" s="219"/>
      <c r="H78" s="219"/>
      <c r="I78" s="231"/>
      <c r="J78" s="219"/>
      <c r="K78" s="231"/>
      <c r="L78" s="231"/>
      <c r="M78" s="231"/>
      <c r="N78" s="231"/>
      <c r="O78" s="219"/>
      <c r="AC78" s="219"/>
    </row>
    <row r="79" customFormat="false" ht="21" hidden="false" customHeight="true" outlineLevel="0" collapsed="false">
      <c r="A79" s="34"/>
      <c r="B79" s="219"/>
      <c r="C79" s="219"/>
      <c r="D79" s="219"/>
      <c r="E79" s="219"/>
      <c r="F79" s="219"/>
      <c r="G79" s="219"/>
      <c r="H79" s="219"/>
      <c r="I79" s="231"/>
      <c r="J79" s="219"/>
      <c r="K79" s="231"/>
      <c r="L79" s="231"/>
      <c r="M79" s="231"/>
      <c r="N79" s="231"/>
      <c r="O79" s="219"/>
      <c r="AC79" s="219"/>
    </row>
    <row r="80" customFormat="false" ht="21" hidden="false" customHeight="true" outlineLevel="0" collapsed="false">
      <c r="A80" s="34"/>
      <c r="B80" s="219"/>
      <c r="C80" s="219"/>
      <c r="D80" s="219"/>
      <c r="E80" s="219"/>
      <c r="F80" s="219"/>
      <c r="G80" s="219"/>
      <c r="H80" s="219"/>
      <c r="I80" s="231"/>
      <c r="J80" s="219"/>
      <c r="K80" s="231"/>
      <c r="L80" s="231"/>
      <c r="M80" s="231"/>
      <c r="N80" s="231"/>
      <c r="O80" s="219"/>
      <c r="AC80" s="219"/>
    </row>
    <row r="81" customFormat="false" ht="21" hidden="false" customHeight="true" outlineLevel="0" collapsed="false">
      <c r="A81" s="34"/>
      <c r="B81" s="219"/>
      <c r="C81" s="219"/>
      <c r="D81" s="219"/>
      <c r="E81" s="219"/>
      <c r="F81" s="219"/>
      <c r="G81" s="219"/>
      <c r="H81" s="219"/>
      <c r="I81" s="231"/>
      <c r="J81" s="219"/>
      <c r="K81" s="231"/>
      <c r="L81" s="231"/>
      <c r="M81" s="231"/>
      <c r="N81" s="231"/>
      <c r="O81" s="219"/>
      <c r="AC81" s="219"/>
    </row>
    <row r="82" customFormat="false" ht="21" hidden="false" customHeight="true" outlineLevel="0" collapsed="false">
      <c r="A82" s="34"/>
      <c r="B82" s="219"/>
      <c r="C82" s="219"/>
      <c r="D82" s="219"/>
      <c r="E82" s="219"/>
      <c r="F82" s="219"/>
      <c r="G82" s="219"/>
      <c r="H82" s="219"/>
      <c r="I82" s="231"/>
      <c r="J82" s="219"/>
      <c r="K82" s="231"/>
      <c r="L82" s="231"/>
      <c r="M82" s="231"/>
      <c r="N82" s="231"/>
      <c r="O82" s="219"/>
      <c r="AC82" s="219"/>
    </row>
    <row r="83" customFormat="false" ht="21" hidden="false" customHeight="true" outlineLevel="0" collapsed="false">
      <c r="A83" s="34"/>
      <c r="B83" s="219"/>
      <c r="C83" s="219"/>
      <c r="D83" s="219"/>
      <c r="E83" s="219"/>
      <c r="F83" s="219"/>
      <c r="G83" s="219"/>
      <c r="H83" s="219"/>
      <c r="I83" s="231"/>
      <c r="J83" s="219"/>
      <c r="K83" s="231"/>
      <c r="L83" s="231"/>
      <c r="M83" s="231"/>
      <c r="N83" s="231"/>
      <c r="O83" s="219"/>
      <c r="AC83" s="219"/>
    </row>
    <row r="84" customFormat="false" ht="21" hidden="false" customHeight="true" outlineLevel="0" collapsed="false">
      <c r="A84" s="34"/>
      <c r="B84" s="219"/>
      <c r="C84" s="219"/>
      <c r="D84" s="219"/>
      <c r="E84" s="219"/>
      <c r="F84" s="219"/>
      <c r="G84" s="219"/>
      <c r="H84" s="219"/>
      <c r="I84" s="231"/>
      <c r="J84" s="219"/>
      <c r="K84" s="231"/>
      <c r="L84" s="231"/>
      <c r="M84" s="231"/>
      <c r="N84" s="231"/>
      <c r="O84" s="219"/>
      <c r="AC84" s="219"/>
    </row>
    <row r="85" customFormat="false" ht="21" hidden="false" customHeight="true" outlineLevel="0" collapsed="false">
      <c r="A85" s="34"/>
      <c r="B85" s="219"/>
      <c r="C85" s="219"/>
      <c r="D85" s="219"/>
      <c r="E85" s="219"/>
      <c r="F85" s="219"/>
      <c r="G85" s="219"/>
      <c r="H85" s="219"/>
      <c r="I85" s="231"/>
      <c r="J85" s="219"/>
      <c r="K85" s="231"/>
      <c r="L85" s="231"/>
      <c r="M85" s="231"/>
      <c r="N85" s="231"/>
      <c r="O85" s="219"/>
      <c r="AC85" s="219"/>
    </row>
    <row r="86" customFormat="false" ht="21" hidden="false" customHeight="true" outlineLevel="0" collapsed="false">
      <c r="A86" s="34"/>
      <c r="B86" s="219"/>
      <c r="C86" s="219"/>
      <c r="D86" s="219"/>
      <c r="E86" s="219"/>
      <c r="F86" s="219"/>
      <c r="G86" s="219"/>
      <c r="H86" s="219"/>
      <c r="I86" s="231"/>
      <c r="J86" s="219"/>
      <c r="K86" s="231"/>
      <c r="L86" s="231"/>
      <c r="M86" s="231"/>
      <c r="N86" s="231"/>
      <c r="O86" s="219"/>
      <c r="AC86" s="219"/>
    </row>
    <row r="87" customFormat="false" ht="21" hidden="false" customHeight="true" outlineLevel="0" collapsed="false">
      <c r="A87" s="34"/>
      <c r="B87" s="219"/>
      <c r="C87" s="219"/>
      <c r="D87" s="219"/>
      <c r="E87" s="219"/>
      <c r="F87" s="219"/>
      <c r="G87" s="219"/>
      <c r="H87" s="219"/>
      <c r="I87" s="231"/>
      <c r="J87" s="219"/>
      <c r="K87" s="231"/>
      <c r="L87" s="231"/>
      <c r="M87" s="231"/>
      <c r="N87" s="231"/>
      <c r="O87" s="219"/>
      <c r="AC87" s="219"/>
    </row>
    <row r="88" customFormat="false" ht="21" hidden="false" customHeight="true" outlineLevel="0" collapsed="false">
      <c r="A88" s="34"/>
      <c r="B88" s="219"/>
      <c r="C88" s="219"/>
      <c r="D88" s="219"/>
      <c r="E88" s="219"/>
      <c r="F88" s="219"/>
      <c r="G88" s="219"/>
      <c r="H88" s="219"/>
      <c r="I88" s="231"/>
      <c r="J88" s="219"/>
      <c r="K88" s="231"/>
      <c r="L88" s="231"/>
      <c r="M88" s="231"/>
      <c r="N88" s="231"/>
      <c r="O88" s="219"/>
      <c r="AC88" s="219"/>
    </row>
    <row r="89" customFormat="false" ht="21" hidden="false" customHeight="true" outlineLevel="0" collapsed="false">
      <c r="A89" s="34"/>
      <c r="B89" s="219"/>
      <c r="C89" s="219"/>
      <c r="D89" s="219"/>
      <c r="E89" s="219"/>
      <c r="F89" s="219"/>
      <c r="G89" s="219"/>
      <c r="H89" s="219"/>
      <c r="I89" s="231"/>
      <c r="J89" s="219"/>
      <c r="K89" s="231"/>
      <c r="L89" s="231"/>
      <c r="M89" s="231"/>
      <c r="N89" s="231"/>
      <c r="O89" s="219"/>
      <c r="AC89" s="219"/>
    </row>
    <row r="90" customFormat="false" ht="21" hidden="false" customHeight="true" outlineLevel="0" collapsed="false">
      <c r="A90" s="34"/>
      <c r="B90" s="219"/>
      <c r="C90" s="219"/>
      <c r="D90" s="219"/>
      <c r="E90" s="219"/>
      <c r="F90" s="219"/>
      <c r="G90" s="219"/>
      <c r="H90" s="219"/>
      <c r="I90" s="231"/>
      <c r="J90" s="219"/>
      <c r="K90" s="231"/>
      <c r="L90" s="231"/>
      <c r="M90" s="231"/>
      <c r="N90" s="231"/>
      <c r="O90" s="219"/>
      <c r="AC90" s="219"/>
    </row>
    <row r="91" customFormat="false" ht="21" hidden="false" customHeight="true" outlineLevel="0" collapsed="false">
      <c r="A91" s="34"/>
      <c r="B91" s="219"/>
      <c r="C91" s="219"/>
      <c r="D91" s="219"/>
      <c r="E91" s="219"/>
      <c r="F91" s="219"/>
      <c r="G91" s="219"/>
      <c r="H91" s="219"/>
      <c r="I91" s="231"/>
      <c r="J91" s="219"/>
      <c r="K91" s="231"/>
      <c r="L91" s="231"/>
      <c r="M91" s="231"/>
      <c r="N91" s="231"/>
      <c r="O91" s="219"/>
      <c r="AC91" s="219"/>
    </row>
    <row r="92" customFormat="false" ht="21" hidden="false" customHeight="true" outlineLevel="0" collapsed="false">
      <c r="A92" s="34"/>
      <c r="B92" s="219"/>
      <c r="C92" s="219"/>
      <c r="D92" s="219"/>
      <c r="E92" s="219"/>
      <c r="F92" s="219"/>
      <c r="G92" s="219"/>
      <c r="H92" s="219"/>
      <c r="I92" s="231"/>
      <c r="J92" s="219"/>
      <c r="K92" s="231"/>
      <c r="L92" s="231"/>
      <c r="M92" s="231"/>
      <c r="N92" s="231"/>
      <c r="O92" s="219"/>
      <c r="AC92" s="219"/>
    </row>
    <row r="93" customFormat="false" ht="21" hidden="false" customHeight="true" outlineLevel="0" collapsed="false">
      <c r="A93" s="34"/>
      <c r="B93" s="219"/>
      <c r="C93" s="219"/>
      <c r="D93" s="219"/>
      <c r="E93" s="219"/>
      <c r="F93" s="219"/>
      <c r="G93" s="219"/>
      <c r="H93" s="219"/>
      <c r="I93" s="231"/>
      <c r="J93" s="219"/>
      <c r="K93" s="231"/>
      <c r="L93" s="231"/>
      <c r="M93" s="231"/>
      <c r="N93" s="231"/>
      <c r="O93" s="219"/>
      <c r="AC93" s="219"/>
    </row>
    <row r="94" customFormat="false" ht="21" hidden="false" customHeight="true" outlineLevel="0" collapsed="false">
      <c r="A94" s="34"/>
      <c r="B94" s="219"/>
      <c r="C94" s="219"/>
      <c r="D94" s="219"/>
      <c r="E94" s="219"/>
      <c r="F94" s="219"/>
      <c r="G94" s="219"/>
      <c r="H94" s="219"/>
      <c r="I94" s="231"/>
      <c r="J94" s="219"/>
      <c r="K94" s="231"/>
      <c r="L94" s="231"/>
      <c r="M94" s="231"/>
      <c r="N94" s="231"/>
      <c r="O94" s="219"/>
      <c r="AC94" s="219"/>
    </row>
    <row r="95" customFormat="false" ht="21" hidden="false" customHeight="true" outlineLevel="0" collapsed="false">
      <c r="A95" s="34"/>
      <c r="B95" s="219"/>
      <c r="C95" s="219"/>
      <c r="D95" s="219"/>
      <c r="E95" s="219"/>
      <c r="F95" s="219"/>
      <c r="G95" s="219"/>
      <c r="H95" s="219"/>
      <c r="I95" s="231"/>
      <c r="J95" s="219"/>
      <c r="K95" s="231"/>
      <c r="L95" s="231"/>
      <c r="M95" s="231"/>
      <c r="N95" s="231"/>
      <c r="O95" s="219"/>
      <c r="AC95" s="219"/>
    </row>
    <row r="96" customFormat="false" ht="21" hidden="false" customHeight="true" outlineLevel="0" collapsed="false">
      <c r="A96" s="34"/>
      <c r="B96" s="219"/>
      <c r="C96" s="219"/>
      <c r="D96" s="219"/>
      <c r="E96" s="219"/>
      <c r="F96" s="219"/>
      <c r="G96" s="219"/>
      <c r="H96" s="219"/>
      <c r="I96" s="231"/>
      <c r="J96" s="219"/>
      <c r="K96" s="231"/>
      <c r="L96" s="231"/>
      <c r="M96" s="231"/>
      <c r="N96" s="231"/>
      <c r="O96" s="219"/>
      <c r="AC96" s="219"/>
    </row>
    <row r="97" customFormat="false" ht="21" hidden="false" customHeight="true" outlineLevel="0" collapsed="false">
      <c r="A97" s="34"/>
      <c r="B97" s="219"/>
      <c r="C97" s="219"/>
      <c r="D97" s="219"/>
      <c r="E97" s="219"/>
      <c r="F97" s="219"/>
      <c r="G97" s="219"/>
      <c r="H97" s="219"/>
      <c r="I97" s="231"/>
      <c r="J97" s="219"/>
      <c r="K97" s="231"/>
      <c r="L97" s="231"/>
      <c r="M97" s="231"/>
      <c r="N97" s="231"/>
      <c r="O97" s="219"/>
      <c r="AC97" s="219"/>
    </row>
    <row r="98" customFormat="false" ht="21" hidden="false" customHeight="true" outlineLevel="0" collapsed="false">
      <c r="A98" s="34"/>
      <c r="B98" s="219"/>
      <c r="C98" s="219"/>
      <c r="D98" s="219"/>
      <c r="E98" s="219"/>
      <c r="F98" s="219"/>
      <c r="G98" s="219"/>
      <c r="H98" s="219"/>
      <c r="I98" s="231"/>
      <c r="J98" s="219"/>
      <c r="K98" s="231"/>
      <c r="L98" s="231"/>
      <c r="M98" s="231"/>
      <c r="N98" s="231"/>
      <c r="O98" s="219"/>
      <c r="AC98" s="219"/>
    </row>
    <row r="99" customFormat="false" ht="21" hidden="false" customHeight="true" outlineLevel="0" collapsed="false">
      <c r="A99" s="34"/>
      <c r="B99" s="219"/>
      <c r="C99" s="219"/>
      <c r="D99" s="219"/>
      <c r="E99" s="219"/>
      <c r="F99" s="219"/>
      <c r="G99" s="219"/>
      <c r="H99" s="219"/>
      <c r="I99" s="231"/>
      <c r="J99" s="219"/>
      <c r="K99" s="231"/>
      <c r="L99" s="231"/>
      <c r="M99" s="231"/>
      <c r="N99" s="231"/>
      <c r="O99" s="219"/>
      <c r="AC99" s="219"/>
    </row>
    <row r="100" customFormat="false" ht="21" hidden="false" customHeight="true" outlineLevel="0" collapsed="false">
      <c r="A100" s="34"/>
      <c r="B100" s="219"/>
      <c r="C100" s="219"/>
      <c r="D100" s="219"/>
      <c r="E100" s="219"/>
      <c r="F100" s="219"/>
      <c r="G100" s="219"/>
      <c r="H100" s="219"/>
      <c r="I100" s="231"/>
      <c r="J100" s="219"/>
      <c r="K100" s="231"/>
      <c r="L100" s="231"/>
      <c r="M100" s="231"/>
      <c r="N100" s="231"/>
      <c r="O100" s="219"/>
      <c r="AC100" s="219"/>
    </row>
    <row r="101" customFormat="false" ht="21" hidden="false" customHeight="true" outlineLevel="0" collapsed="false">
      <c r="A101" s="34"/>
      <c r="B101" s="219"/>
      <c r="C101" s="219"/>
      <c r="D101" s="219"/>
      <c r="E101" s="219"/>
      <c r="F101" s="219"/>
      <c r="G101" s="219"/>
      <c r="H101" s="219"/>
      <c r="I101" s="231"/>
      <c r="J101" s="219"/>
      <c r="K101" s="231"/>
      <c r="L101" s="231"/>
      <c r="M101" s="231"/>
      <c r="N101" s="231"/>
      <c r="O101" s="219"/>
      <c r="AC101" s="219"/>
    </row>
    <row r="102" customFormat="false" ht="21" hidden="false" customHeight="true" outlineLevel="0" collapsed="false">
      <c r="A102" s="34"/>
      <c r="B102" s="219"/>
      <c r="C102" s="219"/>
      <c r="D102" s="219"/>
      <c r="E102" s="219"/>
      <c r="F102" s="219"/>
      <c r="G102" s="219"/>
      <c r="H102" s="219"/>
      <c r="I102" s="231"/>
      <c r="J102" s="219"/>
      <c r="K102" s="231"/>
      <c r="L102" s="231"/>
      <c r="M102" s="231"/>
      <c r="N102" s="231"/>
      <c r="O102" s="219"/>
      <c r="AC102" s="219"/>
    </row>
    <row r="103" customFormat="false" ht="21" hidden="false" customHeight="true" outlineLevel="0" collapsed="false">
      <c r="A103" s="34"/>
      <c r="B103" s="219"/>
      <c r="C103" s="219"/>
      <c r="D103" s="219"/>
      <c r="E103" s="219"/>
      <c r="F103" s="219"/>
      <c r="G103" s="219"/>
      <c r="H103" s="219"/>
      <c r="I103" s="231"/>
      <c r="J103" s="219"/>
      <c r="K103" s="231"/>
      <c r="L103" s="231"/>
      <c r="M103" s="231"/>
      <c r="N103" s="231"/>
      <c r="O103" s="219"/>
      <c r="AC103" s="219"/>
    </row>
    <row r="104" customFormat="false" ht="21" hidden="false" customHeight="true" outlineLevel="0" collapsed="false">
      <c r="A104" s="34"/>
      <c r="B104" s="219"/>
      <c r="C104" s="219"/>
      <c r="D104" s="219"/>
      <c r="E104" s="219"/>
      <c r="F104" s="219"/>
      <c r="G104" s="219"/>
      <c r="H104" s="219"/>
      <c r="I104" s="231"/>
      <c r="J104" s="219"/>
      <c r="K104" s="231"/>
      <c r="L104" s="231"/>
      <c r="M104" s="231"/>
      <c r="N104" s="231"/>
      <c r="O104" s="219"/>
      <c r="AC104" s="219"/>
    </row>
    <row r="105" customFormat="false" ht="21" hidden="false" customHeight="true" outlineLevel="0" collapsed="false">
      <c r="A105" s="34"/>
      <c r="B105" s="219"/>
      <c r="C105" s="219"/>
      <c r="D105" s="219"/>
      <c r="E105" s="219"/>
      <c r="F105" s="219"/>
      <c r="G105" s="219"/>
      <c r="H105" s="219"/>
      <c r="I105" s="231"/>
      <c r="J105" s="219"/>
      <c r="K105" s="231"/>
      <c r="L105" s="231"/>
      <c r="M105" s="231"/>
      <c r="N105" s="231"/>
      <c r="O105" s="219"/>
      <c r="AC105" s="219"/>
    </row>
    <row r="106" customFormat="false" ht="21" hidden="false" customHeight="true" outlineLevel="0" collapsed="false">
      <c r="A106" s="34"/>
      <c r="B106" s="219"/>
      <c r="C106" s="219"/>
      <c r="D106" s="219"/>
      <c r="E106" s="219"/>
      <c r="F106" s="219"/>
      <c r="G106" s="219"/>
      <c r="H106" s="219"/>
      <c r="I106" s="231"/>
      <c r="J106" s="219"/>
      <c r="K106" s="231"/>
      <c r="L106" s="231"/>
      <c r="M106" s="231"/>
      <c r="N106" s="231"/>
      <c r="O106" s="219"/>
      <c r="AC106" s="219"/>
    </row>
    <row r="107" customFormat="false" ht="21" hidden="false" customHeight="true" outlineLevel="0" collapsed="false">
      <c r="A107" s="34"/>
      <c r="B107" s="219"/>
      <c r="C107" s="219"/>
      <c r="D107" s="219"/>
      <c r="E107" s="219"/>
      <c r="F107" s="219"/>
      <c r="G107" s="219"/>
      <c r="H107" s="219"/>
      <c r="I107" s="231"/>
      <c r="J107" s="219"/>
      <c r="K107" s="231"/>
      <c r="L107" s="231"/>
      <c r="M107" s="231"/>
      <c r="N107" s="231"/>
      <c r="O107" s="219"/>
      <c r="AC107" s="219"/>
    </row>
    <row r="108" customFormat="false" ht="21" hidden="false" customHeight="true" outlineLevel="0" collapsed="false">
      <c r="A108" s="34"/>
      <c r="B108" s="219"/>
      <c r="C108" s="219"/>
      <c r="D108" s="219"/>
      <c r="E108" s="219"/>
      <c r="F108" s="219"/>
      <c r="G108" s="219"/>
      <c r="H108" s="219"/>
      <c r="I108" s="231"/>
      <c r="J108" s="219"/>
      <c r="K108" s="231"/>
      <c r="L108" s="231"/>
      <c r="M108" s="231"/>
      <c r="N108" s="231"/>
      <c r="O108" s="219"/>
      <c r="AC108" s="219"/>
    </row>
    <row r="109" customFormat="false" ht="21" hidden="false" customHeight="true" outlineLevel="0" collapsed="false">
      <c r="A109" s="34"/>
      <c r="B109" s="219"/>
      <c r="C109" s="219"/>
      <c r="D109" s="219"/>
      <c r="E109" s="219"/>
      <c r="F109" s="219"/>
      <c r="G109" s="219"/>
      <c r="H109" s="219"/>
      <c r="I109" s="231"/>
      <c r="J109" s="219"/>
      <c r="K109" s="231"/>
      <c r="L109" s="231"/>
      <c r="M109" s="231"/>
      <c r="N109" s="231"/>
      <c r="O109" s="219"/>
      <c r="AC109" s="219"/>
    </row>
    <row r="110" customFormat="false" ht="21" hidden="false" customHeight="true" outlineLevel="0" collapsed="false">
      <c r="A110" s="34"/>
      <c r="B110" s="219"/>
      <c r="C110" s="219"/>
      <c r="D110" s="219"/>
      <c r="E110" s="219"/>
      <c r="F110" s="219"/>
      <c r="G110" s="219"/>
      <c r="H110" s="219"/>
      <c r="I110" s="231"/>
      <c r="J110" s="219"/>
      <c r="K110" s="231"/>
      <c r="L110" s="231"/>
      <c r="M110" s="231"/>
      <c r="N110" s="231"/>
      <c r="O110" s="219"/>
      <c r="AC110" s="219"/>
    </row>
    <row r="111" customFormat="false" ht="21" hidden="false" customHeight="true" outlineLevel="0" collapsed="false">
      <c r="A111" s="34"/>
      <c r="B111" s="219"/>
      <c r="C111" s="219"/>
      <c r="D111" s="219"/>
      <c r="E111" s="219"/>
      <c r="F111" s="219"/>
      <c r="G111" s="219"/>
      <c r="H111" s="219"/>
      <c r="I111" s="231"/>
      <c r="J111" s="219"/>
      <c r="K111" s="231"/>
      <c r="L111" s="231"/>
      <c r="M111" s="231"/>
      <c r="N111" s="231"/>
      <c r="O111" s="219"/>
      <c r="AC111" s="219"/>
    </row>
    <row r="112" customFormat="false" ht="21" hidden="false" customHeight="true" outlineLevel="0" collapsed="false">
      <c r="A112" s="34"/>
      <c r="B112" s="219"/>
      <c r="C112" s="219"/>
      <c r="D112" s="219"/>
      <c r="E112" s="219"/>
      <c r="F112" s="219"/>
      <c r="G112" s="219"/>
      <c r="H112" s="219"/>
      <c r="I112" s="231"/>
      <c r="J112" s="219"/>
      <c r="K112" s="231"/>
      <c r="L112" s="231"/>
      <c r="M112" s="231"/>
      <c r="N112" s="231"/>
      <c r="O112" s="219"/>
      <c r="AC112" s="219"/>
    </row>
    <row r="113" customFormat="false" ht="21" hidden="false" customHeight="true" outlineLevel="0" collapsed="false">
      <c r="A113" s="34"/>
      <c r="B113" s="219"/>
      <c r="C113" s="219"/>
      <c r="D113" s="219"/>
      <c r="E113" s="219"/>
      <c r="F113" s="219"/>
      <c r="G113" s="219"/>
      <c r="H113" s="219"/>
      <c r="I113" s="231"/>
      <c r="J113" s="219"/>
      <c r="K113" s="231"/>
      <c r="L113" s="231"/>
      <c r="M113" s="231"/>
      <c r="N113" s="231"/>
      <c r="O113" s="219"/>
      <c r="AC113" s="219"/>
    </row>
    <row r="114" customFormat="false" ht="21" hidden="false" customHeight="true" outlineLevel="0" collapsed="false">
      <c r="A114" s="34"/>
      <c r="B114" s="219"/>
      <c r="C114" s="219"/>
      <c r="D114" s="219"/>
      <c r="E114" s="219"/>
      <c r="F114" s="219"/>
      <c r="G114" s="219"/>
      <c r="H114" s="219"/>
      <c r="I114" s="231"/>
      <c r="J114" s="219"/>
      <c r="K114" s="231"/>
      <c r="L114" s="231"/>
      <c r="M114" s="231"/>
      <c r="N114" s="231"/>
      <c r="O114" s="219"/>
      <c r="AC114" s="219"/>
    </row>
    <row r="115" customFormat="false" ht="21" hidden="false" customHeight="true" outlineLevel="0" collapsed="false">
      <c r="A115" s="34"/>
      <c r="B115" s="219"/>
      <c r="C115" s="219"/>
      <c r="D115" s="219"/>
      <c r="E115" s="219"/>
      <c r="F115" s="219"/>
      <c r="G115" s="219"/>
      <c r="H115" s="219"/>
      <c r="I115" s="231"/>
      <c r="J115" s="219"/>
      <c r="K115" s="231"/>
      <c r="L115" s="231"/>
      <c r="M115" s="231"/>
      <c r="N115" s="231"/>
      <c r="O115" s="219"/>
      <c r="AC115" s="219"/>
    </row>
    <row r="116" customFormat="false" ht="21" hidden="false" customHeight="true" outlineLevel="0" collapsed="false">
      <c r="A116" s="34"/>
      <c r="B116" s="219"/>
      <c r="C116" s="219"/>
      <c r="D116" s="219"/>
      <c r="E116" s="219"/>
      <c r="F116" s="219"/>
      <c r="G116" s="219"/>
      <c r="H116" s="219"/>
      <c r="I116" s="231"/>
      <c r="J116" s="219"/>
      <c r="K116" s="231"/>
      <c r="L116" s="231"/>
      <c r="M116" s="231"/>
      <c r="N116" s="231"/>
      <c r="O116" s="219"/>
      <c r="AC116" s="219"/>
    </row>
    <row r="117" customFormat="false" ht="21" hidden="false" customHeight="true" outlineLevel="0" collapsed="false">
      <c r="A117" s="34"/>
      <c r="B117" s="219"/>
      <c r="C117" s="219"/>
      <c r="D117" s="219"/>
      <c r="E117" s="219"/>
      <c r="F117" s="219"/>
      <c r="G117" s="219"/>
      <c r="H117" s="219"/>
      <c r="I117" s="231"/>
      <c r="J117" s="219"/>
      <c r="K117" s="231"/>
      <c r="L117" s="231"/>
      <c r="M117" s="231"/>
      <c r="N117" s="231"/>
      <c r="O117" s="219"/>
      <c r="AC117" s="219"/>
    </row>
    <row r="118" customFormat="false" ht="21" hidden="false" customHeight="true" outlineLevel="0" collapsed="false">
      <c r="A118" s="34"/>
      <c r="B118" s="219"/>
      <c r="C118" s="219"/>
      <c r="D118" s="219"/>
      <c r="E118" s="219"/>
      <c r="F118" s="219"/>
      <c r="G118" s="219"/>
      <c r="H118" s="219"/>
      <c r="I118" s="231"/>
      <c r="J118" s="219"/>
      <c r="K118" s="231"/>
      <c r="L118" s="231"/>
      <c r="M118" s="231"/>
      <c r="N118" s="231"/>
      <c r="O118" s="219"/>
      <c r="AC118" s="219"/>
    </row>
    <row r="119" customFormat="false" ht="21" hidden="false" customHeight="true" outlineLevel="0" collapsed="false">
      <c r="A119" s="34"/>
      <c r="B119" s="219"/>
      <c r="C119" s="219"/>
      <c r="D119" s="219"/>
      <c r="E119" s="219"/>
      <c r="F119" s="219"/>
      <c r="G119" s="219"/>
      <c r="H119" s="219"/>
      <c r="I119" s="231"/>
      <c r="J119" s="219"/>
      <c r="K119" s="231"/>
      <c r="L119" s="231"/>
      <c r="M119" s="231"/>
      <c r="N119" s="231"/>
      <c r="O119" s="219"/>
      <c r="AC119" s="219"/>
    </row>
    <row r="120" customFormat="false" ht="21" hidden="false" customHeight="true" outlineLevel="0" collapsed="false">
      <c r="A120" s="34"/>
      <c r="B120" s="219"/>
      <c r="C120" s="219"/>
      <c r="D120" s="219"/>
      <c r="E120" s="219"/>
      <c r="F120" s="219"/>
      <c r="G120" s="219"/>
      <c r="H120" s="219"/>
      <c r="I120" s="231"/>
      <c r="J120" s="219"/>
      <c r="K120" s="231"/>
      <c r="L120" s="231"/>
      <c r="M120" s="231"/>
      <c r="N120" s="231"/>
      <c r="O120" s="219"/>
      <c r="AC120" s="219"/>
    </row>
    <row r="121" customFormat="false" ht="21" hidden="false" customHeight="true" outlineLevel="0" collapsed="false">
      <c r="A121" s="34"/>
      <c r="B121" s="219"/>
      <c r="C121" s="219"/>
      <c r="D121" s="219"/>
      <c r="E121" s="219"/>
      <c r="F121" s="219"/>
      <c r="G121" s="219"/>
      <c r="H121" s="219"/>
      <c r="I121" s="231"/>
      <c r="J121" s="219"/>
      <c r="K121" s="231"/>
      <c r="L121" s="231"/>
      <c r="M121" s="231"/>
      <c r="N121" s="231"/>
      <c r="O121" s="219"/>
      <c r="AC121" s="219"/>
    </row>
    <row r="122" customFormat="false" ht="21" hidden="false" customHeight="true" outlineLevel="0" collapsed="false">
      <c r="A122" s="34"/>
      <c r="B122" s="219"/>
      <c r="C122" s="219"/>
      <c r="D122" s="219"/>
      <c r="E122" s="219"/>
      <c r="F122" s="219"/>
      <c r="G122" s="219"/>
      <c r="H122" s="219"/>
      <c r="I122" s="231"/>
      <c r="J122" s="219"/>
      <c r="K122" s="231"/>
      <c r="L122" s="231"/>
      <c r="M122" s="231"/>
      <c r="N122" s="231"/>
      <c r="O122" s="219"/>
      <c r="AC122" s="219"/>
    </row>
    <row r="123" customFormat="false" ht="21" hidden="false" customHeight="true" outlineLevel="0" collapsed="false">
      <c r="A123" s="34"/>
      <c r="B123" s="219"/>
      <c r="C123" s="219"/>
      <c r="D123" s="219"/>
      <c r="E123" s="219"/>
      <c r="F123" s="219"/>
      <c r="G123" s="219"/>
      <c r="H123" s="219"/>
      <c r="I123" s="231"/>
      <c r="J123" s="219"/>
      <c r="K123" s="231"/>
      <c r="L123" s="231"/>
      <c r="M123" s="231"/>
      <c r="N123" s="231"/>
      <c r="O123" s="219"/>
      <c r="AC123" s="219"/>
    </row>
    <row r="124" customFormat="false" ht="21" hidden="false" customHeight="true" outlineLevel="0" collapsed="false">
      <c r="A124" s="34"/>
      <c r="B124" s="219"/>
      <c r="C124" s="219"/>
      <c r="D124" s="219"/>
      <c r="E124" s="219"/>
      <c r="F124" s="219"/>
      <c r="G124" s="219"/>
      <c r="H124" s="219"/>
      <c r="I124" s="231"/>
      <c r="J124" s="219"/>
      <c r="K124" s="231"/>
      <c r="L124" s="231"/>
      <c r="M124" s="231"/>
      <c r="N124" s="231"/>
      <c r="O124" s="219"/>
      <c r="AC124" s="219"/>
    </row>
    <row r="125" customFormat="false" ht="21" hidden="false" customHeight="true" outlineLevel="0" collapsed="false">
      <c r="A125" s="34"/>
      <c r="B125" s="219"/>
      <c r="C125" s="219"/>
      <c r="D125" s="219"/>
      <c r="E125" s="219"/>
      <c r="F125" s="219"/>
      <c r="G125" s="219"/>
      <c r="H125" s="219"/>
      <c r="I125" s="231"/>
      <c r="J125" s="219"/>
      <c r="K125" s="231"/>
      <c r="L125" s="231"/>
      <c r="M125" s="231"/>
      <c r="N125" s="231"/>
      <c r="O125" s="219"/>
      <c r="AC125" s="219"/>
    </row>
    <row r="126" customFormat="false" ht="21" hidden="false" customHeight="true" outlineLevel="0" collapsed="false">
      <c r="A126" s="34"/>
      <c r="B126" s="219"/>
      <c r="C126" s="219"/>
      <c r="D126" s="219"/>
      <c r="E126" s="219"/>
      <c r="F126" s="219"/>
      <c r="G126" s="219"/>
      <c r="H126" s="219"/>
      <c r="I126" s="231"/>
      <c r="J126" s="219"/>
      <c r="K126" s="231"/>
      <c r="L126" s="231"/>
      <c r="M126" s="231"/>
      <c r="N126" s="231"/>
      <c r="O126" s="219"/>
      <c r="AC126" s="219"/>
    </row>
    <row r="127" customFormat="false" ht="21" hidden="false" customHeight="true" outlineLevel="0" collapsed="false">
      <c r="A127" s="34"/>
      <c r="B127" s="219"/>
      <c r="C127" s="219"/>
      <c r="D127" s="219"/>
      <c r="E127" s="219"/>
      <c r="F127" s="219"/>
      <c r="G127" s="219"/>
      <c r="H127" s="219"/>
      <c r="I127" s="231"/>
      <c r="J127" s="219"/>
      <c r="K127" s="231"/>
      <c r="L127" s="231"/>
      <c r="M127" s="231"/>
      <c r="N127" s="231"/>
      <c r="O127" s="219"/>
      <c r="AC127" s="219"/>
    </row>
    <row r="128" customFormat="false" ht="21" hidden="false" customHeight="true" outlineLevel="0" collapsed="false">
      <c r="A128" s="34"/>
      <c r="B128" s="219"/>
      <c r="C128" s="219"/>
      <c r="D128" s="219"/>
      <c r="E128" s="219"/>
      <c r="F128" s="219"/>
      <c r="G128" s="219"/>
      <c r="H128" s="219"/>
      <c r="I128" s="231"/>
      <c r="J128" s="219"/>
      <c r="K128" s="231"/>
      <c r="L128" s="231"/>
      <c r="M128" s="231"/>
      <c r="N128" s="231"/>
      <c r="O128" s="219"/>
      <c r="AC128" s="219"/>
    </row>
    <row r="129" customFormat="false" ht="21" hidden="false" customHeight="true" outlineLevel="0" collapsed="false">
      <c r="A129" s="34"/>
      <c r="B129" s="219"/>
      <c r="C129" s="219"/>
      <c r="D129" s="219"/>
      <c r="E129" s="219"/>
      <c r="F129" s="219"/>
      <c r="G129" s="219"/>
      <c r="H129" s="219"/>
      <c r="I129" s="231"/>
      <c r="J129" s="219"/>
      <c r="K129" s="231"/>
      <c r="L129" s="231"/>
      <c r="M129" s="231"/>
      <c r="N129" s="231"/>
      <c r="O129" s="219"/>
      <c r="AC129" s="219"/>
    </row>
    <row r="130" customFormat="false" ht="21" hidden="false" customHeight="true" outlineLevel="0" collapsed="false">
      <c r="A130" s="34"/>
      <c r="B130" s="219"/>
      <c r="C130" s="219"/>
      <c r="D130" s="219"/>
      <c r="E130" s="219"/>
      <c r="F130" s="219"/>
      <c r="G130" s="219"/>
      <c r="H130" s="219"/>
      <c r="I130" s="231"/>
      <c r="J130" s="219"/>
      <c r="K130" s="231"/>
      <c r="L130" s="231"/>
      <c r="M130" s="231"/>
      <c r="N130" s="231"/>
      <c r="O130" s="219"/>
      <c r="AC130" s="219"/>
    </row>
    <row r="131" customFormat="false" ht="21" hidden="false" customHeight="true" outlineLevel="0" collapsed="false">
      <c r="A131" s="34"/>
      <c r="B131" s="219"/>
      <c r="C131" s="219"/>
      <c r="D131" s="219"/>
      <c r="E131" s="219"/>
      <c r="F131" s="219"/>
      <c r="G131" s="219"/>
      <c r="H131" s="219"/>
      <c r="I131" s="231"/>
      <c r="J131" s="219"/>
      <c r="K131" s="231"/>
      <c r="L131" s="231"/>
      <c r="M131" s="231"/>
      <c r="N131" s="231"/>
      <c r="O131" s="219"/>
      <c r="AC131" s="219"/>
    </row>
    <row r="132" customFormat="false" ht="21" hidden="false" customHeight="true" outlineLevel="0" collapsed="false">
      <c r="A132" s="34"/>
      <c r="B132" s="219"/>
      <c r="C132" s="219"/>
      <c r="D132" s="219"/>
      <c r="E132" s="219"/>
      <c r="F132" s="219"/>
      <c r="G132" s="219"/>
      <c r="H132" s="219"/>
      <c r="I132" s="231"/>
      <c r="J132" s="219"/>
      <c r="K132" s="231"/>
      <c r="L132" s="231"/>
      <c r="M132" s="231"/>
      <c r="N132" s="231"/>
      <c r="O132" s="219"/>
      <c r="AC132" s="219"/>
    </row>
    <row r="133" customFormat="false" ht="21" hidden="false" customHeight="true" outlineLevel="0" collapsed="false">
      <c r="A133" s="34"/>
      <c r="B133" s="219"/>
      <c r="C133" s="219"/>
      <c r="D133" s="219"/>
      <c r="E133" s="219"/>
      <c r="F133" s="219"/>
      <c r="G133" s="219"/>
      <c r="H133" s="219"/>
      <c r="I133" s="231"/>
      <c r="J133" s="219"/>
      <c r="K133" s="231"/>
      <c r="L133" s="231"/>
      <c r="M133" s="231"/>
      <c r="N133" s="231"/>
      <c r="O133" s="219"/>
      <c r="AC133" s="219"/>
    </row>
    <row r="134" customFormat="false" ht="21" hidden="false" customHeight="true" outlineLevel="0" collapsed="false">
      <c r="A134" s="34"/>
      <c r="B134" s="219"/>
      <c r="C134" s="219"/>
      <c r="D134" s="219"/>
      <c r="E134" s="219"/>
      <c r="F134" s="219"/>
      <c r="G134" s="219"/>
      <c r="H134" s="219"/>
      <c r="I134" s="231"/>
      <c r="J134" s="219"/>
      <c r="K134" s="231"/>
      <c r="L134" s="231"/>
      <c r="M134" s="231"/>
      <c r="N134" s="231"/>
      <c r="O134" s="219"/>
      <c r="AC134" s="219"/>
    </row>
    <row r="135" customFormat="false" ht="21" hidden="false" customHeight="true" outlineLevel="0" collapsed="false">
      <c r="A135" s="34"/>
      <c r="B135" s="219"/>
      <c r="C135" s="219"/>
      <c r="D135" s="219"/>
      <c r="E135" s="219"/>
      <c r="F135" s="219"/>
      <c r="G135" s="219"/>
      <c r="H135" s="219"/>
      <c r="I135" s="231"/>
      <c r="J135" s="219"/>
      <c r="K135" s="231"/>
      <c r="L135" s="231"/>
      <c r="M135" s="231"/>
      <c r="N135" s="231"/>
      <c r="O135" s="219"/>
      <c r="AC135" s="219"/>
    </row>
    <row r="136" customFormat="false" ht="21" hidden="false" customHeight="true" outlineLevel="0" collapsed="false">
      <c r="A136" s="34"/>
      <c r="B136" s="219"/>
      <c r="C136" s="219"/>
      <c r="D136" s="219"/>
      <c r="E136" s="219"/>
      <c r="F136" s="219"/>
      <c r="G136" s="219"/>
      <c r="H136" s="219"/>
      <c r="I136" s="231"/>
      <c r="J136" s="219"/>
      <c r="K136" s="231"/>
      <c r="L136" s="231"/>
      <c r="M136" s="231"/>
      <c r="N136" s="231"/>
      <c r="O136" s="219"/>
      <c r="AC136" s="219"/>
    </row>
    <row r="137" customFormat="false" ht="21" hidden="false" customHeight="true" outlineLevel="0" collapsed="false">
      <c r="A137" s="34"/>
      <c r="B137" s="219"/>
      <c r="C137" s="219"/>
      <c r="D137" s="219"/>
      <c r="E137" s="219"/>
      <c r="F137" s="219"/>
      <c r="G137" s="219"/>
      <c r="H137" s="219"/>
      <c r="I137" s="231"/>
      <c r="J137" s="219"/>
      <c r="K137" s="231"/>
      <c r="L137" s="231"/>
      <c r="M137" s="231"/>
      <c r="N137" s="231"/>
      <c r="O137" s="219"/>
      <c r="AC137" s="219"/>
    </row>
    <row r="138" customFormat="false" ht="21" hidden="false" customHeight="true" outlineLevel="0" collapsed="false">
      <c r="A138" s="34"/>
      <c r="B138" s="219"/>
      <c r="C138" s="219"/>
      <c r="D138" s="219"/>
      <c r="E138" s="219"/>
      <c r="F138" s="219"/>
      <c r="G138" s="219"/>
      <c r="H138" s="219"/>
      <c r="I138" s="231"/>
      <c r="J138" s="219"/>
      <c r="K138" s="231"/>
      <c r="L138" s="231"/>
      <c r="M138" s="231"/>
      <c r="N138" s="231"/>
      <c r="O138" s="219"/>
      <c r="AC138" s="219"/>
    </row>
    <row r="139" customFormat="false" ht="21" hidden="false" customHeight="true" outlineLevel="0" collapsed="false">
      <c r="A139" s="34"/>
      <c r="B139" s="219"/>
      <c r="C139" s="219"/>
      <c r="D139" s="219"/>
      <c r="E139" s="219"/>
      <c r="F139" s="219"/>
      <c r="G139" s="219"/>
      <c r="H139" s="219"/>
      <c r="I139" s="231"/>
      <c r="J139" s="219"/>
      <c r="K139" s="231"/>
      <c r="L139" s="231"/>
      <c r="M139" s="231"/>
      <c r="N139" s="231"/>
      <c r="O139" s="219"/>
      <c r="AC139" s="219"/>
    </row>
    <row r="140" customFormat="false" ht="21" hidden="false" customHeight="true" outlineLevel="0" collapsed="false">
      <c r="A140" s="34"/>
      <c r="B140" s="219"/>
      <c r="C140" s="219"/>
      <c r="D140" s="219"/>
      <c r="E140" s="219"/>
      <c r="F140" s="219"/>
      <c r="G140" s="219"/>
      <c r="H140" s="219"/>
      <c r="I140" s="231"/>
      <c r="J140" s="219"/>
      <c r="K140" s="231"/>
      <c r="L140" s="231"/>
      <c r="M140" s="231"/>
      <c r="N140" s="231"/>
      <c r="O140" s="219"/>
      <c r="AC140" s="219"/>
    </row>
    <row r="141" customFormat="false" ht="21" hidden="false" customHeight="true" outlineLevel="0" collapsed="false">
      <c r="A141" s="34"/>
      <c r="B141" s="219"/>
      <c r="C141" s="219"/>
      <c r="D141" s="219"/>
      <c r="E141" s="219"/>
      <c r="F141" s="219"/>
      <c r="G141" s="219"/>
      <c r="H141" s="219"/>
      <c r="I141" s="231"/>
      <c r="J141" s="219"/>
      <c r="K141" s="231"/>
      <c r="L141" s="231"/>
      <c r="M141" s="231"/>
      <c r="N141" s="231"/>
      <c r="O141" s="219"/>
      <c r="AC141" s="219"/>
    </row>
    <row r="142" customFormat="false" ht="21" hidden="false" customHeight="true" outlineLevel="0" collapsed="false">
      <c r="A142" s="34"/>
      <c r="B142" s="219"/>
      <c r="C142" s="219"/>
      <c r="D142" s="219"/>
      <c r="E142" s="219"/>
      <c r="F142" s="219"/>
      <c r="G142" s="219"/>
      <c r="H142" s="219"/>
      <c r="I142" s="231"/>
      <c r="J142" s="219"/>
      <c r="K142" s="231"/>
      <c r="L142" s="231"/>
      <c r="M142" s="231"/>
      <c r="N142" s="231"/>
      <c r="O142" s="219"/>
      <c r="AC142" s="219"/>
    </row>
    <row r="143" customFormat="false" ht="21" hidden="false" customHeight="true" outlineLevel="0" collapsed="false">
      <c r="A143" s="34"/>
      <c r="B143" s="219"/>
      <c r="C143" s="219"/>
      <c r="D143" s="219"/>
      <c r="E143" s="219"/>
      <c r="F143" s="219"/>
      <c r="G143" s="219"/>
      <c r="H143" s="219"/>
      <c r="I143" s="231"/>
      <c r="J143" s="219"/>
      <c r="K143" s="231"/>
      <c r="L143" s="231"/>
      <c r="M143" s="231"/>
      <c r="N143" s="231"/>
      <c r="O143" s="219"/>
      <c r="AC143" s="219"/>
    </row>
    <row r="144" customFormat="false" ht="21" hidden="false" customHeight="true" outlineLevel="0" collapsed="false">
      <c r="A144" s="34"/>
      <c r="B144" s="219"/>
      <c r="C144" s="219"/>
      <c r="D144" s="219"/>
      <c r="E144" s="219"/>
      <c r="F144" s="219"/>
      <c r="G144" s="219"/>
      <c r="H144" s="219"/>
      <c r="I144" s="231"/>
      <c r="J144" s="219"/>
      <c r="K144" s="231"/>
      <c r="L144" s="231"/>
      <c r="M144" s="231"/>
      <c r="N144" s="231"/>
      <c r="O144" s="219"/>
      <c r="AC144" s="219"/>
    </row>
    <row r="145" customFormat="false" ht="21" hidden="false" customHeight="true" outlineLevel="0" collapsed="false">
      <c r="A145" s="34"/>
      <c r="B145" s="219"/>
      <c r="C145" s="219"/>
      <c r="D145" s="219"/>
      <c r="E145" s="219"/>
      <c r="F145" s="219"/>
      <c r="G145" s="219"/>
      <c r="H145" s="219"/>
      <c r="I145" s="231"/>
      <c r="J145" s="219"/>
      <c r="K145" s="231"/>
      <c r="L145" s="231"/>
      <c r="M145" s="231"/>
      <c r="N145" s="231"/>
      <c r="O145" s="219"/>
      <c r="AC145" s="219"/>
    </row>
    <row r="146" customFormat="false" ht="21" hidden="false" customHeight="true" outlineLevel="0" collapsed="false">
      <c r="A146" s="34"/>
      <c r="B146" s="219"/>
      <c r="C146" s="219"/>
      <c r="D146" s="219"/>
      <c r="E146" s="219"/>
      <c r="F146" s="219"/>
      <c r="G146" s="219"/>
      <c r="H146" s="219"/>
      <c r="I146" s="231"/>
      <c r="J146" s="219"/>
      <c r="K146" s="231"/>
      <c r="L146" s="231"/>
      <c r="M146" s="231"/>
      <c r="N146" s="231"/>
      <c r="O146" s="219"/>
      <c r="AC146" s="219"/>
    </row>
    <row r="147" customFormat="false" ht="21" hidden="false" customHeight="true" outlineLevel="0" collapsed="false">
      <c r="A147" s="34"/>
      <c r="B147" s="219"/>
      <c r="C147" s="219"/>
      <c r="D147" s="219"/>
      <c r="E147" s="219"/>
      <c r="F147" s="219"/>
      <c r="G147" s="219"/>
      <c r="H147" s="219"/>
      <c r="I147" s="231"/>
      <c r="J147" s="219"/>
      <c r="K147" s="231"/>
      <c r="L147" s="231"/>
      <c r="M147" s="231"/>
      <c r="N147" s="231"/>
      <c r="O147" s="219"/>
      <c r="AC147" s="219"/>
    </row>
    <row r="148" customFormat="false" ht="21" hidden="false" customHeight="true" outlineLevel="0" collapsed="false">
      <c r="A148" s="34"/>
      <c r="B148" s="219"/>
      <c r="C148" s="219"/>
      <c r="D148" s="219"/>
      <c r="E148" s="219"/>
      <c r="F148" s="219"/>
      <c r="G148" s="219"/>
      <c r="H148" s="219"/>
      <c r="I148" s="231"/>
      <c r="J148" s="219"/>
      <c r="K148" s="231"/>
      <c r="L148" s="231"/>
      <c r="M148" s="231"/>
      <c r="N148" s="231"/>
      <c r="O148" s="219"/>
      <c r="AC148" s="219"/>
    </row>
    <row r="149" customFormat="false" ht="21" hidden="false" customHeight="true" outlineLevel="0" collapsed="false">
      <c r="A149" s="34"/>
      <c r="B149" s="219"/>
      <c r="C149" s="219"/>
      <c r="D149" s="219"/>
      <c r="E149" s="219"/>
      <c r="F149" s="219"/>
      <c r="G149" s="219"/>
      <c r="H149" s="219"/>
      <c r="I149" s="231"/>
      <c r="J149" s="219"/>
      <c r="K149" s="231"/>
      <c r="L149" s="231"/>
      <c r="M149" s="231"/>
      <c r="N149" s="231"/>
      <c r="O149" s="219"/>
      <c r="AC149" s="219"/>
    </row>
    <row r="150" customFormat="false" ht="21" hidden="false" customHeight="true" outlineLevel="0" collapsed="false">
      <c r="A150" s="34"/>
      <c r="B150" s="219"/>
      <c r="C150" s="219"/>
      <c r="D150" s="219"/>
      <c r="E150" s="219"/>
      <c r="F150" s="219"/>
      <c r="G150" s="219"/>
      <c r="H150" s="219"/>
      <c r="I150" s="231"/>
      <c r="J150" s="219"/>
      <c r="K150" s="231"/>
      <c r="L150" s="231"/>
      <c r="M150" s="231"/>
      <c r="N150" s="231"/>
      <c r="O150" s="219"/>
      <c r="AC150" s="219"/>
    </row>
    <row r="151" customFormat="false" ht="21" hidden="false" customHeight="true" outlineLevel="0" collapsed="false">
      <c r="A151" s="34"/>
      <c r="B151" s="219"/>
      <c r="C151" s="219"/>
      <c r="D151" s="219"/>
      <c r="E151" s="219"/>
      <c r="F151" s="219"/>
      <c r="G151" s="219"/>
      <c r="H151" s="219"/>
      <c r="I151" s="231"/>
      <c r="J151" s="219"/>
      <c r="K151" s="231"/>
      <c r="L151" s="231"/>
      <c r="M151" s="231"/>
      <c r="N151" s="231"/>
      <c r="O151" s="219"/>
      <c r="AC151" s="219"/>
    </row>
    <row r="152" customFormat="false" ht="21" hidden="false" customHeight="true" outlineLevel="0" collapsed="false">
      <c r="A152" s="34"/>
      <c r="B152" s="219"/>
      <c r="C152" s="219"/>
      <c r="D152" s="219"/>
      <c r="E152" s="219"/>
      <c r="F152" s="219"/>
      <c r="G152" s="219"/>
      <c r="H152" s="219"/>
      <c r="I152" s="231"/>
      <c r="J152" s="219"/>
      <c r="K152" s="231"/>
      <c r="L152" s="231"/>
      <c r="M152" s="231"/>
      <c r="N152" s="231"/>
      <c r="O152" s="219"/>
      <c r="AC152" s="219"/>
    </row>
    <row r="153" customFormat="false" ht="21" hidden="false" customHeight="true" outlineLevel="0" collapsed="false">
      <c r="A153" s="34"/>
      <c r="B153" s="219"/>
      <c r="C153" s="219"/>
      <c r="D153" s="219"/>
      <c r="E153" s="219"/>
      <c r="F153" s="219"/>
      <c r="G153" s="219"/>
      <c r="H153" s="219"/>
      <c r="I153" s="231"/>
      <c r="J153" s="219"/>
      <c r="K153" s="231"/>
      <c r="L153" s="231"/>
      <c r="M153" s="231"/>
      <c r="N153" s="231"/>
      <c r="O153" s="219"/>
      <c r="AC153" s="219"/>
    </row>
    <row r="154" customFormat="false" ht="21" hidden="false" customHeight="true" outlineLevel="0" collapsed="false">
      <c r="A154" s="34"/>
      <c r="B154" s="219"/>
      <c r="C154" s="219"/>
      <c r="D154" s="219"/>
      <c r="E154" s="219"/>
      <c r="F154" s="219"/>
      <c r="G154" s="219"/>
      <c r="H154" s="219"/>
      <c r="I154" s="231"/>
      <c r="J154" s="219"/>
      <c r="K154" s="231"/>
      <c r="L154" s="231"/>
      <c r="M154" s="231"/>
      <c r="N154" s="231"/>
      <c r="O154" s="219"/>
      <c r="AC154" s="219"/>
    </row>
    <row r="155" customFormat="false" ht="21" hidden="false" customHeight="true" outlineLevel="0" collapsed="false">
      <c r="A155" s="34"/>
      <c r="B155" s="219"/>
      <c r="C155" s="219"/>
      <c r="D155" s="219"/>
      <c r="E155" s="219"/>
      <c r="F155" s="219"/>
      <c r="G155" s="219"/>
      <c r="H155" s="219"/>
      <c r="I155" s="231"/>
      <c r="J155" s="219"/>
      <c r="K155" s="231"/>
      <c r="L155" s="231"/>
      <c r="M155" s="231"/>
      <c r="N155" s="231"/>
      <c r="O155" s="219"/>
      <c r="AC155" s="219"/>
    </row>
    <row r="156" customFormat="false" ht="21" hidden="false" customHeight="true" outlineLevel="0" collapsed="false">
      <c r="A156" s="34"/>
      <c r="B156" s="219"/>
      <c r="C156" s="219"/>
      <c r="D156" s="219"/>
      <c r="E156" s="219"/>
      <c r="F156" s="219"/>
      <c r="G156" s="219"/>
      <c r="H156" s="219"/>
      <c r="I156" s="231"/>
      <c r="J156" s="219"/>
      <c r="K156" s="231"/>
      <c r="L156" s="231"/>
      <c r="M156" s="231"/>
      <c r="N156" s="231"/>
      <c r="O156" s="219"/>
      <c r="AC156" s="219"/>
    </row>
    <row r="157" customFormat="false" ht="21" hidden="false" customHeight="true" outlineLevel="0" collapsed="false">
      <c r="A157" s="34"/>
      <c r="B157" s="219"/>
      <c r="C157" s="219"/>
      <c r="D157" s="219"/>
      <c r="E157" s="219"/>
      <c r="F157" s="219"/>
      <c r="G157" s="219"/>
      <c r="H157" s="219"/>
      <c r="I157" s="231"/>
      <c r="J157" s="219"/>
      <c r="K157" s="231"/>
      <c r="L157" s="231"/>
      <c r="M157" s="231"/>
      <c r="N157" s="231"/>
      <c r="O157" s="219"/>
      <c r="AC157" s="219"/>
    </row>
    <row r="158" customFormat="false" ht="21" hidden="false" customHeight="true" outlineLevel="0" collapsed="false">
      <c r="A158" s="34"/>
      <c r="B158" s="219"/>
      <c r="C158" s="219"/>
      <c r="D158" s="219"/>
      <c r="E158" s="219"/>
      <c r="F158" s="219"/>
      <c r="G158" s="219"/>
      <c r="H158" s="219"/>
      <c r="I158" s="231"/>
      <c r="J158" s="219"/>
      <c r="K158" s="231"/>
      <c r="L158" s="231"/>
      <c r="M158" s="231"/>
      <c r="N158" s="231"/>
      <c r="O158" s="219"/>
      <c r="AC158" s="219"/>
    </row>
    <row r="159" customFormat="false" ht="21" hidden="false" customHeight="true" outlineLevel="0" collapsed="false">
      <c r="A159" s="34"/>
      <c r="B159" s="219"/>
      <c r="C159" s="219"/>
      <c r="D159" s="219"/>
      <c r="E159" s="219"/>
      <c r="F159" s="219"/>
      <c r="G159" s="219"/>
      <c r="H159" s="219"/>
      <c r="I159" s="231"/>
      <c r="J159" s="219"/>
      <c r="K159" s="231"/>
      <c r="L159" s="231"/>
      <c r="M159" s="231"/>
      <c r="N159" s="231"/>
      <c r="O159" s="219"/>
      <c r="AC159" s="219"/>
    </row>
    <row r="160" customFormat="false" ht="21" hidden="false" customHeight="true" outlineLevel="0" collapsed="false">
      <c r="A160" s="34"/>
      <c r="B160" s="219"/>
      <c r="C160" s="219"/>
      <c r="D160" s="219"/>
      <c r="E160" s="219"/>
      <c r="F160" s="219"/>
      <c r="G160" s="219"/>
      <c r="H160" s="219"/>
      <c r="I160" s="231"/>
      <c r="J160" s="219"/>
      <c r="K160" s="231"/>
      <c r="L160" s="231"/>
      <c r="M160" s="231"/>
      <c r="N160" s="231"/>
      <c r="O160" s="219"/>
      <c r="AC160" s="219"/>
    </row>
    <row r="161" customFormat="false" ht="21" hidden="false" customHeight="true" outlineLevel="0" collapsed="false">
      <c r="A161" s="34"/>
      <c r="B161" s="219"/>
      <c r="C161" s="219"/>
      <c r="D161" s="219"/>
      <c r="E161" s="219"/>
      <c r="F161" s="219"/>
      <c r="G161" s="219"/>
      <c r="H161" s="219"/>
      <c r="I161" s="231"/>
      <c r="J161" s="219"/>
      <c r="K161" s="231"/>
      <c r="L161" s="231"/>
      <c r="M161" s="231"/>
      <c r="N161" s="231"/>
      <c r="O161" s="219"/>
      <c r="AC161" s="219"/>
    </row>
    <row r="162" customFormat="false" ht="21" hidden="false" customHeight="true" outlineLevel="0" collapsed="false">
      <c r="A162" s="34"/>
      <c r="B162" s="219"/>
      <c r="C162" s="219"/>
      <c r="D162" s="219"/>
      <c r="E162" s="219"/>
      <c r="F162" s="219"/>
      <c r="G162" s="219"/>
      <c r="H162" s="219"/>
      <c r="I162" s="231"/>
      <c r="J162" s="219"/>
      <c r="K162" s="231"/>
      <c r="L162" s="231"/>
      <c r="M162" s="231"/>
      <c r="N162" s="231"/>
      <c r="O162" s="219"/>
      <c r="AC162" s="219"/>
    </row>
    <row r="163" customFormat="false" ht="21" hidden="false" customHeight="true" outlineLevel="0" collapsed="false">
      <c r="A163" s="34"/>
      <c r="B163" s="219"/>
      <c r="C163" s="219"/>
      <c r="D163" s="219"/>
      <c r="E163" s="219"/>
      <c r="F163" s="219"/>
      <c r="G163" s="219"/>
      <c r="H163" s="219"/>
      <c r="I163" s="231"/>
      <c r="J163" s="219"/>
      <c r="K163" s="231"/>
      <c r="L163" s="231"/>
      <c r="M163" s="231"/>
      <c r="N163" s="231"/>
      <c r="O163" s="219"/>
      <c r="AC163" s="219"/>
    </row>
    <row r="164" customFormat="false" ht="21" hidden="false" customHeight="true" outlineLevel="0" collapsed="false">
      <c r="A164" s="34"/>
      <c r="B164" s="219"/>
      <c r="C164" s="219"/>
      <c r="D164" s="219"/>
      <c r="E164" s="219"/>
      <c r="F164" s="219"/>
      <c r="G164" s="219"/>
      <c r="H164" s="219"/>
      <c r="I164" s="231"/>
      <c r="J164" s="219"/>
      <c r="K164" s="231"/>
      <c r="L164" s="231"/>
      <c r="M164" s="231"/>
      <c r="N164" s="231"/>
      <c r="O164" s="219"/>
      <c r="AC164" s="219"/>
    </row>
    <row r="165" customFormat="false" ht="21" hidden="false" customHeight="true" outlineLevel="0" collapsed="false">
      <c r="A165" s="34"/>
      <c r="B165" s="219"/>
      <c r="C165" s="219"/>
      <c r="D165" s="219"/>
      <c r="E165" s="219"/>
      <c r="F165" s="219"/>
      <c r="G165" s="219"/>
      <c r="H165" s="219"/>
      <c r="I165" s="231"/>
      <c r="J165" s="219"/>
      <c r="K165" s="231"/>
      <c r="L165" s="231"/>
      <c r="M165" s="231"/>
      <c r="N165" s="231"/>
      <c r="O165" s="219"/>
      <c r="AC165" s="219"/>
    </row>
    <row r="166" customFormat="false" ht="21" hidden="false" customHeight="true" outlineLevel="0" collapsed="false">
      <c r="A166" s="34"/>
      <c r="B166" s="219"/>
      <c r="C166" s="219"/>
      <c r="D166" s="219"/>
      <c r="E166" s="219"/>
      <c r="F166" s="219"/>
      <c r="G166" s="219"/>
      <c r="H166" s="219"/>
      <c r="I166" s="231"/>
      <c r="J166" s="219"/>
      <c r="K166" s="231"/>
      <c r="L166" s="231"/>
      <c r="M166" s="231"/>
      <c r="N166" s="231"/>
      <c r="O166" s="219"/>
      <c r="AC166" s="219"/>
    </row>
    <row r="167" customFormat="false" ht="21" hidden="false" customHeight="true" outlineLevel="0" collapsed="false">
      <c r="A167" s="34"/>
      <c r="B167" s="219"/>
      <c r="C167" s="219"/>
      <c r="D167" s="219"/>
      <c r="E167" s="219"/>
      <c r="F167" s="219"/>
      <c r="G167" s="219"/>
      <c r="H167" s="219"/>
      <c r="I167" s="231"/>
      <c r="J167" s="219"/>
      <c r="K167" s="231"/>
      <c r="L167" s="231"/>
      <c r="M167" s="231"/>
      <c r="N167" s="231"/>
      <c r="O167" s="219"/>
      <c r="AC167" s="219"/>
    </row>
    <row r="168" customFormat="false" ht="21" hidden="false" customHeight="true" outlineLevel="0" collapsed="false">
      <c r="A168" s="34"/>
      <c r="B168" s="219"/>
      <c r="C168" s="219"/>
      <c r="D168" s="219"/>
      <c r="E168" s="219"/>
      <c r="F168" s="219"/>
      <c r="G168" s="219"/>
      <c r="H168" s="219"/>
      <c r="I168" s="231"/>
      <c r="J168" s="219"/>
      <c r="K168" s="231"/>
      <c r="L168" s="231"/>
      <c r="M168" s="231"/>
      <c r="N168" s="231"/>
      <c r="O168" s="219"/>
      <c r="AC168" s="219"/>
    </row>
    <row r="169" customFormat="false" ht="21" hidden="false" customHeight="true" outlineLevel="0" collapsed="false">
      <c r="A169" s="34"/>
      <c r="B169" s="219"/>
      <c r="C169" s="219"/>
      <c r="D169" s="219"/>
      <c r="E169" s="219"/>
      <c r="F169" s="219"/>
      <c r="G169" s="219"/>
      <c r="H169" s="219"/>
      <c r="I169" s="231"/>
      <c r="J169" s="219"/>
      <c r="K169" s="231"/>
      <c r="L169" s="231"/>
      <c r="M169" s="231"/>
      <c r="N169" s="231"/>
      <c r="O169" s="219"/>
      <c r="AC169" s="219"/>
    </row>
    <row r="170" customFormat="false" ht="21" hidden="false" customHeight="true" outlineLevel="0" collapsed="false">
      <c r="A170" s="34"/>
      <c r="B170" s="219"/>
      <c r="C170" s="219"/>
      <c r="D170" s="219"/>
      <c r="E170" s="219"/>
      <c r="F170" s="219"/>
      <c r="G170" s="219"/>
      <c r="H170" s="219"/>
      <c r="I170" s="231"/>
      <c r="J170" s="219"/>
      <c r="K170" s="231"/>
      <c r="L170" s="231"/>
      <c r="M170" s="231"/>
      <c r="N170" s="231"/>
      <c r="O170" s="219"/>
      <c r="AC170" s="219"/>
    </row>
    <row r="171" customFormat="false" ht="21" hidden="false" customHeight="true" outlineLevel="0" collapsed="false">
      <c r="A171" s="34"/>
      <c r="B171" s="219"/>
      <c r="C171" s="219"/>
      <c r="D171" s="219"/>
      <c r="E171" s="219"/>
      <c r="F171" s="219"/>
      <c r="G171" s="219"/>
      <c r="H171" s="219"/>
      <c r="I171" s="231"/>
      <c r="J171" s="219"/>
      <c r="K171" s="231"/>
      <c r="L171" s="231"/>
      <c r="M171" s="231"/>
      <c r="N171" s="231"/>
      <c r="O171" s="219"/>
      <c r="AC171" s="219"/>
    </row>
    <row r="172" customFormat="false" ht="21" hidden="false" customHeight="true" outlineLevel="0" collapsed="false">
      <c r="A172" s="34"/>
      <c r="B172" s="219"/>
      <c r="C172" s="219"/>
      <c r="D172" s="219"/>
      <c r="E172" s="219"/>
      <c r="F172" s="219"/>
      <c r="G172" s="219"/>
      <c r="H172" s="219"/>
      <c r="I172" s="231"/>
      <c r="J172" s="219"/>
      <c r="K172" s="231"/>
      <c r="L172" s="231"/>
      <c r="M172" s="231"/>
      <c r="N172" s="231"/>
      <c r="O172" s="219"/>
      <c r="AC172" s="219"/>
    </row>
    <row r="173" customFormat="false" ht="21" hidden="false" customHeight="true" outlineLevel="0" collapsed="false">
      <c r="A173" s="34"/>
      <c r="B173" s="219"/>
      <c r="C173" s="219"/>
      <c r="D173" s="219"/>
      <c r="E173" s="219"/>
      <c r="F173" s="219"/>
      <c r="G173" s="219"/>
      <c r="H173" s="219"/>
      <c r="I173" s="231"/>
      <c r="J173" s="219"/>
      <c r="K173" s="231"/>
      <c r="L173" s="231"/>
      <c r="M173" s="231"/>
      <c r="N173" s="231"/>
      <c r="O173" s="219"/>
      <c r="AC173" s="219"/>
    </row>
    <row r="174" customFormat="false" ht="21" hidden="false" customHeight="true" outlineLevel="0" collapsed="false">
      <c r="A174" s="34"/>
      <c r="B174" s="219"/>
      <c r="C174" s="219"/>
      <c r="D174" s="219"/>
      <c r="E174" s="219"/>
      <c r="F174" s="219"/>
      <c r="G174" s="219"/>
      <c r="H174" s="219"/>
      <c r="I174" s="231"/>
      <c r="J174" s="219"/>
      <c r="K174" s="231"/>
      <c r="L174" s="231"/>
      <c r="M174" s="231"/>
      <c r="N174" s="231"/>
      <c r="O174" s="219"/>
      <c r="AC174" s="219"/>
    </row>
    <row r="175" customFormat="false" ht="21" hidden="false" customHeight="true" outlineLevel="0" collapsed="false">
      <c r="A175" s="34"/>
      <c r="B175" s="219"/>
      <c r="C175" s="219"/>
      <c r="D175" s="219"/>
      <c r="E175" s="219"/>
      <c r="F175" s="219"/>
      <c r="G175" s="219"/>
      <c r="H175" s="219"/>
      <c r="I175" s="231"/>
      <c r="J175" s="219"/>
      <c r="K175" s="231"/>
      <c r="L175" s="231"/>
      <c r="M175" s="231"/>
      <c r="N175" s="231"/>
      <c r="O175" s="219"/>
      <c r="AC175" s="219"/>
    </row>
    <row r="176" customFormat="false" ht="21" hidden="false" customHeight="true" outlineLevel="0" collapsed="false">
      <c r="A176" s="34"/>
      <c r="B176" s="219"/>
      <c r="C176" s="219"/>
      <c r="D176" s="219"/>
      <c r="E176" s="219"/>
      <c r="F176" s="219"/>
      <c r="G176" s="219"/>
      <c r="H176" s="219"/>
      <c r="I176" s="231"/>
      <c r="J176" s="219"/>
      <c r="K176" s="231"/>
      <c r="L176" s="231"/>
      <c r="M176" s="231"/>
      <c r="N176" s="231"/>
      <c r="O176" s="219"/>
      <c r="AC176" s="219"/>
    </row>
    <row r="177" customFormat="false" ht="21" hidden="false" customHeight="true" outlineLevel="0" collapsed="false">
      <c r="A177" s="34"/>
      <c r="B177" s="219"/>
      <c r="C177" s="219"/>
      <c r="D177" s="219"/>
      <c r="E177" s="219"/>
      <c r="F177" s="219"/>
      <c r="G177" s="219"/>
      <c r="H177" s="219"/>
      <c r="I177" s="231"/>
      <c r="J177" s="219"/>
      <c r="K177" s="231"/>
      <c r="L177" s="231"/>
      <c r="M177" s="231"/>
      <c r="N177" s="231"/>
      <c r="O177" s="219"/>
      <c r="AC177" s="219"/>
    </row>
    <row r="178" customFormat="false" ht="21" hidden="false" customHeight="true" outlineLevel="0" collapsed="false">
      <c r="A178" s="34"/>
      <c r="B178" s="219"/>
      <c r="C178" s="219"/>
      <c r="D178" s="219"/>
      <c r="E178" s="219"/>
      <c r="F178" s="219"/>
      <c r="G178" s="219"/>
      <c r="H178" s="219"/>
      <c r="I178" s="231"/>
      <c r="J178" s="219"/>
      <c r="K178" s="231"/>
      <c r="L178" s="231"/>
      <c r="M178" s="231"/>
      <c r="N178" s="231"/>
      <c r="O178" s="219"/>
      <c r="AC178" s="219"/>
    </row>
    <row r="179" customFormat="false" ht="21" hidden="false" customHeight="true" outlineLevel="0" collapsed="false">
      <c r="A179" s="34"/>
      <c r="B179" s="219"/>
      <c r="C179" s="219"/>
      <c r="D179" s="219"/>
      <c r="E179" s="219"/>
      <c r="F179" s="219"/>
      <c r="G179" s="219"/>
      <c r="H179" s="219"/>
      <c r="I179" s="231"/>
      <c r="J179" s="219"/>
      <c r="K179" s="231"/>
      <c r="L179" s="231"/>
      <c r="M179" s="231"/>
      <c r="N179" s="231"/>
      <c r="O179" s="219"/>
      <c r="AC179" s="219"/>
    </row>
    <row r="180" customFormat="false" ht="21" hidden="false" customHeight="true" outlineLevel="0" collapsed="false">
      <c r="A180" s="34"/>
      <c r="B180" s="219"/>
      <c r="C180" s="219"/>
      <c r="D180" s="219"/>
      <c r="E180" s="219"/>
      <c r="F180" s="219"/>
      <c r="G180" s="219"/>
      <c r="H180" s="219"/>
      <c r="I180" s="231"/>
      <c r="J180" s="219"/>
      <c r="K180" s="231"/>
      <c r="L180" s="231"/>
      <c r="M180" s="231"/>
      <c r="N180" s="231"/>
      <c r="O180" s="219"/>
      <c r="AC180" s="219"/>
    </row>
    <row r="181" customFormat="false" ht="21" hidden="false" customHeight="true" outlineLevel="0" collapsed="false">
      <c r="A181" s="34"/>
      <c r="B181" s="219"/>
      <c r="C181" s="219"/>
      <c r="D181" s="219"/>
      <c r="E181" s="219"/>
      <c r="F181" s="219"/>
      <c r="G181" s="219"/>
      <c r="H181" s="219"/>
      <c r="I181" s="231"/>
      <c r="J181" s="219"/>
      <c r="K181" s="231"/>
      <c r="L181" s="231"/>
      <c r="M181" s="231"/>
      <c r="N181" s="231"/>
      <c r="O181" s="219"/>
      <c r="AC181" s="219"/>
    </row>
    <row r="182" customFormat="false" ht="21" hidden="false" customHeight="true" outlineLevel="0" collapsed="false">
      <c r="A182" s="34"/>
      <c r="B182" s="219"/>
      <c r="C182" s="219"/>
      <c r="D182" s="219"/>
      <c r="E182" s="219"/>
      <c r="F182" s="219"/>
      <c r="G182" s="219"/>
      <c r="H182" s="219"/>
      <c r="I182" s="231"/>
      <c r="J182" s="219"/>
      <c r="K182" s="231"/>
      <c r="L182" s="231"/>
      <c r="M182" s="231"/>
      <c r="N182" s="231"/>
      <c r="O182" s="219"/>
      <c r="AC182" s="219"/>
    </row>
    <row r="183" customFormat="false" ht="21" hidden="false" customHeight="true" outlineLevel="0" collapsed="false">
      <c r="A183" s="34"/>
      <c r="B183" s="219"/>
      <c r="C183" s="219"/>
      <c r="D183" s="219"/>
      <c r="E183" s="219"/>
      <c r="F183" s="219"/>
      <c r="G183" s="219"/>
      <c r="H183" s="219"/>
      <c r="I183" s="231"/>
      <c r="J183" s="219"/>
      <c r="K183" s="231"/>
      <c r="L183" s="231"/>
      <c r="M183" s="231"/>
      <c r="N183" s="231"/>
      <c r="O183" s="219"/>
      <c r="AC183" s="219"/>
    </row>
    <row r="184" customFormat="false" ht="21" hidden="false" customHeight="true" outlineLevel="0" collapsed="false">
      <c r="A184" s="34"/>
      <c r="B184" s="219"/>
      <c r="C184" s="219"/>
      <c r="D184" s="219"/>
      <c r="E184" s="219"/>
      <c r="F184" s="219"/>
      <c r="G184" s="219"/>
      <c r="H184" s="219"/>
      <c r="I184" s="231"/>
      <c r="J184" s="219"/>
      <c r="K184" s="231"/>
      <c r="L184" s="231"/>
      <c r="M184" s="231"/>
      <c r="N184" s="231"/>
      <c r="O184" s="219"/>
      <c r="AC184" s="219"/>
    </row>
    <row r="185" customFormat="false" ht="21" hidden="false" customHeight="true" outlineLevel="0" collapsed="false">
      <c r="A185" s="34"/>
      <c r="B185" s="219"/>
      <c r="C185" s="219"/>
      <c r="D185" s="219"/>
      <c r="E185" s="219"/>
      <c r="F185" s="219"/>
      <c r="G185" s="219"/>
      <c r="H185" s="219"/>
      <c r="I185" s="231"/>
      <c r="J185" s="219"/>
      <c r="K185" s="231"/>
      <c r="L185" s="231"/>
      <c r="M185" s="231"/>
      <c r="N185" s="231"/>
      <c r="O185" s="219"/>
      <c r="AC185" s="219"/>
    </row>
    <row r="186" customFormat="false" ht="21" hidden="false" customHeight="true" outlineLevel="0" collapsed="false">
      <c r="A186" s="34"/>
      <c r="B186" s="219"/>
      <c r="C186" s="219"/>
      <c r="D186" s="219"/>
      <c r="E186" s="219"/>
      <c r="F186" s="219"/>
      <c r="G186" s="219"/>
      <c r="H186" s="219"/>
      <c r="I186" s="231"/>
      <c r="J186" s="219"/>
      <c r="K186" s="231"/>
      <c r="L186" s="231"/>
      <c r="M186" s="231"/>
      <c r="N186" s="231"/>
      <c r="O186" s="219"/>
      <c r="AC186" s="219"/>
    </row>
    <row r="187" customFormat="false" ht="21" hidden="false" customHeight="true" outlineLevel="0" collapsed="false">
      <c r="A187" s="34"/>
      <c r="B187" s="219"/>
      <c r="C187" s="219"/>
      <c r="D187" s="219"/>
      <c r="E187" s="219"/>
      <c r="F187" s="219"/>
      <c r="G187" s="219"/>
      <c r="H187" s="219"/>
      <c r="I187" s="231"/>
      <c r="J187" s="219"/>
      <c r="K187" s="231"/>
      <c r="L187" s="231"/>
      <c r="M187" s="231"/>
      <c r="N187" s="231"/>
      <c r="O187" s="219"/>
      <c r="AC187" s="219"/>
    </row>
    <row r="188" customFormat="false" ht="21" hidden="false" customHeight="true" outlineLevel="0" collapsed="false">
      <c r="A188" s="34"/>
      <c r="B188" s="219"/>
      <c r="C188" s="219"/>
      <c r="D188" s="219"/>
      <c r="E188" s="219"/>
      <c r="F188" s="219"/>
      <c r="G188" s="219"/>
      <c r="H188" s="219"/>
      <c r="I188" s="231"/>
      <c r="J188" s="219"/>
      <c r="K188" s="231"/>
      <c r="L188" s="231"/>
      <c r="M188" s="231"/>
      <c r="N188" s="231"/>
      <c r="O188" s="219"/>
      <c r="AC188" s="219"/>
    </row>
    <row r="189" customFormat="false" ht="21" hidden="false" customHeight="true" outlineLevel="0" collapsed="false">
      <c r="A189" s="34"/>
      <c r="B189" s="219"/>
      <c r="C189" s="219"/>
      <c r="D189" s="219"/>
      <c r="E189" s="219"/>
      <c r="F189" s="219"/>
      <c r="G189" s="219"/>
      <c r="H189" s="219"/>
      <c r="I189" s="231"/>
      <c r="J189" s="219"/>
      <c r="K189" s="231"/>
      <c r="L189" s="231"/>
      <c r="M189" s="231"/>
      <c r="N189" s="231"/>
      <c r="O189" s="219"/>
      <c r="AC189" s="219"/>
    </row>
    <row r="190" customFormat="false" ht="21" hidden="false" customHeight="true" outlineLevel="0" collapsed="false">
      <c r="A190" s="34"/>
      <c r="B190" s="219"/>
      <c r="C190" s="219"/>
      <c r="D190" s="219"/>
      <c r="E190" s="219"/>
      <c r="F190" s="219"/>
      <c r="G190" s="219"/>
      <c r="H190" s="219"/>
      <c r="I190" s="231"/>
      <c r="J190" s="219"/>
      <c r="K190" s="231"/>
      <c r="L190" s="231"/>
      <c r="M190" s="231"/>
      <c r="N190" s="231"/>
      <c r="O190" s="219"/>
      <c r="AC190" s="219"/>
    </row>
    <row r="191" customFormat="false" ht="21" hidden="false" customHeight="true" outlineLevel="0" collapsed="false">
      <c r="A191" s="34"/>
      <c r="B191" s="219"/>
      <c r="C191" s="219"/>
      <c r="D191" s="219"/>
      <c r="E191" s="219"/>
      <c r="F191" s="219"/>
      <c r="G191" s="219"/>
      <c r="H191" s="219"/>
      <c r="I191" s="231"/>
      <c r="J191" s="219"/>
      <c r="K191" s="231"/>
      <c r="L191" s="231"/>
      <c r="M191" s="231"/>
      <c r="N191" s="231"/>
      <c r="O191" s="219"/>
      <c r="AC191" s="219"/>
    </row>
    <row r="192" customFormat="false" ht="21" hidden="false" customHeight="true" outlineLevel="0" collapsed="false">
      <c r="A192" s="34"/>
      <c r="B192" s="219"/>
      <c r="C192" s="219"/>
      <c r="D192" s="219"/>
      <c r="E192" s="219"/>
      <c r="F192" s="219"/>
      <c r="G192" s="219"/>
      <c r="H192" s="219"/>
      <c r="I192" s="231"/>
      <c r="J192" s="219"/>
      <c r="K192" s="231"/>
      <c r="L192" s="231"/>
      <c r="M192" s="231"/>
      <c r="N192" s="231"/>
      <c r="O192" s="219"/>
      <c r="AC192" s="219"/>
    </row>
    <row r="193" customFormat="false" ht="21" hidden="false" customHeight="true" outlineLevel="0" collapsed="false">
      <c r="A193" s="34"/>
      <c r="B193" s="219"/>
      <c r="C193" s="219"/>
      <c r="D193" s="219"/>
      <c r="E193" s="219"/>
      <c r="F193" s="219"/>
      <c r="G193" s="219"/>
      <c r="H193" s="219"/>
      <c r="I193" s="231"/>
      <c r="J193" s="219"/>
      <c r="K193" s="231"/>
      <c r="L193" s="231"/>
      <c r="M193" s="231"/>
      <c r="N193" s="231"/>
      <c r="O193" s="219"/>
      <c r="AC193" s="219"/>
    </row>
    <row r="194" customFormat="false" ht="21" hidden="false" customHeight="true" outlineLevel="0" collapsed="false">
      <c r="A194" s="34"/>
      <c r="B194" s="219"/>
      <c r="C194" s="219"/>
      <c r="D194" s="219"/>
      <c r="E194" s="219"/>
      <c r="F194" s="219"/>
      <c r="G194" s="219"/>
      <c r="H194" s="219"/>
      <c r="I194" s="231"/>
      <c r="J194" s="219"/>
      <c r="K194" s="231"/>
      <c r="L194" s="231"/>
      <c r="M194" s="231"/>
      <c r="N194" s="231"/>
      <c r="O194" s="219"/>
      <c r="AC194" s="219"/>
    </row>
    <row r="195" customFormat="false" ht="21" hidden="false" customHeight="true" outlineLevel="0" collapsed="false">
      <c r="A195" s="34"/>
      <c r="B195" s="219"/>
      <c r="C195" s="219"/>
      <c r="D195" s="219"/>
      <c r="E195" s="219"/>
      <c r="F195" s="219"/>
      <c r="G195" s="219"/>
      <c r="H195" s="219"/>
      <c r="I195" s="231"/>
      <c r="J195" s="219"/>
      <c r="K195" s="231"/>
      <c r="L195" s="231"/>
      <c r="M195" s="231"/>
      <c r="N195" s="231"/>
      <c r="O195" s="219"/>
      <c r="AC195" s="219"/>
    </row>
    <row r="196" customFormat="false" ht="21" hidden="false" customHeight="true" outlineLevel="0" collapsed="false">
      <c r="A196" s="34"/>
      <c r="B196" s="219"/>
      <c r="C196" s="219"/>
      <c r="D196" s="219"/>
      <c r="E196" s="219"/>
      <c r="F196" s="219"/>
      <c r="G196" s="219"/>
      <c r="H196" s="219"/>
      <c r="I196" s="231"/>
      <c r="J196" s="219"/>
      <c r="K196" s="231"/>
      <c r="L196" s="231"/>
      <c r="M196" s="231"/>
      <c r="N196" s="231"/>
      <c r="O196" s="219"/>
      <c r="AC196" s="219"/>
    </row>
    <row r="197" customFormat="false" ht="21" hidden="false" customHeight="true" outlineLevel="0" collapsed="false">
      <c r="A197" s="34"/>
      <c r="B197" s="219"/>
      <c r="C197" s="219"/>
      <c r="D197" s="219"/>
      <c r="E197" s="219"/>
      <c r="F197" s="219"/>
      <c r="G197" s="219"/>
      <c r="H197" s="219"/>
      <c r="I197" s="231"/>
      <c r="J197" s="219"/>
      <c r="K197" s="231"/>
      <c r="L197" s="231"/>
      <c r="M197" s="231"/>
      <c r="N197" s="231"/>
      <c r="O197" s="219"/>
      <c r="AC197" s="219"/>
    </row>
    <row r="198" customFormat="false" ht="21" hidden="false" customHeight="true" outlineLevel="0" collapsed="false">
      <c r="A198" s="34"/>
      <c r="B198" s="219"/>
      <c r="C198" s="219"/>
      <c r="D198" s="219"/>
      <c r="E198" s="219"/>
      <c r="F198" s="219"/>
      <c r="G198" s="219"/>
      <c r="H198" s="219"/>
      <c r="I198" s="231"/>
      <c r="J198" s="219"/>
      <c r="K198" s="231"/>
      <c r="L198" s="231"/>
      <c r="M198" s="231"/>
      <c r="N198" s="231"/>
      <c r="O198" s="219"/>
      <c r="AC198" s="219"/>
    </row>
    <row r="199" customFormat="false" ht="21" hidden="false" customHeight="true" outlineLevel="0" collapsed="false">
      <c r="A199" s="34"/>
      <c r="B199" s="219"/>
      <c r="C199" s="219"/>
      <c r="D199" s="219"/>
      <c r="E199" s="219"/>
      <c r="F199" s="219"/>
      <c r="G199" s="219"/>
      <c r="H199" s="219"/>
      <c r="I199" s="231"/>
      <c r="J199" s="219"/>
      <c r="K199" s="231"/>
      <c r="L199" s="231"/>
      <c r="M199" s="231"/>
      <c r="N199" s="231"/>
      <c r="O199" s="219"/>
      <c r="AC199" s="219"/>
    </row>
    <row r="200" customFormat="false" ht="21" hidden="false" customHeight="true" outlineLevel="0" collapsed="false">
      <c r="A200" s="34"/>
      <c r="B200" s="219"/>
      <c r="C200" s="219"/>
      <c r="D200" s="219"/>
      <c r="E200" s="219"/>
      <c r="F200" s="219"/>
      <c r="G200" s="219"/>
      <c r="H200" s="219"/>
      <c r="I200" s="231"/>
      <c r="J200" s="219"/>
      <c r="K200" s="231"/>
      <c r="L200" s="231"/>
      <c r="M200" s="231"/>
      <c r="N200" s="231"/>
      <c r="O200" s="219"/>
      <c r="AC200" s="219"/>
    </row>
    <row r="201" customFormat="false" ht="21" hidden="false" customHeight="true" outlineLevel="0" collapsed="false">
      <c r="A201" s="34"/>
      <c r="B201" s="219"/>
      <c r="C201" s="219"/>
      <c r="D201" s="219"/>
      <c r="E201" s="219"/>
      <c r="F201" s="219"/>
      <c r="G201" s="219"/>
      <c r="H201" s="219"/>
      <c r="I201" s="231"/>
      <c r="J201" s="219"/>
      <c r="K201" s="231"/>
      <c r="L201" s="231"/>
      <c r="M201" s="231"/>
      <c r="N201" s="231"/>
      <c r="O201" s="219"/>
      <c r="AC201" s="219"/>
    </row>
    <row r="202" customFormat="false" ht="21" hidden="false" customHeight="true" outlineLevel="0" collapsed="false">
      <c r="A202" s="34"/>
      <c r="B202" s="219"/>
      <c r="C202" s="219"/>
      <c r="D202" s="219"/>
      <c r="E202" s="219"/>
      <c r="F202" s="219"/>
      <c r="G202" s="219"/>
      <c r="H202" s="219"/>
      <c r="I202" s="231"/>
      <c r="J202" s="219"/>
      <c r="K202" s="231"/>
      <c r="L202" s="231"/>
      <c r="M202" s="231"/>
      <c r="N202" s="231"/>
      <c r="O202" s="219"/>
      <c r="AC202" s="219"/>
    </row>
    <row r="203" customFormat="false" ht="21" hidden="false" customHeight="true" outlineLevel="0" collapsed="false">
      <c r="A203" s="34"/>
      <c r="B203" s="219"/>
      <c r="C203" s="219"/>
      <c r="D203" s="219"/>
      <c r="E203" s="219"/>
      <c r="F203" s="219"/>
      <c r="G203" s="219"/>
      <c r="H203" s="219"/>
      <c r="I203" s="231"/>
      <c r="J203" s="219"/>
      <c r="K203" s="231"/>
      <c r="L203" s="231"/>
      <c r="M203" s="231"/>
      <c r="N203" s="231"/>
      <c r="O203" s="219"/>
      <c r="AC203" s="219"/>
    </row>
    <row r="204" customFormat="false" ht="21" hidden="false" customHeight="true" outlineLevel="0" collapsed="false">
      <c r="A204" s="34"/>
      <c r="B204" s="219"/>
      <c r="C204" s="219"/>
      <c r="D204" s="219"/>
      <c r="E204" s="219"/>
      <c r="F204" s="219"/>
      <c r="G204" s="219"/>
      <c r="H204" s="219"/>
      <c r="I204" s="231"/>
      <c r="J204" s="219"/>
      <c r="K204" s="231"/>
      <c r="L204" s="231"/>
      <c r="M204" s="231"/>
      <c r="N204" s="231"/>
      <c r="O204" s="219"/>
      <c r="AC204" s="219"/>
    </row>
    <row r="205" customFormat="false" ht="21" hidden="false" customHeight="true" outlineLevel="0" collapsed="false">
      <c r="A205" s="34"/>
      <c r="B205" s="219"/>
      <c r="C205" s="219"/>
      <c r="D205" s="219"/>
      <c r="E205" s="219"/>
      <c r="F205" s="219"/>
      <c r="G205" s="219"/>
      <c r="H205" s="219"/>
      <c r="I205" s="231"/>
      <c r="J205" s="219"/>
      <c r="K205" s="231"/>
      <c r="L205" s="231"/>
      <c r="M205" s="231"/>
      <c r="N205" s="231"/>
      <c r="O205" s="219"/>
      <c r="AC205" s="219"/>
    </row>
    <row r="206" customFormat="false" ht="21" hidden="false" customHeight="true" outlineLevel="0" collapsed="false">
      <c r="A206" s="34"/>
      <c r="B206" s="219"/>
      <c r="C206" s="219"/>
      <c r="D206" s="219"/>
      <c r="E206" s="219"/>
      <c r="F206" s="219"/>
      <c r="G206" s="219"/>
      <c r="H206" s="219"/>
      <c r="I206" s="231"/>
      <c r="J206" s="219"/>
      <c r="K206" s="231"/>
      <c r="L206" s="231"/>
      <c r="M206" s="231"/>
      <c r="N206" s="231"/>
      <c r="O206" s="219"/>
      <c r="AC206" s="219"/>
    </row>
    <row r="207" customFormat="false" ht="21" hidden="false" customHeight="true" outlineLevel="0" collapsed="false">
      <c r="A207" s="34"/>
      <c r="B207" s="219"/>
      <c r="C207" s="219"/>
      <c r="D207" s="219"/>
      <c r="E207" s="219"/>
      <c r="F207" s="219"/>
      <c r="G207" s="219"/>
      <c r="H207" s="219"/>
      <c r="I207" s="231"/>
      <c r="J207" s="219"/>
      <c r="K207" s="231"/>
      <c r="L207" s="231"/>
      <c r="M207" s="231"/>
      <c r="N207" s="231"/>
      <c r="O207" s="219"/>
      <c r="AC207" s="219"/>
    </row>
    <row r="208" customFormat="false" ht="21" hidden="false" customHeight="true" outlineLevel="0" collapsed="false">
      <c r="A208" s="34"/>
      <c r="B208" s="219"/>
      <c r="C208" s="219"/>
      <c r="D208" s="219"/>
      <c r="E208" s="219"/>
      <c r="F208" s="219"/>
      <c r="G208" s="219"/>
      <c r="H208" s="219"/>
      <c r="I208" s="231"/>
      <c r="J208" s="219"/>
      <c r="K208" s="231"/>
      <c r="L208" s="231"/>
      <c r="M208" s="231"/>
      <c r="N208" s="231"/>
      <c r="O208" s="219"/>
      <c r="AC208" s="219"/>
    </row>
    <row r="209" customFormat="false" ht="21" hidden="false" customHeight="true" outlineLevel="0" collapsed="false">
      <c r="A209" s="34"/>
      <c r="B209" s="219"/>
      <c r="C209" s="219"/>
      <c r="D209" s="219"/>
      <c r="E209" s="219"/>
      <c r="F209" s="219"/>
      <c r="G209" s="219"/>
      <c r="H209" s="219"/>
      <c r="I209" s="231"/>
      <c r="J209" s="219"/>
      <c r="K209" s="231"/>
      <c r="L209" s="231"/>
      <c r="M209" s="231"/>
      <c r="N209" s="231"/>
      <c r="O209" s="219"/>
      <c r="AC209" s="219"/>
    </row>
    <row r="210" customFormat="false" ht="21" hidden="false" customHeight="true" outlineLevel="0" collapsed="false">
      <c r="A210" s="34"/>
      <c r="B210" s="219"/>
      <c r="C210" s="219"/>
      <c r="D210" s="219"/>
      <c r="E210" s="219"/>
      <c r="F210" s="219"/>
      <c r="G210" s="219"/>
      <c r="H210" s="219"/>
      <c r="I210" s="231"/>
      <c r="J210" s="219"/>
      <c r="K210" s="231"/>
      <c r="L210" s="231"/>
      <c r="M210" s="231"/>
      <c r="N210" s="231"/>
      <c r="O210" s="219"/>
      <c r="AC210" s="219"/>
    </row>
    <row r="211" customFormat="false" ht="21" hidden="false" customHeight="true" outlineLevel="0" collapsed="false">
      <c r="A211" s="34"/>
      <c r="B211" s="219"/>
      <c r="C211" s="219"/>
      <c r="D211" s="219"/>
      <c r="E211" s="219"/>
      <c r="F211" s="219"/>
      <c r="G211" s="219"/>
      <c r="H211" s="219"/>
      <c r="I211" s="231"/>
      <c r="J211" s="219"/>
      <c r="K211" s="231"/>
      <c r="L211" s="231"/>
      <c r="M211" s="231"/>
      <c r="N211" s="231"/>
      <c r="O211" s="219"/>
      <c r="AC211" s="219"/>
    </row>
    <row r="212" customFormat="false" ht="21" hidden="false" customHeight="true" outlineLevel="0" collapsed="false">
      <c r="A212" s="34"/>
      <c r="B212" s="219"/>
      <c r="C212" s="219"/>
      <c r="D212" s="219"/>
      <c r="E212" s="219"/>
      <c r="F212" s="219"/>
      <c r="G212" s="219"/>
      <c r="H212" s="219"/>
      <c r="I212" s="231"/>
      <c r="J212" s="219"/>
      <c r="K212" s="231"/>
      <c r="L212" s="231"/>
      <c r="M212" s="231"/>
      <c r="N212" s="231"/>
      <c r="O212" s="219"/>
      <c r="AC212" s="219"/>
    </row>
    <row r="213" customFormat="false" ht="21" hidden="false" customHeight="true" outlineLevel="0" collapsed="false">
      <c r="A213" s="34"/>
      <c r="B213" s="219"/>
      <c r="C213" s="219"/>
      <c r="D213" s="219"/>
      <c r="E213" s="219"/>
      <c r="F213" s="219"/>
      <c r="G213" s="219"/>
      <c r="H213" s="219"/>
      <c r="I213" s="231"/>
      <c r="J213" s="219"/>
      <c r="K213" s="231"/>
      <c r="L213" s="231"/>
      <c r="M213" s="231"/>
      <c r="N213" s="231"/>
      <c r="O213" s="219"/>
      <c r="AC213" s="219"/>
    </row>
    <row r="214" customFormat="false" ht="21" hidden="false" customHeight="true" outlineLevel="0" collapsed="false">
      <c r="A214" s="34"/>
      <c r="B214" s="219"/>
      <c r="C214" s="219"/>
      <c r="D214" s="219"/>
      <c r="E214" s="219"/>
      <c r="F214" s="219"/>
      <c r="G214" s="219"/>
      <c r="H214" s="219"/>
      <c r="I214" s="231"/>
      <c r="J214" s="219"/>
      <c r="K214" s="231"/>
      <c r="L214" s="231"/>
      <c r="M214" s="231"/>
      <c r="N214" s="231"/>
      <c r="O214" s="219"/>
      <c r="AC214" s="219"/>
    </row>
    <row r="215" customFormat="false" ht="21" hidden="false" customHeight="true" outlineLevel="0" collapsed="false">
      <c r="A215" s="34"/>
      <c r="B215" s="219"/>
      <c r="C215" s="219"/>
      <c r="D215" s="219"/>
      <c r="E215" s="219"/>
      <c r="F215" s="219"/>
      <c r="G215" s="219"/>
      <c r="H215" s="219"/>
      <c r="I215" s="231"/>
      <c r="J215" s="219"/>
      <c r="K215" s="231"/>
      <c r="L215" s="231"/>
      <c r="M215" s="231"/>
      <c r="N215" s="231"/>
      <c r="O215" s="219"/>
      <c r="AC215" s="219"/>
    </row>
    <row r="216" customFormat="false" ht="21" hidden="false" customHeight="true" outlineLevel="0" collapsed="false">
      <c r="A216" s="34"/>
      <c r="B216" s="219"/>
      <c r="C216" s="219"/>
      <c r="D216" s="219"/>
      <c r="E216" s="219"/>
      <c r="F216" s="219"/>
      <c r="G216" s="219"/>
      <c r="H216" s="219"/>
      <c r="I216" s="231"/>
      <c r="J216" s="219"/>
      <c r="K216" s="231"/>
      <c r="L216" s="231"/>
      <c r="M216" s="231"/>
      <c r="N216" s="231"/>
      <c r="O216" s="219"/>
      <c r="AC216" s="219"/>
    </row>
    <row r="217" customFormat="false" ht="21" hidden="false" customHeight="true" outlineLevel="0" collapsed="false">
      <c r="A217" s="34"/>
      <c r="B217" s="219"/>
      <c r="C217" s="219"/>
      <c r="D217" s="219"/>
      <c r="E217" s="219"/>
      <c r="F217" s="219"/>
      <c r="G217" s="219"/>
      <c r="H217" s="219"/>
      <c r="I217" s="231"/>
      <c r="J217" s="219"/>
      <c r="K217" s="231"/>
      <c r="L217" s="231"/>
      <c r="M217" s="231"/>
      <c r="N217" s="231"/>
      <c r="O217" s="219"/>
      <c r="AC217" s="219"/>
    </row>
    <row r="218" customFormat="false" ht="21" hidden="false" customHeight="true" outlineLevel="0" collapsed="false">
      <c r="A218" s="34"/>
      <c r="B218" s="219"/>
      <c r="C218" s="219"/>
      <c r="D218" s="219"/>
      <c r="E218" s="219"/>
      <c r="F218" s="219"/>
      <c r="G218" s="219"/>
      <c r="H218" s="219"/>
      <c r="I218" s="231"/>
      <c r="J218" s="219"/>
      <c r="K218" s="231"/>
      <c r="L218" s="231"/>
      <c r="M218" s="231"/>
      <c r="N218" s="231"/>
      <c r="O218" s="219"/>
      <c r="AC218" s="219"/>
    </row>
    <row r="219" customFormat="false" ht="21" hidden="false" customHeight="true" outlineLevel="0" collapsed="false">
      <c r="A219" s="34"/>
      <c r="B219" s="219"/>
      <c r="C219" s="219"/>
      <c r="D219" s="219"/>
      <c r="E219" s="219"/>
      <c r="F219" s="219"/>
      <c r="G219" s="219"/>
      <c r="H219" s="219"/>
      <c r="I219" s="231"/>
      <c r="J219" s="219"/>
      <c r="K219" s="231"/>
      <c r="L219" s="231"/>
      <c r="M219" s="231"/>
      <c r="N219" s="231"/>
      <c r="O219" s="219"/>
      <c r="AC219" s="219"/>
    </row>
    <row r="220" customFormat="false" ht="21" hidden="false" customHeight="true" outlineLevel="0" collapsed="false">
      <c r="A220" s="34"/>
      <c r="B220" s="219"/>
      <c r="C220" s="219"/>
      <c r="D220" s="219"/>
      <c r="E220" s="219"/>
      <c r="F220" s="219"/>
      <c r="G220" s="219"/>
      <c r="H220" s="219"/>
      <c r="I220" s="231"/>
      <c r="J220" s="219"/>
      <c r="K220" s="231"/>
      <c r="L220" s="231"/>
      <c r="M220" s="231"/>
      <c r="N220" s="231"/>
      <c r="O220" s="219"/>
      <c r="AC220" s="219"/>
    </row>
    <row r="221" customFormat="false" ht="21" hidden="false" customHeight="true" outlineLevel="0" collapsed="false">
      <c r="A221" s="34"/>
      <c r="B221" s="219"/>
      <c r="C221" s="219"/>
      <c r="D221" s="219"/>
      <c r="E221" s="219"/>
      <c r="F221" s="219"/>
      <c r="G221" s="219"/>
      <c r="H221" s="219"/>
      <c r="I221" s="231"/>
      <c r="J221" s="219"/>
      <c r="K221" s="231"/>
      <c r="L221" s="231"/>
      <c r="M221" s="231"/>
      <c r="N221" s="231"/>
      <c r="O221" s="219"/>
      <c r="AC221" s="219"/>
    </row>
    <row r="222" customFormat="false" ht="21" hidden="false" customHeight="true" outlineLevel="0" collapsed="false">
      <c r="A222" s="34"/>
      <c r="B222" s="219"/>
      <c r="C222" s="219"/>
      <c r="D222" s="219"/>
      <c r="E222" s="219"/>
      <c r="F222" s="219"/>
      <c r="G222" s="219"/>
      <c r="H222" s="219"/>
      <c r="I222" s="231"/>
      <c r="J222" s="219"/>
      <c r="K222" s="231"/>
      <c r="L222" s="231"/>
      <c r="M222" s="231"/>
      <c r="N222" s="231"/>
      <c r="O222" s="219"/>
      <c r="AC222" s="219"/>
    </row>
    <row r="223" customFormat="false" ht="21" hidden="false" customHeight="true" outlineLevel="0" collapsed="false">
      <c r="A223" s="34"/>
      <c r="B223" s="219"/>
      <c r="C223" s="219"/>
      <c r="D223" s="219"/>
      <c r="E223" s="219"/>
      <c r="F223" s="219"/>
      <c r="G223" s="219"/>
      <c r="H223" s="219"/>
      <c r="I223" s="231"/>
      <c r="J223" s="219"/>
      <c r="K223" s="231"/>
      <c r="L223" s="231"/>
      <c r="M223" s="231"/>
      <c r="N223" s="231"/>
      <c r="O223" s="219"/>
      <c r="AC223" s="219"/>
    </row>
    <row r="224" customFormat="false" ht="21" hidden="false" customHeight="true" outlineLevel="0" collapsed="false">
      <c r="A224" s="34"/>
      <c r="B224" s="219"/>
      <c r="C224" s="219"/>
      <c r="D224" s="219"/>
      <c r="E224" s="219"/>
      <c r="F224" s="219"/>
      <c r="G224" s="219"/>
      <c r="H224" s="219"/>
      <c r="I224" s="231"/>
      <c r="J224" s="219"/>
      <c r="K224" s="231"/>
      <c r="L224" s="231"/>
      <c r="M224" s="231"/>
      <c r="N224" s="231"/>
      <c r="O224" s="219"/>
      <c r="AC224" s="219"/>
    </row>
    <row r="225" customFormat="false" ht="21" hidden="false" customHeight="true" outlineLevel="0" collapsed="false">
      <c r="A225" s="34"/>
      <c r="B225" s="219"/>
      <c r="C225" s="219"/>
      <c r="D225" s="219"/>
      <c r="E225" s="219"/>
      <c r="F225" s="219"/>
      <c r="G225" s="219"/>
      <c r="H225" s="219"/>
      <c r="I225" s="231"/>
      <c r="J225" s="219"/>
      <c r="K225" s="231"/>
      <c r="L225" s="231"/>
      <c r="M225" s="231"/>
      <c r="N225" s="231"/>
      <c r="O225" s="219"/>
      <c r="AC225" s="219"/>
    </row>
    <row r="226" customFormat="false" ht="21" hidden="false" customHeight="true" outlineLevel="0" collapsed="false">
      <c r="A226" s="34"/>
      <c r="B226" s="219"/>
      <c r="C226" s="219"/>
      <c r="D226" s="219"/>
      <c r="E226" s="219"/>
      <c r="F226" s="219"/>
      <c r="G226" s="219"/>
      <c r="H226" s="219"/>
      <c r="I226" s="231"/>
      <c r="J226" s="219"/>
      <c r="K226" s="231"/>
      <c r="L226" s="231"/>
      <c r="M226" s="231"/>
      <c r="N226" s="231"/>
      <c r="O226" s="219"/>
      <c r="AC226" s="219"/>
    </row>
    <row r="227" customFormat="false" ht="21" hidden="false" customHeight="true" outlineLevel="0" collapsed="false">
      <c r="A227" s="34"/>
      <c r="B227" s="219"/>
      <c r="C227" s="219"/>
      <c r="D227" s="219"/>
      <c r="E227" s="219"/>
      <c r="F227" s="219"/>
      <c r="G227" s="219"/>
      <c r="H227" s="219"/>
      <c r="I227" s="231"/>
      <c r="J227" s="219"/>
      <c r="K227" s="231"/>
      <c r="L227" s="231"/>
      <c r="M227" s="231"/>
      <c r="N227" s="231"/>
      <c r="O227" s="219"/>
      <c r="AC227" s="219"/>
    </row>
    <row r="228" customFormat="false" ht="21" hidden="false" customHeight="true" outlineLevel="0" collapsed="false">
      <c r="A228" s="34"/>
      <c r="B228" s="219"/>
      <c r="C228" s="219"/>
      <c r="D228" s="219"/>
      <c r="E228" s="219"/>
      <c r="F228" s="219"/>
      <c r="G228" s="219"/>
      <c r="H228" s="219"/>
      <c r="I228" s="231"/>
      <c r="J228" s="219"/>
      <c r="K228" s="231"/>
      <c r="L228" s="231"/>
      <c r="M228" s="231"/>
      <c r="N228" s="231"/>
      <c r="O228" s="219"/>
      <c r="AC228" s="219"/>
    </row>
    <row r="229" customFormat="false" ht="21" hidden="false" customHeight="true" outlineLevel="0" collapsed="false">
      <c r="A229" s="34"/>
      <c r="B229" s="219"/>
      <c r="C229" s="219"/>
      <c r="D229" s="219"/>
      <c r="E229" s="219"/>
      <c r="F229" s="219"/>
      <c r="G229" s="219"/>
      <c r="H229" s="219"/>
      <c r="I229" s="231"/>
      <c r="J229" s="219"/>
      <c r="K229" s="231"/>
      <c r="L229" s="231"/>
      <c r="M229" s="231"/>
      <c r="N229" s="231"/>
      <c r="O229" s="219"/>
      <c r="AC229" s="219"/>
    </row>
    <row r="230" customFormat="false" ht="21" hidden="false" customHeight="true" outlineLevel="0" collapsed="false">
      <c r="A230" s="34"/>
      <c r="B230" s="219"/>
      <c r="C230" s="219"/>
      <c r="D230" s="219"/>
      <c r="E230" s="219"/>
      <c r="F230" s="219"/>
      <c r="G230" s="219"/>
      <c r="H230" s="219"/>
      <c r="I230" s="231"/>
      <c r="J230" s="219"/>
      <c r="K230" s="231"/>
      <c r="L230" s="231"/>
      <c r="M230" s="231"/>
      <c r="N230" s="231"/>
      <c r="O230" s="219"/>
      <c r="AC230" s="219"/>
    </row>
    <row r="231" customFormat="false" ht="21" hidden="false" customHeight="true" outlineLevel="0" collapsed="false">
      <c r="A231" s="34"/>
      <c r="B231" s="219"/>
      <c r="C231" s="219"/>
      <c r="D231" s="219"/>
      <c r="E231" s="219"/>
      <c r="F231" s="219"/>
      <c r="G231" s="219"/>
      <c r="H231" s="219"/>
      <c r="I231" s="231"/>
      <c r="J231" s="219"/>
      <c r="K231" s="231"/>
      <c r="L231" s="231"/>
      <c r="M231" s="231"/>
      <c r="N231" s="231"/>
      <c r="O231" s="219"/>
      <c r="AC231" s="219"/>
    </row>
    <row r="232" customFormat="false" ht="21" hidden="false" customHeight="true" outlineLevel="0" collapsed="false">
      <c r="A232" s="34"/>
      <c r="B232" s="219"/>
      <c r="C232" s="219"/>
      <c r="D232" s="219"/>
      <c r="E232" s="219"/>
      <c r="F232" s="219"/>
      <c r="G232" s="219"/>
      <c r="H232" s="219"/>
      <c r="I232" s="231"/>
      <c r="J232" s="219"/>
      <c r="K232" s="231"/>
      <c r="L232" s="231"/>
      <c r="M232" s="231"/>
      <c r="N232" s="231"/>
      <c r="O232" s="219"/>
      <c r="AC232" s="219"/>
    </row>
    <row r="233" customFormat="false" ht="21" hidden="false" customHeight="true" outlineLevel="0" collapsed="false">
      <c r="A233" s="34"/>
      <c r="B233" s="219"/>
      <c r="C233" s="219"/>
      <c r="D233" s="219"/>
      <c r="E233" s="219"/>
      <c r="F233" s="219"/>
      <c r="G233" s="219"/>
      <c r="H233" s="219"/>
      <c r="I233" s="231"/>
      <c r="J233" s="219"/>
      <c r="K233" s="231"/>
      <c r="L233" s="231"/>
      <c r="M233" s="231"/>
      <c r="N233" s="231"/>
      <c r="O233" s="219"/>
      <c r="AC233" s="219"/>
    </row>
    <row r="234" customFormat="false" ht="21" hidden="false" customHeight="true" outlineLevel="0" collapsed="false">
      <c r="A234" s="34"/>
      <c r="B234" s="219"/>
      <c r="C234" s="219"/>
      <c r="D234" s="219"/>
      <c r="E234" s="219"/>
      <c r="F234" s="219"/>
      <c r="G234" s="219"/>
      <c r="H234" s="219"/>
      <c r="I234" s="231"/>
      <c r="J234" s="219"/>
      <c r="K234" s="231"/>
      <c r="L234" s="231"/>
      <c r="M234" s="231"/>
      <c r="N234" s="231"/>
      <c r="O234" s="219"/>
      <c r="AC234" s="219"/>
    </row>
    <row r="235" customFormat="false" ht="21" hidden="false" customHeight="true" outlineLevel="0" collapsed="false">
      <c r="A235" s="34"/>
      <c r="B235" s="219"/>
      <c r="C235" s="219"/>
      <c r="D235" s="219"/>
      <c r="E235" s="219"/>
      <c r="F235" s="219"/>
      <c r="G235" s="219"/>
      <c r="H235" s="219"/>
      <c r="I235" s="231"/>
      <c r="J235" s="219"/>
      <c r="K235" s="231"/>
      <c r="L235" s="231"/>
      <c r="M235" s="231"/>
      <c r="N235" s="231"/>
      <c r="O235" s="219"/>
      <c r="AC235" s="219"/>
    </row>
    <row r="236" customFormat="false" ht="21" hidden="false" customHeight="true" outlineLevel="0" collapsed="false">
      <c r="A236" s="34"/>
      <c r="B236" s="219"/>
      <c r="C236" s="219"/>
      <c r="D236" s="219"/>
      <c r="E236" s="219"/>
      <c r="F236" s="219"/>
      <c r="G236" s="219"/>
      <c r="H236" s="219"/>
      <c r="I236" s="231"/>
      <c r="J236" s="219"/>
      <c r="K236" s="231"/>
      <c r="L236" s="231"/>
      <c r="M236" s="231"/>
      <c r="N236" s="231"/>
      <c r="O236" s="219"/>
      <c r="AC236" s="219"/>
    </row>
    <row r="237" customFormat="false" ht="21" hidden="false" customHeight="true" outlineLevel="0" collapsed="false">
      <c r="A237" s="34"/>
      <c r="B237" s="219"/>
      <c r="C237" s="219"/>
      <c r="D237" s="219"/>
      <c r="E237" s="219"/>
      <c r="F237" s="219"/>
      <c r="G237" s="219"/>
      <c r="H237" s="219"/>
      <c r="I237" s="231"/>
      <c r="J237" s="219"/>
      <c r="K237" s="231"/>
      <c r="L237" s="231"/>
      <c r="M237" s="231"/>
      <c r="N237" s="231"/>
      <c r="O237" s="219"/>
      <c r="AC237" s="219"/>
    </row>
    <row r="238" customFormat="false" ht="21" hidden="false" customHeight="true" outlineLevel="0" collapsed="false">
      <c r="A238" s="34"/>
      <c r="B238" s="219"/>
      <c r="C238" s="219"/>
      <c r="D238" s="219"/>
      <c r="E238" s="219"/>
      <c r="F238" s="219"/>
      <c r="G238" s="219"/>
      <c r="H238" s="219"/>
      <c r="I238" s="231"/>
      <c r="J238" s="219"/>
      <c r="K238" s="231"/>
      <c r="L238" s="231"/>
      <c r="M238" s="231"/>
      <c r="N238" s="231"/>
      <c r="O238" s="219"/>
      <c r="AC238" s="219"/>
    </row>
    <row r="239" customFormat="false" ht="21" hidden="false" customHeight="true" outlineLevel="0" collapsed="false">
      <c r="A239" s="34"/>
      <c r="B239" s="219"/>
      <c r="C239" s="219"/>
      <c r="D239" s="219"/>
      <c r="E239" s="219"/>
      <c r="F239" s="219"/>
      <c r="G239" s="219"/>
      <c r="H239" s="219"/>
      <c r="I239" s="231"/>
      <c r="J239" s="219"/>
      <c r="K239" s="231"/>
      <c r="L239" s="231"/>
      <c r="M239" s="231"/>
      <c r="N239" s="231"/>
      <c r="O239" s="219"/>
      <c r="AC239" s="219"/>
    </row>
    <row r="240" customFormat="false" ht="21" hidden="false" customHeight="true" outlineLevel="0" collapsed="false">
      <c r="A240" s="34"/>
      <c r="B240" s="219"/>
      <c r="C240" s="219"/>
      <c r="D240" s="219"/>
      <c r="E240" s="219"/>
      <c r="F240" s="219"/>
      <c r="G240" s="219"/>
      <c r="H240" s="219"/>
      <c r="I240" s="231"/>
      <c r="J240" s="219"/>
      <c r="K240" s="231"/>
      <c r="L240" s="231"/>
      <c r="M240" s="231"/>
      <c r="N240" s="231"/>
      <c r="O240" s="219"/>
      <c r="AC240" s="219"/>
    </row>
    <row r="241" customFormat="false" ht="21" hidden="false" customHeight="true" outlineLevel="0" collapsed="false">
      <c r="A241" s="34"/>
      <c r="B241" s="219"/>
      <c r="C241" s="219"/>
      <c r="D241" s="219"/>
      <c r="E241" s="219"/>
      <c r="F241" s="219"/>
      <c r="G241" s="219"/>
      <c r="H241" s="219"/>
      <c r="I241" s="231"/>
      <c r="J241" s="219"/>
      <c r="K241" s="231"/>
      <c r="L241" s="231"/>
      <c r="M241" s="231"/>
      <c r="N241" s="231"/>
      <c r="O241" s="219"/>
      <c r="AC241" s="219"/>
    </row>
    <row r="242" customFormat="false" ht="21" hidden="false" customHeight="true" outlineLevel="0" collapsed="false">
      <c r="A242" s="34"/>
      <c r="B242" s="219"/>
      <c r="C242" s="219"/>
      <c r="D242" s="219"/>
      <c r="E242" s="219"/>
      <c r="F242" s="219"/>
      <c r="G242" s="219"/>
      <c r="H242" s="219"/>
      <c r="I242" s="231"/>
      <c r="J242" s="219"/>
      <c r="K242" s="231"/>
      <c r="L242" s="231"/>
      <c r="M242" s="231"/>
      <c r="N242" s="231"/>
      <c r="O242" s="219"/>
      <c r="AC242" s="219"/>
    </row>
    <row r="243" customFormat="false" ht="21" hidden="false" customHeight="true" outlineLevel="0" collapsed="false">
      <c r="A243" s="34"/>
      <c r="B243" s="219"/>
      <c r="C243" s="219"/>
      <c r="D243" s="219"/>
      <c r="E243" s="219"/>
      <c r="F243" s="219"/>
      <c r="G243" s="219"/>
      <c r="H243" s="219"/>
      <c r="I243" s="231"/>
      <c r="J243" s="219"/>
      <c r="K243" s="231"/>
      <c r="L243" s="231"/>
      <c r="M243" s="231"/>
      <c r="N243" s="231"/>
      <c r="O243" s="219"/>
      <c r="AC243" s="219"/>
    </row>
    <row r="244" customFormat="false" ht="21" hidden="false" customHeight="true" outlineLevel="0" collapsed="false">
      <c r="A244" s="34"/>
      <c r="B244" s="219"/>
      <c r="C244" s="219"/>
      <c r="D244" s="219"/>
      <c r="E244" s="219"/>
      <c r="F244" s="219"/>
      <c r="G244" s="219"/>
      <c r="H244" s="219"/>
      <c r="I244" s="231"/>
      <c r="J244" s="219"/>
      <c r="K244" s="231"/>
      <c r="L244" s="231"/>
      <c r="M244" s="231"/>
      <c r="N244" s="231"/>
      <c r="O244" s="219"/>
      <c r="AC244" s="219"/>
    </row>
    <row r="245" customFormat="false" ht="21" hidden="false" customHeight="true" outlineLevel="0" collapsed="false">
      <c r="A245" s="34"/>
      <c r="B245" s="219"/>
      <c r="C245" s="219"/>
      <c r="D245" s="219"/>
      <c r="E245" s="219"/>
      <c r="F245" s="219"/>
      <c r="G245" s="219"/>
      <c r="H245" s="219"/>
      <c r="I245" s="231"/>
      <c r="J245" s="219"/>
      <c r="K245" s="231"/>
      <c r="L245" s="231"/>
      <c r="M245" s="231"/>
      <c r="N245" s="231"/>
      <c r="O245" s="219"/>
      <c r="AC245" s="219"/>
    </row>
    <row r="246" customFormat="false" ht="21" hidden="false" customHeight="true" outlineLevel="0" collapsed="false">
      <c r="A246" s="34"/>
      <c r="B246" s="219"/>
      <c r="C246" s="219"/>
      <c r="D246" s="219"/>
      <c r="E246" s="219"/>
      <c r="F246" s="219"/>
      <c r="G246" s="219"/>
      <c r="H246" s="219"/>
      <c r="I246" s="231"/>
      <c r="J246" s="219"/>
      <c r="K246" s="231"/>
      <c r="L246" s="231"/>
      <c r="M246" s="231"/>
      <c r="N246" s="231"/>
      <c r="O246" s="219"/>
      <c r="AC246" s="219"/>
    </row>
    <row r="247" customFormat="false" ht="21" hidden="false" customHeight="true" outlineLevel="0" collapsed="false">
      <c r="A247" s="34"/>
      <c r="B247" s="219"/>
      <c r="C247" s="219"/>
      <c r="D247" s="219"/>
      <c r="E247" s="219"/>
      <c r="F247" s="219"/>
      <c r="G247" s="219"/>
      <c r="H247" s="219"/>
      <c r="I247" s="231"/>
      <c r="J247" s="219"/>
      <c r="K247" s="231"/>
      <c r="L247" s="231"/>
      <c r="M247" s="231"/>
      <c r="N247" s="231"/>
      <c r="O247" s="219"/>
      <c r="AC247" s="219"/>
    </row>
    <row r="248" customFormat="false" ht="21" hidden="false" customHeight="true" outlineLevel="0" collapsed="false">
      <c r="A248" s="34"/>
      <c r="B248" s="219"/>
      <c r="C248" s="219"/>
      <c r="D248" s="219"/>
      <c r="E248" s="219"/>
      <c r="F248" s="219"/>
      <c r="G248" s="219"/>
      <c r="H248" s="219"/>
      <c r="I248" s="231"/>
      <c r="J248" s="219"/>
      <c r="K248" s="231"/>
      <c r="L248" s="231"/>
      <c r="M248" s="231"/>
      <c r="N248" s="231"/>
      <c r="O248" s="219"/>
      <c r="AC248" s="219"/>
    </row>
    <row r="249" customFormat="false" ht="21" hidden="false" customHeight="true" outlineLevel="0" collapsed="false">
      <c r="A249" s="34"/>
      <c r="B249" s="219"/>
      <c r="C249" s="219"/>
      <c r="D249" s="219"/>
      <c r="E249" s="219"/>
      <c r="F249" s="219"/>
      <c r="G249" s="219"/>
      <c r="H249" s="219"/>
      <c r="I249" s="231"/>
      <c r="J249" s="219"/>
      <c r="K249" s="231"/>
      <c r="L249" s="231"/>
      <c r="M249" s="231"/>
      <c r="N249" s="231"/>
      <c r="O249" s="219"/>
      <c r="AC249" s="219"/>
    </row>
    <row r="250" customFormat="false" ht="21" hidden="false" customHeight="true" outlineLevel="0" collapsed="false">
      <c r="A250" s="34"/>
      <c r="B250" s="219"/>
      <c r="C250" s="219"/>
      <c r="D250" s="219"/>
      <c r="E250" s="219"/>
      <c r="F250" s="219"/>
      <c r="G250" s="219"/>
      <c r="H250" s="219"/>
      <c r="I250" s="231"/>
      <c r="J250" s="219"/>
      <c r="K250" s="231"/>
      <c r="L250" s="231"/>
      <c r="M250" s="231"/>
      <c r="N250" s="231"/>
      <c r="O250" s="219"/>
      <c r="AC250" s="219"/>
    </row>
    <row r="251" customFormat="false" ht="21" hidden="false" customHeight="true" outlineLevel="0" collapsed="false">
      <c r="A251" s="34"/>
      <c r="B251" s="219"/>
      <c r="C251" s="219"/>
      <c r="D251" s="219"/>
      <c r="E251" s="219"/>
      <c r="F251" s="219"/>
      <c r="G251" s="219"/>
      <c r="H251" s="219"/>
      <c r="I251" s="231"/>
      <c r="J251" s="219"/>
      <c r="K251" s="231"/>
      <c r="L251" s="231"/>
      <c r="M251" s="231"/>
      <c r="N251" s="231"/>
      <c r="O251" s="219"/>
      <c r="AC251" s="219"/>
    </row>
    <row r="252" customFormat="false" ht="21" hidden="false" customHeight="true" outlineLevel="0" collapsed="false">
      <c r="A252" s="34"/>
      <c r="B252" s="219"/>
      <c r="C252" s="219"/>
      <c r="D252" s="219"/>
      <c r="E252" s="219"/>
      <c r="F252" s="219"/>
      <c r="G252" s="219"/>
      <c r="H252" s="219"/>
      <c r="I252" s="231"/>
      <c r="J252" s="219"/>
      <c r="K252" s="231"/>
      <c r="L252" s="231"/>
      <c r="M252" s="231"/>
      <c r="N252" s="231"/>
      <c r="O252" s="219"/>
      <c r="AC252" s="219"/>
    </row>
    <row r="253" customFormat="false" ht="21" hidden="false" customHeight="true" outlineLevel="0" collapsed="false">
      <c r="A253" s="34"/>
      <c r="B253" s="219"/>
      <c r="C253" s="219"/>
      <c r="D253" s="219"/>
      <c r="E253" s="219"/>
      <c r="F253" s="219"/>
      <c r="G253" s="219"/>
      <c r="H253" s="219"/>
      <c r="I253" s="231"/>
      <c r="J253" s="219"/>
      <c r="K253" s="231"/>
      <c r="L253" s="231"/>
      <c r="M253" s="231"/>
      <c r="N253" s="231"/>
      <c r="O253" s="219"/>
      <c r="AC253" s="219"/>
    </row>
    <row r="254" customFormat="false" ht="21" hidden="false" customHeight="true" outlineLevel="0" collapsed="false">
      <c r="A254" s="34"/>
      <c r="B254" s="219"/>
      <c r="C254" s="219"/>
      <c r="D254" s="219"/>
      <c r="E254" s="219"/>
      <c r="F254" s="219"/>
      <c r="G254" s="219"/>
      <c r="H254" s="219"/>
      <c r="I254" s="231"/>
      <c r="J254" s="219"/>
      <c r="K254" s="231"/>
      <c r="L254" s="231"/>
      <c r="M254" s="231"/>
      <c r="N254" s="231"/>
      <c r="O254" s="219"/>
      <c r="AC254" s="219"/>
    </row>
    <row r="255" customFormat="false" ht="21" hidden="false" customHeight="true" outlineLevel="0" collapsed="false">
      <c r="A255" s="34"/>
      <c r="B255" s="219"/>
      <c r="C255" s="219"/>
      <c r="D255" s="219"/>
      <c r="E255" s="219"/>
      <c r="F255" s="219"/>
      <c r="G255" s="219"/>
      <c r="H255" s="219"/>
      <c r="I255" s="231"/>
      <c r="J255" s="219"/>
      <c r="K255" s="231"/>
      <c r="L255" s="231"/>
      <c r="M255" s="231"/>
      <c r="N255" s="231"/>
      <c r="O255" s="219"/>
      <c r="AC255" s="219"/>
    </row>
    <row r="256" customFormat="false" ht="21" hidden="false" customHeight="true" outlineLevel="0" collapsed="false">
      <c r="A256" s="34"/>
      <c r="B256" s="219"/>
      <c r="C256" s="219"/>
      <c r="D256" s="219"/>
      <c r="E256" s="219"/>
      <c r="F256" s="219"/>
      <c r="G256" s="219"/>
      <c r="H256" s="219"/>
      <c r="I256" s="231"/>
      <c r="J256" s="219"/>
      <c r="K256" s="231"/>
      <c r="L256" s="231"/>
      <c r="M256" s="231"/>
      <c r="N256" s="231"/>
      <c r="O256" s="219"/>
      <c r="AC256" s="219"/>
    </row>
    <row r="257" customFormat="false" ht="21" hidden="false" customHeight="true" outlineLevel="0" collapsed="false">
      <c r="A257" s="34"/>
      <c r="B257" s="219"/>
      <c r="C257" s="219"/>
      <c r="D257" s="219"/>
      <c r="E257" s="219"/>
      <c r="F257" s="219"/>
      <c r="G257" s="219"/>
      <c r="H257" s="219"/>
      <c r="I257" s="231"/>
      <c r="J257" s="219"/>
      <c r="K257" s="231"/>
      <c r="L257" s="231"/>
      <c r="M257" s="231"/>
      <c r="N257" s="231"/>
      <c r="O257" s="219"/>
      <c r="AC257" s="219"/>
    </row>
    <row r="258" customFormat="false" ht="21" hidden="false" customHeight="true" outlineLevel="0" collapsed="false">
      <c r="A258" s="34"/>
      <c r="B258" s="219"/>
      <c r="C258" s="219"/>
      <c r="D258" s="219"/>
      <c r="E258" s="219"/>
      <c r="F258" s="219"/>
      <c r="G258" s="219"/>
      <c r="H258" s="219"/>
      <c r="I258" s="231"/>
      <c r="J258" s="219"/>
      <c r="K258" s="231"/>
      <c r="L258" s="231"/>
      <c r="M258" s="231"/>
      <c r="N258" s="231"/>
      <c r="O258" s="219"/>
      <c r="AC258" s="219"/>
    </row>
    <row r="259" customFormat="false" ht="21" hidden="false" customHeight="true" outlineLevel="0" collapsed="false">
      <c r="A259" s="34"/>
      <c r="B259" s="219"/>
      <c r="C259" s="219"/>
      <c r="D259" s="219"/>
      <c r="E259" s="219"/>
      <c r="F259" s="219"/>
      <c r="G259" s="219"/>
      <c r="H259" s="219"/>
      <c r="I259" s="231"/>
      <c r="J259" s="219"/>
      <c r="K259" s="231"/>
      <c r="L259" s="231"/>
      <c r="M259" s="231"/>
      <c r="N259" s="231"/>
      <c r="O259" s="219"/>
      <c r="AC259" s="219"/>
    </row>
    <row r="260" customFormat="false" ht="21" hidden="false" customHeight="true" outlineLevel="0" collapsed="false">
      <c r="A260" s="34"/>
      <c r="B260" s="219"/>
      <c r="C260" s="219"/>
      <c r="D260" s="219"/>
      <c r="E260" s="219"/>
      <c r="F260" s="219"/>
      <c r="G260" s="219"/>
      <c r="H260" s="219"/>
      <c r="I260" s="231"/>
      <c r="J260" s="219"/>
      <c r="K260" s="231"/>
      <c r="L260" s="231"/>
      <c r="M260" s="231"/>
      <c r="N260" s="231"/>
      <c r="O260" s="219"/>
      <c r="AC260" s="219"/>
    </row>
    <row r="261" customFormat="false" ht="21" hidden="false" customHeight="true" outlineLevel="0" collapsed="false">
      <c r="A261" s="34"/>
      <c r="B261" s="219"/>
      <c r="C261" s="219"/>
      <c r="D261" s="219"/>
      <c r="E261" s="219"/>
      <c r="F261" s="219"/>
      <c r="G261" s="219"/>
      <c r="H261" s="219"/>
      <c r="I261" s="231"/>
      <c r="J261" s="219"/>
      <c r="K261" s="231"/>
      <c r="L261" s="231"/>
      <c r="M261" s="231"/>
      <c r="N261" s="231"/>
      <c r="O261" s="219"/>
      <c r="AC261" s="219"/>
    </row>
    <row r="262" customFormat="false" ht="21" hidden="false" customHeight="true" outlineLevel="0" collapsed="false">
      <c r="A262" s="34"/>
      <c r="B262" s="219"/>
      <c r="C262" s="219"/>
      <c r="D262" s="219"/>
      <c r="E262" s="219"/>
      <c r="F262" s="219"/>
      <c r="G262" s="219"/>
      <c r="H262" s="219"/>
      <c r="I262" s="231"/>
      <c r="J262" s="219"/>
      <c r="K262" s="231"/>
      <c r="L262" s="231"/>
      <c r="M262" s="231"/>
      <c r="N262" s="231"/>
      <c r="O262" s="219"/>
      <c r="AC262" s="219"/>
    </row>
    <row r="263" customFormat="false" ht="21" hidden="false" customHeight="true" outlineLevel="0" collapsed="false">
      <c r="A263" s="34"/>
      <c r="B263" s="219"/>
      <c r="C263" s="219"/>
      <c r="D263" s="219"/>
      <c r="E263" s="219"/>
      <c r="F263" s="219"/>
      <c r="G263" s="219"/>
      <c r="H263" s="219"/>
      <c r="I263" s="231"/>
      <c r="J263" s="219"/>
      <c r="K263" s="231"/>
      <c r="L263" s="231"/>
      <c r="M263" s="231"/>
      <c r="N263" s="231"/>
      <c r="O263" s="219"/>
      <c r="AC263" s="219"/>
    </row>
    <row r="264" customFormat="false" ht="21" hidden="false" customHeight="true" outlineLevel="0" collapsed="false">
      <c r="A264" s="34"/>
      <c r="B264" s="219"/>
      <c r="C264" s="219"/>
      <c r="D264" s="219"/>
      <c r="E264" s="219"/>
      <c r="F264" s="219"/>
      <c r="G264" s="219"/>
      <c r="H264" s="219"/>
      <c r="I264" s="231"/>
      <c r="J264" s="219"/>
      <c r="K264" s="231"/>
      <c r="L264" s="231"/>
      <c r="M264" s="231"/>
      <c r="N264" s="231"/>
      <c r="O264" s="219"/>
      <c r="AC264" s="219"/>
    </row>
    <row r="265" customFormat="false" ht="21" hidden="false" customHeight="true" outlineLevel="0" collapsed="false">
      <c r="A265" s="34"/>
      <c r="B265" s="219"/>
      <c r="C265" s="219"/>
      <c r="D265" s="219"/>
      <c r="E265" s="219"/>
      <c r="F265" s="219"/>
      <c r="G265" s="219"/>
      <c r="H265" s="219"/>
      <c r="I265" s="231"/>
      <c r="J265" s="219"/>
      <c r="K265" s="231"/>
      <c r="L265" s="231"/>
      <c r="M265" s="231"/>
      <c r="N265" s="231"/>
      <c r="O265" s="219"/>
      <c r="AC265" s="219"/>
    </row>
    <row r="266" customFormat="false" ht="21" hidden="false" customHeight="true" outlineLevel="0" collapsed="false">
      <c r="A266" s="34"/>
      <c r="B266" s="219"/>
      <c r="C266" s="219"/>
      <c r="D266" s="219"/>
      <c r="E266" s="219"/>
      <c r="F266" s="219"/>
      <c r="G266" s="219"/>
      <c r="H266" s="219"/>
      <c r="I266" s="231"/>
      <c r="J266" s="219"/>
      <c r="K266" s="231"/>
      <c r="L266" s="231"/>
      <c r="M266" s="231"/>
      <c r="N266" s="231"/>
      <c r="O266" s="219"/>
      <c r="AC266" s="219"/>
    </row>
    <row r="267" customFormat="false" ht="21" hidden="false" customHeight="true" outlineLevel="0" collapsed="false">
      <c r="A267" s="34"/>
      <c r="B267" s="219"/>
      <c r="C267" s="219"/>
      <c r="D267" s="219"/>
      <c r="E267" s="219"/>
      <c r="F267" s="219"/>
      <c r="G267" s="219"/>
      <c r="H267" s="219"/>
      <c r="I267" s="231"/>
      <c r="J267" s="219"/>
      <c r="K267" s="231"/>
      <c r="L267" s="231"/>
      <c r="M267" s="231"/>
      <c r="N267" s="231"/>
      <c r="O267" s="219"/>
      <c r="AC267" s="219"/>
    </row>
    <row r="268" customFormat="false" ht="21" hidden="false" customHeight="true" outlineLevel="0" collapsed="false">
      <c r="A268" s="34"/>
      <c r="B268" s="219"/>
      <c r="C268" s="219"/>
      <c r="D268" s="219"/>
      <c r="E268" s="219"/>
      <c r="F268" s="219"/>
      <c r="G268" s="219"/>
      <c r="H268" s="219"/>
      <c r="I268" s="231"/>
      <c r="J268" s="219"/>
      <c r="K268" s="231"/>
      <c r="L268" s="231"/>
      <c r="M268" s="231"/>
      <c r="N268" s="231"/>
      <c r="O268" s="219"/>
      <c r="AC268" s="219"/>
    </row>
    <row r="269" customFormat="false" ht="21" hidden="false" customHeight="true" outlineLevel="0" collapsed="false">
      <c r="A269" s="34"/>
      <c r="B269" s="219"/>
      <c r="C269" s="219"/>
      <c r="D269" s="219"/>
      <c r="E269" s="219"/>
      <c r="F269" s="219"/>
      <c r="G269" s="219"/>
      <c r="H269" s="219"/>
      <c r="I269" s="231"/>
      <c r="J269" s="219"/>
      <c r="K269" s="231"/>
      <c r="L269" s="231"/>
      <c r="M269" s="231"/>
      <c r="N269" s="231"/>
      <c r="O269" s="219"/>
      <c r="AC269" s="219"/>
    </row>
    <row r="270" customFormat="false" ht="21" hidden="false" customHeight="true" outlineLevel="0" collapsed="false">
      <c r="A270" s="34"/>
      <c r="B270" s="219"/>
      <c r="C270" s="219"/>
      <c r="D270" s="219"/>
      <c r="E270" s="219"/>
      <c r="F270" s="219"/>
      <c r="G270" s="219"/>
      <c r="H270" s="219"/>
      <c r="I270" s="231"/>
      <c r="J270" s="219"/>
      <c r="K270" s="231"/>
      <c r="L270" s="231"/>
      <c r="M270" s="231"/>
      <c r="N270" s="231"/>
      <c r="O270" s="219"/>
      <c r="AC270" s="219"/>
    </row>
    <row r="271" customFormat="false" ht="21" hidden="false" customHeight="true" outlineLevel="0" collapsed="false">
      <c r="A271" s="34"/>
      <c r="B271" s="219"/>
      <c r="C271" s="219"/>
      <c r="D271" s="219"/>
      <c r="E271" s="219"/>
      <c r="F271" s="219"/>
      <c r="G271" s="219"/>
      <c r="H271" s="219"/>
      <c r="I271" s="231"/>
      <c r="J271" s="219"/>
      <c r="K271" s="231"/>
      <c r="L271" s="231"/>
      <c r="M271" s="231"/>
      <c r="N271" s="231"/>
      <c r="O271" s="219"/>
      <c r="AC271" s="219"/>
    </row>
    <row r="272" customFormat="false" ht="21" hidden="false" customHeight="true" outlineLevel="0" collapsed="false">
      <c r="A272" s="34"/>
      <c r="B272" s="219"/>
      <c r="C272" s="219"/>
      <c r="D272" s="219"/>
      <c r="E272" s="219"/>
      <c r="F272" s="219"/>
      <c r="G272" s="219"/>
      <c r="H272" s="219"/>
      <c r="I272" s="231"/>
      <c r="J272" s="219"/>
      <c r="K272" s="231"/>
      <c r="L272" s="231"/>
      <c r="M272" s="231"/>
      <c r="N272" s="231"/>
      <c r="O272" s="219"/>
      <c r="AC272" s="219"/>
    </row>
    <row r="273" customFormat="false" ht="21" hidden="false" customHeight="true" outlineLevel="0" collapsed="false">
      <c r="A273" s="34"/>
      <c r="B273" s="219"/>
      <c r="C273" s="219"/>
      <c r="D273" s="219"/>
      <c r="E273" s="219"/>
      <c r="F273" s="219"/>
      <c r="G273" s="219"/>
      <c r="H273" s="219"/>
      <c r="I273" s="231"/>
      <c r="J273" s="219"/>
      <c r="K273" s="231"/>
      <c r="L273" s="231"/>
      <c r="M273" s="231"/>
      <c r="N273" s="231"/>
      <c r="O273" s="219"/>
      <c r="AC273" s="219"/>
    </row>
    <row r="274" customFormat="false" ht="21" hidden="false" customHeight="true" outlineLevel="0" collapsed="false">
      <c r="A274" s="34"/>
      <c r="B274" s="219"/>
      <c r="C274" s="219"/>
      <c r="D274" s="219"/>
      <c r="E274" s="219"/>
      <c r="F274" s="219"/>
      <c r="G274" s="219"/>
      <c r="H274" s="219"/>
      <c r="I274" s="231"/>
      <c r="J274" s="219"/>
      <c r="K274" s="231"/>
      <c r="L274" s="231"/>
      <c r="M274" s="231"/>
      <c r="N274" s="231"/>
      <c r="O274" s="219"/>
      <c r="AC274" s="219"/>
    </row>
    <row r="275" customFormat="false" ht="21" hidden="false" customHeight="true" outlineLevel="0" collapsed="false">
      <c r="A275" s="34"/>
      <c r="B275" s="219"/>
      <c r="C275" s="219"/>
      <c r="D275" s="219"/>
      <c r="E275" s="219"/>
      <c r="F275" s="219"/>
      <c r="G275" s="219"/>
      <c r="H275" s="219"/>
      <c r="I275" s="231"/>
      <c r="J275" s="219"/>
      <c r="K275" s="231"/>
      <c r="L275" s="231"/>
      <c r="M275" s="231"/>
      <c r="N275" s="231"/>
      <c r="O275" s="219"/>
      <c r="AC275" s="219"/>
    </row>
    <row r="276" customFormat="false" ht="21" hidden="false" customHeight="true" outlineLevel="0" collapsed="false">
      <c r="A276" s="34"/>
      <c r="B276" s="219"/>
      <c r="C276" s="219"/>
      <c r="D276" s="219"/>
      <c r="E276" s="219"/>
      <c r="F276" s="219"/>
      <c r="G276" s="219"/>
      <c r="H276" s="219"/>
      <c r="I276" s="231"/>
      <c r="J276" s="219"/>
      <c r="K276" s="231"/>
      <c r="L276" s="231"/>
      <c r="M276" s="231"/>
      <c r="N276" s="231"/>
      <c r="O276" s="219"/>
      <c r="AC276" s="219"/>
    </row>
    <row r="277" customFormat="false" ht="21" hidden="false" customHeight="true" outlineLevel="0" collapsed="false">
      <c r="A277" s="34"/>
      <c r="B277" s="219"/>
      <c r="C277" s="219"/>
      <c r="D277" s="219"/>
      <c r="E277" s="219"/>
      <c r="F277" s="219"/>
      <c r="G277" s="219"/>
      <c r="H277" s="219"/>
      <c r="I277" s="231"/>
      <c r="J277" s="219"/>
      <c r="K277" s="231"/>
      <c r="L277" s="231"/>
      <c r="M277" s="231"/>
      <c r="N277" s="231"/>
      <c r="O277" s="219"/>
      <c r="AC277" s="219"/>
    </row>
    <row r="278" customFormat="false" ht="21" hidden="false" customHeight="true" outlineLevel="0" collapsed="false">
      <c r="A278" s="34"/>
      <c r="B278" s="219"/>
      <c r="C278" s="219"/>
      <c r="D278" s="219"/>
      <c r="E278" s="219"/>
      <c r="F278" s="219"/>
      <c r="G278" s="219"/>
      <c r="H278" s="219"/>
      <c r="I278" s="231"/>
      <c r="J278" s="219"/>
      <c r="K278" s="231"/>
      <c r="L278" s="231"/>
      <c r="M278" s="231"/>
      <c r="N278" s="231"/>
      <c r="O278" s="219"/>
      <c r="AC278" s="219"/>
    </row>
    <row r="279" customFormat="false" ht="21" hidden="false" customHeight="true" outlineLevel="0" collapsed="false">
      <c r="A279" s="34"/>
      <c r="B279" s="219"/>
      <c r="C279" s="219"/>
      <c r="D279" s="219"/>
      <c r="E279" s="219"/>
      <c r="F279" s="219"/>
      <c r="G279" s="219"/>
      <c r="H279" s="219"/>
      <c r="I279" s="231"/>
      <c r="J279" s="219"/>
      <c r="K279" s="231"/>
      <c r="L279" s="231"/>
      <c r="M279" s="231"/>
      <c r="N279" s="231"/>
      <c r="O279" s="219"/>
      <c r="AC279" s="219"/>
    </row>
    <row r="280" customFormat="false" ht="21" hidden="false" customHeight="true" outlineLevel="0" collapsed="false">
      <c r="A280" s="34"/>
      <c r="B280" s="219"/>
      <c r="C280" s="219"/>
      <c r="D280" s="219"/>
      <c r="E280" s="219"/>
      <c r="F280" s="219"/>
      <c r="G280" s="219"/>
      <c r="H280" s="219"/>
      <c r="I280" s="231"/>
      <c r="J280" s="219"/>
      <c r="K280" s="231"/>
      <c r="L280" s="231"/>
      <c r="M280" s="231"/>
      <c r="N280" s="231"/>
      <c r="O280" s="219"/>
      <c r="AC280" s="219"/>
    </row>
    <row r="281" customFormat="false" ht="21" hidden="false" customHeight="true" outlineLevel="0" collapsed="false">
      <c r="A281" s="34"/>
      <c r="B281" s="219"/>
      <c r="C281" s="219"/>
      <c r="D281" s="219"/>
      <c r="E281" s="219"/>
      <c r="F281" s="219"/>
      <c r="G281" s="219"/>
      <c r="H281" s="219"/>
      <c r="I281" s="231"/>
      <c r="J281" s="219"/>
      <c r="K281" s="231"/>
      <c r="L281" s="231"/>
      <c r="M281" s="231"/>
      <c r="N281" s="231"/>
      <c r="O281" s="219"/>
      <c r="AC281" s="219"/>
    </row>
    <row r="282" customFormat="false" ht="21" hidden="false" customHeight="true" outlineLevel="0" collapsed="false">
      <c r="A282" s="34"/>
      <c r="B282" s="219"/>
      <c r="C282" s="219"/>
      <c r="D282" s="219"/>
      <c r="E282" s="219"/>
      <c r="F282" s="219"/>
      <c r="G282" s="219"/>
      <c r="H282" s="219"/>
      <c r="I282" s="231"/>
      <c r="J282" s="219"/>
      <c r="K282" s="231"/>
      <c r="L282" s="231"/>
      <c r="M282" s="231"/>
      <c r="N282" s="231"/>
      <c r="O282" s="219"/>
      <c r="AC282" s="219"/>
    </row>
    <row r="283" customFormat="false" ht="21" hidden="false" customHeight="true" outlineLevel="0" collapsed="false">
      <c r="A283" s="34"/>
      <c r="B283" s="219"/>
      <c r="C283" s="219"/>
      <c r="D283" s="219"/>
      <c r="E283" s="219"/>
      <c r="F283" s="219"/>
      <c r="G283" s="219"/>
      <c r="H283" s="219"/>
      <c r="I283" s="231"/>
      <c r="J283" s="219"/>
      <c r="K283" s="231"/>
      <c r="L283" s="231"/>
      <c r="M283" s="231"/>
      <c r="N283" s="231"/>
      <c r="O283" s="219"/>
      <c r="AC283" s="219"/>
    </row>
    <row r="284" customFormat="false" ht="21" hidden="false" customHeight="true" outlineLevel="0" collapsed="false">
      <c r="A284" s="34"/>
      <c r="B284" s="219"/>
      <c r="C284" s="219"/>
      <c r="D284" s="219"/>
      <c r="E284" s="219"/>
      <c r="F284" s="219"/>
      <c r="G284" s="219"/>
      <c r="H284" s="219"/>
      <c r="I284" s="231"/>
      <c r="J284" s="219"/>
      <c r="K284" s="231"/>
      <c r="L284" s="231"/>
      <c r="M284" s="231"/>
      <c r="N284" s="231"/>
      <c r="O284" s="219"/>
      <c r="AC284" s="219"/>
    </row>
    <row r="285" customFormat="false" ht="21" hidden="false" customHeight="true" outlineLevel="0" collapsed="false">
      <c r="A285" s="34"/>
      <c r="B285" s="219"/>
      <c r="C285" s="219"/>
      <c r="D285" s="219"/>
      <c r="E285" s="219"/>
      <c r="F285" s="219"/>
      <c r="G285" s="219"/>
      <c r="H285" s="219"/>
      <c r="I285" s="231"/>
      <c r="J285" s="219"/>
      <c r="K285" s="231"/>
      <c r="L285" s="231"/>
      <c r="M285" s="231"/>
      <c r="N285" s="231"/>
      <c r="O285" s="219"/>
      <c r="AC285" s="219"/>
    </row>
    <row r="286" customFormat="false" ht="21" hidden="false" customHeight="true" outlineLevel="0" collapsed="false">
      <c r="A286" s="34"/>
      <c r="B286" s="219"/>
      <c r="C286" s="219"/>
      <c r="D286" s="219"/>
      <c r="E286" s="219"/>
      <c r="F286" s="219"/>
      <c r="G286" s="219"/>
      <c r="H286" s="219"/>
      <c r="I286" s="231"/>
      <c r="J286" s="219"/>
      <c r="K286" s="231"/>
      <c r="L286" s="231"/>
      <c r="M286" s="231"/>
      <c r="N286" s="231"/>
      <c r="O286" s="219"/>
      <c r="AC286" s="219"/>
    </row>
    <row r="287" customFormat="false" ht="21" hidden="false" customHeight="true" outlineLevel="0" collapsed="false">
      <c r="A287" s="34"/>
      <c r="B287" s="219"/>
      <c r="C287" s="219"/>
      <c r="D287" s="219"/>
      <c r="E287" s="219"/>
      <c r="F287" s="219"/>
      <c r="G287" s="219"/>
      <c r="H287" s="219"/>
      <c r="I287" s="231"/>
      <c r="J287" s="219"/>
      <c r="K287" s="231"/>
      <c r="L287" s="231"/>
      <c r="M287" s="231"/>
      <c r="N287" s="231"/>
      <c r="O287" s="219"/>
      <c r="AC287" s="219"/>
    </row>
    <row r="288" customFormat="false" ht="21" hidden="false" customHeight="true" outlineLevel="0" collapsed="false">
      <c r="A288" s="34"/>
      <c r="B288" s="219"/>
      <c r="C288" s="219"/>
      <c r="D288" s="219"/>
      <c r="E288" s="219"/>
      <c r="F288" s="219"/>
      <c r="G288" s="219"/>
      <c r="H288" s="219"/>
      <c r="I288" s="231"/>
      <c r="J288" s="219"/>
      <c r="K288" s="231"/>
      <c r="L288" s="231"/>
      <c r="M288" s="231"/>
      <c r="N288" s="231"/>
      <c r="O288" s="219"/>
      <c r="AC288" s="219"/>
    </row>
    <row r="289" customFormat="false" ht="21" hidden="false" customHeight="true" outlineLevel="0" collapsed="false">
      <c r="A289" s="34"/>
      <c r="B289" s="219"/>
      <c r="C289" s="219"/>
      <c r="D289" s="219"/>
      <c r="E289" s="219"/>
      <c r="F289" s="219"/>
      <c r="G289" s="219"/>
      <c r="H289" s="219"/>
      <c r="I289" s="231"/>
      <c r="J289" s="219"/>
      <c r="K289" s="231"/>
      <c r="L289" s="231"/>
      <c r="M289" s="231"/>
      <c r="N289" s="231"/>
      <c r="O289" s="219"/>
      <c r="AC289" s="219"/>
    </row>
    <row r="290" customFormat="false" ht="21" hidden="false" customHeight="true" outlineLevel="0" collapsed="false">
      <c r="A290" s="34"/>
      <c r="B290" s="219"/>
      <c r="C290" s="219"/>
      <c r="D290" s="219"/>
      <c r="E290" s="219"/>
      <c r="F290" s="219"/>
      <c r="G290" s="219"/>
      <c r="H290" s="219"/>
      <c r="I290" s="231"/>
      <c r="J290" s="219"/>
      <c r="K290" s="231"/>
      <c r="L290" s="231"/>
      <c r="M290" s="231"/>
      <c r="N290" s="231"/>
      <c r="O290" s="219"/>
      <c r="AC290" s="219"/>
    </row>
    <row r="291" customFormat="false" ht="21" hidden="false" customHeight="true" outlineLevel="0" collapsed="false">
      <c r="A291" s="34"/>
      <c r="B291" s="219"/>
      <c r="C291" s="219"/>
      <c r="D291" s="219"/>
      <c r="E291" s="219"/>
      <c r="F291" s="219"/>
      <c r="G291" s="219"/>
      <c r="H291" s="219"/>
      <c r="I291" s="231"/>
      <c r="J291" s="219"/>
      <c r="K291" s="231"/>
      <c r="L291" s="231"/>
      <c r="M291" s="231"/>
      <c r="N291" s="231"/>
      <c r="O291" s="219"/>
      <c r="AC291" s="219"/>
    </row>
    <row r="292" customFormat="false" ht="21" hidden="false" customHeight="true" outlineLevel="0" collapsed="false">
      <c r="A292" s="34"/>
      <c r="B292" s="219"/>
      <c r="C292" s="219"/>
      <c r="D292" s="219"/>
      <c r="E292" s="219"/>
      <c r="F292" s="219"/>
      <c r="G292" s="219"/>
      <c r="H292" s="219"/>
      <c r="I292" s="231"/>
      <c r="J292" s="219"/>
      <c r="K292" s="231"/>
      <c r="L292" s="231"/>
      <c r="M292" s="231"/>
      <c r="N292" s="231"/>
      <c r="O292" s="219"/>
      <c r="AC292" s="219"/>
    </row>
    <row r="293" customFormat="false" ht="21" hidden="false" customHeight="true" outlineLevel="0" collapsed="false">
      <c r="A293" s="34"/>
      <c r="B293" s="219"/>
      <c r="C293" s="219"/>
      <c r="D293" s="219"/>
      <c r="E293" s="219"/>
      <c r="F293" s="219"/>
      <c r="G293" s="219"/>
      <c r="H293" s="219"/>
      <c r="I293" s="231"/>
      <c r="J293" s="219"/>
      <c r="K293" s="231"/>
      <c r="L293" s="231"/>
      <c r="M293" s="231"/>
      <c r="N293" s="231"/>
      <c r="O293" s="219"/>
      <c r="AC293" s="219"/>
    </row>
    <row r="294" customFormat="false" ht="21" hidden="false" customHeight="true" outlineLevel="0" collapsed="false">
      <c r="A294" s="34"/>
      <c r="B294" s="219"/>
      <c r="C294" s="219"/>
      <c r="D294" s="219"/>
      <c r="E294" s="219"/>
      <c r="F294" s="219"/>
      <c r="G294" s="219"/>
      <c r="H294" s="219"/>
      <c r="I294" s="231"/>
      <c r="J294" s="219"/>
      <c r="K294" s="231"/>
      <c r="L294" s="231"/>
      <c r="M294" s="231"/>
      <c r="N294" s="231"/>
      <c r="O294" s="219"/>
      <c r="AC294" s="219"/>
    </row>
    <row r="295" customFormat="false" ht="21" hidden="false" customHeight="true" outlineLevel="0" collapsed="false">
      <c r="A295" s="34"/>
      <c r="B295" s="219"/>
      <c r="C295" s="219"/>
      <c r="D295" s="219"/>
      <c r="E295" s="219"/>
      <c r="F295" s="219"/>
      <c r="G295" s="219"/>
      <c r="H295" s="219"/>
      <c r="I295" s="231"/>
      <c r="J295" s="219"/>
      <c r="K295" s="231"/>
      <c r="L295" s="231"/>
      <c r="M295" s="231"/>
      <c r="N295" s="231"/>
      <c r="O295" s="219"/>
      <c r="AC295" s="219"/>
    </row>
    <row r="296" customFormat="false" ht="21" hidden="false" customHeight="true" outlineLevel="0" collapsed="false">
      <c r="A296" s="34"/>
      <c r="B296" s="219"/>
      <c r="C296" s="219"/>
      <c r="D296" s="219"/>
      <c r="E296" s="219"/>
      <c r="F296" s="219"/>
      <c r="G296" s="219"/>
      <c r="H296" s="219"/>
      <c r="I296" s="231"/>
      <c r="J296" s="219"/>
      <c r="K296" s="231"/>
      <c r="L296" s="231"/>
      <c r="M296" s="231"/>
      <c r="N296" s="231"/>
      <c r="O296" s="219"/>
      <c r="AC296" s="219"/>
    </row>
    <row r="297" customFormat="false" ht="21" hidden="false" customHeight="true" outlineLevel="0" collapsed="false">
      <c r="A297" s="34"/>
      <c r="B297" s="219"/>
      <c r="C297" s="219"/>
      <c r="D297" s="219"/>
      <c r="E297" s="219"/>
      <c r="F297" s="219"/>
      <c r="G297" s="219"/>
      <c r="H297" s="219"/>
      <c r="I297" s="231"/>
      <c r="J297" s="219"/>
      <c r="K297" s="231"/>
      <c r="L297" s="231"/>
      <c r="M297" s="231"/>
      <c r="N297" s="231"/>
      <c r="O297" s="219"/>
      <c r="AC297" s="219"/>
    </row>
    <row r="298" customFormat="false" ht="21" hidden="false" customHeight="true" outlineLevel="0" collapsed="false">
      <c r="A298" s="34"/>
      <c r="B298" s="219"/>
      <c r="C298" s="219"/>
      <c r="D298" s="219"/>
      <c r="E298" s="219"/>
      <c r="F298" s="219"/>
      <c r="G298" s="219"/>
      <c r="H298" s="219"/>
      <c r="I298" s="231"/>
      <c r="J298" s="219"/>
      <c r="K298" s="231"/>
      <c r="L298" s="231"/>
      <c r="M298" s="231"/>
      <c r="N298" s="231"/>
      <c r="O298" s="219"/>
      <c r="AC298" s="219"/>
    </row>
    <row r="299" customFormat="false" ht="21" hidden="false" customHeight="true" outlineLevel="0" collapsed="false">
      <c r="A299" s="34"/>
      <c r="B299" s="219"/>
      <c r="C299" s="219"/>
      <c r="D299" s="219"/>
      <c r="E299" s="219"/>
      <c r="F299" s="219"/>
      <c r="G299" s="219"/>
      <c r="H299" s="219"/>
      <c r="I299" s="231"/>
      <c r="J299" s="219"/>
      <c r="K299" s="231"/>
      <c r="L299" s="231"/>
      <c r="M299" s="231"/>
      <c r="N299" s="231"/>
      <c r="O299" s="219"/>
      <c r="AC299" s="219"/>
    </row>
    <row r="300" customFormat="false" ht="21" hidden="false" customHeight="true" outlineLevel="0" collapsed="false">
      <c r="A300" s="34"/>
      <c r="B300" s="219"/>
      <c r="C300" s="219"/>
      <c r="D300" s="219"/>
      <c r="E300" s="219"/>
      <c r="F300" s="219"/>
      <c r="G300" s="219"/>
      <c r="H300" s="219"/>
      <c r="I300" s="231"/>
      <c r="J300" s="219"/>
      <c r="K300" s="231"/>
      <c r="L300" s="231"/>
      <c r="M300" s="231"/>
      <c r="N300" s="231"/>
      <c r="O300" s="219"/>
      <c r="AC300" s="219"/>
    </row>
    <row r="301" customFormat="false" ht="21" hidden="false" customHeight="true" outlineLevel="0" collapsed="false">
      <c r="A301" s="34"/>
      <c r="B301" s="219"/>
      <c r="C301" s="219"/>
      <c r="D301" s="219"/>
      <c r="E301" s="219"/>
      <c r="F301" s="219"/>
      <c r="G301" s="219"/>
      <c r="H301" s="219"/>
      <c r="I301" s="231"/>
      <c r="J301" s="219"/>
      <c r="K301" s="231"/>
      <c r="L301" s="231"/>
      <c r="M301" s="231"/>
      <c r="N301" s="231"/>
      <c r="O301" s="219"/>
      <c r="AC301" s="219"/>
    </row>
    <row r="302" customFormat="false" ht="21" hidden="false" customHeight="true" outlineLevel="0" collapsed="false">
      <c r="A302" s="34"/>
      <c r="B302" s="219"/>
      <c r="C302" s="219"/>
      <c r="D302" s="219"/>
      <c r="E302" s="219"/>
      <c r="F302" s="219"/>
      <c r="G302" s="219"/>
      <c r="H302" s="219"/>
      <c r="I302" s="231"/>
      <c r="J302" s="219"/>
      <c r="K302" s="231"/>
      <c r="L302" s="231"/>
      <c r="M302" s="231"/>
      <c r="N302" s="231"/>
      <c r="O302" s="219"/>
      <c r="AC302" s="219"/>
    </row>
    <row r="303" customFormat="false" ht="21" hidden="false" customHeight="true" outlineLevel="0" collapsed="false">
      <c r="A303" s="34"/>
      <c r="B303" s="219"/>
      <c r="C303" s="219"/>
      <c r="D303" s="219"/>
      <c r="E303" s="219"/>
      <c r="F303" s="219"/>
      <c r="G303" s="219"/>
      <c r="H303" s="219"/>
      <c r="I303" s="231"/>
      <c r="J303" s="219"/>
      <c r="K303" s="231"/>
      <c r="L303" s="231"/>
      <c r="M303" s="231"/>
      <c r="N303" s="231"/>
      <c r="O303" s="219"/>
      <c r="AC303" s="219"/>
    </row>
    <row r="304" customFormat="false" ht="21" hidden="false" customHeight="true" outlineLevel="0" collapsed="false">
      <c r="A304" s="34"/>
      <c r="B304" s="219"/>
      <c r="C304" s="219"/>
      <c r="D304" s="219"/>
      <c r="E304" s="219"/>
      <c r="F304" s="219"/>
      <c r="G304" s="219"/>
      <c r="H304" s="219"/>
      <c r="I304" s="231"/>
      <c r="J304" s="219"/>
      <c r="K304" s="231"/>
      <c r="L304" s="231"/>
      <c r="M304" s="231"/>
      <c r="N304" s="231"/>
      <c r="O304" s="219"/>
      <c r="AC304" s="219"/>
    </row>
    <row r="305" customFormat="false" ht="21" hidden="false" customHeight="true" outlineLevel="0" collapsed="false">
      <c r="A305" s="34"/>
      <c r="B305" s="219"/>
      <c r="C305" s="219"/>
      <c r="D305" s="219"/>
      <c r="E305" s="219"/>
      <c r="F305" s="219"/>
      <c r="G305" s="219"/>
      <c r="H305" s="219"/>
      <c r="I305" s="231"/>
      <c r="J305" s="219"/>
      <c r="K305" s="231"/>
      <c r="L305" s="231"/>
      <c r="M305" s="231"/>
      <c r="N305" s="231"/>
      <c r="O305" s="219"/>
      <c r="AC305" s="219"/>
    </row>
    <row r="306" customFormat="false" ht="21" hidden="false" customHeight="true" outlineLevel="0" collapsed="false">
      <c r="A306" s="34"/>
      <c r="B306" s="219"/>
      <c r="C306" s="219"/>
      <c r="D306" s="219"/>
      <c r="E306" s="219"/>
      <c r="F306" s="219"/>
      <c r="G306" s="219"/>
      <c r="H306" s="219"/>
      <c r="I306" s="231"/>
      <c r="J306" s="219"/>
      <c r="K306" s="231"/>
      <c r="L306" s="231"/>
      <c r="M306" s="231"/>
      <c r="N306" s="231"/>
      <c r="O306" s="219"/>
      <c r="AC306" s="219"/>
    </row>
    <row r="307" customFormat="false" ht="21" hidden="false" customHeight="true" outlineLevel="0" collapsed="false">
      <c r="A307" s="34"/>
      <c r="B307" s="219"/>
      <c r="C307" s="219"/>
      <c r="D307" s="219"/>
      <c r="E307" s="219"/>
      <c r="F307" s="219"/>
      <c r="G307" s="219"/>
      <c r="H307" s="219"/>
      <c r="I307" s="231"/>
      <c r="J307" s="219"/>
      <c r="K307" s="231"/>
      <c r="L307" s="231"/>
      <c r="M307" s="231"/>
      <c r="N307" s="231"/>
      <c r="O307" s="219"/>
      <c r="AC307" s="219"/>
    </row>
    <row r="308" customFormat="false" ht="21" hidden="false" customHeight="true" outlineLevel="0" collapsed="false">
      <c r="A308" s="34"/>
      <c r="B308" s="219"/>
      <c r="C308" s="219"/>
      <c r="D308" s="219"/>
      <c r="E308" s="219"/>
      <c r="F308" s="219"/>
      <c r="G308" s="219"/>
      <c r="H308" s="219"/>
      <c r="I308" s="231"/>
      <c r="J308" s="219"/>
      <c r="K308" s="231"/>
      <c r="L308" s="231"/>
      <c r="M308" s="231"/>
      <c r="N308" s="231"/>
      <c r="O308" s="219"/>
      <c r="AC308" s="219"/>
    </row>
    <row r="309" customFormat="false" ht="21" hidden="false" customHeight="true" outlineLevel="0" collapsed="false">
      <c r="A309" s="34"/>
      <c r="B309" s="219"/>
      <c r="C309" s="219"/>
      <c r="D309" s="219"/>
      <c r="E309" s="219"/>
      <c r="F309" s="219"/>
      <c r="G309" s="219"/>
      <c r="H309" s="219"/>
      <c r="I309" s="231"/>
      <c r="J309" s="219"/>
      <c r="K309" s="231"/>
      <c r="L309" s="231"/>
      <c r="M309" s="231"/>
      <c r="N309" s="231"/>
      <c r="O309" s="219"/>
      <c r="AC309" s="219"/>
    </row>
    <row r="310" customFormat="false" ht="21" hidden="false" customHeight="true" outlineLevel="0" collapsed="false">
      <c r="A310" s="34"/>
      <c r="B310" s="219"/>
      <c r="C310" s="219"/>
      <c r="D310" s="219"/>
      <c r="E310" s="219"/>
      <c r="F310" s="219"/>
      <c r="G310" s="219"/>
      <c r="H310" s="219"/>
      <c r="I310" s="231"/>
      <c r="J310" s="219"/>
      <c r="K310" s="231"/>
      <c r="L310" s="231"/>
      <c r="M310" s="231"/>
      <c r="N310" s="231"/>
      <c r="O310" s="219"/>
      <c r="AC310" s="219"/>
    </row>
    <row r="311" customFormat="false" ht="21" hidden="false" customHeight="true" outlineLevel="0" collapsed="false">
      <c r="A311" s="34"/>
      <c r="B311" s="219"/>
      <c r="C311" s="219"/>
      <c r="D311" s="219"/>
      <c r="E311" s="219"/>
      <c r="F311" s="219"/>
      <c r="G311" s="219"/>
      <c r="H311" s="219"/>
      <c r="I311" s="231"/>
      <c r="J311" s="219"/>
      <c r="K311" s="231"/>
      <c r="L311" s="231"/>
      <c r="M311" s="231"/>
      <c r="N311" s="231"/>
      <c r="O311" s="219"/>
      <c r="AC311" s="219"/>
    </row>
    <row r="312" customFormat="false" ht="21" hidden="false" customHeight="true" outlineLevel="0" collapsed="false">
      <c r="A312" s="34"/>
      <c r="B312" s="219"/>
      <c r="C312" s="219"/>
      <c r="D312" s="219"/>
      <c r="E312" s="219"/>
      <c r="F312" s="219"/>
      <c r="G312" s="219"/>
      <c r="H312" s="219"/>
      <c r="I312" s="231"/>
      <c r="J312" s="219"/>
      <c r="K312" s="231"/>
      <c r="L312" s="231"/>
      <c r="M312" s="231"/>
      <c r="N312" s="231"/>
      <c r="O312" s="219"/>
      <c r="AC312" s="219"/>
    </row>
    <row r="313" customFormat="false" ht="21" hidden="false" customHeight="true" outlineLevel="0" collapsed="false">
      <c r="A313" s="34"/>
      <c r="B313" s="219"/>
      <c r="C313" s="219"/>
      <c r="D313" s="219"/>
      <c r="E313" s="219"/>
      <c r="F313" s="219"/>
      <c r="G313" s="219"/>
      <c r="H313" s="219"/>
      <c r="I313" s="231"/>
      <c r="J313" s="219"/>
      <c r="K313" s="231"/>
      <c r="L313" s="231"/>
      <c r="M313" s="231"/>
      <c r="N313" s="231"/>
      <c r="O313" s="219"/>
      <c r="AC313" s="219"/>
    </row>
    <row r="314" customFormat="false" ht="21" hidden="false" customHeight="true" outlineLevel="0" collapsed="false">
      <c r="A314" s="34"/>
      <c r="B314" s="219"/>
      <c r="C314" s="219"/>
      <c r="D314" s="219"/>
      <c r="E314" s="219"/>
      <c r="F314" s="219"/>
      <c r="G314" s="219"/>
      <c r="H314" s="219"/>
      <c r="I314" s="231"/>
      <c r="J314" s="219"/>
      <c r="K314" s="231"/>
      <c r="L314" s="231"/>
      <c r="M314" s="231"/>
      <c r="N314" s="231"/>
      <c r="O314" s="219"/>
      <c r="AC314" s="219"/>
    </row>
    <row r="315" customFormat="false" ht="21" hidden="false" customHeight="true" outlineLevel="0" collapsed="false">
      <c r="A315" s="34"/>
      <c r="B315" s="219"/>
      <c r="C315" s="219"/>
      <c r="D315" s="219"/>
      <c r="E315" s="219"/>
      <c r="F315" s="219"/>
      <c r="G315" s="219"/>
      <c r="H315" s="219"/>
      <c r="I315" s="231"/>
      <c r="J315" s="219"/>
      <c r="K315" s="231"/>
      <c r="L315" s="231"/>
      <c r="M315" s="231"/>
      <c r="N315" s="231"/>
      <c r="O315" s="219"/>
      <c r="AC315" s="219"/>
    </row>
    <row r="316" customFormat="false" ht="21" hidden="false" customHeight="true" outlineLevel="0" collapsed="false">
      <c r="A316" s="34"/>
      <c r="B316" s="219"/>
      <c r="C316" s="219"/>
      <c r="D316" s="219"/>
      <c r="E316" s="219"/>
      <c r="F316" s="219"/>
      <c r="G316" s="219"/>
      <c r="H316" s="219"/>
      <c r="I316" s="231"/>
      <c r="J316" s="219"/>
      <c r="K316" s="231"/>
      <c r="L316" s="231"/>
      <c r="M316" s="231"/>
      <c r="N316" s="231"/>
      <c r="O316" s="219"/>
      <c r="AC316" s="219"/>
    </row>
    <row r="317" customFormat="false" ht="21" hidden="false" customHeight="true" outlineLevel="0" collapsed="false">
      <c r="A317" s="34"/>
      <c r="B317" s="219"/>
      <c r="C317" s="219"/>
      <c r="D317" s="219"/>
      <c r="E317" s="219"/>
      <c r="F317" s="219"/>
      <c r="G317" s="219"/>
      <c r="H317" s="219"/>
      <c r="I317" s="231"/>
      <c r="J317" s="219"/>
      <c r="K317" s="231"/>
      <c r="L317" s="231"/>
      <c r="M317" s="231"/>
      <c r="N317" s="231"/>
      <c r="O317" s="219"/>
      <c r="AC317" s="219"/>
    </row>
    <row r="318" customFormat="false" ht="21" hidden="false" customHeight="true" outlineLevel="0" collapsed="false">
      <c r="A318" s="34"/>
      <c r="B318" s="219"/>
      <c r="C318" s="219"/>
      <c r="D318" s="219"/>
      <c r="E318" s="219"/>
      <c r="F318" s="219"/>
      <c r="G318" s="219"/>
      <c r="H318" s="219"/>
      <c r="I318" s="231"/>
      <c r="J318" s="219"/>
      <c r="K318" s="231"/>
      <c r="L318" s="231"/>
      <c r="M318" s="231"/>
      <c r="N318" s="231"/>
      <c r="O318" s="219"/>
      <c r="AC318" s="219"/>
    </row>
    <row r="319" customFormat="false" ht="21" hidden="false" customHeight="true" outlineLevel="0" collapsed="false">
      <c r="A319" s="34"/>
      <c r="B319" s="219"/>
      <c r="C319" s="219"/>
      <c r="D319" s="219"/>
      <c r="E319" s="219"/>
      <c r="F319" s="219"/>
      <c r="G319" s="219"/>
      <c r="H319" s="219"/>
      <c r="I319" s="231"/>
      <c r="J319" s="219"/>
      <c r="K319" s="231"/>
      <c r="L319" s="231"/>
      <c r="M319" s="231"/>
      <c r="N319" s="231"/>
      <c r="O319" s="219"/>
      <c r="AC319" s="219"/>
    </row>
    <row r="320" customFormat="false" ht="21" hidden="false" customHeight="true" outlineLevel="0" collapsed="false">
      <c r="A320" s="34"/>
      <c r="B320" s="219"/>
      <c r="C320" s="219"/>
      <c r="D320" s="219"/>
      <c r="E320" s="219"/>
      <c r="F320" s="219"/>
      <c r="G320" s="219"/>
      <c r="H320" s="219"/>
      <c r="I320" s="231"/>
      <c r="J320" s="219"/>
      <c r="K320" s="231"/>
      <c r="L320" s="231"/>
      <c r="M320" s="231"/>
      <c r="N320" s="231"/>
      <c r="O320" s="219"/>
      <c r="AC320" s="219"/>
    </row>
    <row r="321" customFormat="false" ht="21" hidden="false" customHeight="true" outlineLevel="0" collapsed="false">
      <c r="A321" s="34"/>
      <c r="B321" s="219"/>
      <c r="C321" s="219"/>
      <c r="D321" s="219"/>
      <c r="E321" s="219"/>
      <c r="F321" s="219"/>
      <c r="G321" s="219"/>
      <c r="H321" s="219"/>
      <c r="I321" s="231"/>
      <c r="J321" s="219"/>
      <c r="K321" s="231"/>
      <c r="L321" s="231"/>
      <c r="M321" s="231"/>
      <c r="N321" s="231"/>
      <c r="O321" s="219"/>
      <c r="AC321" s="219"/>
    </row>
    <row r="322" customFormat="false" ht="21" hidden="false" customHeight="true" outlineLevel="0" collapsed="false">
      <c r="A322" s="34"/>
      <c r="B322" s="219"/>
      <c r="C322" s="219"/>
      <c r="D322" s="219"/>
      <c r="E322" s="219"/>
      <c r="F322" s="219"/>
      <c r="G322" s="219"/>
      <c r="H322" s="219"/>
      <c r="I322" s="231"/>
      <c r="J322" s="219"/>
      <c r="K322" s="231"/>
      <c r="L322" s="231"/>
      <c r="M322" s="231"/>
      <c r="N322" s="231"/>
      <c r="O322" s="219"/>
      <c r="AC322" s="219"/>
    </row>
    <row r="323" customFormat="false" ht="21" hidden="false" customHeight="true" outlineLevel="0" collapsed="false">
      <c r="A323" s="34"/>
      <c r="B323" s="219"/>
      <c r="C323" s="219"/>
      <c r="D323" s="219"/>
      <c r="E323" s="219"/>
      <c r="F323" s="219"/>
      <c r="G323" s="219"/>
      <c r="H323" s="219"/>
      <c r="I323" s="231"/>
      <c r="J323" s="219"/>
      <c r="K323" s="231"/>
      <c r="L323" s="231"/>
      <c r="M323" s="231"/>
      <c r="N323" s="231"/>
      <c r="O323" s="219"/>
      <c r="AC323" s="219"/>
    </row>
    <row r="324" customFormat="false" ht="21" hidden="false" customHeight="true" outlineLevel="0" collapsed="false">
      <c r="A324" s="34"/>
      <c r="B324" s="219"/>
      <c r="C324" s="219"/>
      <c r="D324" s="219"/>
      <c r="E324" s="219"/>
      <c r="F324" s="219"/>
      <c r="G324" s="219"/>
      <c r="H324" s="219"/>
      <c r="I324" s="231"/>
      <c r="J324" s="219"/>
      <c r="K324" s="231"/>
      <c r="L324" s="231"/>
      <c r="M324" s="231"/>
      <c r="N324" s="231"/>
      <c r="O324" s="219"/>
      <c r="AC324" s="219"/>
    </row>
    <row r="325" customFormat="false" ht="21" hidden="false" customHeight="true" outlineLevel="0" collapsed="false">
      <c r="A325" s="34"/>
      <c r="B325" s="219"/>
      <c r="C325" s="219"/>
      <c r="D325" s="219"/>
      <c r="E325" s="219"/>
      <c r="F325" s="219"/>
      <c r="G325" s="219"/>
      <c r="H325" s="219"/>
      <c r="I325" s="231"/>
      <c r="J325" s="219"/>
      <c r="K325" s="231"/>
      <c r="L325" s="231"/>
      <c r="M325" s="231"/>
      <c r="N325" s="231"/>
      <c r="O325" s="219"/>
      <c r="AC325" s="219"/>
    </row>
    <row r="326" customFormat="false" ht="21" hidden="false" customHeight="true" outlineLevel="0" collapsed="false">
      <c r="A326" s="34"/>
      <c r="B326" s="219"/>
      <c r="C326" s="219"/>
      <c r="D326" s="219"/>
      <c r="E326" s="219"/>
      <c r="F326" s="219"/>
      <c r="G326" s="219"/>
      <c r="H326" s="219"/>
      <c r="I326" s="231"/>
      <c r="J326" s="219"/>
      <c r="K326" s="231"/>
      <c r="L326" s="231"/>
      <c r="M326" s="231"/>
      <c r="N326" s="231"/>
      <c r="O326" s="219"/>
      <c r="AC326" s="219"/>
    </row>
    <row r="327" customFormat="false" ht="21" hidden="false" customHeight="true" outlineLevel="0" collapsed="false">
      <c r="A327" s="34"/>
      <c r="B327" s="219"/>
      <c r="C327" s="219"/>
      <c r="D327" s="219"/>
      <c r="E327" s="219"/>
      <c r="F327" s="219"/>
      <c r="G327" s="219"/>
      <c r="H327" s="219"/>
      <c r="I327" s="231"/>
      <c r="J327" s="219"/>
      <c r="K327" s="231"/>
      <c r="L327" s="231"/>
      <c r="M327" s="231"/>
      <c r="N327" s="231"/>
      <c r="O327" s="219"/>
      <c r="AC327" s="219"/>
    </row>
    <row r="328" customFormat="false" ht="21" hidden="false" customHeight="true" outlineLevel="0" collapsed="false">
      <c r="A328" s="34"/>
      <c r="B328" s="219"/>
      <c r="C328" s="219"/>
      <c r="D328" s="219"/>
      <c r="E328" s="219"/>
      <c r="F328" s="219"/>
      <c r="G328" s="219"/>
      <c r="H328" s="219"/>
      <c r="I328" s="231"/>
      <c r="J328" s="219"/>
      <c r="K328" s="231"/>
      <c r="L328" s="231"/>
      <c r="M328" s="231"/>
      <c r="N328" s="231"/>
      <c r="O328" s="219"/>
      <c r="AC328" s="219"/>
    </row>
    <row r="329" customFormat="false" ht="21" hidden="false" customHeight="true" outlineLevel="0" collapsed="false">
      <c r="A329" s="34"/>
      <c r="B329" s="219"/>
      <c r="C329" s="219"/>
      <c r="D329" s="219"/>
      <c r="E329" s="219"/>
      <c r="F329" s="219"/>
      <c r="G329" s="219"/>
      <c r="H329" s="219"/>
      <c r="I329" s="231"/>
      <c r="J329" s="219"/>
      <c r="K329" s="231"/>
      <c r="L329" s="231"/>
      <c r="M329" s="231"/>
      <c r="N329" s="231"/>
      <c r="O329" s="219"/>
      <c r="AC329" s="219"/>
    </row>
    <row r="330" customFormat="false" ht="21" hidden="false" customHeight="true" outlineLevel="0" collapsed="false">
      <c r="A330" s="34"/>
      <c r="B330" s="219"/>
      <c r="C330" s="219"/>
      <c r="D330" s="219"/>
      <c r="E330" s="219"/>
      <c r="F330" s="219"/>
      <c r="G330" s="219"/>
      <c r="H330" s="219"/>
      <c r="I330" s="231"/>
      <c r="J330" s="219"/>
      <c r="K330" s="231"/>
      <c r="L330" s="231"/>
      <c r="M330" s="231"/>
      <c r="N330" s="231"/>
      <c r="O330" s="219"/>
      <c r="AC330" s="219"/>
    </row>
    <row r="331" customFormat="false" ht="21" hidden="false" customHeight="true" outlineLevel="0" collapsed="false">
      <c r="A331" s="34"/>
      <c r="B331" s="219"/>
      <c r="C331" s="219"/>
      <c r="D331" s="219"/>
      <c r="E331" s="219"/>
      <c r="F331" s="219"/>
      <c r="G331" s="219"/>
      <c r="H331" s="219"/>
      <c r="I331" s="231"/>
      <c r="J331" s="219"/>
      <c r="K331" s="231"/>
      <c r="L331" s="231"/>
      <c r="M331" s="231"/>
      <c r="N331" s="231"/>
      <c r="O331" s="219"/>
      <c r="AC331" s="219"/>
    </row>
    <row r="332" customFormat="false" ht="21" hidden="false" customHeight="true" outlineLevel="0" collapsed="false">
      <c r="A332" s="34"/>
      <c r="B332" s="219"/>
      <c r="C332" s="219"/>
      <c r="D332" s="219"/>
      <c r="E332" s="219"/>
      <c r="F332" s="219"/>
      <c r="G332" s="219"/>
      <c r="H332" s="219"/>
      <c r="I332" s="231"/>
      <c r="J332" s="219"/>
      <c r="K332" s="231"/>
      <c r="L332" s="231"/>
      <c r="M332" s="231"/>
      <c r="N332" s="231"/>
      <c r="O332" s="219"/>
      <c r="AC332" s="219"/>
    </row>
    <row r="333" customFormat="false" ht="21" hidden="false" customHeight="true" outlineLevel="0" collapsed="false">
      <c r="A333" s="34"/>
      <c r="B333" s="219"/>
      <c r="C333" s="219"/>
      <c r="D333" s="219"/>
      <c r="E333" s="219"/>
      <c r="F333" s="219"/>
      <c r="G333" s="219"/>
      <c r="H333" s="219"/>
      <c r="I333" s="231"/>
      <c r="J333" s="219"/>
      <c r="K333" s="231"/>
      <c r="L333" s="231"/>
      <c r="M333" s="231"/>
      <c r="N333" s="231"/>
      <c r="O333" s="219"/>
      <c r="AC333" s="219"/>
    </row>
    <row r="334" customFormat="false" ht="21" hidden="false" customHeight="true" outlineLevel="0" collapsed="false">
      <c r="A334" s="34"/>
      <c r="B334" s="219"/>
      <c r="C334" s="219"/>
      <c r="D334" s="219"/>
      <c r="E334" s="219"/>
      <c r="F334" s="219"/>
      <c r="G334" s="219"/>
      <c r="H334" s="219"/>
      <c r="I334" s="231"/>
      <c r="J334" s="219"/>
      <c r="K334" s="231"/>
      <c r="L334" s="231"/>
      <c r="M334" s="231"/>
      <c r="N334" s="231"/>
      <c r="O334" s="219"/>
      <c r="AC334" s="219"/>
    </row>
    <row r="335" customFormat="false" ht="21" hidden="false" customHeight="true" outlineLevel="0" collapsed="false">
      <c r="A335" s="34"/>
      <c r="B335" s="219"/>
      <c r="C335" s="219"/>
      <c r="D335" s="219"/>
      <c r="E335" s="219"/>
      <c r="F335" s="219"/>
      <c r="G335" s="219"/>
      <c r="H335" s="219"/>
      <c r="I335" s="231"/>
      <c r="J335" s="219"/>
      <c r="K335" s="231"/>
      <c r="L335" s="231"/>
      <c r="M335" s="231"/>
      <c r="N335" s="231"/>
      <c r="O335" s="219"/>
      <c r="AC335" s="219"/>
    </row>
    <row r="336" customFormat="false" ht="21" hidden="false" customHeight="true" outlineLevel="0" collapsed="false">
      <c r="A336" s="34"/>
      <c r="B336" s="219"/>
      <c r="C336" s="219"/>
      <c r="D336" s="219"/>
      <c r="E336" s="219"/>
      <c r="F336" s="219"/>
      <c r="G336" s="219"/>
      <c r="H336" s="219"/>
      <c r="I336" s="231"/>
      <c r="J336" s="219"/>
      <c r="K336" s="231"/>
      <c r="L336" s="231"/>
      <c r="M336" s="231"/>
      <c r="N336" s="231"/>
      <c r="O336" s="219"/>
      <c r="AC336" s="219"/>
    </row>
    <row r="337" customFormat="false" ht="21" hidden="false" customHeight="true" outlineLevel="0" collapsed="false">
      <c r="A337" s="34"/>
      <c r="B337" s="219"/>
      <c r="C337" s="219"/>
      <c r="D337" s="219"/>
      <c r="E337" s="219"/>
      <c r="F337" s="219"/>
      <c r="G337" s="219"/>
      <c r="H337" s="219"/>
      <c r="I337" s="231"/>
      <c r="J337" s="219"/>
      <c r="K337" s="231"/>
      <c r="L337" s="231"/>
      <c r="M337" s="231"/>
      <c r="N337" s="231"/>
      <c r="O337" s="219"/>
      <c r="AC337" s="219"/>
    </row>
    <row r="338" customFormat="false" ht="21" hidden="false" customHeight="true" outlineLevel="0" collapsed="false">
      <c r="A338" s="34"/>
      <c r="B338" s="219"/>
      <c r="C338" s="219"/>
      <c r="D338" s="219"/>
      <c r="E338" s="219"/>
      <c r="F338" s="219"/>
      <c r="G338" s="219"/>
      <c r="H338" s="219"/>
      <c r="I338" s="231"/>
      <c r="J338" s="219"/>
      <c r="K338" s="231"/>
      <c r="L338" s="231"/>
      <c r="M338" s="231"/>
      <c r="N338" s="231"/>
      <c r="O338" s="219"/>
      <c r="AC338" s="219"/>
    </row>
    <row r="339" customFormat="false" ht="21" hidden="false" customHeight="true" outlineLevel="0" collapsed="false">
      <c r="A339" s="34"/>
      <c r="B339" s="219"/>
      <c r="C339" s="219"/>
      <c r="D339" s="219"/>
      <c r="E339" s="219"/>
      <c r="F339" s="219"/>
      <c r="G339" s="219"/>
      <c r="H339" s="219"/>
      <c r="I339" s="231"/>
      <c r="J339" s="219"/>
      <c r="K339" s="231"/>
      <c r="L339" s="231"/>
      <c r="M339" s="231"/>
      <c r="N339" s="231"/>
      <c r="O339" s="219"/>
      <c r="AC339" s="219"/>
    </row>
    <row r="340" customFormat="false" ht="21" hidden="false" customHeight="true" outlineLevel="0" collapsed="false">
      <c r="A340" s="34"/>
      <c r="B340" s="219"/>
      <c r="C340" s="219"/>
      <c r="D340" s="219"/>
      <c r="E340" s="219"/>
      <c r="F340" s="219"/>
      <c r="G340" s="219"/>
      <c r="H340" s="219"/>
      <c r="I340" s="231"/>
      <c r="J340" s="219"/>
      <c r="K340" s="231"/>
      <c r="L340" s="231"/>
      <c r="M340" s="231"/>
      <c r="N340" s="231"/>
      <c r="O340" s="219"/>
      <c r="AC340" s="219"/>
    </row>
    <row r="341" customFormat="false" ht="21" hidden="false" customHeight="true" outlineLevel="0" collapsed="false">
      <c r="A341" s="34"/>
      <c r="B341" s="219"/>
      <c r="C341" s="219"/>
      <c r="D341" s="219"/>
      <c r="E341" s="219"/>
      <c r="F341" s="219"/>
      <c r="G341" s="219"/>
      <c r="H341" s="219"/>
      <c r="I341" s="231"/>
      <c r="J341" s="219"/>
      <c r="K341" s="231"/>
      <c r="L341" s="231"/>
      <c r="M341" s="231"/>
      <c r="N341" s="231"/>
      <c r="O341" s="219"/>
      <c r="AC341" s="219"/>
    </row>
    <row r="342" customFormat="false" ht="21" hidden="false" customHeight="true" outlineLevel="0" collapsed="false">
      <c r="A342" s="34"/>
      <c r="B342" s="219"/>
      <c r="C342" s="219"/>
      <c r="D342" s="219"/>
      <c r="E342" s="219"/>
      <c r="F342" s="219"/>
      <c r="G342" s="219"/>
      <c r="H342" s="219"/>
      <c r="I342" s="231"/>
      <c r="J342" s="219"/>
      <c r="K342" s="231"/>
      <c r="L342" s="231"/>
      <c r="M342" s="231"/>
      <c r="N342" s="231"/>
      <c r="O342" s="219"/>
      <c r="AC342" s="219"/>
    </row>
    <row r="343" customFormat="false" ht="21" hidden="false" customHeight="true" outlineLevel="0" collapsed="false">
      <c r="A343" s="34"/>
      <c r="B343" s="219"/>
      <c r="C343" s="219"/>
      <c r="D343" s="219"/>
      <c r="E343" s="219"/>
      <c r="F343" s="219"/>
      <c r="G343" s="219"/>
      <c r="H343" s="219"/>
      <c r="I343" s="231"/>
      <c r="J343" s="219"/>
      <c r="K343" s="231"/>
      <c r="L343" s="231"/>
      <c r="M343" s="231"/>
      <c r="N343" s="231"/>
      <c r="O343" s="219"/>
      <c r="AC343" s="219"/>
    </row>
    <row r="344" customFormat="false" ht="21" hidden="false" customHeight="true" outlineLevel="0" collapsed="false">
      <c r="A344" s="34"/>
      <c r="B344" s="219"/>
      <c r="C344" s="219"/>
      <c r="D344" s="219"/>
      <c r="E344" s="219"/>
      <c r="F344" s="219"/>
      <c r="G344" s="219"/>
      <c r="H344" s="219"/>
      <c r="I344" s="231"/>
      <c r="J344" s="219"/>
      <c r="K344" s="231"/>
      <c r="L344" s="231"/>
      <c r="M344" s="231"/>
      <c r="N344" s="231"/>
      <c r="O344" s="219"/>
      <c r="AC344" s="219"/>
    </row>
    <row r="345" customFormat="false" ht="21" hidden="false" customHeight="true" outlineLevel="0" collapsed="false">
      <c r="A345" s="34"/>
      <c r="B345" s="219"/>
      <c r="C345" s="219"/>
      <c r="D345" s="219"/>
      <c r="E345" s="219"/>
      <c r="F345" s="219"/>
      <c r="G345" s="219"/>
      <c r="H345" s="219"/>
      <c r="I345" s="231"/>
      <c r="J345" s="219"/>
      <c r="K345" s="231"/>
      <c r="L345" s="231"/>
      <c r="M345" s="231"/>
      <c r="N345" s="231"/>
      <c r="O345" s="219"/>
      <c r="AC345" s="219"/>
    </row>
    <row r="346" customFormat="false" ht="21" hidden="false" customHeight="true" outlineLevel="0" collapsed="false">
      <c r="A346" s="34"/>
      <c r="B346" s="219"/>
      <c r="C346" s="219"/>
      <c r="D346" s="219"/>
      <c r="E346" s="219"/>
      <c r="F346" s="219"/>
      <c r="G346" s="219"/>
      <c r="H346" s="219"/>
      <c r="I346" s="231"/>
      <c r="J346" s="219"/>
      <c r="K346" s="231"/>
      <c r="L346" s="231"/>
      <c r="M346" s="231"/>
      <c r="N346" s="231"/>
      <c r="O346" s="219"/>
      <c r="AC346" s="219"/>
    </row>
    <row r="347" customFormat="false" ht="21" hidden="false" customHeight="true" outlineLevel="0" collapsed="false">
      <c r="A347" s="34"/>
      <c r="B347" s="219"/>
      <c r="C347" s="219"/>
      <c r="D347" s="219"/>
      <c r="E347" s="219"/>
      <c r="F347" s="219"/>
      <c r="G347" s="219"/>
      <c r="H347" s="219"/>
      <c r="I347" s="231"/>
      <c r="J347" s="219"/>
      <c r="K347" s="231"/>
      <c r="L347" s="231"/>
      <c r="M347" s="231"/>
      <c r="N347" s="231"/>
      <c r="O347" s="219"/>
      <c r="AC347" s="219"/>
    </row>
    <row r="348" customFormat="false" ht="21" hidden="false" customHeight="true" outlineLevel="0" collapsed="false">
      <c r="A348" s="34"/>
      <c r="B348" s="219"/>
      <c r="C348" s="219"/>
      <c r="D348" s="219"/>
      <c r="E348" s="219"/>
      <c r="F348" s="219"/>
      <c r="G348" s="219"/>
      <c r="H348" s="219"/>
      <c r="I348" s="231"/>
      <c r="J348" s="219"/>
      <c r="K348" s="231"/>
      <c r="L348" s="231"/>
      <c r="M348" s="231"/>
      <c r="N348" s="231"/>
      <c r="O348" s="219"/>
      <c r="AC348" s="219"/>
    </row>
    <row r="349" customFormat="false" ht="21" hidden="false" customHeight="true" outlineLevel="0" collapsed="false">
      <c r="A349" s="34"/>
      <c r="B349" s="219"/>
      <c r="C349" s="219"/>
      <c r="D349" s="219"/>
      <c r="E349" s="219"/>
      <c r="F349" s="219"/>
      <c r="G349" s="219"/>
      <c r="H349" s="219"/>
      <c r="I349" s="231"/>
      <c r="J349" s="219"/>
      <c r="K349" s="231"/>
      <c r="L349" s="231"/>
      <c r="M349" s="231"/>
      <c r="N349" s="231"/>
      <c r="O349" s="219"/>
      <c r="AC349" s="219"/>
    </row>
    <row r="350" customFormat="false" ht="21" hidden="false" customHeight="true" outlineLevel="0" collapsed="false">
      <c r="A350" s="34"/>
      <c r="B350" s="219"/>
      <c r="C350" s="219"/>
      <c r="D350" s="219"/>
      <c r="E350" s="219"/>
      <c r="F350" s="219"/>
      <c r="G350" s="219"/>
      <c r="H350" s="219"/>
      <c r="I350" s="231"/>
      <c r="J350" s="219"/>
      <c r="K350" s="231"/>
      <c r="L350" s="231"/>
      <c r="M350" s="231"/>
      <c r="N350" s="231"/>
      <c r="O350" s="219"/>
      <c r="AC350" s="219"/>
    </row>
    <row r="351" customFormat="false" ht="21" hidden="false" customHeight="true" outlineLevel="0" collapsed="false">
      <c r="A351" s="34"/>
      <c r="B351" s="219"/>
      <c r="C351" s="219"/>
      <c r="D351" s="219"/>
      <c r="E351" s="219"/>
      <c r="F351" s="219"/>
      <c r="G351" s="219"/>
      <c r="H351" s="219"/>
      <c r="I351" s="231"/>
      <c r="J351" s="219"/>
      <c r="K351" s="231"/>
      <c r="L351" s="231"/>
      <c r="M351" s="231"/>
      <c r="N351" s="231"/>
      <c r="O351" s="219"/>
      <c r="AC351" s="219"/>
    </row>
    <row r="352" customFormat="false" ht="21" hidden="false" customHeight="true" outlineLevel="0" collapsed="false">
      <c r="A352" s="34"/>
      <c r="B352" s="219"/>
      <c r="C352" s="219"/>
      <c r="D352" s="219"/>
      <c r="E352" s="219"/>
      <c r="F352" s="219"/>
      <c r="G352" s="219"/>
      <c r="H352" s="219"/>
      <c r="I352" s="231"/>
      <c r="J352" s="219"/>
      <c r="K352" s="231"/>
      <c r="L352" s="231"/>
      <c r="M352" s="231"/>
      <c r="N352" s="231"/>
      <c r="O352" s="219"/>
      <c r="AC352" s="219"/>
    </row>
    <row r="353" customFormat="false" ht="21" hidden="false" customHeight="true" outlineLevel="0" collapsed="false">
      <c r="A353" s="34"/>
      <c r="B353" s="219"/>
      <c r="C353" s="219"/>
      <c r="D353" s="219"/>
      <c r="E353" s="219"/>
      <c r="F353" s="219"/>
      <c r="G353" s="219"/>
      <c r="H353" s="219"/>
      <c r="I353" s="231"/>
      <c r="J353" s="219"/>
      <c r="K353" s="231"/>
      <c r="L353" s="231"/>
      <c r="M353" s="231"/>
      <c r="N353" s="231"/>
      <c r="O353" s="219"/>
      <c r="AC353" s="219"/>
    </row>
    <row r="354" customFormat="false" ht="21" hidden="false" customHeight="true" outlineLevel="0" collapsed="false">
      <c r="A354" s="34"/>
      <c r="B354" s="219"/>
      <c r="C354" s="219"/>
      <c r="D354" s="219"/>
      <c r="E354" s="219"/>
      <c r="F354" s="219"/>
      <c r="G354" s="219"/>
      <c r="H354" s="219"/>
      <c r="I354" s="231"/>
      <c r="J354" s="219"/>
      <c r="K354" s="231"/>
      <c r="L354" s="231"/>
      <c r="M354" s="231"/>
      <c r="N354" s="231"/>
      <c r="O354" s="219"/>
      <c r="AC354" s="219"/>
    </row>
    <row r="355" customFormat="false" ht="21" hidden="false" customHeight="true" outlineLevel="0" collapsed="false">
      <c r="A355" s="34"/>
      <c r="B355" s="219"/>
      <c r="C355" s="219"/>
      <c r="D355" s="219"/>
      <c r="E355" s="219"/>
      <c r="F355" s="219"/>
      <c r="G355" s="219"/>
      <c r="H355" s="219"/>
      <c r="I355" s="231"/>
      <c r="J355" s="219"/>
      <c r="K355" s="231"/>
      <c r="L355" s="231"/>
      <c r="M355" s="231"/>
      <c r="N355" s="231"/>
      <c r="O355" s="219"/>
      <c r="AC355" s="219"/>
    </row>
    <row r="356" customFormat="false" ht="21" hidden="false" customHeight="true" outlineLevel="0" collapsed="false">
      <c r="A356" s="34"/>
      <c r="B356" s="219"/>
      <c r="C356" s="219"/>
      <c r="D356" s="219"/>
      <c r="E356" s="219"/>
      <c r="F356" s="219"/>
      <c r="G356" s="219"/>
      <c r="H356" s="219"/>
      <c r="I356" s="231"/>
      <c r="J356" s="219"/>
      <c r="K356" s="231"/>
      <c r="L356" s="231"/>
      <c r="M356" s="231"/>
      <c r="N356" s="231"/>
      <c r="O356" s="219"/>
      <c r="AC356" s="219"/>
    </row>
    <row r="357" customFormat="false" ht="21" hidden="false" customHeight="true" outlineLevel="0" collapsed="false">
      <c r="A357" s="34"/>
      <c r="B357" s="219"/>
      <c r="C357" s="219"/>
      <c r="D357" s="219"/>
      <c r="E357" s="219"/>
      <c r="F357" s="219"/>
      <c r="G357" s="219"/>
      <c r="H357" s="219"/>
      <c r="I357" s="231"/>
      <c r="J357" s="219"/>
      <c r="K357" s="231"/>
      <c r="L357" s="231"/>
      <c r="M357" s="231"/>
      <c r="N357" s="231"/>
      <c r="O357" s="219"/>
      <c r="AC357" s="219"/>
    </row>
    <row r="358" customFormat="false" ht="21" hidden="false" customHeight="true" outlineLevel="0" collapsed="false">
      <c r="A358" s="34"/>
      <c r="B358" s="219"/>
      <c r="C358" s="219"/>
      <c r="D358" s="219"/>
      <c r="E358" s="219"/>
      <c r="F358" s="219"/>
      <c r="G358" s="219"/>
      <c r="H358" s="219"/>
      <c r="I358" s="231"/>
      <c r="J358" s="219"/>
      <c r="K358" s="231"/>
      <c r="L358" s="231"/>
      <c r="M358" s="231"/>
      <c r="N358" s="231"/>
      <c r="O358" s="219"/>
      <c r="AC358" s="219"/>
    </row>
    <row r="359" customFormat="false" ht="21" hidden="false" customHeight="true" outlineLevel="0" collapsed="false">
      <c r="A359" s="34"/>
      <c r="B359" s="219"/>
      <c r="C359" s="219"/>
      <c r="D359" s="219"/>
      <c r="E359" s="219"/>
      <c r="F359" s="219"/>
      <c r="G359" s="219"/>
      <c r="H359" s="219"/>
      <c r="I359" s="231"/>
      <c r="J359" s="219"/>
      <c r="K359" s="231"/>
      <c r="L359" s="231"/>
      <c r="M359" s="231"/>
      <c r="N359" s="231"/>
      <c r="O359" s="219"/>
      <c r="AC359" s="219"/>
    </row>
    <row r="360" customFormat="false" ht="21" hidden="false" customHeight="true" outlineLevel="0" collapsed="false">
      <c r="A360" s="34"/>
      <c r="B360" s="219"/>
      <c r="C360" s="219"/>
      <c r="D360" s="219"/>
      <c r="E360" s="219"/>
      <c r="F360" s="219"/>
      <c r="G360" s="219"/>
      <c r="H360" s="219"/>
      <c r="I360" s="231"/>
      <c r="J360" s="219"/>
      <c r="K360" s="231"/>
      <c r="L360" s="231"/>
      <c r="M360" s="231"/>
      <c r="N360" s="231"/>
      <c r="O360" s="219"/>
      <c r="AC360" s="219"/>
    </row>
    <row r="361" customFormat="false" ht="21" hidden="false" customHeight="true" outlineLevel="0" collapsed="false">
      <c r="A361" s="34"/>
      <c r="B361" s="219"/>
      <c r="C361" s="219"/>
      <c r="D361" s="219"/>
      <c r="E361" s="219"/>
      <c r="F361" s="219"/>
      <c r="G361" s="219"/>
      <c r="H361" s="219"/>
      <c r="I361" s="231"/>
      <c r="J361" s="219"/>
      <c r="K361" s="231"/>
      <c r="L361" s="231"/>
      <c r="M361" s="231"/>
      <c r="N361" s="231"/>
      <c r="O361" s="219"/>
      <c r="AC361" s="219"/>
    </row>
    <row r="362" customFormat="false" ht="21" hidden="false" customHeight="true" outlineLevel="0" collapsed="false">
      <c r="A362" s="34"/>
      <c r="B362" s="219"/>
      <c r="C362" s="219"/>
      <c r="D362" s="219"/>
      <c r="E362" s="219"/>
      <c r="F362" s="219"/>
      <c r="G362" s="219"/>
      <c r="H362" s="219"/>
      <c r="I362" s="231"/>
      <c r="J362" s="219"/>
      <c r="K362" s="231"/>
      <c r="L362" s="231"/>
      <c r="M362" s="231"/>
      <c r="N362" s="231"/>
      <c r="O362" s="219"/>
      <c r="AC362" s="219"/>
    </row>
    <row r="363" customFormat="false" ht="21" hidden="false" customHeight="true" outlineLevel="0" collapsed="false">
      <c r="A363" s="34"/>
      <c r="B363" s="219"/>
      <c r="C363" s="219"/>
      <c r="D363" s="219"/>
      <c r="E363" s="219"/>
      <c r="F363" s="219"/>
      <c r="G363" s="219"/>
      <c r="H363" s="219"/>
      <c r="I363" s="231"/>
      <c r="J363" s="219"/>
      <c r="K363" s="231"/>
      <c r="L363" s="231"/>
      <c r="M363" s="231"/>
      <c r="N363" s="231"/>
      <c r="O363" s="219"/>
      <c r="AC363" s="219"/>
    </row>
    <row r="364" customFormat="false" ht="21" hidden="false" customHeight="true" outlineLevel="0" collapsed="false">
      <c r="A364" s="34"/>
      <c r="B364" s="219"/>
      <c r="C364" s="219"/>
      <c r="D364" s="219"/>
      <c r="E364" s="219"/>
      <c r="F364" s="219"/>
      <c r="G364" s="219"/>
      <c r="H364" s="219"/>
      <c r="I364" s="231"/>
      <c r="J364" s="219"/>
      <c r="K364" s="231"/>
      <c r="L364" s="231"/>
      <c r="M364" s="231"/>
      <c r="N364" s="231"/>
      <c r="O364" s="219"/>
      <c r="AC364" s="219"/>
    </row>
    <row r="365" customFormat="false" ht="21" hidden="false" customHeight="true" outlineLevel="0" collapsed="false">
      <c r="A365" s="34"/>
      <c r="B365" s="219"/>
      <c r="C365" s="219"/>
      <c r="D365" s="219"/>
      <c r="E365" s="219"/>
      <c r="F365" s="219"/>
      <c r="G365" s="219"/>
      <c r="H365" s="219"/>
      <c r="I365" s="231"/>
      <c r="J365" s="219"/>
      <c r="K365" s="231"/>
      <c r="L365" s="231"/>
      <c r="M365" s="231"/>
      <c r="N365" s="231"/>
      <c r="O365" s="219"/>
      <c r="AC365" s="219"/>
    </row>
    <row r="366" customFormat="false" ht="21" hidden="false" customHeight="true" outlineLevel="0" collapsed="false">
      <c r="A366" s="34"/>
      <c r="B366" s="219"/>
      <c r="C366" s="219"/>
      <c r="D366" s="219"/>
      <c r="E366" s="219"/>
      <c r="F366" s="219"/>
      <c r="G366" s="219"/>
      <c r="H366" s="219"/>
      <c r="I366" s="231"/>
      <c r="J366" s="219"/>
      <c r="K366" s="231"/>
      <c r="L366" s="231"/>
      <c r="M366" s="231"/>
      <c r="N366" s="231"/>
      <c r="O366" s="219"/>
      <c r="AC366" s="219"/>
    </row>
    <row r="367" customFormat="false" ht="21" hidden="false" customHeight="true" outlineLevel="0" collapsed="false">
      <c r="A367" s="34"/>
      <c r="B367" s="219"/>
      <c r="C367" s="219"/>
      <c r="D367" s="219"/>
      <c r="E367" s="219"/>
      <c r="F367" s="219"/>
      <c r="G367" s="219"/>
      <c r="H367" s="219"/>
      <c r="I367" s="231"/>
      <c r="J367" s="219"/>
      <c r="K367" s="231"/>
      <c r="L367" s="231"/>
      <c r="M367" s="231"/>
      <c r="N367" s="231"/>
      <c r="O367" s="219"/>
      <c r="AC367" s="219"/>
    </row>
    <row r="368" customFormat="false" ht="21" hidden="false" customHeight="true" outlineLevel="0" collapsed="false">
      <c r="A368" s="34"/>
      <c r="B368" s="219"/>
      <c r="C368" s="219"/>
      <c r="D368" s="219"/>
      <c r="E368" s="219"/>
      <c r="F368" s="219"/>
      <c r="G368" s="219"/>
      <c r="H368" s="219"/>
      <c r="I368" s="231"/>
      <c r="J368" s="219"/>
      <c r="K368" s="231"/>
      <c r="L368" s="231"/>
      <c r="M368" s="231"/>
      <c r="N368" s="231"/>
      <c r="O368" s="219"/>
      <c r="AC368" s="219"/>
    </row>
    <row r="369" customFormat="false" ht="21" hidden="false" customHeight="true" outlineLevel="0" collapsed="false">
      <c r="A369" s="34"/>
      <c r="B369" s="219"/>
      <c r="C369" s="219"/>
      <c r="D369" s="219"/>
      <c r="E369" s="219"/>
      <c r="F369" s="219"/>
      <c r="G369" s="219"/>
      <c r="H369" s="219"/>
      <c r="I369" s="231"/>
      <c r="J369" s="219"/>
      <c r="K369" s="231"/>
      <c r="L369" s="231"/>
      <c r="M369" s="231"/>
      <c r="N369" s="231"/>
      <c r="O369" s="219"/>
      <c r="AC369" s="219"/>
    </row>
    <row r="370" customFormat="false" ht="21" hidden="false" customHeight="true" outlineLevel="0" collapsed="false">
      <c r="A370" s="34"/>
      <c r="B370" s="219"/>
      <c r="C370" s="219"/>
      <c r="D370" s="219"/>
      <c r="E370" s="219"/>
      <c r="F370" s="219"/>
      <c r="G370" s="219"/>
      <c r="H370" s="219"/>
      <c r="I370" s="231"/>
      <c r="J370" s="219"/>
      <c r="K370" s="231"/>
      <c r="L370" s="231"/>
      <c r="M370" s="231"/>
      <c r="N370" s="231"/>
      <c r="O370" s="219"/>
      <c r="AC370" s="219"/>
    </row>
    <row r="371" customFormat="false" ht="21" hidden="false" customHeight="true" outlineLevel="0" collapsed="false">
      <c r="A371" s="34"/>
      <c r="B371" s="219"/>
      <c r="C371" s="219"/>
      <c r="D371" s="219"/>
      <c r="E371" s="219"/>
      <c r="F371" s="219"/>
      <c r="G371" s="219"/>
      <c r="H371" s="219"/>
      <c r="I371" s="231"/>
      <c r="J371" s="219"/>
      <c r="K371" s="231"/>
      <c r="L371" s="231"/>
      <c r="M371" s="231"/>
      <c r="N371" s="231"/>
      <c r="O371" s="219"/>
      <c r="AC371" s="219"/>
    </row>
    <row r="372" customFormat="false" ht="21" hidden="false" customHeight="true" outlineLevel="0" collapsed="false">
      <c r="A372" s="34"/>
      <c r="B372" s="219"/>
      <c r="C372" s="219"/>
      <c r="D372" s="219"/>
      <c r="E372" s="219"/>
      <c r="F372" s="219"/>
      <c r="G372" s="219"/>
      <c r="H372" s="219"/>
      <c r="I372" s="231"/>
      <c r="J372" s="219"/>
      <c r="K372" s="231"/>
      <c r="L372" s="231"/>
      <c r="M372" s="231"/>
      <c r="N372" s="231"/>
      <c r="O372" s="219"/>
      <c r="AC372" s="219"/>
    </row>
    <row r="373" customFormat="false" ht="21" hidden="false" customHeight="true" outlineLevel="0" collapsed="false">
      <c r="A373" s="34"/>
      <c r="B373" s="219"/>
      <c r="C373" s="219"/>
      <c r="D373" s="219"/>
      <c r="E373" s="219"/>
      <c r="F373" s="219"/>
      <c r="G373" s="219"/>
      <c r="H373" s="219"/>
      <c r="I373" s="231"/>
      <c r="J373" s="219"/>
      <c r="K373" s="231"/>
      <c r="L373" s="231"/>
      <c r="M373" s="231"/>
      <c r="N373" s="231"/>
      <c r="O373" s="219"/>
      <c r="AC373" s="219"/>
    </row>
    <row r="374" customFormat="false" ht="21" hidden="false" customHeight="true" outlineLevel="0" collapsed="false">
      <c r="A374" s="34"/>
      <c r="B374" s="219"/>
      <c r="C374" s="219"/>
      <c r="D374" s="219"/>
      <c r="E374" s="219"/>
      <c r="F374" s="219"/>
      <c r="G374" s="219"/>
      <c r="H374" s="219"/>
      <c r="I374" s="231"/>
      <c r="J374" s="219"/>
      <c r="K374" s="231"/>
      <c r="L374" s="231"/>
      <c r="M374" s="231"/>
      <c r="N374" s="231"/>
      <c r="O374" s="219"/>
      <c r="AC374" s="219"/>
    </row>
    <row r="375" customFormat="false" ht="21" hidden="false" customHeight="true" outlineLevel="0" collapsed="false">
      <c r="A375" s="34"/>
      <c r="B375" s="219"/>
      <c r="C375" s="219"/>
      <c r="D375" s="219"/>
      <c r="E375" s="219"/>
      <c r="F375" s="219"/>
      <c r="G375" s="219"/>
      <c r="H375" s="219"/>
      <c r="I375" s="231"/>
      <c r="J375" s="219"/>
      <c r="K375" s="231"/>
      <c r="L375" s="231"/>
      <c r="M375" s="231"/>
      <c r="N375" s="231"/>
      <c r="O375" s="219"/>
      <c r="AC375" s="219"/>
    </row>
    <row r="376" customFormat="false" ht="21" hidden="false" customHeight="true" outlineLevel="0" collapsed="false">
      <c r="A376" s="34"/>
      <c r="B376" s="219"/>
      <c r="C376" s="219"/>
      <c r="D376" s="219"/>
      <c r="E376" s="219"/>
      <c r="F376" s="219"/>
      <c r="G376" s="219"/>
      <c r="H376" s="219"/>
      <c r="I376" s="231"/>
      <c r="J376" s="219"/>
      <c r="K376" s="231"/>
      <c r="L376" s="231"/>
      <c r="M376" s="231"/>
      <c r="N376" s="231"/>
      <c r="O376" s="219"/>
      <c r="AC376" s="219"/>
    </row>
    <row r="377" customFormat="false" ht="21" hidden="false" customHeight="true" outlineLevel="0" collapsed="false">
      <c r="A377" s="34"/>
      <c r="B377" s="219"/>
      <c r="C377" s="219"/>
      <c r="D377" s="219"/>
      <c r="E377" s="219"/>
      <c r="F377" s="219"/>
      <c r="G377" s="219"/>
      <c r="H377" s="219"/>
      <c r="I377" s="231"/>
      <c r="J377" s="219"/>
      <c r="K377" s="231"/>
      <c r="L377" s="231"/>
      <c r="M377" s="231"/>
      <c r="N377" s="231"/>
      <c r="O377" s="219"/>
      <c r="AC377" s="219"/>
    </row>
    <row r="378" customFormat="false" ht="21" hidden="false" customHeight="true" outlineLevel="0" collapsed="false">
      <c r="A378" s="34"/>
      <c r="B378" s="219"/>
      <c r="C378" s="219"/>
      <c r="D378" s="219"/>
      <c r="E378" s="219"/>
      <c r="F378" s="219"/>
      <c r="G378" s="219"/>
      <c r="H378" s="219"/>
      <c r="I378" s="231"/>
      <c r="J378" s="219"/>
      <c r="K378" s="231"/>
      <c r="L378" s="231"/>
      <c r="M378" s="231"/>
      <c r="N378" s="231"/>
      <c r="O378" s="219"/>
      <c r="AC378" s="219"/>
    </row>
    <row r="379" customFormat="false" ht="21" hidden="false" customHeight="true" outlineLevel="0" collapsed="false">
      <c r="A379" s="34"/>
      <c r="B379" s="219"/>
      <c r="C379" s="219"/>
      <c r="D379" s="219"/>
      <c r="E379" s="219"/>
      <c r="F379" s="219"/>
      <c r="G379" s="219"/>
      <c r="H379" s="219"/>
      <c r="I379" s="231"/>
      <c r="J379" s="219"/>
      <c r="K379" s="231"/>
      <c r="L379" s="231"/>
      <c r="M379" s="231"/>
      <c r="N379" s="231"/>
      <c r="O379" s="219"/>
      <c r="AC379" s="219"/>
    </row>
    <row r="380" customFormat="false" ht="21" hidden="false" customHeight="true" outlineLevel="0" collapsed="false">
      <c r="A380" s="34"/>
      <c r="B380" s="219"/>
      <c r="C380" s="219"/>
      <c r="D380" s="219"/>
      <c r="E380" s="219"/>
      <c r="F380" s="219"/>
      <c r="G380" s="219"/>
      <c r="H380" s="219"/>
      <c r="I380" s="231"/>
      <c r="J380" s="219"/>
      <c r="K380" s="231"/>
      <c r="L380" s="231"/>
      <c r="M380" s="231"/>
      <c r="N380" s="231"/>
      <c r="O380" s="219"/>
      <c r="AC380" s="219"/>
    </row>
    <row r="381" customFormat="false" ht="21" hidden="false" customHeight="true" outlineLevel="0" collapsed="false">
      <c r="A381" s="34"/>
      <c r="B381" s="219"/>
      <c r="C381" s="219"/>
      <c r="D381" s="219"/>
      <c r="E381" s="219"/>
      <c r="F381" s="219"/>
      <c r="G381" s="219"/>
      <c r="H381" s="219"/>
      <c r="I381" s="231"/>
      <c r="J381" s="219"/>
      <c r="K381" s="231"/>
      <c r="L381" s="231"/>
      <c r="M381" s="231"/>
      <c r="N381" s="231"/>
      <c r="O381" s="219"/>
      <c r="AC381" s="219"/>
    </row>
    <row r="382" customFormat="false" ht="21" hidden="false" customHeight="true" outlineLevel="0" collapsed="false">
      <c r="A382" s="34"/>
      <c r="B382" s="219"/>
      <c r="C382" s="219"/>
      <c r="D382" s="219"/>
      <c r="E382" s="219"/>
      <c r="F382" s="219"/>
      <c r="G382" s="219"/>
      <c r="H382" s="219"/>
      <c r="I382" s="231"/>
      <c r="J382" s="219"/>
      <c r="K382" s="231"/>
      <c r="L382" s="231"/>
      <c r="M382" s="231"/>
      <c r="N382" s="231"/>
      <c r="O382" s="219"/>
      <c r="AC382" s="219"/>
    </row>
    <row r="383" customFormat="false" ht="21" hidden="false" customHeight="true" outlineLevel="0" collapsed="false">
      <c r="A383" s="34"/>
      <c r="B383" s="219"/>
      <c r="C383" s="219"/>
      <c r="D383" s="219"/>
      <c r="E383" s="219"/>
      <c r="F383" s="219"/>
      <c r="G383" s="219"/>
      <c r="H383" s="219"/>
      <c r="I383" s="231"/>
      <c r="J383" s="219"/>
      <c r="K383" s="231"/>
      <c r="L383" s="231"/>
      <c r="M383" s="231"/>
      <c r="N383" s="231"/>
      <c r="O383" s="219"/>
      <c r="AC383" s="219"/>
    </row>
    <row r="384" customFormat="false" ht="21" hidden="false" customHeight="true" outlineLevel="0" collapsed="false">
      <c r="A384" s="34"/>
      <c r="B384" s="219"/>
      <c r="C384" s="219"/>
      <c r="D384" s="219"/>
      <c r="E384" s="219"/>
      <c r="F384" s="219"/>
      <c r="G384" s="219"/>
      <c r="H384" s="219"/>
      <c r="I384" s="231"/>
      <c r="J384" s="219"/>
      <c r="K384" s="231"/>
      <c r="L384" s="231"/>
      <c r="M384" s="231"/>
      <c r="N384" s="231"/>
      <c r="O384" s="219"/>
      <c r="AC384" s="219"/>
    </row>
    <row r="385" customFormat="false" ht="21" hidden="false" customHeight="true" outlineLevel="0" collapsed="false">
      <c r="A385" s="34"/>
      <c r="B385" s="219"/>
      <c r="C385" s="219"/>
      <c r="D385" s="219"/>
      <c r="E385" s="219"/>
      <c r="F385" s="219"/>
      <c r="G385" s="219"/>
      <c r="H385" s="219"/>
      <c r="I385" s="231"/>
      <c r="J385" s="219"/>
      <c r="K385" s="231"/>
      <c r="L385" s="231"/>
      <c r="M385" s="231"/>
      <c r="N385" s="231"/>
      <c r="O385" s="219"/>
      <c r="AC385" s="219"/>
    </row>
    <row r="386" customFormat="false" ht="21" hidden="false" customHeight="true" outlineLevel="0" collapsed="false">
      <c r="A386" s="34"/>
      <c r="B386" s="219"/>
      <c r="C386" s="219"/>
      <c r="D386" s="219"/>
      <c r="E386" s="219"/>
      <c r="F386" s="219"/>
      <c r="G386" s="219"/>
      <c r="H386" s="219"/>
      <c r="I386" s="231"/>
      <c r="J386" s="219"/>
      <c r="K386" s="231"/>
      <c r="L386" s="231"/>
      <c r="M386" s="231"/>
      <c r="N386" s="231"/>
      <c r="O386" s="219"/>
      <c r="AC386" s="219"/>
    </row>
    <row r="387" customFormat="false" ht="21" hidden="false" customHeight="true" outlineLevel="0" collapsed="false">
      <c r="A387" s="34"/>
      <c r="B387" s="219"/>
      <c r="C387" s="219"/>
      <c r="D387" s="219"/>
      <c r="E387" s="219"/>
      <c r="F387" s="219"/>
      <c r="G387" s="219"/>
      <c r="H387" s="219"/>
      <c r="I387" s="231"/>
      <c r="J387" s="219"/>
      <c r="K387" s="231"/>
      <c r="L387" s="231"/>
      <c r="M387" s="231"/>
      <c r="N387" s="231"/>
      <c r="O387" s="219"/>
      <c r="AC387" s="219"/>
    </row>
    <row r="388" customFormat="false" ht="21" hidden="false" customHeight="true" outlineLevel="0" collapsed="false">
      <c r="A388" s="34"/>
      <c r="B388" s="219"/>
      <c r="C388" s="219"/>
      <c r="D388" s="219"/>
      <c r="E388" s="219"/>
      <c r="F388" s="219"/>
      <c r="G388" s="219"/>
      <c r="H388" s="219"/>
      <c r="I388" s="231"/>
      <c r="J388" s="219"/>
      <c r="K388" s="231"/>
      <c r="L388" s="231"/>
      <c r="M388" s="231"/>
      <c r="N388" s="231"/>
      <c r="O388" s="219"/>
      <c r="AC388" s="219"/>
    </row>
    <row r="389" customFormat="false" ht="21" hidden="false" customHeight="true" outlineLevel="0" collapsed="false">
      <c r="A389" s="34"/>
      <c r="B389" s="219"/>
      <c r="C389" s="219"/>
      <c r="D389" s="219"/>
      <c r="E389" s="219"/>
      <c r="F389" s="219"/>
      <c r="G389" s="219"/>
      <c r="H389" s="219"/>
      <c r="I389" s="231"/>
      <c r="J389" s="219"/>
      <c r="K389" s="231"/>
      <c r="L389" s="231"/>
      <c r="M389" s="231"/>
      <c r="N389" s="231"/>
      <c r="O389" s="219"/>
      <c r="AC389" s="219"/>
    </row>
    <row r="390" customFormat="false" ht="21" hidden="false" customHeight="true" outlineLevel="0" collapsed="false">
      <c r="A390" s="34"/>
      <c r="B390" s="219"/>
      <c r="C390" s="219"/>
      <c r="D390" s="219"/>
      <c r="E390" s="219"/>
      <c r="F390" s="219"/>
      <c r="G390" s="219"/>
      <c r="H390" s="219"/>
      <c r="I390" s="231"/>
      <c r="J390" s="219"/>
      <c r="K390" s="231"/>
      <c r="L390" s="231"/>
      <c r="M390" s="231"/>
      <c r="N390" s="231"/>
      <c r="O390" s="219"/>
      <c r="AC390" s="219"/>
    </row>
    <row r="391" customFormat="false" ht="21" hidden="false" customHeight="true" outlineLevel="0" collapsed="false">
      <c r="A391" s="34"/>
      <c r="B391" s="219"/>
      <c r="C391" s="219"/>
      <c r="D391" s="219"/>
      <c r="E391" s="219"/>
      <c r="F391" s="219"/>
      <c r="G391" s="219"/>
      <c r="H391" s="219"/>
      <c r="I391" s="231"/>
      <c r="J391" s="219"/>
      <c r="K391" s="231"/>
      <c r="L391" s="231"/>
      <c r="M391" s="231"/>
      <c r="N391" s="231"/>
      <c r="O391" s="219"/>
      <c r="AC391" s="219"/>
    </row>
    <row r="392" customFormat="false" ht="21" hidden="false" customHeight="true" outlineLevel="0" collapsed="false">
      <c r="A392" s="34"/>
      <c r="B392" s="219"/>
      <c r="C392" s="219"/>
      <c r="D392" s="219"/>
      <c r="E392" s="219"/>
      <c r="F392" s="219"/>
      <c r="G392" s="219"/>
      <c r="H392" s="219"/>
      <c r="I392" s="231"/>
      <c r="J392" s="219"/>
      <c r="K392" s="231"/>
      <c r="L392" s="231"/>
      <c r="M392" s="231"/>
      <c r="N392" s="231"/>
      <c r="O392" s="219"/>
      <c r="AC392" s="219"/>
    </row>
    <row r="393" customFormat="false" ht="21" hidden="false" customHeight="true" outlineLevel="0" collapsed="false">
      <c r="A393" s="34"/>
      <c r="B393" s="219"/>
      <c r="C393" s="219"/>
      <c r="D393" s="219"/>
      <c r="E393" s="219"/>
      <c r="F393" s="219"/>
      <c r="G393" s="219"/>
      <c r="H393" s="219"/>
      <c r="I393" s="231"/>
      <c r="J393" s="219"/>
      <c r="K393" s="231"/>
      <c r="L393" s="231"/>
      <c r="M393" s="231"/>
      <c r="N393" s="231"/>
      <c r="O393" s="219"/>
      <c r="AC393" s="219"/>
    </row>
    <row r="394" customFormat="false" ht="21" hidden="false" customHeight="true" outlineLevel="0" collapsed="false">
      <c r="A394" s="34"/>
      <c r="B394" s="219"/>
      <c r="C394" s="219"/>
      <c r="D394" s="219"/>
      <c r="E394" s="219"/>
      <c r="F394" s="219"/>
      <c r="G394" s="219"/>
      <c r="H394" s="219"/>
      <c r="I394" s="231"/>
      <c r="J394" s="219"/>
      <c r="K394" s="231"/>
      <c r="L394" s="231"/>
      <c r="M394" s="231"/>
      <c r="N394" s="231"/>
      <c r="O394" s="219"/>
      <c r="AC394" s="219"/>
    </row>
    <row r="395" customFormat="false" ht="21" hidden="false" customHeight="true" outlineLevel="0" collapsed="false">
      <c r="A395" s="34"/>
      <c r="B395" s="219"/>
      <c r="C395" s="219"/>
      <c r="D395" s="219"/>
      <c r="E395" s="219"/>
      <c r="F395" s="219"/>
      <c r="G395" s="219"/>
      <c r="H395" s="219"/>
      <c r="I395" s="231"/>
      <c r="J395" s="219"/>
      <c r="K395" s="231"/>
      <c r="L395" s="231"/>
      <c r="M395" s="231"/>
      <c r="N395" s="231"/>
      <c r="O395" s="219"/>
      <c r="AC395" s="219"/>
    </row>
    <row r="396" customFormat="false" ht="21" hidden="false" customHeight="true" outlineLevel="0" collapsed="false">
      <c r="A396" s="34"/>
      <c r="B396" s="219"/>
      <c r="C396" s="219"/>
      <c r="D396" s="219"/>
      <c r="E396" s="219"/>
      <c r="F396" s="219"/>
      <c r="G396" s="219"/>
      <c r="H396" s="219"/>
      <c r="I396" s="231"/>
      <c r="J396" s="219"/>
      <c r="K396" s="231"/>
      <c r="L396" s="231"/>
      <c r="M396" s="231"/>
      <c r="N396" s="231"/>
      <c r="O396" s="219"/>
      <c r="AC396" s="219"/>
    </row>
    <row r="397" customFormat="false" ht="21" hidden="false" customHeight="true" outlineLevel="0" collapsed="false">
      <c r="A397" s="34"/>
      <c r="B397" s="219"/>
      <c r="C397" s="219"/>
      <c r="D397" s="219"/>
      <c r="E397" s="219"/>
      <c r="F397" s="219"/>
      <c r="G397" s="219"/>
      <c r="H397" s="219"/>
      <c r="I397" s="231"/>
      <c r="J397" s="219"/>
      <c r="K397" s="231"/>
      <c r="L397" s="231"/>
      <c r="M397" s="231"/>
      <c r="N397" s="231"/>
      <c r="O397" s="219"/>
      <c r="AC397" s="219"/>
    </row>
    <row r="398" customFormat="false" ht="21" hidden="false" customHeight="true" outlineLevel="0" collapsed="false">
      <c r="A398" s="34"/>
      <c r="B398" s="219"/>
      <c r="C398" s="219"/>
      <c r="D398" s="219"/>
      <c r="E398" s="219"/>
      <c r="F398" s="219"/>
      <c r="G398" s="219"/>
      <c r="H398" s="219"/>
      <c r="I398" s="231"/>
      <c r="J398" s="219"/>
      <c r="K398" s="231"/>
      <c r="L398" s="231"/>
      <c r="M398" s="231"/>
      <c r="N398" s="231"/>
      <c r="O398" s="219"/>
      <c r="AC398" s="219"/>
    </row>
    <row r="399" customFormat="false" ht="21" hidden="false" customHeight="true" outlineLevel="0" collapsed="false">
      <c r="A399" s="34"/>
      <c r="B399" s="219"/>
      <c r="C399" s="219"/>
      <c r="D399" s="219"/>
      <c r="E399" s="219"/>
      <c r="F399" s="219"/>
      <c r="G399" s="219"/>
      <c r="H399" s="219"/>
      <c r="I399" s="231"/>
      <c r="J399" s="219"/>
      <c r="K399" s="231"/>
      <c r="L399" s="231"/>
      <c r="M399" s="231"/>
      <c r="N399" s="231"/>
      <c r="O399" s="219"/>
      <c r="AC399" s="219"/>
    </row>
    <row r="400" customFormat="false" ht="21" hidden="false" customHeight="true" outlineLevel="0" collapsed="false">
      <c r="A400" s="34"/>
      <c r="B400" s="219"/>
      <c r="C400" s="219"/>
      <c r="D400" s="219"/>
      <c r="E400" s="219"/>
      <c r="F400" s="219"/>
      <c r="G400" s="219"/>
      <c r="H400" s="219"/>
      <c r="I400" s="231"/>
      <c r="J400" s="219"/>
      <c r="K400" s="231"/>
      <c r="L400" s="231"/>
      <c r="M400" s="231"/>
      <c r="N400" s="231"/>
      <c r="O400" s="219"/>
      <c r="AC400" s="219"/>
    </row>
    <row r="401" customFormat="false" ht="21" hidden="false" customHeight="true" outlineLevel="0" collapsed="false">
      <c r="A401" s="34"/>
      <c r="B401" s="219"/>
      <c r="C401" s="219"/>
      <c r="D401" s="219"/>
      <c r="E401" s="219"/>
      <c r="F401" s="219"/>
      <c r="G401" s="219"/>
      <c r="H401" s="219"/>
      <c r="I401" s="231"/>
      <c r="J401" s="219"/>
      <c r="K401" s="231"/>
      <c r="L401" s="231"/>
      <c r="M401" s="231"/>
      <c r="N401" s="231"/>
      <c r="O401" s="219"/>
      <c r="AC401" s="219"/>
    </row>
    <row r="402" customFormat="false" ht="21" hidden="false" customHeight="true" outlineLevel="0" collapsed="false">
      <c r="A402" s="34"/>
      <c r="B402" s="219"/>
      <c r="C402" s="219"/>
      <c r="D402" s="219"/>
      <c r="E402" s="219"/>
      <c r="F402" s="219"/>
      <c r="G402" s="219"/>
      <c r="H402" s="219"/>
      <c r="I402" s="231"/>
      <c r="J402" s="219"/>
      <c r="K402" s="231"/>
      <c r="L402" s="231"/>
      <c r="M402" s="231"/>
      <c r="N402" s="231"/>
      <c r="O402" s="219"/>
      <c r="AC402" s="219"/>
    </row>
    <row r="403" customFormat="false" ht="21" hidden="false" customHeight="true" outlineLevel="0" collapsed="false">
      <c r="A403" s="34"/>
      <c r="B403" s="219"/>
      <c r="C403" s="219"/>
      <c r="D403" s="219"/>
      <c r="E403" s="219"/>
      <c r="F403" s="219"/>
      <c r="G403" s="219"/>
      <c r="H403" s="219"/>
      <c r="I403" s="231"/>
      <c r="J403" s="219"/>
      <c r="K403" s="231"/>
      <c r="L403" s="231"/>
      <c r="M403" s="231"/>
      <c r="N403" s="231"/>
      <c r="O403" s="219"/>
      <c r="AC403" s="219"/>
    </row>
    <row r="404" customFormat="false" ht="21" hidden="false" customHeight="true" outlineLevel="0" collapsed="false">
      <c r="A404" s="34"/>
      <c r="B404" s="219"/>
      <c r="C404" s="219"/>
      <c r="D404" s="219"/>
      <c r="E404" s="219"/>
      <c r="F404" s="219"/>
      <c r="G404" s="219"/>
      <c r="H404" s="219"/>
      <c r="I404" s="231"/>
      <c r="J404" s="219"/>
      <c r="K404" s="231"/>
      <c r="L404" s="231"/>
      <c r="M404" s="231"/>
      <c r="N404" s="231"/>
      <c r="O404" s="219"/>
      <c r="AC404" s="219"/>
    </row>
    <row r="405" customFormat="false" ht="21" hidden="false" customHeight="true" outlineLevel="0" collapsed="false">
      <c r="A405" s="34"/>
      <c r="B405" s="219"/>
      <c r="C405" s="219"/>
      <c r="D405" s="219"/>
      <c r="E405" s="219"/>
      <c r="F405" s="219"/>
      <c r="G405" s="219"/>
      <c r="H405" s="219"/>
      <c r="I405" s="231"/>
      <c r="J405" s="219"/>
      <c r="K405" s="231"/>
      <c r="L405" s="231"/>
      <c r="M405" s="231"/>
      <c r="N405" s="231"/>
      <c r="O405" s="219"/>
      <c r="AC405" s="219"/>
    </row>
    <row r="406" customFormat="false" ht="21" hidden="false" customHeight="true" outlineLevel="0" collapsed="false">
      <c r="A406" s="34"/>
      <c r="B406" s="219"/>
      <c r="C406" s="219"/>
      <c r="D406" s="219"/>
      <c r="E406" s="219"/>
      <c r="F406" s="219"/>
      <c r="G406" s="219"/>
      <c r="H406" s="219"/>
      <c r="I406" s="231"/>
      <c r="J406" s="219"/>
      <c r="K406" s="231"/>
      <c r="L406" s="231"/>
      <c r="M406" s="231"/>
      <c r="N406" s="231"/>
      <c r="O406" s="219"/>
      <c r="AC406" s="219"/>
    </row>
    <row r="407" customFormat="false" ht="21" hidden="false" customHeight="true" outlineLevel="0" collapsed="false">
      <c r="A407" s="34"/>
      <c r="B407" s="219"/>
      <c r="C407" s="219"/>
      <c r="D407" s="219"/>
      <c r="E407" s="219"/>
      <c r="F407" s="219"/>
      <c r="G407" s="219"/>
      <c r="H407" s="219"/>
      <c r="I407" s="231"/>
      <c r="J407" s="219"/>
      <c r="K407" s="231"/>
      <c r="L407" s="231"/>
      <c r="M407" s="231"/>
      <c r="N407" s="231"/>
      <c r="O407" s="219"/>
      <c r="AC407" s="219"/>
    </row>
    <row r="408" customFormat="false" ht="21" hidden="false" customHeight="true" outlineLevel="0" collapsed="false">
      <c r="A408" s="34"/>
      <c r="B408" s="219"/>
      <c r="C408" s="219"/>
      <c r="D408" s="219"/>
      <c r="E408" s="219"/>
      <c r="F408" s="219"/>
      <c r="G408" s="219"/>
      <c r="H408" s="219"/>
      <c r="I408" s="231"/>
      <c r="J408" s="219"/>
      <c r="K408" s="231"/>
      <c r="L408" s="231"/>
      <c r="M408" s="231"/>
      <c r="N408" s="231"/>
      <c r="O408" s="219"/>
      <c r="AC408" s="219"/>
    </row>
    <row r="409" customFormat="false" ht="21" hidden="false" customHeight="true" outlineLevel="0" collapsed="false">
      <c r="A409" s="34"/>
      <c r="B409" s="219"/>
      <c r="C409" s="219"/>
      <c r="D409" s="219"/>
      <c r="E409" s="219"/>
      <c r="F409" s="219"/>
      <c r="G409" s="219"/>
      <c r="H409" s="219"/>
      <c r="I409" s="231"/>
      <c r="J409" s="219"/>
      <c r="K409" s="231"/>
      <c r="L409" s="231"/>
      <c r="M409" s="231"/>
      <c r="N409" s="231"/>
      <c r="O409" s="219"/>
      <c r="AC409" s="219"/>
    </row>
    <row r="410" customFormat="false" ht="21" hidden="false" customHeight="true" outlineLevel="0" collapsed="false">
      <c r="A410" s="34"/>
      <c r="B410" s="219"/>
      <c r="C410" s="219"/>
      <c r="D410" s="219"/>
      <c r="E410" s="219"/>
      <c r="F410" s="219"/>
      <c r="G410" s="219"/>
      <c r="H410" s="219"/>
      <c r="I410" s="231"/>
      <c r="J410" s="219"/>
      <c r="K410" s="231"/>
      <c r="L410" s="231"/>
      <c r="M410" s="231"/>
      <c r="N410" s="231"/>
      <c r="O410" s="219"/>
      <c r="AC410" s="219"/>
    </row>
    <row r="411" customFormat="false" ht="21" hidden="false" customHeight="true" outlineLevel="0" collapsed="false">
      <c r="A411" s="34"/>
      <c r="B411" s="219"/>
      <c r="C411" s="219"/>
      <c r="D411" s="219"/>
      <c r="E411" s="219"/>
      <c r="F411" s="219"/>
      <c r="G411" s="219"/>
      <c r="H411" s="219"/>
      <c r="I411" s="231"/>
      <c r="J411" s="219"/>
      <c r="K411" s="231"/>
      <c r="L411" s="231"/>
      <c r="M411" s="231"/>
      <c r="N411" s="231"/>
      <c r="O411" s="219"/>
      <c r="AC411" s="219"/>
    </row>
    <row r="412" customFormat="false" ht="21" hidden="false" customHeight="true" outlineLevel="0" collapsed="false">
      <c r="A412" s="34"/>
      <c r="B412" s="219"/>
      <c r="C412" s="219"/>
      <c r="D412" s="219"/>
      <c r="E412" s="219"/>
      <c r="F412" s="219"/>
      <c r="G412" s="219"/>
      <c r="H412" s="219"/>
      <c r="I412" s="231"/>
      <c r="J412" s="219"/>
      <c r="K412" s="231"/>
      <c r="L412" s="231"/>
      <c r="M412" s="231"/>
      <c r="N412" s="231"/>
      <c r="O412" s="219"/>
      <c r="AC412" s="219"/>
    </row>
    <row r="413" customFormat="false" ht="21" hidden="false" customHeight="true" outlineLevel="0" collapsed="false">
      <c r="A413" s="34"/>
      <c r="B413" s="219"/>
      <c r="C413" s="219"/>
      <c r="D413" s="219"/>
      <c r="E413" s="219"/>
      <c r="F413" s="219"/>
      <c r="G413" s="219"/>
      <c r="H413" s="219"/>
      <c r="I413" s="231"/>
      <c r="J413" s="219"/>
      <c r="K413" s="231"/>
      <c r="L413" s="231"/>
      <c r="M413" s="231"/>
      <c r="N413" s="231"/>
      <c r="O413" s="219"/>
      <c r="AC413" s="219"/>
    </row>
    <row r="414" customFormat="false" ht="21" hidden="false" customHeight="true" outlineLevel="0" collapsed="false">
      <c r="A414" s="34"/>
      <c r="B414" s="219"/>
      <c r="C414" s="219"/>
      <c r="D414" s="219"/>
      <c r="E414" s="219"/>
      <c r="F414" s="219"/>
      <c r="G414" s="219"/>
      <c r="H414" s="219"/>
      <c r="I414" s="231"/>
      <c r="J414" s="219"/>
      <c r="K414" s="231"/>
      <c r="L414" s="231"/>
      <c r="M414" s="231"/>
      <c r="N414" s="231"/>
      <c r="O414" s="219"/>
      <c r="AC414" s="219"/>
    </row>
    <row r="415" customFormat="false" ht="21" hidden="false" customHeight="true" outlineLevel="0" collapsed="false">
      <c r="A415" s="34"/>
      <c r="B415" s="219"/>
      <c r="C415" s="219"/>
      <c r="D415" s="219"/>
      <c r="E415" s="219"/>
      <c r="F415" s="219"/>
      <c r="G415" s="219"/>
      <c r="H415" s="219"/>
      <c r="I415" s="231"/>
      <c r="J415" s="219"/>
      <c r="K415" s="231"/>
      <c r="L415" s="231"/>
      <c r="M415" s="231"/>
      <c r="N415" s="231"/>
      <c r="O415" s="219"/>
      <c r="AC415" s="219"/>
    </row>
    <row r="416" customFormat="false" ht="21" hidden="false" customHeight="true" outlineLevel="0" collapsed="false">
      <c r="A416" s="34"/>
      <c r="B416" s="219"/>
      <c r="C416" s="219"/>
      <c r="D416" s="219"/>
      <c r="E416" s="219"/>
      <c r="F416" s="219"/>
      <c r="G416" s="219"/>
      <c r="H416" s="219"/>
      <c r="I416" s="231"/>
      <c r="J416" s="219"/>
      <c r="K416" s="231"/>
      <c r="L416" s="231"/>
      <c r="M416" s="231"/>
      <c r="N416" s="231"/>
      <c r="O416" s="219"/>
      <c r="AC416" s="219"/>
    </row>
    <row r="417" customFormat="false" ht="21" hidden="false" customHeight="true" outlineLevel="0" collapsed="false">
      <c r="A417" s="34"/>
      <c r="B417" s="219"/>
      <c r="C417" s="219"/>
      <c r="D417" s="219"/>
      <c r="E417" s="219"/>
      <c r="F417" s="219"/>
      <c r="G417" s="219"/>
      <c r="H417" s="219"/>
      <c r="I417" s="231"/>
      <c r="J417" s="219"/>
      <c r="K417" s="231"/>
      <c r="L417" s="231"/>
      <c r="M417" s="231"/>
      <c r="N417" s="231"/>
      <c r="O417" s="219"/>
      <c r="AC417" s="219"/>
    </row>
    <row r="418" customFormat="false" ht="21" hidden="false" customHeight="true" outlineLevel="0" collapsed="false">
      <c r="A418" s="34"/>
      <c r="B418" s="219"/>
      <c r="C418" s="219"/>
      <c r="D418" s="219"/>
      <c r="E418" s="219"/>
      <c r="F418" s="219"/>
      <c r="G418" s="219"/>
      <c r="H418" s="219"/>
      <c r="I418" s="231"/>
      <c r="J418" s="219"/>
      <c r="K418" s="231"/>
      <c r="L418" s="231"/>
      <c r="M418" s="231"/>
      <c r="N418" s="231"/>
      <c r="O418" s="219"/>
      <c r="AC418" s="219"/>
    </row>
    <row r="419" customFormat="false" ht="21" hidden="false" customHeight="true" outlineLevel="0" collapsed="false">
      <c r="A419" s="34"/>
      <c r="B419" s="219"/>
      <c r="C419" s="219"/>
      <c r="D419" s="219"/>
      <c r="E419" s="219"/>
      <c r="F419" s="219"/>
      <c r="G419" s="219"/>
      <c r="H419" s="219"/>
      <c r="I419" s="231"/>
      <c r="J419" s="219"/>
      <c r="K419" s="231"/>
      <c r="L419" s="231"/>
      <c r="M419" s="231"/>
      <c r="N419" s="231"/>
      <c r="O419" s="219"/>
      <c r="AC419" s="219"/>
    </row>
    <row r="420" customFormat="false" ht="21" hidden="false" customHeight="true" outlineLevel="0" collapsed="false">
      <c r="A420" s="34"/>
      <c r="B420" s="219"/>
      <c r="C420" s="219"/>
      <c r="D420" s="219"/>
      <c r="E420" s="219"/>
      <c r="F420" s="219"/>
      <c r="G420" s="219"/>
      <c r="H420" s="219"/>
      <c r="I420" s="231"/>
      <c r="J420" s="219"/>
      <c r="K420" s="231"/>
      <c r="L420" s="231"/>
      <c r="M420" s="231"/>
      <c r="N420" s="231"/>
      <c r="O420" s="219"/>
      <c r="AC420" s="219"/>
    </row>
    <row r="421" customFormat="false" ht="21" hidden="false" customHeight="true" outlineLevel="0" collapsed="false">
      <c r="A421" s="34"/>
      <c r="B421" s="219"/>
      <c r="C421" s="219"/>
      <c r="D421" s="219"/>
      <c r="E421" s="219"/>
      <c r="F421" s="219"/>
      <c r="G421" s="219"/>
      <c r="H421" s="219"/>
      <c r="I421" s="231"/>
      <c r="J421" s="219"/>
      <c r="K421" s="231"/>
      <c r="L421" s="231"/>
      <c r="M421" s="231"/>
      <c r="N421" s="231"/>
      <c r="O421" s="219"/>
      <c r="AC421" s="219"/>
    </row>
    <row r="422" customFormat="false" ht="21" hidden="false" customHeight="true" outlineLevel="0" collapsed="false">
      <c r="A422" s="34"/>
      <c r="B422" s="219"/>
      <c r="C422" s="219"/>
      <c r="D422" s="219"/>
      <c r="E422" s="219"/>
      <c r="F422" s="219"/>
      <c r="G422" s="219"/>
      <c r="H422" s="219"/>
      <c r="I422" s="231"/>
      <c r="J422" s="219"/>
      <c r="K422" s="231"/>
      <c r="L422" s="231"/>
      <c r="M422" s="231"/>
      <c r="N422" s="231"/>
      <c r="O422" s="219"/>
      <c r="AC422" s="219"/>
    </row>
    <row r="423" customFormat="false" ht="21" hidden="false" customHeight="true" outlineLevel="0" collapsed="false">
      <c r="A423" s="34"/>
      <c r="B423" s="219"/>
      <c r="C423" s="219"/>
      <c r="D423" s="219"/>
      <c r="E423" s="219"/>
      <c r="F423" s="219"/>
      <c r="G423" s="219"/>
      <c r="H423" s="219"/>
      <c r="I423" s="231"/>
      <c r="J423" s="219"/>
      <c r="K423" s="231"/>
      <c r="L423" s="231"/>
      <c r="M423" s="231"/>
      <c r="N423" s="231"/>
      <c r="O423" s="219"/>
      <c r="AC423" s="219"/>
    </row>
    <row r="424" customFormat="false" ht="21" hidden="false" customHeight="true" outlineLevel="0" collapsed="false">
      <c r="A424" s="34"/>
      <c r="B424" s="219"/>
      <c r="C424" s="219"/>
      <c r="D424" s="219"/>
      <c r="E424" s="219"/>
      <c r="F424" s="219"/>
      <c r="G424" s="219"/>
      <c r="H424" s="219"/>
      <c r="I424" s="231"/>
      <c r="J424" s="219"/>
      <c r="K424" s="231"/>
      <c r="L424" s="231"/>
      <c r="M424" s="231"/>
      <c r="N424" s="231"/>
      <c r="O424" s="219"/>
      <c r="AC424" s="219"/>
    </row>
    <row r="425" customFormat="false" ht="21" hidden="false" customHeight="true" outlineLevel="0" collapsed="false">
      <c r="A425" s="34"/>
      <c r="B425" s="219"/>
      <c r="C425" s="219"/>
      <c r="D425" s="219"/>
      <c r="E425" s="219"/>
      <c r="F425" s="219"/>
      <c r="G425" s="219"/>
      <c r="H425" s="219"/>
      <c r="I425" s="231"/>
      <c r="J425" s="219"/>
      <c r="K425" s="231"/>
      <c r="L425" s="231"/>
      <c r="M425" s="231"/>
      <c r="N425" s="231"/>
      <c r="O425" s="219"/>
      <c r="AC425" s="219"/>
    </row>
    <row r="426" customFormat="false" ht="21" hidden="false" customHeight="true" outlineLevel="0" collapsed="false">
      <c r="A426" s="34"/>
      <c r="B426" s="219"/>
      <c r="C426" s="219"/>
      <c r="D426" s="219"/>
      <c r="E426" s="219"/>
      <c r="F426" s="219"/>
      <c r="G426" s="219"/>
      <c r="H426" s="219"/>
      <c r="I426" s="231"/>
      <c r="J426" s="219"/>
      <c r="K426" s="231"/>
      <c r="L426" s="231"/>
      <c r="M426" s="231"/>
      <c r="N426" s="231"/>
      <c r="O426" s="219"/>
      <c r="AC426" s="219"/>
    </row>
    <row r="427" customFormat="false" ht="21" hidden="false" customHeight="true" outlineLevel="0" collapsed="false">
      <c r="A427" s="34"/>
      <c r="B427" s="219"/>
      <c r="C427" s="219"/>
      <c r="D427" s="219"/>
      <c r="E427" s="219"/>
      <c r="F427" s="219"/>
      <c r="G427" s="219"/>
      <c r="H427" s="219"/>
      <c r="I427" s="231"/>
      <c r="J427" s="219"/>
      <c r="K427" s="231"/>
      <c r="L427" s="231"/>
      <c r="M427" s="231"/>
      <c r="N427" s="231"/>
      <c r="O427" s="219"/>
      <c r="AC427" s="219"/>
    </row>
    <row r="428" customFormat="false" ht="21" hidden="false" customHeight="true" outlineLevel="0" collapsed="false">
      <c r="A428" s="34"/>
      <c r="B428" s="219"/>
      <c r="C428" s="219"/>
      <c r="D428" s="219"/>
      <c r="E428" s="219"/>
      <c r="F428" s="219"/>
      <c r="G428" s="219"/>
      <c r="H428" s="219"/>
      <c r="I428" s="231"/>
      <c r="J428" s="219"/>
      <c r="K428" s="231"/>
      <c r="L428" s="231"/>
      <c r="M428" s="231"/>
      <c r="N428" s="231"/>
      <c r="O428" s="219"/>
      <c r="AC428" s="219"/>
    </row>
    <row r="429" customFormat="false" ht="21" hidden="false" customHeight="true" outlineLevel="0" collapsed="false">
      <c r="A429" s="34"/>
      <c r="B429" s="219"/>
      <c r="C429" s="219"/>
      <c r="D429" s="219"/>
      <c r="E429" s="219"/>
      <c r="F429" s="219"/>
      <c r="G429" s="219"/>
      <c r="H429" s="219"/>
      <c r="I429" s="231"/>
      <c r="J429" s="219"/>
      <c r="K429" s="231"/>
      <c r="L429" s="231"/>
      <c r="M429" s="231"/>
      <c r="N429" s="231"/>
      <c r="O429" s="219"/>
      <c r="AC429" s="219"/>
    </row>
    <row r="430" customFormat="false" ht="21" hidden="false" customHeight="true" outlineLevel="0" collapsed="false">
      <c r="A430" s="34"/>
      <c r="B430" s="219"/>
      <c r="C430" s="219"/>
      <c r="D430" s="219"/>
      <c r="E430" s="219"/>
      <c r="F430" s="219"/>
      <c r="G430" s="219"/>
      <c r="H430" s="219"/>
      <c r="I430" s="231"/>
      <c r="J430" s="219"/>
      <c r="K430" s="231"/>
      <c r="L430" s="231"/>
      <c r="M430" s="231"/>
      <c r="N430" s="231"/>
      <c r="O430" s="219"/>
      <c r="AC430" s="219"/>
    </row>
    <row r="431" customFormat="false" ht="21" hidden="false" customHeight="true" outlineLevel="0" collapsed="false">
      <c r="A431" s="34"/>
      <c r="B431" s="219"/>
      <c r="C431" s="219"/>
      <c r="D431" s="219"/>
      <c r="E431" s="219"/>
      <c r="F431" s="219"/>
      <c r="G431" s="219"/>
      <c r="H431" s="219"/>
      <c r="I431" s="231"/>
      <c r="J431" s="219"/>
      <c r="K431" s="231"/>
      <c r="L431" s="231"/>
      <c r="M431" s="231"/>
      <c r="N431" s="231"/>
      <c r="O431" s="219"/>
      <c r="AC431" s="219"/>
    </row>
    <row r="432" customFormat="false" ht="21" hidden="false" customHeight="true" outlineLevel="0" collapsed="false">
      <c r="A432" s="34"/>
      <c r="B432" s="219"/>
      <c r="C432" s="219"/>
      <c r="D432" s="219"/>
      <c r="E432" s="219"/>
      <c r="F432" s="219"/>
      <c r="G432" s="219"/>
      <c r="H432" s="219"/>
      <c r="I432" s="231"/>
      <c r="J432" s="219"/>
      <c r="K432" s="231"/>
      <c r="L432" s="231"/>
      <c r="M432" s="231"/>
      <c r="N432" s="231"/>
      <c r="O432" s="219"/>
      <c r="AC432" s="219"/>
    </row>
    <row r="433" customFormat="false" ht="21" hidden="false" customHeight="true" outlineLevel="0" collapsed="false">
      <c r="A433" s="34"/>
      <c r="B433" s="219"/>
      <c r="C433" s="219"/>
      <c r="D433" s="219"/>
      <c r="E433" s="219"/>
      <c r="F433" s="219"/>
      <c r="G433" s="219"/>
      <c r="H433" s="219"/>
      <c r="I433" s="231"/>
      <c r="J433" s="219"/>
      <c r="K433" s="231"/>
      <c r="L433" s="231"/>
      <c r="M433" s="231"/>
      <c r="N433" s="231"/>
      <c r="O433" s="219"/>
      <c r="AC433" s="219"/>
    </row>
    <row r="434" customFormat="false" ht="21" hidden="false" customHeight="true" outlineLevel="0" collapsed="false">
      <c r="A434" s="34"/>
      <c r="B434" s="219"/>
      <c r="C434" s="219"/>
      <c r="D434" s="219"/>
      <c r="E434" s="219"/>
      <c r="F434" s="219"/>
      <c r="G434" s="219"/>
      <c r="H434" s="219"/>
      <c r="I434" s="231"/>
      <c r="J434" s="219"/>
      <c r="K434" s="231"/>
      <c r="L434" s="231"/>
      <c r="M434" s="231"/>
      <c r="N434" s="231"/>
      <c r="O434" s="219"/>
      <c r="AC434" s="219"/>
    </row>
    <row r="435" customFormat="false" ht="21" hidden="false" customHeight="true" outlineLevel="0" collapsed="false">
      <c r="A435" s="34"/>
      <c r="B435" s="219"/>
      <c r="C435" s="219"/>
      <c r="D435" s="219"/>
      <c r="E435" s="219"/>
      <c r="F435" s="219"/>
      <c r="G435" s="219"/>
      <c r="H435" s="219"/>
      <c r="I435" s="231"/>
      <c r="J435" s="219"/>
      <c r="K435" s="231"/>
      <c r="L435" s="231"/>
      <c r="M435" s="231"/>
      <c r="N435" s="231"/>
      <c r="O435" s="219"/>
      <c r="AC435" s="219"/>
    </row>
    <row r="436" customFormat="false" ht="21" hidden="false" customHeight="true" outlineLevel="0" collapsed="false">
      <c r="A436" s="34"/>
      <c r="B436" s="219"/>
      <c r="C436" s="219"/>
      <c r="D436" s="219"/>
      <c r="E436" s="219"/>
      <c r="F436" s="219"/>
      <c r="G436" s="219"/>
      <c r="H436" s="219"/>
      <c r="I436" s="231"/>
      <c r="J436" s="219"/>
      <c r="K436" s="231"/>
      <c r="L436" s="231"/>
      <c r="M436" s="231"/>
      <c r="N436" s="231"/>
      <c r="O436" s="219"/>
      <c r="AC436" s="219"/>
    </row>
    <row r="437" customFormat="false" ht="21" hidden="false" customHeight="true" outlineLevel="0" collapsed="false">
      <c r="A437" s="34"/>
      <c r="B437" s="219"/>
      <c r="C437" s="219"/>
      <c r="D437" s="219"/>
      <c r="E437" s="219"/>
      <c r="F437" s="219"/>
      <c r="G437" s="219"/>
      <c r="H437" s="219"/>
      <c r="I437" s="231"/>
      <c r="J437" s="219"/>
      <c r="K437" s="231"/>
      <c r="L437" s="231"/>
      <c r="M437" s="231"/>
      <c r="N437" s="231"/>
      <c r="O437" s="219"/>
      <c r="AC437" s="219"/>
    </row>
    <row r="438" customFormat="false" ht="21" hidden="false" customHeight="true" outlineLevel="0" collapsed="false">
      <c r="A438" s="34"/>
      <c r="B438" s="219"/>
      <c r="C438" s="219"/>
      <c r="D438" s="219"/>
      <c r="E438" s="219"/>
      <c r="F438" s="219"/>
      <c r="G438" s="219"/>
      <c r="H438" s="219"/>
      <c r="I438" s="231"/>
      <c r="J438" s="219"/>
      <c r="K438" s="231"/>
      <c r="L438" s="231"/>
      <c r="M438" s="231"/>
      <c r="N438" s="231"/>
      <c r="O438" s="219"/>
      <c r="AC438" s="219"/>
    </row>
    <row r="439" customFormat="false" ht="21" hidden="false" customHeight="true" outlineLevel="0" collapsed="false">
      <c r="A439" s="34"/>
      <c r="B439" s="219"/>
      <c r="C439" s="219"/>
      <c r="D439" s="219"/>
      <c r="E439" s="219"/>
      <c r="F439" s="219"/>
      <c r="G439" s="219"/>
      <c r="H439" s="219"/>
      <c r="I439" s="231"/>
      <c r="J439" s="219"/>
      <c r="K439" s="231"/>
      <c r="L439" s="231"/>
      <c r="M439" s="231"/>
      <c r="N439" s="231"/>
      <c r="O439" s="219"/>
      <c r="AC439" s="219"/>
    </row>
    <row r="440" customFormat="false" ht="21" hidden="false" customHeight="true" outlineLevel="0" collapsed="false">
      <c r="A440" s="34"/>
      <c r="B440" s="219"/>
      <c r="C440" s="219"/>
      <c r="D440" s="219"/>
      <c r="E440" s="219"/>
      <c r="F440" s="219"/>
      <c r="G440" s="219"/>
      <c r="H440" s="219"/>
      <c r="I440" s="231"/>
      <c r="J440" s="219"/>
      <c r="K440" s="231"/>
      <c r="L440" s="231"/>
      <c r="M440" s="231"/>
      <c r="N440" s="231"/>
      <c r="O440" s="219"/>
      <c r="AC440" s="219"/>
    </row>
    <row r="441" customFormat="false" ht="21" hidden="false" customHeight="true" outlineLevel="0" collapsed="false">
      <c r="A441" s="34"/>
      <c r="B441" s="219"/>
      <c r="C441" s="219"/>
      <c r="D441" s="219"/>
      <c r="E441" s="219"/>
      <c r="F441" s="219"/>
      <c r="G441" s="219"/>
      <c r="H441" s="219"/>
      <c r="I441" s="231"/>
      <c r="J441" s="219"/>
      <c r="K441" s="231"/>
      <c r="L441" s="231"/>
      <c r="M441" s="231"/>
      <c r="N441" s="231"/>
      <c r="O441" s="219"/>
      <c r="AC441" s="219"/>
    </row>
    <row r="442" customFormat="false" ht="21" hidden="false" customHeight="true" outlineLevel="0" collapsed="false">
      <c r="A442" s="34"/>
      <c r="B442" s="219"/>
      <c r="C442" s="219"/>
      <c r="D442" s="219"/>
      <c r="E442" s="219"/>
      <c r="F442" s="219"/>
      <c r="G442" s="219"/>
      <c r="H442" s="219"/>
      <c r="I442" s="231"/>
      <c r="J442" s="219"/>
      <c r="K442" s="231"/>
      <c r="L442" s="231"/>
      <c r="M442" s="231"/>
      <c r="N442" s="231"/>
      <c r="O442" s="219"/>
      <c r="AC442" s="219"/>
    </row>
    <row r="443" customFormat="false" ht="21" hidden="false" customHeight="true" outlineLevel="0" collapsed="false">
      <c r="A443" s="34"/>
      <c r="B443" s="219"/>
      <c r="C443" s="219"/>
      <c r="D443" s="219"/>
      <c r="E443" s="219"/>
      <c r="F443" s="219"/>
      <c r="G443" s="219"/>
      <c r="H443" s="219"/>
      <c r="I443" s="231"/>
      <c r="J443" s="219"/>
      <c r="K443" s="231"/>
      <c r="L443" s="231"/>
      <c r="M443" s="231"/>
      <c r="N443" s="231"/>
      <c r="O443" s="219"/>
      <c r="AC443" s="219"/>
    </row>
    <row r="444" customFormat="false" ht="21" hidden="false" customHeight="true" outlineLevel="0" collapsed="false">
      <c r="A444" s="34"/>
      <c r="B444" s="219"/>
      <c r="C444" s="219"/>
      <c r="D444" s="219"/>
      <c r="E444" s="219"/>
      <c r="F444" s="219"/>
      <c r="G444" s="219"/>
      <c r="H444" s="219"/>
      <c r="I444" s="231"/>
      <c r="J444" s="219"/>
      <c r="K444" s="231"/>
      <c r="L444" s="231"/>
      <c r="M444" s="231"/>
      <c r="N444" s="231"/>
      <c r="O444" s="219"/>
      <c r="AC444" s="219"/>
    </row>
    <row r="445" customFormat="false" ht="21" hidden="false" customHeight="true" outlineLevel="0" collapsed="false">
      <c r="A445" s="34"/>
      <c r="B445" s="219"/>
      <c r="C445" s="219"/>
      <c r="D445" s="219"/>
      <c r="E445" s="219"/>
      <c r="F445" s="219"/>
      <c r="G445" s="219"/>
      <c r="H445" s="219"/>
      <c r="I445" s="231"/>
      <c r="J445" s="219"/>
      <c r="K445" s="231"/>
      <c r="L445" s="231"/>
      <c r="M445" s="231"/>
      <c r="N445" s="231"/>
      <c r="O445" s="219"/>
      <c r="AC445" s="219"/>
    </row>
    <row r="446" customFormat="false" ht="21" hidden="false" customHeight="true" outlineLevel="0" collapsed="false">
      <c r="A446" s="34"/>
      <c r="B446" s="219"/>
      <c r="C446" s="219"/>
      <c r="D446" s="219"/>
      <c r="E446" s="219"/>
      <c r="F446" s="219"/>
      <c r="G446" s="219"/>
      <c r="H446" s="219"/>
      <c r="I446" s="231"/>
      <c r="J446" s="219"/>
      <c r="K446" s="231"/>
      <c r="L446" s="231"/>
      <c r="M446" s="231"/>
      <c r="N446" s="231"/>
      <c r="O446" s="219"/>
      <c r="AC446" s="219"/>
    </row>
    <row r="447" customFormat="false" ht="21" hidden="false" customHeight="true" outlineLevel="0" collapsed="false">
      <c r="A447" s="34"/>
      <c r="B447" s="219"/>
      <c r="C447" s="219"/>
      <c r="D447" s="219"/>
      <c r="E447" s="219"/>
      <c r="F447" s="219"/>
      <c r="G447" s="219"/>
      <c r="H447" s="219"/>
      <c r="I447" s="231"/>
      <c r="J447" s="219"/>
      <c r="K447" s="231"/>
      <c r="L447" s="231"/>
      <c r="M447" s="231"/>
      <c r="N447" s="231"/>
      <c r="O447" s="219"/>
      <c r="AC447" s="219"/>
    </row>
    <row r="448" customFormat="false" ht="21" hidden="false" customHeight="true" outlineLevel="0" collapsed="false">
      <c r="A448" s="34"/>
      <c r="B448" s="219"/>
      <c r="C448" s="219"/>
      <c r="D448" s="219"/>
      <c r="E448" s="219"/>
      <c r="F448" s="219"/>
      <c r="G448" s="219"/>
      <c r="H448" s="219"/>
      <c r="I448" s="231"/>
      <c r="J448" s="219"/>
      <c r="K448" s="231"/>
      <c r="L448" s="231"/>
      <c r="M448" s="231"/>
      <c r="N448" s="231"/>
      <c r="O448" s="219"/>
      <c r="AC448" s="219"/>
    </row>
    <row r="449" customFormat="false" ht="21" hidden="false" customHeight="true" outlineLevel="0" collapsed="false">
      <c r="A449" s="34"/>
      <c r="B449" s="219"/>
      <c r="C449" s="219"/>
      <c r="D449" s="219"/>
      <c r="E449" s="219"/>
      <c r="F449" s="219"/>
      <c r="G449" s="219"/>
      <c r="H449" s="219"/>
      <c r="I449" s="231"/>
      <c r="J449" s="219"/>
      <c r="K449" s="231"/>
      <c r="L449" s="231"/>
      <c r="M449" s="231"/>
      <c r="N449" s="231"/>
      <c r="O449" s="219"/>
      <c r="AC449" s="219"/>
    </row>
    <row r="450" customFormat="false" ht="21" hidden="false" customHeight="true" outlineLevel="0" collapsed="false">
      <c r="A450" s="34"/>
      <c r="B450" s="219"/>
      <c r="C450" s="219"/>
      <c r="D450" s="219"/>
      <c r="E450" s="219"/>
      <c r="F450" s="219"/>
      <c r="G450" s="219"/>
      <c r="H450" s="219"/>
      <c r="I450" s="231"/>
      <c r="J450" s="219"/>
      <c r="K450" s="231"/>
      <c r="L450" s="231"/>
      <c r="M450" s="231"/>
      <c r="N450" s="231"/>
      <c r="O450" s="219"/>
      <c r="AC450" s="219"/>
    </row>
    <row r="451" customFormat="false" ht="21" hidden="false" customHeight="true" outlineLevel="0" collapsed="false">
      <c r="A451" s="34"/>
      <c r="B451" s="219"/>
      <c r="C451" s="219"/>
      <c r="D451" s="219"/>
      <c r="E451" s="219"/>
      <c r="F451" s="219"/>
      <c r="G451" s="219"/>
      <c r="H451" s="219"/>
      <c r="I451" s="231"/>
      <c r="J451" s="219"/>
      <c r="K451" s="231"/>
      <c r="L451" s="231"/>
      <c r="M451" s="231"/>
      <c r="N451" s="231"/>
      <c r="O451" s="219"/>
      <c r="AC451" s="219"/>
    </row>
    <row r="452" customFormat="false" ht="21" hidden="false" customHeight="true" outlineLevel="0" collapsed="false">
      <c r="A452" s="34"/>
      <c r="B452" s="219"/>
      <c r="C452" s="219"/>
      <c r="D452" s="219"/>
      <c r="E452" s="219"/>
      <c r="F452" s="219"/>
      <c r="G452" s="219"/>
      <c r="H452" s="219"/>
      <c r="I452" s="231"/>
      <c r="J452" s="219"/>
      <c r="K452" s="231"/>
      <c r="L452" s="231"/>
      <c r="M452" s="231"/>
      <c r="N452" s="231"/>
      <c r="O452" s="219"/>
      <c r="AC452" s="219"/>
    </row>
    <row r="453" customFormat="false" ht="21" hidden="false" customHeight="true" outlineLevel="0" collapsed="false">
      <c r="A453" s="34"/>
      <c r="B453" s="219"/>
      <c r="C453" s="219"/>
      <c r="D453" s="219"/>
      <c r="E453" s="219"/>
      <c r="F453" s="219"/>
      <c r="G453" s="219"/>
      <c r="H453" s="219"/>
      <c r="I453" s="231"/>
      <c r="J453" s="219"/>
      <c r="K453" s="231"/>
      <c r="L453" s="231"/>
      <c r="M453" s="231"/>
      <c r="N453" s="231"/>
      <c r="O453" s="219"/>
      <c r="AC453" s="219"/>
    </row>
    <row r="454" customFormat="false" ht="21" hidden="false" customHeight="true" outlineLevel="0" collapsed="false">
      <c r="A454" s="34"/>
      <c r="B454" s="219"/>
      <c r="C454" s="219"/>
      <c r="D454" s="219"/>
      <c r="E454" s="219"/>
      <c r="F454" s="219"/>
      <c r="G454" s="219"/>
      <c r="H454" s="219"/>
      <c r="I454" s="231"/>
      <c r="J454" s="219"/>
      <c r="K454" s="231"/>
      <c r="L454" s="231"/>
      <c r="M454" s="231"/>
      <c r="N454" s="231"/>
      <c r="O454" s="219"/>
      <c r="AC454" s="219"/>
    </row>
    <row r="455" customFormat="false" ht="21" hidden="false" customHeight="true" outlineLevel="0" collapsed="false">
      <c r="A455" s="34"/>
      <c r="B455" s="219"/>
      <c r="C455" s="219"/>
      <c r="D455" s="219"/>
      <c r="E455" s="219"/>
      <c r="F455" s="219"/>
      <c r="G455" s="219"/>
      <c r="H455" s="219"/>
      <c r="I455" s="231"/>
      <c r="J455" s="219"/>
      <c r="K455" s="231"/>
      <c r="L455" s="231"/>
      <c r="M455" s="231"/>
      <c r="N455" s="231"/>
      <c r="O455" s="219"/>
      <c r="AC455" s="219"/>
    </row>
    <row r="456" customFormat="false" ht="21" hidden="false" customHeight="true" outlineLevel="0" collapsed="false">
      <c r="A456" s="34"/>
      <c r="B456" s="219"/>
      <c r="C456" s="219"/>
      <c r="D456" s="219"/>
      <c r="E456" s="219"/>
      <c r="F456" s="219"/>
      <c r="G456" s="219"/>
      <c r="H456" s="219"/>
      <c r="I456" s="231"/>
      <c r="J456" s="219"/>
      <c r="K456" s="231"/>
      <c r="L456" s="231"/>
      <c r="M456" s="231"/>
      <c r="N456" s="231"/>
      <c r="O456" s="219"/>
      <c r="AC456" s="219"/>
    </row>
    <row r="457" customFormat="false" ht="21" hidden="false" customHeight="true" outlineLevel="0" collapsed="false">
      <c r="A457" s="34"/>
      <c r="B457" s="219"/>
      <c r="C457" s="219"/>
      <c r="D457" s="219"/>
      <c r="E457" s="219"/>
      <c r="F457" s="219"/>
      <c r="G457" s="219"/>
      <c r="H457" s="219"/>
      <c r="I457" s="231"/>
      <c r="J457" s="219"/>
      <c r="K457" s="231"/>
      <c r="L457" s="231"/>
      <c r="M457" s="231"/>
      <c r="N457" s="231"/>
      <c r="O457" s="219"/>
      <c r="AC457" s="219"/>
    </row>
    <row r="458" customFormat="false" ht="21" hidden="false" customHeight="true" outlineLevel="0" collapsed="false">
      <c r="A458" s="34"/>
      <c r="B458" s="219"/>
      <c r="C458" s="219"/>
      <c r="D458" s="219"/>
      <c r="E458" s="219"/>
      <c r="F458" s="219"/>
      <c r="G458" s="219"/>
      <c r="H458" s="219"/>
      <c r="I458" s="231"/>
      <c r="J458" s="219"/>
      <c r="K458" s="231"/>
      <c r="L458" s="231"/>
      <c r="M458" s="231"/>
      <c r="N458" s="231"/>
      <c r="O458" s="219"/>
      <c r="AC458" s="219"/>
    </row>
    <row r="459" customFormat="false" ht="21" hidden="false" customHeight="true" outlineLevel="0" collapsed="false">
      <c r="A459" s="34"/>
      <c r="B459" s="219"/>
      <c r="C459" s="219"/>
      <c r="D459" s="219"/>
      <c r="E459" s="219"/>
      <c r="F459" s="219"/>
      <c r="G459" s="219"/>
      <c r="H459" s="219"/>
      <c r="I459" s="231"/>
      <c r="J459" s="219"/>
      <c r="K459" s="231"/>
      <c r="L459" s="231"/>
      <c r="M459" s="231"/>
      <c r="N459" s="231"/>
      <c r="O459" s="219"/>
      <c r="AC459" s="219"/>
    </row>
    <row r="460" customFormat="false" ht="21" hidden="false" customHeight="true" outlineLevel="0" collapsed="false">
      <c r="A460" s="34"/>
      <c r="B460" s="219"/>
      <c r="C460" s="219"/>
      <c r="D460" s="219"/>
      <c r="E460" s="219"/>
      <c r="F460" s="219"/>
      <c r="G460" s="219"/>
      <c r="H460" s="219"/>
      <c r="I460" s="231"/>
      <c r="J460" s="219"/>
      <c r="K460" s="231"/>
      <c r="L460" s="231"/>
      <c r="M460" s="231"/>
      <c r="N460" s="231"/>
      <c r="O460" s="219"/>
      <c r="AC460" s="219"/>
    </row>
    <row r="461" customFormat="false" ht="21" hidden="false" customHeight="true" outlineLevel="0" collapsed="false">
      <c r="A461" s="34"/>
      <c r="B461" s="219"/>
      <c r="C461" s="219"/>
      <c r="D461" s="219"/>
      <c r="E461" s="219"/>
      <c r="F461" s="219"/>
      <c r="G461" s="219"/>
      <c r="H461" s="219"/>
      <c r="I461" s="231"/>
      <c r="J461" s="219"/>
      <c r="K461" s="231"/>
      <c r="L461" s="231"/>
      <c r="M461" s="231"/>
      <c r="N461" s="231"/>
      <c r="O461" s="219"/>
      <c r="AC461" s="219"/>
    </row>
    <row r="462" customFormat="false" ht="21" hidden="false" customHeight="true" outlineLevel="0" collapsed="false">
      <c r="A462" s="34"/>
      <c r="B462" s="219"/>
      <c r="C462" s="219"/>
      <c r="D462" s="219"/>
      <c r="E462" s="219"/>
      <c r="F462" s="219"/>
      <c r="G462" s="219"/>
      <c r="H462" s="219"/>
      <c r="I462" s="231"/>
      <c r="J462" s="219"/>
      <c r="K462" s="231"/>
      <c r="L462" s="231"/>
      <c r="M462" s="231"/>
      <c r="N462" s="231"/>
      <c r="O462" s="219"/>
      <c r="AC462" s="219"/>
    </row>
    <row r="463" customFormat="false" ht="21" hidden="false" customHeight="true" outlineLevel="0" collapsed="false">
      <c r="A463" s="34"/>
      <c r="B463" s="219"/>
      <c r="C463" s="219"/>
      <c r="D463" s="219"/>
      <c r="E463" s="219"/>
      <c r="F463" s="219"/>
      <c r="G463" s="219"/>
      <c r="H463" s="219"/>
      <c r="I463" s="231"/>
      <c r="J463" s="219"/>
      <c r="K463" s="231"/>
      <c r="L463" s="231"/>
      <c r="M463" s="231"/>
      <c r="N463" s="231"/>
      <c r="O463" s="219"/>
      <c r="AC463" s="219"/>
    </row>
    <row r="464" customFormat="false" ht="21" hidden="false" customHeight="true" outlineLevel="0" collapsed="false">
      <c r="A464" s="34"/>
      <c r="B464" s="219"/>
      <c r="C464" s="219"/>
      <c r="D464" s="219"/>
      <c r="E464" s="219"/>
      <c r="F464" s="219"/>
      <c r="G464" s="219"/>
      <c r="H464" s="219"/>
      <c r="I464" s="231"/>
      <c r="J464" s="219"/>
      <c r="K464" s="231"/>
      <c r="L464" s="231"/>
      <c r="M464" s="231"/>
      <c r="N464" s="231"/>
      <c r="O464" s="219"/>
      <c r="AC464" s="219"/>
    </row>
    <row r="465" customFormat="false" ht="21" hidden="false" customHeight="true" outlineLevel="0" collapsed="false">
      <c r="A465" s="34"/>
      <c r="B465" s="219"/>
      <c r="C465" s="219"/>
      <c r="D465" s="219"/>
      <c r="E465" s="219"/>
      <c r="F465" s="219"/>
      <c r="G465" s="219"/>
      <c r="H465" s="219"/>
      <c r="I465" s="231"/>
      <c r="J465" s="219"/>
      <c r="K465" s="231"/>
      <c r="L465" s="231"/>
      <c r="M465" s="231"/>
      <c r="N465" s="231"/>
      <c r="O465" s="219"/>
      <c r="AC465" s="219"/>
    </row>
    <row r="466" customFormat="false" ht="21" hidden="false" customHeight="true" outlineLevel="0" collapsed="false">
      <c r="A466" s="34"/>
      <c r="B466" s="219"/>
      <c r="C466" s="219"/>
      <c r="D466" s="219"/>
      <c r="E466" s="219"/>
      <c r="F466" s="219"/>
      <c r="G466" s="219"/>
      <c r="H466" s="219"/>
      <c r="I466" s="231"/>
      <c r="J466" s="219"/>
      <c r="K466" s="231"/>
      <c r="L466" s="231"/>
      <c r="M466" s="231"/>
      <c r="N466" s="231"/>
      <c r="O466" s="219"/>
      <c r="AC466" s="219"/>
    </row>
    <row r="467" customFormat="false" ht="21" hidden="false" customHeight="true" outlineLevel="0" collapsed="false">
      <c r="A467" s="34"/>
      <c r="B467" s="219"/>
      <c r="C467" s="219"/>
      <c r="D467" s="219"/>
      <c r="E467" s="219"/>
      <c r="F467" s="219"/>
      <c r="G467" s="219"/>
      <c r="H467" s="219"/>
      <c r="I467" s="231"/>
      <c r="J467" s="219"/>
      <c r="K467" s="231"/>
      <c r="L467" s="231"/>
      <c r="M467" s="231"/>
      <c r="N467" s="231"/>
      <c r="O467" s="219"/>
      <c r="AC467" s="219"/>
    </row>
    <row r="468" customFormat="false" ht="21" hidden="false" customHeight="true" outlineLevel="0" collapsed="false">
      <c r="A468" s="34"/>
      <c r="B468" s="219"/>
      <c r="C468" s="219"/>
      <c r="D468" s="219"/>
      <c r="E468" s="219"/>
      <c r="F468" s="219"/>
      <c r="G468" s="219"/>
      <c r="H468" s="219"/>
      <c r="I468" s="231"/>
      <c r="J468" s="219"/>
      <c r="K468" s="231"/>
      <c r="L468" s="231"/>
      <c r="M468" s="231"/>
      <c r="N468" s="231"/>
      <c r="O468" s="219"/>
      <c r="AC468" s="219"/>
    </row>
    <row r="469" customFormat="false" ht="21" hidden="false" customHeight="true" outlineLevel="0" collapsed="false">
      <c r="A469" s="34"/>
      <c r="B469" s="219"/>
      <c r="C469" s="219"/>
      <c r="D469" s="219"/>
      <c r="E469" s="219"/>
      <c r="F469" s="219"/>
      <c r="G469" s="219"/>
      <c r="H469" s="219"/>
      <c r="I469" s="231"/>
      <c r="J469" s="219"/>
      <c r="K469" s="231"/>
      <c r="L469" s="231"/>
      <c r="M469" s="231"/>
      <c r="N469" s="231"/>
      <c r="O469" s="219"/>
      <c r="AC469" s="219"/>
    </row>
    <row r="470" customFormat="false" ht="21" hidden="false" customHeight="true" outlineLevel="0" collapsed="false">
      <c r="A470" s="34"/>
      <c r="B470" s="219"/>
      <c r="C470" s="219"/>
      <c r="D470" s="219"/>
      <c r="E470" s="219"/>
      <c r="F470" s="219"/>
      <c r="G470" s="219"/>
      <c r="H470" s="219"/>
      <c r="I470" s="231"/>
      <c r="J470" s="219"/>
      <c r="K470" s="231"/>
      <c r="L470" s="231"/>
      <c r="M470" s="231"/>
      <c r="N470" s="231"/>
      <c r="O470" s="219"/>
      <c r="AC470" s="219"/>
    </row>
    <row r="471" customFormat="false" ht="21" hidden="false" customHeight="true" outlineLevel="0" collapsed="false">
      <c r="A471" s="34"/>
      <c r="B471" s="219"/>
      <c r="C471" s="219"/>
      <c r="D471" s="219"/>
      <c r="E471" s="219"/>
      <c r="F471" s="219"/>
      <c r="G471" s="219"/>
      <c r="H471" s="219"/>
      <c r="I471" s="231"/>
      <c r="J471" s="219"/>
      <c r="K471" s="231"/>
      <c r="L471" s="231"/>
      <c r="M471" s="231"/>
      <c r="N471" s="231"/>
      <c r="O471" s="219"/>
      <c r="AC471" s="219"/>
    </row>
    <row r="472" customFormat="false" ht="21" hidden="false" customHeight="true" outlineLevel="0" collapsed="false">
      <c r="A472" s="34"/>
      <c r="B472" s="219"/>
      <c r="C472" s="219"/>
      <c r="D472" s="219"/>
      <c r="E472" s="219"/>
      <c r="F472" s="219"/>
      <c r="G472" s="219"/>
      <c r="H472" s="219"/>
      <c r="I472" s="231"/>
      <c r="J472" s="219"/>
      <c r="K472" s="231"/>
      <c r="L472" s="231"/>
      <c r="M472" s="231"/>
      <c r="N472" s="231"/>
      <c r="O472" s="219"/>
      <c r="AC472" s="219"/>
    </row>
    <row r="473" customFormat="false" ht="21" hidden="false" customHeight="true" outlineLevel="0" collapsed="false">
      <c r="A473" s="34"/>
      <c r="B473" s="219"/>
      <c r="C473" s="219"/>
      <c r="D473" s="219"/>
      <c r="E473" s="219"/>
      <c r="F473" s="219"/>
      <c r="G473" s="219"/>
      <c r="H473" s="219"/>
      <c r="I473" s="231"/>
      <c r="J473" s="219"/>
      <c r="K473" s="231"/>
      <c r="L473" s="231"/>
      <c r="M473" s="231"/>
      <c r="N473" s="231"/>
      <c r="O473" s="219"/>
      <c r="AC473" s="219"/>
    </row>
    <row r="474" customFormat="false" ht="21" hidden="false" customHeight="true" outlineLevel="0" collapsed="false">
      <c r="A474" s="34"/>
      <c r="B474" s="219"/>
      <c r="C474" s="219"/>
      <c r="D474" s="219"/>
      <c r="E474" s="219"/>
      <c r="F474" s="219"/>
      <c r="G474" s="219"/>
      <c r="H474" s="219"/>
      <c r="I474" s="231"/>
      <c r="J474" s="219"/>
      <c r="K474" s="231"/>
      <c r="L474" s="231"/>
      <c r="M474" s="231"/>
      <c r="N474" s="231"/>
      <c r="O474" s="219"/>
      <c r="AC474" s="219"/>
    </row>
    <row r="475" customFormat="false" ht="21" hidden="false" customHeight="true" outlineLevel="0" collapsed="false">
      <c r="A475" s="34"/>
      <c r="B475" s="219"/>
      <c r="C475" s="219"/>
      <c r="D475" s="219"/>
      <c r="E475" s="219"/>
      <c r="F475" s="219"/>
      <c r="G475" s="219"/>
      <c r="H475" s="219"/>
      <c r="I475" s="231"/>
      <c r="J475" s="219"/>
      <c r="K475" s="231"/>
      <c r="L475" s="231"/>
      <c r="M475" s="231"/>
      <c r="N475" s="231"/>
      <c r="O475" s="219"/>
      <c r="AC475" s="219"/>
    </row>
    <row r="476" customFormat="false" ht="21" hidden="false" customHeight="true" outlineLevel="0" collapsed="false">
      <c r="A476" s="34"/>
      <c r="B476" s="219"/>
      <c r="C476" s="219"/>
      <c r="D476" s="219"/>
      <c r="E476" s="219"/>
      <c r="F476" s="219"/>
      <c r="G476" s="219"/>
      <c r="H476" s="219"/>
      <c r="I476" s="231"/>
      <c r="J476" s="219"/>
      <c r="K476" s="231"/>
      <c r="L476" s="231"/>
      <c r="M476" s="231"/>
      <c r="N476" s="231"/>
      <c r="O476" s="219"/>
      <c r="AC476" s="219"/>
    </row>
    <row r="477" customFormat="false" ht="21" hidden="false" customHeight="true" outlineLevel="0" collapsed="false">
      <c r="A477" s="34"/>
      <c r="B477" s="219"/>
      <c r="C477" s="219"/>
      <c r="D477" s="219"/>
      <c r="E477" s="219"/>
      <c r="F477" s="219"/>
      <c r="G477" s="219"/>
      <c r="H477" s="219"/>
      <c r="I477" s="231"/>
      <c r="J477" s="219"/>
      <c r="K477" s="231"/>
      <c r="L477" s="231"/>
      <c r="M477" s="231"/>
      <c r="N477" s="231"/>
      <c r="O477" s="219"/>
      <c r="AC477" s="219"/>
    </row>
    <row r="478" customFormat="false" ht="21" hidden="false" customHeight="true" outlineLevel="0" collapsed="false">
      <c r="A478" s="34"/>
      <c r="B478" s="219"/>
      <c r="C478" s="219"/>
      <c r="D478" s="219"/>
      <c r="E478" s="219"/>
      <c r="F478" s="219"/>
      <c r="G478" s="219"/>
      <c r="H478" s="219"/>
      <c r="I478" s="231"/>
      <c r="J478" s="219"/>
      <c r="K478" s="231"/>
      <c r="L478" s="231"/>
      <c r="M478" s="231"/>
      <c r="N478" s="231"/>
      <c r="O478" s="219"/>
      <c r="AC478" s="219"/>
    </row>
    <row r="479" customFormat="false" ht="21" hidden="false" customHeight="true" outlineLevel="0" collapsed="false">
      <c r="A479" s="34"/>
      <c r="B479" s="219"/>
      <c r="C479" s="219"/>
      <c r="D479" s="219"/>
      <c r="E479" s="219"/>
      <c r="F479" s="219"/>
      <c r="G479" s="219"/>
      <c r="H479" s="219"/>
      <c r="I479" s="231"/>
      <c r="J479" s="219"/>
      <c r="K479" s="231"/>
      <c r="L479" s="231"/>
      <c r="M479" s="231"/>
      <c r="N479" s="231"/>
      <c r="O479" s="219"/>
      <c r="AC479" s="219"/>
    </row>
    <row r="480" customFormat="false" ht="21" hidden="false" customHeight="true" outlineLevel="0" collapsed="false">
      <c r="A480" s="34"/>
      <c r="B480" s="219"/>
      <c r="C480" s="219"/>
      <c r="D480" s="219"/>
      <c r="E480" s="219"/>
      <c r="F480" s="219"/>
      <c r="G480" s="219"/>
      <c r="H480" s="219"/>
      <c r="I480" s="231"/>
      <c r="J480" s="219"/>
      <c r="K480" s="231"/>
      <c r="L480" s="231"/>
      <c r="M480" s="231"/>
      <c r="N480" s="231"/>
      <c r="O480" s="219"/>
      <c r="AC480" s="219"/>
    </row>
    <row r="481" customFormat="false" ht="21" hidden="false" customHeight="true" outlineLevel="0" collapsed="false">
      <c r="A481" s="34"/>
      <c r="B481" s="219"/>
      <c r="C481" s="219"/>
      <c r="D481" s="219"/>
      <c r="E481" s="219"/>
      <c r="F481" s="219"/>
      <c r="G481" s="219"/>
      <c r="H481" s="219"/>
      <c r="I481" s="231"/>
      <c r="J481" s="219"/>
      <c r="K481" s="231"/>
      <c r="L481" s="231"/>
      <c r="M481" s="231"/>
      <c r="N481" s="231"/>
      <c r="O481" s="219"/>
      <c r="AC481" s="219"/>
    </row>
    <row r="482" customFormat="false" ht="21" hidden="false" customHeight="true" outlineLevel="0" collapsed="false">
      <c r="A482" s="34"/>
      <c r="B482" s="219"/>
      <c r="C482" s="219"/>
      <c r="D482" s="219"/>
      <c r="E482" s="219"/>
      <c r="F482" s="219"/>
      <c r="G482" s="219"/>
      <c r="H482" s="219"/>
      <c r="I482" s="231"/>
      <c r="J482" s="219"/>
      <c r="K482" s="231"/>
      <c r="L482" s="231"/>
      <c r="M482" s="231"/>
      <c r="N482" s="231"/>
      <c r="O482" s="219"/>
      <c r="AC482" s="219"/>
    </row>
    <row r="483" customFormat="false" ht="21" hidden="false" customHeight="true" outlineLevel="0" collapsed="false">
      <c r="A483" s="34"/>
      <c r="B483" s="219"/>
      <c r="C483" s="219"/>
      <c r="D483" s="219"/>
      <c r="E483" s="219"/>
      <c r="F483" s="219"/>
      <c r="G483" s="219"/>
      <c r="H483" s="219"/>
      <c r="I483" s="231"/>
      <c r="J483" s="219"/>
      <c r="K483" s="231"/>
      <c r="L483" s="231"/>
      <c r="M483" s="231"/>
      <c r="N483" s="231"/>
      <c r="O483" s="219"/>
      <c r="AC483" s="219"/>
    </row>
    <row r="484" customFormat="false" ht="21" hidden="false" customHeight="true" outlineLevel="0" collapsed="false">
      <c r="A484" s="34"/>
      <c r="B484" s="219"/>
      <c r="C484" s="219"/>
      <c r="D484" s="219"/>
      <c r="E484" s="219"/>
      <c r="F484" s="219"/>
      <c r="G484" s="219"/>
      <c r="H484" s="219"/>
      <c r="I484" s="231"/>
      <c r="J484" s="219"/>
      <c r="K484" s="231"/>
      <c r="L484" s="231"/>
      <c r="M484" s="231"/>
      <c r="N484" s="231"/>
      <c r="O484" s="219"/>
      <c r="AC484" s="219"/>
    </row>
    <row r="485" customFormat="false" ht="21" hidden="false" customHeight="true" outlineLevel="0" collapsed="false">
      <c r="A485" s="34"/>
      <c r="B485" s="219"/>
      <c r="C485" s="219"/>
      <c r="D485" s="219"/>
      <c r="E485" s="219"/>
      <c r="F485" s="219"/>
      <c r="G485" s="219"/>
      <c r="H485" s="219"/>
      <c r="I485" s="231"/>
      <c r="J485" s="219"/>
      <c r="K485" s="231"/>
      <c r="L485" s="231"/>
      <c r="M485" s="231"/>
      <c r="N485" s="231"/>
      <c r="O485" s="219"/>
      <c r="AC485" s="219"/>
    </row>
    <row r="486" customFormat="false" ht="21" hidden="false" customHeight="true" outlineLevel="0" collapsed="false">
      <c r="A486" s="34"/>
      <c r="B486" s="219"/>
      <c r="C486" s="219"/>
      <c r="D486" s="219"/>
      <c r="E486" s="219"/>
      <c r="F486" s="219"/>
      <c r="G486" s="219"/>
      <c r="H486" s="219"/>
      <c r="I486" s="231"/>
      <c r="J486" s="219"/>
      <c r="K486" s="231"/>
      <c r="L486" s="231"/>
      <c r="M486" s="231"/>
      <c r="N486" s="231"/>
      <c r="O486" s="219"/>
      <c r="AC486" s="219"/>
    </row>
    <row r="487" customFormat="false" ht="21" hidden="false" customHeight="true" outlineLevel="0" collapsed="false">
      <c r="A487" s="34"/>
      <c r="B487" s="219"/>
      <c r="C487" s="219"/>
      <c r="D487" s="219"/>
      <c r="E487" s="219"/>
      <c r="F487" s="219"/>
      <c r="G487" s="219"/>
      <c r="H487" s="219"/>
      <c r="I487" s="231"/>
      <c r="J487" s="219"/>
      <c r="K487" s="231"/>
      <c r="L487" s="231"/>
      <c r="M487" s="231"/>
      <c r="N487" s="231"/>
      <c r="O487" s="219"/>
      <c r="AC487" s="219"/>
    </row>
    <row r="488" customFormat="false" ht="21" hidden="false" customHeight="true" outlineLevel="0" collapsed="false">
      <c r="A488" s="34"/>
      <c r="B488" s="219"/>
      <c r="C488" s="219"/>
      <c r="D488" s="219"/>
      <c r="E488" s="219"/>
      <c r="F488" s="219"/>
      <c r="G488" s="219"/>
      <c r="H488" s="219"/>
      <c r="I488" s="231"/>
      <c r="J488" s="219"/>
      <c r="K488" s="231"/>
      <c r="L488" s="231"/>
      <c r="M488" s="231"/>
      <c r="N488" s="231"/>
      <c r="O488" s="219"/>
      <c r="AC488" s="219"/>
    </row>
    <row r="489" customFormat="false" ht="21" hidden="false" customHeight="true" outlineLevel="0" collapsed="false">
      <c r="A489" s="34"/>
      <c r="B489" s="219"/>
      <c r="C489" s="219"/>
      <c r="D489" s="219"/>
      <c r="E489" s="219"/>
      <c r="F489" s="219"/>
      <c r="G489" s="219"/>
      <c r="H489" s="219"/>
      <c r="I489" s="231"/>
      <c r="J489" s="219"/>
      <c r="K489" s="231"/>
      <c r="L489" s="231"/>
      <c r="M489" s="231"/>
      <c r="N489" s="231"/>
      <c r="O489" s="219"/>
      <c r="AC489" s="219"/>
    </row>
    <row r="490" customFormat="false" ht="21" hidden="false" customHeight="true" outlineLevel="0" collapsed="false">
      <c r="A490" s="34"/>
      <c r="B490" s="219"/>
      <c r="C490" s="219"/>
      <c r="D490" s="219"/>
      <c r="E490" s="219"/>
      <c r="F490" s="219"/>
      <c r="G490" s="219"/>
      <c r="H490" s="219"/>
      <c r="I490" s="231"/>
      <c r="J490" s="219"/>
      <c r="K490" s="231"/>
      <c r="L490" s="231"/>
      <c r="M490" s="231"/>
      <c r="N490" s="231"/>
      <c r="O490" s="219"/>
      <c r="AC490" s="219"/>
    </row>
    <row r="491" customFormat="false" ht="21" hidden="false" customHeight="true" outlineLevel="0" collapsed="false">
      <c r="A491" s="34"/>
      <c r="B491" s="219"/>
      <c r="C491" s="219"/>
      <c r="D491" s="219"/>
      <c r="E491" s="219"/>
      <c r="F491" s="219"/>
      <c r="G491" s="219"/>
      <c r="H491" s="219"/>
      <c r="I491" s="231"/>
      <c r="J491" s="219"/>
      <c r="K491" s="231"/>
      <c r="L491" s="231"/>
      <c r="M491" s="231"/>
      <c r="N491" s="231"/>
      <c r="O491" s="219"/>
      <c r="AC491" s="219"/>
    </row>
    <row r="492" customFormat="false" ht="21" hidden="false" customHeight="true" outlineLevel="0" collapsed="false">
      <c r="A492" s="34"/>
      <c r="B492" s="219"/>
      <c r="C492" s="219"/>
      <c r="D492" s="219"/>
      <c r="E492" s="219"/>
      <c r="F492" s="219"/>
      <c r="G492" s="219"/>
      <c r="H492" s="219"/>
      <c r="I492" s="231"/>
      <c r="J492" s="219"/>
      <c r="K492" s="231"/>
      <c r="L492" s="231"/>
      <c r="M492" s="231"/>
      <c r="N492" s="231"/>
      <c r="O492" s="219"/>
      <c r="AC492" s="219"/>
    </row>
    <row r="493" customFormat="false" ht="21" hidden="false" customHeight="true" outlineLevel="0" collapsed="false">
      <c r="A493" s="34"/>
      <c r="B493" s="219"/>
      <c r="C493" s="219"/>
      <c r="D493" s="219"/>
      <c r="E493" s="219"/>
      <c r="F493" s="219"/>
      <c r="G493" s="219"/>
      <c r="H493" s="219"/>
      <c r="I493" s="231"/>
      <c r="J493" s="219"/>
      <c r="K493" s="231"/>
      <c r="L493" s="231"/>
      <c r="M493" s="231"/>
      <c r="N493" s="231"/>
      <c r="O493" s="219"/>
      <c r="AC493" s="219"/>
    </row>
    <row r="494" customFormat="false" ht="21" hidden="false" customHeight="true" outlineLevel="0" collapsed="false">
      <c r="A494" s="34"/>
      <c r="B494" s="219"/>
      <c r="C494" s="219"/>
      <c r="D494" s="219"/>
      <c r="E494" s="219"/>
      <c r="F494" s="219"/>
      <c r="G494" s="219"/>
      <c r="H494" s="219"/>
      <c r="I494" s="231"/>
      <c r="J494" s="219"/>
      <c r="K494" s="231"/>
      <c r="L494" s="231"/>
      <c r="M494" s="231"/>
      <c r="N494" s="231"/>
      <c r="O494" s="219"/>
      <c r="AC494" s="219"/>
    </row>
    <row r="495" customFormat="false" ht="21" hidden="false" customHeight="true" outlineLevel="0" collapsed="false">
      <c r="A495" s="34"/>
      <c r="B495" s="219"/>
      <c r="C495" s="219"/>
      <c r="D495" s="219"/>
      <c r="E495" s="219"/>
      <c r="F495" s="219"/>
      <c r="G495" s="219"/>
      <c r="H495" s="219"/>
      <c r="I495" s="231"/>
      <c r="J495" s="219"/>
      <c r="K495" s="231"/>
      <c r="L495" s="231"/>
      <c r="M495" s="231"/>
      <c r="N495" s="231"/>
      <c r="O495" s="219"/>
      <c r="AC495" s="219"/>
    </row>
    <row r="496" customFormat="false" ht="21" hidden="false" customHeight="true" outlineLevel="0" collapsed="false">
      <c r="A496" s="34"/>
      <c r="B496" s="219"/>
      <c r="C496" s="219"/>
      <c r="D496" s="219"/>
      <c r="E496" s="219"/>
      <c r="F496" s="219"/>
      <c r="G496" s="219"/>
      <c r="H496" s="219"/>
      <c r="I496" s="231"/>
      <c r="J496" s="219"/>
      <c r="K496" s="231"/>
      <c r="L496" s="231"/>
      <c r="M496" s="231"/>
      <c r="N496" s="231"/>
      <c r="O496" s="219"/>
      <c r="AC496" s="219"/>
    </row>
    <row r="497" customFormat="false" ht="21" hidden="false" customHeight="true" outlineLevel="0" collapsed="false">
      <c r="A497" s="34"/>
      <c r="B497" s="219"/>
      <c r="C497" s="219"/>
      <c r="D497" s="219"/>
      <c r="E497" s="219"/>
      <c r="F497" s="219"/>
      <c r="G497" s="219"/>
      <c r="H497" s="219"/>
      <c r="I497" s="231"/>
      <c r="J497" s="219"/>
      <c r="K497" s="231"/>
      <c r="L497" s="231"/>
      <c r="M497" s="231"/>
      <c r="N497" s="231"/>
      <c r="O497" s="219"/>
      <c r="AC497" s="219"/>
    </row>
    <row r="498" customFormat="false" ht="21" hidden="false" customHeight="true" outlineLevel="0" collapsed="false">
      <c r="A498" s="34"/>
      <c r="B498" s="219"/>
      <c r="C498" s="219"/>
      <c r="D498" s="219"/>
      <c r="E498" s="219"/>
      <c r="F498" s="219"/>
      <c r="G498" s="219"/>
      <c r="H498" s="219"/>
      <c r="I498" s="231"/>
      <c r="J498" s="219"/>
      <c r="K498" s="231"/>
      <c r="L498" s="231"/>
      <c r="M498" s="231"/>
      <c r="N498" s="231"/>
      <c r="O498" s="219"/>
      <c r="AC498" s="219"/>
    </row>
    <row r="499" customFormat="false" ht="21" hidden="false" customHeight="true" outlineLevel="0" collapsed="false">
      <c r="A499" s="34"/>
      <c r="B499" s="219"/>
      <c r="C499" s="219"/>
      <c r="D499" s="219"/>
      <c r="E499" s="219"/>
      <c r="F499" s="219"/>
      <c r="G499" s="219"/>
      <c r="H499" s="219"/>
      <c r="I499" s="231"/>
      <c r="J499" s="219"/>
      <c r="K499" s="231"/>
      <c r="L499" s="231"/>
      <c r="M499" s="231"/>
      <c r="N499" s="231"/>
      <c r="O499" s="219"/>
      <c r="AC499" s="219"/>
    </row>
    <row r="500" customFormat="false" ht="21" hidden="false" customHeight="true" outlineLevel="0" collapsed="false">
      <c r="A500" s="34"/>
      <c r="B500" s="219"/>
      <c r="C500" s="219"/>
      <c r="D500" s="219"/>
      <c r="E500" s="219"/>
      <c r="F500" s="219"/>
      <c r="G500" s="219"/>
      <c r="H500" s="219"/>
      <c r="I500" s="231"/>
      <c r="J500" s="219"/>
      <c r="K500" s="231"/>
      <c r="L500" s="231"/>
      <c r="M500" s="231"/>
      <c r="N500" s="231"/>
      <c r="O500" s="219"/>
      <c r="AC500" s="219"/>
    </row>
    <row r="501" customFormat="false" ht="21" hidden="false" customHeight="true" outlineLevel="0" collapsed="false">
      <c r="A501" s="34"/>
      <c r="B501" s="219"/>
      <c r="C501" s="219"/>
      <c r="D501" s="219"/>
      <c r="E501" s="219"/>
      <c r="F501" s="219"/>
      <c r="G501" s="219"/>
      <c r="H501" s="219"/>
      <c r="I501" s="231"/>
      <c r="J501" s="219"/>
      <c r="K501" s="231"/>
      <c r="L501" s="231"/>
      <c r="M501" s="231"/>
      <c r="N501" s="231"/>
      <c r="O501" s="219"/>
      <c r="AC501" s="219"/>
    </row>
    <row r="502" customFormat="false" ht="21" hidden="false" customHeight="true" outlineLevel="0" collapsed="false">
      <c r="A502" s="34"/>
      <c r="B502" s="219"/>
      <c r="C502" s="219"/>
      <c r="D502" s="219"/>
      <c r="E502" s="219"/>
      <c r="F502" s="219"/>
      <c r="G502" s="219"/>
      <c r="H502" s="219"/>
      <c r="I502" s="231"/>
      <c r="J502" s="219"/>
      <c r="K502" s="231"/>
      <c r="L502" s="231"/>
      <c r="M502" s="231"/>
      <c r="N502" s="231"/>
      <c r="O502" s="219"/>
      <c r="AC502" s="219"/>
    </row>
    <row r="503" customFormat="false" ht="21" hidden="false" customHeight="true" outlineLevel="0" collapsed="false">
      <c r="A503" s="34"/>
      <c r="B503" s="219"/>
      <c r="C503" s="219"/>
      <c r="D503" s="219"/>
      <c r="E503" s="219"/>
      <c r="F503" s="219"/>
      <c r="G503" s="219"/>
      <c r="H503" s="219"/>
      <c r="I503" s="231"/>
      <c r="J503" s="219"/>
      <c r="K503" s="231"/>
      <c r="L503" s="231"/>
      <c r="M503" s="231"/>
      <c r="N503" s="231"/>
      <c r="O503" s="219"/>
      <c r="AC503" s="219"/>
    </row>
    <row r="504" customFormat="false" ht="21" hidden="false" customHeight="true" outlineLevel="0" collapsed="false">
      <c r="A504" s="34"/>
      <c r="B504" s="219"/>
      <c r="C504" s="219"/>
      <c r="D504" s="219"/>
      <c r="E504" s="219"/>
      <c r="F504" s="219"/>
      <c r="G504" s="219"/>
      <c r="H504" s="219"/>
      <c r="I504" s="231"/>
      <c r="J504" s="219"/>
      <c r="K504" s="231"/>
      <c r="L504" s="231"/>
      <c r="M504" s="231"/>
      <c r="N504" s="231"/>
      <c r="O504" s="219"/>
      <c r="AC504" s="219"/>
    </row>
    <row r="505" customFormat="false" ht="21" hidden="false" customHeight="true" outlineLevel="0" collapsed="false">
      <c r="A505" s="34"/>
      <c r="B505" s="219"/>
      <c r="C505" s="219"/>
      <c r="D505" s="219"/>
      <c r="E505" s="219"/>
      <c r="F505" s="219"/>
      <c r="G505" s="219"/>
      <c r="H505" s="219"/>
      <c r="I505" s="231"/>
      <c r="J505" s="219"/>
      <c r="K505" s="231"/>
      <c r="L505" s="231"/>
      <c r="M505" s="231"/>
      <c r="N505" s="231"/>
      <c r="O505" s="219"/>
      <c r="AC505" s="219"/>
    </row>
    <row r="506" customFormat="false" ht="21" hidden="false" customHeight="true" outlineLevel="0" collapsed="false">
      <c r="A506" s="34"/>
      <c r="B506" s="219"/>
      <c r="C506" s="219"/>
      <c r="D506" s="219"/>
      <c r="E506" s="219"/>
      <c r="F506" s="219"/>
      <c r="G506" s="219"/>
      <c r="H506" s="219"/>
      <c r="I506" s="231"/>
      <c r="J506" s="219"/>
      <c r="K506" s="231"/>
      <c r="L506" s="231"/>
      <c r="M506" s="231"/>
      <c r="N506" s="231"/>
      <c r="O506" s="219"/>
      <c r="AC506" s="219"/>
    </row>
    <row r="507" customFormat="false" ht="21" hidden="false" customHeight="true" outlineLevel="0" collapsed="false">
      <c r="A507" s="34"/>
      <c r="B507" s="219"/>
      <c r="C507" s="219"/>
      <c r="D507" s="219"/>
      <c r="E507" s="219"/>
      <c r="F507" s="219"/>
      <c r="G507" s="219"/>
      <c r="H507" s="219"/>
      <c r="I507" s="231"/>
      <c r="J507" s="219"/>
      <c r="K507" s="231"/>
      <c r="L507" s="231"/>
      <c r="M507" s="231"/>
      <c r="N507" s="231"/>
      <c r="O507" s="219"/>
      <c r="AC507" s="219"/>
    </row>
    <row r="508" customFormat="false" ht="21" hidden="false" customHeight="true" outlineLevel="0" collapsed="false">
      <c r="A508" s="34"/>
      <c r="B508" s="219"/>
      <c r="C508" s="219"/>
      <c r="D508" s="219"/>
      <c r="E508" s="219"/>
      <c r="F508" s="219"/>
      <c r="G508" s="219"/>
      <c r="H508" s="219"/>
      <c r="I508" s="231"/>
      <c r="J508" s="219"/>
      <c r="K508" s="231"/>
      <c r="L508" s="231"/>
      <c r="M508" s="231"/>
      <c r="N508" s="231"/>
      <c r="O508" s="219"/>
      <c r="AC508" s="219"/>
    </row>
    <row r="509" customFormat="false" ht="21" hidden="false" customHeight="true" outlineLevel="0" collapsed="false">
      <c r="A509" s="34"/>
      <c r="B509" s="219"/>
      <c r="C509" s="219"/>
      <c r="D509" s="219"/>
      <c r="E509" s="219"/>
      <c r="F509" s="219"/>
      <c r="G509" s="219"/>
      <c r="H509" s="219"/>
      <c r="I509" s="231"/>
      <c r="J509" s="219"/>
      <c r="K509" s="231"/>
      <c r="L509" s="231"/>
      <c r="M509" s="231"/>
      <c r="N509" s="231"/>
      <c r="O509" s="219"/>
      <c r="AC509" s="219"/>
    </row>
    <row r="510" customFormat="false" ht="21" hidden="false" customHeight="true" outlineLevel="0" collapsed="false">
      <c r="A510" s="34"/>
      <c r="B510" s="219"/>
      <c r="C510" s="219"/>
      <c r="D510" s="219"/>
      <c r="E510" s="219"/>
      <c r="F510" s="219"/>
      <c r="G510" s="219"/>
      <c r="H510" s="219"/>
      <c r="I510" s="231"/>
      <c r="J510" s="219"/>
      <c r="K510" s="231"/>
      <c r="L510" s="231"/>
      <c r="M510" s="231"/>
      <c r="N510" s="231"/>
      <c r="O510" s="219"/>
      <c r="AC510" s="219"/>
    </row>
    <row r="511" customFormat="false" ht="21" hidden="false" customHeight="true" outlineLevel="0" collapsed="false">
      <c r="A511" s="34"/>
      <c r="B511" s="219"/>
      <c r="C511" s="219"/>
      <c r="D511" s="219"/>
      <c r="E511" s="219"/>
      <c r="F511" s="219"/>
      <c r="G511" s="219"/>
      <c r="H511" s="219"/>
      <c r="I511" s="231"/>
      <c r="J511" s="219"/>
      <c r="K511" s="231"/>
      <c r="L511" s="231"/>
      <c r="M511" s="231"/>
      <c r="N511" s="231"/>
      <c r="O511" s="219"/>
      <c r="AC511" s="219"/>
    </row>
    <row r="512" customFormat="false" ht="21" hidden="false" customHeight="true" outlineLevel="0" collapsed="false">
      <c r="A512" s="34"/>
      <c r="B512" s="219"/>
      <c r="C512" s="219"/>
      <c r="D512" s="219"/>
      <c r="E512" s="219"/>
      <c r="F512" s="219"/>
      <c r="G512" s="219"/>
      <c r="H512" s="219"/>
      <c r="I512" s="231"/>
      <c r="J512" s="219"/>
      <c r="K512" s="231"/>
      <c r="L512" s="231"/>
      <c r="M512" s="231"/>
      <c r="N512" s="231"/>
      <c r="O512" s="219"/>
      <c r="AC512" s="219"/>
    </row>
    <row r="513" customFormat="false" ht="21" hidden="false" customHeight="true" outlineLevel="0" collapsed="false">
      <c r="A513" s="34"/>
      <c r="B513" s="219"/>
      <c r="C513" s="219"/>
      <c r="D513" s="219"/>
      <c r="E513" s="219"/>
      <c r="F513" s="219"/>
      <c r="G513" s="219"/>
      <c r="H513" s="219"/>
      <c r="I513" s="231"/>
      <c r="J513" s="219"/>
      <c r="K513" s="231"/>
      <c r="L513" s="231"/>
      <c r="M513" s="231"/>
      <c r="N513" s="231"/>
      <c r="O513" s="219"/>
      <c r="AC513" s="219"/>
    </row>
    <row r="514" customFormat="false" ht="21" hidden="false" customHeight="true" outlineLevel="0" collapsed="false">
      <c r="A514" s="34"/>
      <c r="B514" s="219"/>
      <c r="C514" s="219"/>
      <c r="D514" s="219"/>
      <c r="E514" s="219"/>
      <c r="F514" s="219"/>
      <c r="G514" s="219"/>
      <c r="H514" s="219"/>
      <c r="I514" s="231"/>
      <c r="J514" s="219"/>
      <c r="K514" s="231"/>
      <c r="L514" s="231"/>
      <c r="M514" s="231"/>
      <c r="N514" s="231"/>
      <c r="O514" s="219"/>
      <c r="AC514" s="219"/>
    </row>
    <row r="515" customFormat="false" ht="21" hidden="false" customHeight="true" outlineLevel="0" collapsed="false">
      <c r="A515" s="34"/>
      <c r="B515" s="219"/>
      <c r="C515" s="219"/>
      <c r="D515" s="219"/>
      <c r="E515" s="219"/>
      <c r="F515" s="219"/>
      <c r="G515" s="219"/>
      <c r="H515" s="219"/>
      <c r="I515" s="231"/>
      <c r="J515" s="219"/>
      <c r="K515" s="231"/>
      <c r="L515" s="231"/>
      <c r="M515" s="231"/>
      <c r="N515" s="231"/>
      <c r="O515" s="219"/>
      <c r="AC515" s="219"/>
    </row>
    <row r="516" customFormat="false" ht="21" hidden="false" customHeight="true" outlineLevel="0" collapsed="false">
      <c r="A516" s="34"/>
      <c r="B516" s="219"/>
      <c r="C516" s="219"/>
      <c r="D516" s="219"/>
      <c r="E516" s="219"/>
      <c r="F516" s="219"/>
      <c r="G516" s="219"/>
      <c r="H516" s="219"/>
      <c r="I516" s="231"/>
      <c r="J516" s="219"/>
      <c r="K516" s="231"/>
      <c r="L516" s="231"/>
      <c r="M516" s="231"/>
      <c r="N516" s="231"/>
      <c r="O516" s="219"/>
      <c r="AC516" s="219"/>
    </row>
    <row r="517" customFormat="false" ht="21" hidden="false" customHeight="true" outlineLevel="0" collapsed="false">
      <c r="A517" s="34"/>
      <c r="B517" s="219"/>
      <c r="C517" s="219"/>
      <c r="D517" s="219"/>
      <c r="E517" s="219"/>
      <c r="F517" s="219"/>
      <c r="G517" s="219"/>
      <c r="H517" s="219"/>
      <c r="I517" s="231"/>
      <c r="J517" s="219"/>
      <c r="K517" s="231"/>
      <c r="L517" s="231"/>
      <c r="M517" s="231"/>
      <c r="N517" s="231"/>
      <c r="O517" s="219"/>
      <c r="AC517" s="219"/>
    </row>
    <row r="518" customFormat="false" ht="21" hidden="false" customHeight="true" outlineLevel="0" collapsed="false">
      <c r="A518" s="34"/>
      <c r="B518" s="219"/>
      <c r="C518" s="219"/>
      <c r="D518" s="219"/>
      <c r="E518" s="219"/>
      <c r="F518" s="219"/>
      <c r="G518" s="219"/>
      <c r="H518" s="219"/>
      <c r="I518" s="231"/>
      <c r="J518" s="219"/>
      <c r="K518" s="231"/>
      <c r="L518" s="231"/>
      <c r="M518" s="231"/>
      <c r="N518" s="231"/>
      <c r="O518" s="219"/>
      <c r="AC518" s="219"/>
    </row>
    <row r="519" customFormat="false" ht="21" hidden="false" customHeight="true" outlineLevel="0" collapsed="false">
      <c r="A519" s="34"/>
      <c r="B519" s="219"/>
      <c r="C519" s="219"/>
      <c r="D519" s="219"/>
      <c r="E519" s="219"/>
      <c r="F519" s="219"/>
      <c r="G519" s="219"/>
      <c r="H519" s="219"/>
      <c r="I519" s="231"/>
      <c r="J519" s="219"/>
      <c r="K519" s="231"/>
      <c r="L519" s="231"/>
      <c r="M519" s="231"/>
      <c r="N519" s="231"/>
      <c r="O519" s="219"/>
      <c r="AC519" s="219"/>
    </row>
    <row r="520" customFormat="false" ht="21" hidden="false" customHeight="true" outlineLevel="0" collapsed="false">
      <c r="A520" s="34"/>
      <c r="B520" s="219"/>
      <c r="C520" s="219"/>
      <c r="D520" s="219"/>
      <c r="E520" s="219"/>
      <c r="F520" s="219"/>
      <c r="G520" s="219"/>
      <c r="H520" s="219"/>
      <c r="I520" s="231"/>
      <c r="J520" s="219"/>
      <c r="K520" s="231"/>
      <c r="L520" s="231"/>
      <c r="M520" s="231"/>
      <c r="N520" s="231"/>
      <c r="O520" s="219"/>
      <c r="AC520" s="219"/>
    </row>
    <row r="521" customFormat="false" ht="21" hidden="false" customHeight="true" outlineLevel="0" collapsed="false">
      <c r="A521" s="34"/>
      <c r="B521" s="219"/>
      <c r="C521" s="219"/>
      <c r="D521" s="219"/>
      <c r="E521" s="219"/>
      <c r="F521" s="219"/>
      <c r="G521" s="219"/>
      <c r="H521" s="219"/>
      <c r="I521" s="231"/>
      <c r="J521" s="219"/>
      <c r="K521" s="231"/>
      <c r="L521" s="231"/>
      <c r="M521" s="231"/>
      <c r="N521" s="231"/>
      <c r="O521" s="219"/>
      <c r="AC521" s="219"/>
    </row>
    <row r="522" customFormat="false" ht="21" hidden="false" customHeight="true" outlineLevel="0" collapsed="false">
      <c r="A522" s="34"/>
      <c r="B522" s="219"/>
      <c r="C522" s="219"/>
      <c r="D522" s="219"/>
      <c r="E522" s="219"/>
      <c r="F522" s="219"/>
      <c r="G522" s="219"/>
      <c r="H522" s="219"/>
      <c r="I522" s="231"/>
      <c r="J522" s="219"/>
      <c r="K522" s="231"/>
      <c r="L522" s="231"/>
      <c r="M522" s="231"/>
      <c r="N522" s="231"/>
      <c r="O522" s="219"/>
      <c r="AC522" s="219"/>
    </row>
    <row r="523" customFormat="false" ht="21" hidden="false" customHeight="true" outlineLevel="0" collapsed="false">
      <c r="A523" s="34"/>
      <c r="B523" s="219"/>
      <c r="C523" s="219"/>
      <c r="D523" s="219"/>
      <c r="E523" s="219"/>
      <c r="F523" s="219"/>
      <c r="G523" s="219"/>
      <c r="H523" s="219"/>
      <c r="I523" s="231"/>
      <c r="J523" s="219"/>
      <c r="K523" s="231"/>
      <c r="L523" s="231"/>
      <c r="M523" s="231"/>
      <c r="N523" s="231"/>
      <c r="O523" s="219"/>
      <c r="AC523" s="219"/>
    </row>
    <row r="524" customFormat="false" ht="21" hidden="false" customHeight="true" outlineLevel="0" collapsed="false">
      <c r="A524" s="34"/>
      <c r="B524" s="219"/>
      <c r="C524" s="219"/>
      <c r="D524" s="219"/>
      <c r="E524" s="219"/>
      <c r="F524" s="219"/>
      <c r="G524" s="219"/>
      <c r="H524" s="219"/>
      <c r="I524" s="231"/>
      <c r="J524" s="219"/>
      <c r="K524" s="231"/>
      <c r="L524" s="231"/>
      <c r="M524" s="231"/>
      <c r="N524" s="231"/>
      <c r="O524" s="219"/>
      <c r="AC524" s="219"/>
    </row>
    <row r="525" customFormat="false" ht="21" hidden="false" customHeight="true" outlineLevel="0" collapsed="false">
      <c r="A525" s="34"/>
      <c r="B525" s="219"/>
      <c r="C525" s="219"/>
      <c r="D525" s="219"/>
      <c r="E525" s="219"/>
      <c r="F525" s="219"/>
      <c r="G525" s="219"/>
      <c r="H525" s="219"/>
      <c r="I525" s="231"/>
      <c r="J525" s="219"/>
      <c r="K525" s="231"/>
      <c r="L525" s="231"/>
      <c r="M525" s="231"/>
      <c r="N525" s="231"/>
      <c r="O525" s="219"/>
      <c r="AC525" s="219"/>
    </row>
    <row r="526" customFormat="false" ht="21" hidden="false" customHeight="true" outlineLevel="0" collapsed="false">
      <c r="A526" s="34"/>
      <c r="B526" s="219"/>
      <c r="C526" s="219"/>
      <c r="D526" s="219"/>
      <c r="E526" s="219"/>
      <c r="F526" s="219"/>
      <c r="G526" s="219"/>
      <c r="H526" s="219"/>
      <c r="I526" s="231"/>
      <c r="J526" s="219"/>
      <c r="K526" s="231"/>
      <c r="L526" s="231"/>
      <c r="M526" s="231"/>
      <c r="N526" s="231"/>
      <c r="O526" s="219"/>
      <c r="AC526" s="219"/>
    </row>
    <row r="527" customFormat="false" ht="21" hidden="false" customHeight="true" outlineLevel="0" collapsed="false">
      <c r="A527" s="34"/>
      <c r="B527" s="219"/>
      <c r="C527" s="219"/>
      <c r="D527" s="219"/>
      <c r="E527" s="219"/>
      <c r="F527" s="219"/>
      <c r="G527" s="219"/>
      <c r="H527" s="219"/>
      <c r="I527" s="231"/>
      <c r="J527" s="219"/>
      <c r="K527" s="231"/>
      <c r="L527" s="231"/>
      <c r="M527" s="231"/>
      <c r="N527" s="231"/>
      <c r="O527" s="219"/>
      <c r="AC527" s="219"/>
    </row>
    <row r="528" customFormat="false" ht="21" hidden="false" customHeight="true" outlineLevel="0" collapsed="false">
      <c r="A528" s="34"/>
      <c r="B528" s="219"/>
      <c r="C528" s="219"/>
      <c r="D528" s="219"/>
      <c r="E528" s="219"/>
      <c r="F528" s="219"/>
      <c r="G528" s="219"/>
      <c r="H528" s="219"/>
      <c r="I528" s="231"/>
      <c r="J528" s="219"/>
      <c r="K528" s="231"/>
      <c r="L528" s="231"/>
      <c r="M528" s="231"/>
      <c r="N528" s="231"/>
      <c r="O528" s="219"/>
      <c r="AC528" s="219"/>
    </row>
    <row r="529" customFormat="false" ht="21" hidden="false" customHeight="true" outlineLevel="0" collapsed="false">
      <c r="A529" s="34"/>
      <c r="B529" s="219"/>
      <c r="C529" s="219"/>
      <c r="D529" s="219"/>
      <c r="E529" s="219"/>
      <c r="F529" s="219"/>
      <c r="G529" s="219"/>
      <c r="H529" s="219"/>
      <c r="I529" s="231"/>
      <c r="J529" s="219"/>
      <c r="K529" s="231"/>
      <c r="L529" s="231"/>
      <c r="M529" s="231"/>
      <c r="N529" s="231"/>
      <c r="O529" s="219"/>
      <c r="AC529" s="219"/>
    </row>
    <row r="530" customFormat="false" ht="21" hidden="false" customHeight="true" outlineLevel="0" collapsed="false">
      <c r="A530" s="34"/>
      <c r="B530" s="219"/>
      <c r="C530" s="219"/>
      <c r="D530" s="219"/>
      <c r="E530" s="219"/>
      <c r="F530" s="219"/>
      <c r="G530" s="219"/>
      <c r="H530" s="219"/>
      <c r="I530" s="231"/>
      <c r="J530" s="219"/>
      <c r="K530" s="231"/>
      <c r="L530" s="231"/>
      <c r="M530" s="231"/>
      <c r="N530" s="231"/>
      <c r="O530" s="219"/>
      <c r="AC530" s="219"/>
    </row>
    <row r="531" customFormat="false" ht="21" hidden="false" customHeight="true" outlineLevel="0" collapsed="false">
      <c r="A531" s="34"/>
      <c r="B531" s="219"/>
      <c r="C531" s="219"/>
      <c r="D531" s="219"/>
      <c r="E531" s="219"/>
      <c r="F531" s="219"/>
      <c r="G531" s="219"/>
      <c r="H531" s="219"/>
      <c r="I531" s="231"/>
      <c r="J531" s="219"/>
      <c r="K531" s="231"/>
      <c r="L531" s="231"/>
      <c r="M531" s="231"/>
      <c r="N531" s="231"/>
      <c r="O531" s="219"/>
      <c r="AC531" s="219"/>
    </row>
    <row r="532" customFormat="false" ht="21" hidden="false" customHeight="true" outlineLevel="0" collapsed="false">
      <c r="A532" s="34"/>
      <c r="B532" s="219"/>
      <c r="C532" s="219"/>
      <c r="D532" s="219"/>
      <c r="E532" s="219"/>
      <c r="F532" s="219"/>
      <c r="G532" s="219"/>
      <c r="H532" s="219"/>
      <c r="I532" s="231"/>
      <c r="J532" s="219"/>
      <c r="K532" s="231"/>
      <c r="L532" s="231"/>
      <c r="M532" s="231"/>
      <c r="N532" s="231"/>
      <c r="O532" s="219"/>
      <c r="AC532" s="219"/>
    </row>
    <row r="533" customFormat="false" ht="21" hidden="false" customHeight="true" outlineLevel="0" collapsed="false">
      <c r="A533" s="34"/>
      <c r="B533" s="219"/>
      <c r="C533" s="219"/>
      <c r="D533" s="219"/>
      <c r="E533" s="219"/>
      <c r="F533" s="219"/>
      <c r="G533" s="219"/>
      <c r="H533" s="219"/>
      <c r="I533" s="231"/>
      <c r="J533" s="219"/>
      <c r="K533" s="231"/>
      <c r="L533" s="231"/>
      <c r="M533" s="231"/>
      <c r="N533" s="231"/>
      <c r="O533" s="219"/>
      <c r="AC533" s="219"/>
    </row>
    <row r="534" customFormat="false" ht="21" hidden="false" customHeight="true" outlineLevel="0" collapsed="false">
      <c r="A534" s="34"/>
      <c r="B534" s="219"/>
      <c r="C534" s="219"/>
      <c r="D534" s="219"/>
      <c r="E534" s="219"/>
      <c r="F534" s="219"/>
      <c r="G534" s="219"/>
      <c r="H534" s="219"/>
      <c r="I534" s="231"/>
      <c r="J534" s="219"/>
      <c r="K534" s="231"/>
      <c r="L534" s="231"/>
      <c r="M534" s="231"/>
      <c r="N534" s="231"/>
      <c r="O534" s="219"/>
      <c r="AC534" s="219"/>
    </row>
    <row r="535" customFormat="false" ht="21" hidden="false" customHeight="true" outlineLevel="0" collapsed="false">
      <c r="A535" s="34"/>
      <c r="B535" s="219"/>
      <c r="C535" s="219"/>
      <c r="D535" s="219"/>
      <c r="E535" s="219"/>
      <c r="F535" s="219"/>
      <c r="G535" s="219"/>
      <c r="H535" s="219"/>
      <c r="I535" s="231"/>
      <c r="J535" s="219"/>
      <c r="K535" s="231"/>
      <c r="L535" s="231"/>
      <c r="M535" s="231"/>
      <c r="N535" s="231"/>
      <c r="O535" s="219"/>
      <c r="AC535" s="219"/>
    </row>
    <row r="536" customFormat="false" ht="21" hidden="false" customHeight="true" outlineLevel="0" collapsed="false">
      <c r="A536" s="34"/>
      <c r="B536" s="219"/>
      <c r="C536" s="219"/>
      <c r="D536" s="219"/>
      <c r="E536" s="219"/>
      <c r="F536" s="219"/>
      <c r="G536" s="219"/>
      <c r="H536" s="219"/>
      <c r="I536" s="231"/>
      <c r="J536" s="219"/>
      <c r="K536" s="231"/>
      <c r="L536" s="231"/>
      <c r="M536" s="231"/>
      <c r="N536" s="231"/>
      <c r="O536" s="219"/>
      <c r="AC536" s="219"/>
    </row>
    <row r="537" customFormat="false" ht="21" hidden="false" customHeight="true" outlineLevel="0" collapsed="false">
      <c r="A537" s="34"/>
      <c r="B537" s="219"/>
      <c r="C537" s="219"/>
      <c r="D537" s="219"/>
      <c r="E537" s="219"/>
      <c r="F537" s="219"/>
      <c r="G537" s="219"/>
      <c r="H537" s="219"/>
      <c r="I537" s="231"/>
      <c r="J537" s="219"/>
      <c r="K537" s="231"/>
      <c r="L537" s="231"/>
      <c r="M537" s="231"/>
      <c r="N537" s="231"/>
      <c r="O537" s="219"/>
      <c r="AC537" s="219"/>
    </row>
    <row r="538" customFormat="false" ht="21" hidden="false" customHeight="true" outlineLevel="0" collapsed="false">
      <c r="A538" s="34"/>
      <c r="B538" s="219"/>
      <c r="C538" s="219"/>
      <c r="D538" s="219"/>
      <c r="E538" s="219"/>
      <c r="F538" s="219"/>
      <c r="G538" s="219"/>
      <c r="H538" s="219"/>
      <c r="I538" s="231"/>
      <c r="J538" s="219"/>
      <c r="K538" s="231"/>
      <c r="L538" s="231"/>
      <c r="M538" s="231"/>
      <c r="N538" s="231"/>
      <c r="O538" s="219"/>
      <c r="AC538" s="219"/>
    </row>
    <row r="539" customFormat="false" ht="21" hidden="false" customHeight="true" outlineLevel="0" collapsed="false">
      <c r="A539" s="34"/>
      <c r="B539" s="219"/>
      <c r="C539" s="219"/>
      <c r="D539" s="219"/>
      <c r="E539" s="219"/>
      <c r="F539" s="219"/>
      <c r="G539" s="219"/>
      <c r="H539" s="219"/>
      <c r="I539" s="231"/>
      <c r="J539" s="219"/>
      <c r="K539" s="231"/>
      <c r="L539" s="231"/>
      <c r="M539" s="231"/>
      <c r="N539" s="231"/>
      <c r="O539" s="219"/>
      <c r="AC539" s="219"/>
    </row>
    <row r="540" customFormat="false" ht="21" hidden="false" customHeight="true" outlineLevel="0" collapsed="false">
      <c r="A540" s="34"/>
      <c r="B540" s="219"/>
      <c r="C540" s="219"/>
      <c r="D540" s="219"/>
      <c r="E540" s="219"/>
      <c r="F540" s="219"/>
      <c r="G540" s="219"/>
      <c r="H540" s="219"/>
      <c r="I540" s="231"/>
      <c r="J540" s="219"/>
      <c r="K540" s="231"/>
      <c r="L540" s="231"/>
      <c r="M540" s="231"/>
      <c r="N540" s="231"/>
      <c r="O540" s="219"/>
      <c r="AC540" s="219"/>
    </row>
    <row r="541" customFormat="false" ht="21" hidden="false" customHeight="true" outlineLevel="0" collapsed="false">
      <c r="A541" s="34"/>
      <c r="B541" s="219"/>
      <c r="C541" s="219"/>
      <c r="D541" s="219"/>
      <c r="E541" s="219"/>
      <c r="F541" s="219"/>
      <c r="G541" s="219"/>
      <c r="H541" s="219"/>
      <c r="I541" s="231"/>
      <c r="J541" s="219"/>
      <c r="K541" s="231"/>
      <c r="L541" s="231"/>
      <c r="M541" s="231"/>
      <c r="N541" s="231"/>
      <c r="O541" s="219"/>
      <c r="AC541" s="219"/>
    </row>
    <row r="542" customFormat="false" ht="21" hidden="false" customHeight="true" outlineLevel="0" collapsed="false">
      <c r="A542" s="34"/>
      <c r="B542" s="219"/>
      <c r="C542" s="219"/>
      <c r="D542" s="219"/>
      <c r="E542" s="219"/>
      <c r="F542" s="219"/>
      <c r="G542" s="219"/>
      <c r="H542" s="219"/>
      <c r="I542" s="231"/>
      <c r="J542" s="219"/>
      <c r="K542" s="231"/>
      <c r="L542" s="231"/>
      <c r="M542" s="231"/>
      <c r="N542" s="231"/>
      <c r="O542" s="219"/>
      <c r="AC542" s="219"/>
    </row>
    <row r="543" customFormat="false" ht="21" hidden="false" customHeight="true" outlineLevel="0" collapsed="false">
      <c r="A543" s="34"/>
      <c r="B543" s="219"/>
      <c r="C543" s="219"/>
      <c r="D543" s="219"/>
      <c r="E543" s="219"/>
      <c r="F543" s="219"/>
      <c r="G543" s="219"/>
      <c r="H543" s="219"/>
      <c r="I543" s="231"/>
      <c r="J543" s="219"/>
      <c r="K543" s="231"/>
      <c r="L543" s="231"/>
      <c r="M543" s="231"/>
      <c r="N543" s="231"/>
      <c r="O543" s="219"/>
      <c r="AC543" s="219"/>
    </row>
    <row r="544" customFormat="false" ht="21" hidden="false" customHeight="true" outlineLevel="0" collapsed="false">
      <c r="A544" s="34"/>
      <c r="B544" s="219"/>
      <c r="C544" s="219"/>
      <c r="D544" s="219"/>
      <c r="E544" s="219"/>
      <c r="F544" s="219"/>
      <c r="G544" s="219"/>
      <c r="H544" s="219"/>
      <c r="I544" s="231"/>
      <c r="J544" s="219"/>
      <c r="K544" s="231"/>
      <c r="L544" s="231"/>
      <c r="M544" s="231"/>
      <c r="N544" s="231"/>
      <c r="O544" s="219"/>
      <c r="AC544" s="219"/>
    </row>
    <row r="545" customFormat="false" ht="21" hidden="false" customHeight="true" outlineLevel="0" collapsed="false">
      <c r="A545" s="34"/>
      <c r="B545" s="219"/>
      <c r="C545" s="219"/>
      <c r="D545" s="219"/>
      <c r="E545" s="219"/>
      <c r="F545" s="219"/>
      <c r="G545" s="219"/>
      <c r="H545" s="219"/>
      <c r="I545" s="231"/>
      <c r="J545" s="219"/>
      <c r="K545" s="231"/>
      <c r="L545" s="231"/>
      <c r="M545" s="231"/>
      <c r="N545" s="231"/>
      <c r="O545" s="219"/>
      <c r="AC545" s="219"/>
    </row>
    <row r="546" customFormat="false" ht="21" hidden="false" customHeight="true" outlineLevel="0" collapsed="false">
      <c r="A546" s="34"/>
      <c r="B546" s="219"/>
      <c r="C546" s="219"/>
      <c r="D546" s="219"/>
      <c r="E546" s="219"/>
      <c r="F546" s="219"/>
      <c r="G546" s="219"/>
      <c r="H546" s="219"/>
      <c r="I546" s="231"/>
      <c r="J546" s="219"/>
      <c r="K546" s="231"/>
      <c r="L546" s="231"/>
      <c r="M546" s="231"/>
      <c r="N546" s="231"/>
      <c r="O546" s="219"/>
      <c r="AC546" s="219"/>
    </row>
    <row r="547" customFormat="false" ht="21" hidden="false" customHeight="true" outlineLevel="0" collapsed="false">
      <c r="A547" s="34"/>
      <c r="B547" s="219"/>
      <c r="C547" s="219"/>
      <c r="D547" s="219"/>
      <c r="E547" s="219"/>
      <c r="F547" s="219"/>
      <c r="G547" s="219"/>
      <c r="H547" s="219"/>
      <c r="I547" s="231"/>
      <c r="J547" s="219"/>
      <c r="K547" s="231"/>
      <c r="L547" s="231"/>
      <c r="M547" s="231"/>
      <c r="N547" s="231"/>
      <c r="O547" s="219"/>
      <c r="AC547" s="219"/>
    </row>
    <row r="548" customFormat="false" ht="21" hidden="false" customHeight="true" outlineLevel="0" collapsed="false">
      <c r="A548" s="34"/>
      <c r="B548" s="219"/>
      <c r="C548" s="219"/>
      <c r="D548" s="219"/>
      <c r="E548" s="219"/>
      <c r="F548" s="219"/>
      <c r="G548" s="219"/>
      <c r="H548" s="219"/>
      <c r="I548" s="231"/>
      <c r="J548" s="219"/>
      <c r="K548" s="231"/>
      <c r="L548" s="231"/>
      <c r="M548" s="231"/>
      <c r="N548" s="231"/>
      <c r="O548" s="219"/>
      <c r="AC548" s="219"/>
    </row>
    <row r="549" customFormat="false" ht="21" hidden="false" customHeight="true" outlineLevel="0" collapsed="false">
      <c r="A549" s="34"/>
      <c r="B549" s="219"/>
      <c r="C549" s="219"/>
      <c r="D549" s="219"/>
      <c r="E549" s="219"/>
      <c r="F549" s="219"/>
      <c r="G549" s="219"/>
      <c r="H549" s="219"/>
      <c r="I549" s="231"/>
      <c r="J549" s="219"/>
      <c r="K549" s="231"/>
      <c r="L549" s="231"/>
      <c r="M549" s="231"/>
      <c r="N549" s="231"/>
      <c r="O549" s="219"/>
      <c r="AC549" s="219"/>
    </row>
    <row r="550" customFormat="false" ht="21" hidden="false" customHeight="true" outlineLevel="0" collapsed="false">
      <c r="A550" s="34"/>
      <c r="B550" s="219"/>
      <c r="C550" s="219"/>
      <c r="D550" s="219"/>
      <c r="E550" s="219"/>
      <c r="F550" s="219"/>
      <c r="G550" s="219"/>
      <c r="H550" s="219"/>
      <c r="I550" s="231"/>
      <c r="J550" s="219"/>
      <c r="K550" s="231"/>
      <c r="L550" s="231"/>
      <c r="M550" s="231"/>
      <c r="N550" s="231"/>
      <c r="O550" s="219"/>
      <c r="AC550" s="219"/>
    </row>
    <row r="551" customFormat="false" ht="21" hidden="false" customHeight="true" outlineLevel="0" collapsed="false">
      <c r="A551" s="34"/>
      <c r="B551" s="219"/>
      <c r="C551" s="219"/>
      <c r="D551" s="219"/>
      <c r="E551" s="219"/>
      <c r="F551" s="219"/>
      <c r="G551" s="219"/>
      <c r="H551" s="219"/>
      <c r="I551" s="231"/>
      <c r="J551" s="219"/>
      <c r="K551" s="231"/>
      <c r="L551" s="231"/>
      <c r="M551" s="231"/>
      <c r="N551" s="231"/>
      <c r="O551" s="219"/>
      <c r="AC551" s="219"/>
    </row>
    <row r="552" customFormat="false" ht="21" hidden="false" customHeight="true" outlineLevel="0" collapsed="false">
      <c r="A552" s="34"/>
      <c r="B552" s="219"/>
      <c r="C552" s="219"/>
      <c r="D552" s="219"/>
      <c r="E552" s="219"/>
      <c r="F552" s="219"/>
      <c r="G552" s="219"/>
      <c r="H552" s="219"/>
      <c r="I552" s="231"/>
      <c r="J552" s="219"/>
      <c r="K552" s="231"/>
      <c r="L552" s="231"/>
      <c r="M552" s="231"/>
      <c r="N552" s="231"/>
      <c r="O552" s="219"/>
      <c r="AC552" s="219"/>
    </row>
    <row r="553" customFormat="false" ht="21" hidden="false" customHeight="true" outlineLevel="0" collapsed="false">
      <c r="A553" s="34"/>
      <c r="B553" s="219"/>
      <c r="C553" s="219"/>
      <c r="D553" s="219"/>
      <c r="E553" s="219"/>
      <c r="F553" s="219"/>
      <c r="G553" s="219"/>
      <c r="H553" s="219"/>
      <c r="I553" s="231"/>
      <c r="J553" s="219"/>
      <c r="K553" s="231"/>
      <c r="L553" s="231"/>
      <c r="M553" s="231"/>
      <c r="N553" s="231"/>
      <c r="O553" s="219"/>
      <c r="AC553" s="219"/>
    </row>
    <row r="554" customFormat="false" ht="21" hidden="false" customHeight="true" outlineLevel="0" collapsed="false">
      <c r="A554" s="34"/>
      <c r="B554" s="219"/>
      <c r="C554" s="219"/>
      <c r="D554" s="219"/>
      <c r="E554" s="219"/>
      <c r="F554" s="219"/>
      <c r="G554" s="219"/>
      <c r="H554" s="219"/>
      <c r="I554" s="231"/>
      <c r="J554" s="219"/>
      <c r="K554" s="231"/>
      <c r="L554" s="231"/>
      <c r="M554" s="231"/>
      <c r="N554" s="231"/>
      <c r="O554" s="219"/>
      <c r="AC554" s="219"/>
    </row>
    <row r="555" customFormat="false" ht="21" hidden="false" customHeight="true" outlineLevel="0" collapsed="false">
      <c r="A555" s="34"/>
      <c r="B555" s="219"/>
      <c r="C555" s="219"/>
      <c r="D555" s="219"/>
      <c r="E555" s="219"/>
      <c r="F555" s="219"/>
      <c r="G555" s="219"/>
      <c r="H555" s="219"/>
      <c r="I555" s="231"/>
      <c r="J555" s="219"/>
      <c r="K555" s="231"/>
      <c r="L555" s="231"/>
      <c r="M555" s="231"/>
      <c r="N555" s="231"/>
      <c r="O555" s="219"/>
      <c r="AC555" s="219"/>
    </row>
    <row r="556" customFormat="false" ht="21" hidden="false" customHeight="true" outlineLevel="0" collapsed="false">
      <c r="A556" s="34"/>
      <c r="B556" s="219"/>
      <c r="C556" s="219"/>
      <c r="D556" s="219"/>
      <c r="E556" s="219"/>
      <c r="F556" s="219"/>
      <c r="G556" s="219"/>
      <c r="H556" s="219"/>
      <c r="I556" s="231"/>
      <c r="J556" s="219"/>
      <c r="K556" s="231"/>
      <c r="L556" s="231"/>
      <c r="M556" s="231"/>
      <c r="N556" s="231"/>
      <c r="O556" s="219"/>
      <c r="AC556" s="219"/>
    </row>
    <row r="557" customFormat="false" ht="21" hidden="false" customHeight="true" outlineLevel="0" collapsed="false">
      <c r="A557" s="34"/>
      <c r="B557" s="219"/>
      <c r="C557" s="219"/>
      <c r="D557" s="219"/>
      <c r="E557" s="219"/>
      <c r="F557" s="219"/>
      <c r="G557" s="219"/>
      <c r="H557" s="219"/>
      <c r="I557" s="231"/>
      <c r="J557" s="219"/>
      <c r="K557" s="231"/>
      <c r="L557" s="231"/>
      <c r="M557" s="231"/>
      <c r="N557" s="231"/>
      <c r="O557" s="219"/>
      <c r="AC557" s="219"/>
    </row>
    <row r="558" customFormat="false" ht="21" hidden="false" customHeight="true" outlineLevel="0" collapsed="false">
      <c r="A558" s="34"/>
      <c r="B558" s="219"/>
      <c r="C558" s="219"/>
      <c r="D558" s="219"/>
      <c r="E558" s="219"/>
      <c r="F558" s="219"/>
      <c r="G558" s="219"/>
      <c r="H558" s="219"/>
      <c r="I558" s="231"/>
      <c r="J558" s="219"/>
      <c r="K558" s="231"/>
      <c r="L558" s="231"/>
      <c r="M558" s="231"/>
      <c r="N558" s="231"/>
      <c r="O558" s="219"/>
      <c r="AC558" s="219"/>
    </row>
    <row r="559" customFormat="false" ht="21" hidden="false" customHeight="true" outlineLevel="0" collapsed="false">
      <c r="A559" s="34"/>
      <c r="B559" s="219"/>
      <c r="C559" s="219"/>
      <c r="D559" s="219"/>
      <c r="E559" s="219"/>
      <c r="F559" s="219"/>
      <c r="G559" s="219"/>
      <c r="H559" s="219"/>
      <c r="I559" s="231"/>
      <c r="J559" s="219"/>
      <c r="K559" s="231"/>
      <c r="L559" s="231"/>
      <c r="M559" s="231"/>
      <c r="N559" s="231"/>
      <c r="O559" s="219"/>
      <c r="AC559" s="219"/>
    </row>
    <row r="560" customFormat="false" ht="21" hidden="false" customHeight="true" outlineLevel="0" collapsed="false">
      <c r="A560" s="34"/>
      <c r="B560" s="219"/>
      <c r="C560" s="219"/>
      <c r="D560" s="219"/>
      <c r="E560" s="219"/>
      <c r="F560" s="219"/>
      <c r="G560" s="219"/>
      <c r="H560" s="219"/>
      <c r="I560" s="231"/>
      <c r="J560" s="219"/>
      <c r="K560" s="231"/>
      <c r="L560" s="231"/>
      <c r="M560" s="231"/>
      <c r="N560" s="231"/>
      <c r="O560" s="219"/>
      <c r="AC560" s="219"/>
    </row>
    <row r="561" customFormat="false" ht="21" hidden="false" customHeight="true" outlineLevel="0" collapsed="false">
      <c r="A561" s="34"/>
      <c r="B561" s="219"/>
      <c r="C561" s="219"/>
      <c r="D561" s="219"/>
      <c r="E561" s="219"/>
      <c r="F561" s="219"/>
      <c r="G561" s="219"/>
      <c r="H561" s="219"/>
      <c r="I561" s="231"/>
      <c r="J561" s="219"/>
      <c r="K561" s="231"/>
      <c r="L561" s="231"/>
      <c r="M561" s="231"/>
      <c r="N561" s="231"/>
      <c r="O561" s="219"/>
      <c r="AC561" s="219"/>
    </row>
    <row r="562" customFormat="false" ht="21" hidden="false" customHeight="true" outlineLevel="0" collapsed="false">
      <c r="A562" s="34"/>
      <c r="B562" s="219"/>
      <c r="C562" s="219"/>
      <c r="D562" s="219"/>
      <c r="E562" s="219"/>
      <c r="F562" s="219"/>
      <c r="G562" s="219"/>
      <c r="H562" s="219"/>
      <c r="I562" s="231"/>
      <c r="J562" s="219"/>
      <c r="K562" s="231"/>
      <c r="L562" s="231"/>
      <c r="M562" s="231"/>
      <c r="N562" s="231"/>
      <c r="O562" s="219"/>
      <c r="AC562" s="219"/>
    </row>
    <row r="563" customFormat="false" ht="21" hidden="false" customHeight="true" outlineLevel="0" collapsed="false">
      <c r="A563" s="34"/>
      <c r="B563" s="219"/>
      <c r="C563" s="219"/>
      <c r="D563" s="219"/>
      <c r="E563" s="219"/>
      <c r="F563" s="219"/>
      <c r="G563" s="219"/>
      <c r="H563" s="219"/>
      <c r="I563" s="231"/>
      <c r="J563" s="219"/>
      <c r="K563" s="231"/>
      <c r="L563" s="231"/>
      <c r="M563" s="231"/>
      <c r="N563" s="231"/>
      <c r="O563" s="219"/>
      <c r="AC563" s="219"/>
    </row>
    <row r="564" customFormat="false" ht="21" hidden="false" customHeight="true" outlineLevel="0" collapsed="false">
      <c r="A564" s="34"/>
      <c r="B564" s="219"/>
      <c r="C564" s="219"/>
      <c r="D564" s="219"/>
      <c r="E564" s="219"/>
      <c r="F564" s="219"/>
      <c r="G564" s="219"/>
      <c r="H564" s="219"/>
      <c r="I564" s="231"/>
      <c r="J564" s="219"/>
      <c r="K564" s="231"/>
      <c r="L564" s="231"/>
      <c r="M564" s="231"/>
      <c r="N564" s="231"/>
      <c r="O564" s="219"/>
      <c r="AC564" s="219"/>
    </row>
    <row r="565" customFormat="false" ht="21" hidden="false" customHeight="true" outlineLevel="0" collapsed="false">
      <c r="A565" s="34"/>
      <c r="B565" s="219"/>
      <c r="C565" s="219"/>
      <c r="D565" s="219"/>
      <c r="E565" s="219"/>
      <c r="F565" s="219"/>
      <c r="G565" s="219"/>
      <c r="H565" s="219"/>
      <c r="I565" s="231"/>
      <c r="J565" s="219"/>
      <c r="K565" s="231"/>
      <c r="L565" s="231"/>
      <c r="M565" s="231"/>
      <c r="N565" s="231"/>
      <c r="O565" s="219"/>
      <c r="AC565" s="219"/>
    </row>
    <row r="566" customFormat="false" ht="21" hidden="false" customHeight="true" outlineLevel="0" collapsed="false">
      <c r="A566" s="34"/>
      <c r="B566" s="219"/>
      <c r="C566" s="219"/>
      <c r="D566" s="219"/>
      <c r="E566" s="219"/>
      <c r="F566" s="219"/>
      <c r="G566" s="219"/>
      <c r="H566" s="219"/>
      <c r="I566" s="231"/>
      <c r="J566" s="219"/>
      <c r="K566" s="231"/>
      <c r="L566" s="231"/>
      <c r="M566" s="231"/>
      <c r="N566" s="231"/>
      <c r="O566" s="219"/>
      <c r="AC566" s="219"/>
    </row>
    <row r="567" customFormat="false" ht="21" hidden="false" customHeight="true" outlineLevel="0" collapsed="false">
      <c r="A567" s="34"/>
      <c r="B567" s="219"/>
      <c r="C567" s="219"/>
      <c r="D567" s="219"/>
      <c r="E567" s="219"/>
      <c r="F567" s="219"/>
      <c r="G567" s="219"/>
      <c r="H567" s="219"/>
      <c r="I567" s="231"/>
      <c r="J567" s="219"/>
      <c r="K567" s="231"/>
      <c r="L567" s="231"/>
      <c r="M567" s="231"/>
      <c r="N567" s="231"/>
      <c r="O567" s="219"/>
      <c r="AC567" s="219"/>
    </row>
    <row r="568" customFormat="false" ht="21" hidden="false" customHeight="true" outlineLevel="0" collapsed="false">
      <c r="A568" s="34"/>
      <c r="B568" s="219"/>
      <c r="C568" s="219"/>
      <c r="D568" s="219"/>
      <c r="E568" s="219"/>
      <c r="F568" s="219"/>
      <c r="G568" s="219"/>
      <c r="H568" s="219"/>
      <c r="I568" s="231"/>
      <c r="J568" s="219"/>
      <c r="K568" s="231"/>
      <c r="L568" s="231"/>
      <c r="M568" s="231"/>
      <c r="N568" s="231"/>
      <c r="O568" s="219"/>
      <c r="AC568" s="219"/>
    </row>
    <row r="569" customFormat="false" ht="21" hidden="false" customHeight="true" outlineLevel="0" collapsed="false">
      <c r="A569" s="34"/>
      <c r="B569" s="219"/>
      <c r="C569" s="219"/>
      <c r="D569" s="219"/>
      <c r="E569" s="219"/>
      <c r="F569" s="219"/>
      <c r="G569" s="219"/>
      <c r="H569" s="219"/>
      <c r="I569" s="231"/>
      <c r="J569" s="219"/>
      <c r="K569" s="231"/>
      <c r="L569" s="231"/>
      <c r="M569" s="231"/>
      <c r="N569" s="231"/>
      <c r="O569" s="219"/>
      <c r="AC569" s="219"/>
    </row>
    <row r="570" customFormat="false" ht="21" hidden="false" customHeight="true" outlineLevel="0" collapsed="false">
      <c r="A570" s="34"/>
      <c r="B570" s="219"/>
      <c r="C570" s="219"/>
      <c r="D570" s="219"/>
      <c r="E570" s="219"/>
      <c r="F570" s="219"/>
      <c r="G570" s="219"/>
      <c r="H570" s="219"/>
      <c r="I570" s="231"/>
      <c r="J570" s="219"/>
      <c r="K570" s="231"/>
      <c r="L570" s="231"/>
      <c r="M570" s="231"/>
      <c r="N570" s="231"/>
      <c r="O570" s="219"/>
      <c r="AC570" s="219"/>
    </row>
    <row r="571" customFormat="false" ht="21" hidden="false" customHeight="true" outlineLevel="0" collapsed="false">
      <c r="A571" s="34"/>
      <c r="B571" s="219"/>
      <c r="C571" s="219"/>
      <c r="D571" s="219"/>
      <c r="E571" s="219"/>
      <c r="F571" s="219"/>
      <c r="G571" s="219"/>
      <c r="H571" s="219"/>
      <c r="I571" s="231"/>
      <c r="J571" s="219"/>
      <c r="K571" s="231"/>
      <c r="L571" s="231"/>
      <c r="M571" s="231"/>
      <c r="N571" s="231"/>
      <c r="O571" s="219"/>
      <c r="AC571" s="219"/>
    </row>
    <row r="572" customFormat="false" ht="21" hidden="false" customHeight="true" outlineLevel="0" collapsed="false">
      <c r="A572" s="34"/>
      <c r="B572" s="219"/>
      <c r="C572" s="219"/>
      <c r="D572" s="219"/>
      <c r="E572" s="219"/>
      <c r="F572" s="219"/>
      <c r="G572" s="219"/>
      <c r="H572" s="219"/>
      <c r="I572" s="231"/>
      <c r="J572" s="219"/>
      <c r="K572" s="231"/>
      <c r="L572" s="231"/>
      <c r="M572" s="231"/>
      <c r="N572" s="231"/>
      <c r="O572" s="219"/>
      <c r="AC572" s="219"/>
    </row>
    <row r="573" customFormat="false" ht="21" hidden="false" customHeight="true" outlineLevel="0" collapsed="false">
      <c r="A573" s="34"/>
      <c r="B573" s="219"/>
      <c r="C573" s="219"/>
      <c r="D573" s="219"/>
      <c r="E573" s="219"/>
      <c r="F573" s="219"/>
      <c r="G573" s="219"/>
      <c r="H573" s="219"/>
      <c r="I573" s="231"/>
      <c r="J573" s="219"/>
      <c r="K573" s="231"/>
      <c r="L573" s="231"/>
      <c r="M573" s="231"/>
      <c r="N573" s="231"/>
      <c r="O573" s="219"/>
      <c r="AC573" s="219"/>
    </row>
    <row r="574" customFormat="false" ht="21" hidden="false" customHeight="true" outlineLevel="0" collapsed="false">
      <c r="A574" s="34"/>
      <c r="B574" s="219"/>
      <c r="C574" s="219"/>
      <c r="D574" s="219"/>
      <c r="E574" s="219"/>
      <c r="F574" s="219"/>
      <c r="G574" s="219"/>
      <c r="H574" s="219"/>
      <c r="I574" s="231"/>
      <c r="J574" s="219"/>
      <c r="K574" s="231"/>
      <c r="L574" s="231"/>
      <c r="M574" s="231"/>
      <c r="N574" s="231"/>
      <c r="O574" s="219"/>
      <c r="AC574" s="219"/>
    </row>
    <row r="575" customFormat="false" ht="21" hidden="false" customHeight="true" outlineLevel="0" collapsed="false">
      <c r="A575" s="34"/>
      <c r="B575" s="219"/>
      <c r="C575" s="219"/>
      <c r="D575" s="219"/>
      <c r="E575" s="219"/>
      <c r="F575" s="219"/>
      <c r="G575" s="219"/>
      <c r="H575" s="219"/>
      <c r="I575" s="231"/>
      <c r="J575" s="219"/>
      <c r="K575" s="231"/>
      <c r="L575" s="231"/>
      <c r="M575" s="231"/>
      <c r="N575" s="231"/>
      <c r="O575" s="219"/>
      <c r="AC575" s="219"/>
    </row>
    <row r="576" customFormat="false" ht="21" hidden="false" customHeight="true" outlineLevel="0" collapsed="false">
      <c r="A576" s="34"/>
      <c r="B576" s="219"/>
      <c r="C576" s="219"/>
      <c r="D576" s="219"/>
      <c r="E576" s="219"/>
      <c r="F576" s="219"/>
      <c r="G576" s="219"/>
      <c r="H576" s="219"/>
      <c r="I576" s="231"/>
      <c r="J576" s="219"/>
      <c r="K576" s="231"/>
      <c r="L576" s="231"/>
      <c r="M576" s="231"/>
      <c r="N576" s="231"/>
      <c r="O576" s="219"/>
      <c r="AC576" s="219"/>
    </row>
    <row r="577" customFormat="false" ht="21" hidden="false" customHeight="true" outlineLevel="0" collapsed="false">
      <c r="A577" s="34"/>
      <c r="B577" s="219"/>
      <c r="C577" s="219"/>
      <c r="D577" s="219"/>
      <c r="E577" s="219"/>
      <c r="F577" s="219"/>
      <c r="G577" s="219"/>
      <c r="H577" s="219"/>
      <c r="I577" s="231"/>
      <c r="J577" s="219"/>
      <c r="K577" s="231"/>
      <c r="L577" s="231"/>
      <c r="M577" s="231"/>
      <c r="N577" s="231"/>
      <c r="O577" s="219"/>
      <c r="AC577" s="219"/>
    </row>
    <row r="578" customFormat="false" ht="21" hidden="false" customHeight="true" outlineLevel="0" collapsed="false">
      <c r="A578" s="34"/>
      <c r="B578" s="219"/>
      <c r="C578" s="219"/>
      <c r="D578" s="219"/>
      <c r="E578" s="219"/>
      <c r="F578" s="219"/>
      <c r="G578" s="219"/>
      <c r="H578" s="219"/>
      <c r="I578" s="231"/>
      <c r="J578" s="219"/>
      <c r="K578" s="231"/>
      <c r="L578" s="231"/>
      <c r="M578" s="231"/>
      <c r="N578" s="231"/>
      <c r="O578" s="219"/>
      <c r="AC578" s="219"/>
    </row>
    <row r="579" customFormat="false" ht="21" hidden="false" customHeight="true" outlineLevel="0" collapsed="false">
      <c r="A579" s="34"/>
      <c r="B579" s="219"/>
      <c r="C579" s="219"/>
      <c r="D579" s="219"/>
      <c r="E579" s="219"/>
      <c r="F579" s="219"/>
      <c r="G579" s="219"/>
      <c r="H579" s="219"/>
      <c r="I579" s="231"/>
      <c r="J579" s="219"/>
      <c r="K579" s="231"/>
      <c r="L579" s="231"/>
      <c r="M579" s="231"/>
      <c r="N579" s="231"/>
      <c r="O579" s="219"/>
      <c r="AC579" s="219"/>
    </row>
    <row r="580" customFormat="false" ht="21" hidden="false" customHeight="true" outlineLevel="0" collapsed="false">
      <c r="A580" s="34"/>
      <c r="B580" s="219"/>
      <c r="C580" s="219"/>
      <c r="D580" s="219"/>
      <c r="E580" s="219"/>
      <c r="F580" s="219"/>
      <c r="G580" s="219"/>
      <c r="H580" s="219"/>
      <c r="I580" s="231"/>
      <c r="J580" s="219"/>
      <c r="K580" s="231"/>
      <c r="L580" s="231"/>
      <c r="M580" s="231"/>
      <c r="N580" s="231"/>
      <c r="O580" s="219"/>
      <c r="AC580" s="219"/>
    </row>
    <row r="581" customFormat="false" ht="21" hidden="false" customHeight="true" outlineLevel="0" collapsed="false">
      <c r="A581" s="34"/>
      <c r="B581" s="219"/>
      <c r="C581" s="219"/>
      <c r="D581" s="219"/>
      <c r="E581" s="219"/>
      <c r="F581" s="219"/>
      <c r="G581" s="219"/>
      <c r="H581" s="219"/>
      <c r="I581" s="231"/>
      <c r="J581" s="219"/>
      <c r="K581" s="231"/>
      <c r="L581" s="231"/>
      <c r="M581" s="231"/>
      <c r="N581" s="231"/>
      <c r="O581" s="219"/>
      <c r="AC581" s="219"/>
    </row>
    <row r="582" customFormat="false" ht="21" hidden="false" customHeight="true" outlineLevel="0" collapsed="false">
      <c r="A582" s="34"/>
      <c r="B582" s="219"/>
      <c r="C582" s="219"/>
      <c r="D582" s="219"/>
      <c r="E582" s="219"/>
      <c r="F582" s="219"/>
      <c r="G582" s="219"/>
      <c r="H582" s="219"/>
      <c r="I582" s="231"/>
      <c r="J582" s="219"/>
      <c r="K582" s="231"/>
      <c r="L582" s="231"/>
      <c r="M582" s="231"/>
      <c r="N582" s="231"/>
      <c r="O582" s="219"/>
      <c r="AC582" s="219"/>
    </row>
    <row r="583" customFormat="false" ht="21" hidden="false" customHeight="true" outlineLevel="0" collapsed="false">
      <c r="A583" s="34"/>
      <c r="B583" s="219"/>
      <c r="C583" s="219"/>
      <c r="D583" s="219"/>
      <c r="E583" s="219"/>
      <c r="F583" s="219"/>
      <c r="G583" s="219"/>
      <c r="H583" s="219"/>
      <c r="I583" s="231"/>
      <c r="J583" s="219"/>
      <c r="K583" s="231"/>
      <c r="L583" s="231"/>
      <c r="M583" s="231"/>
      <c r="N583" s="231"/>
      <c r="O583" s="219"/>
      <c r="AC583" s="219"/>
    </row>
    <row r="584" customFormat="false" ht="21" hidden="false" customHeight="true" outlineLevel="0" collapsed="false">
      <c r="A584" s="34"/>
      <c r="B584" s="219"/>
      <c r="C584" s="219"/>
      <c r="D584" s="219"/>
      <c r="E584" s="219"/>
      <c r="F584" s="219"/>
      <c r="G584" s="219"/>
      <c r="H584" s="219"/>
      <c r="I584" s="231"/>
      <c r="J584" s="219"/>
      <c r="K584" s="231"/>
      <c r="L584" s="231"/>
      <c r="M584" s="231"/>
      <c r="N584" s="231"/>
      <c r="O584" s="219"/>
      <c r="AC584" s="219"/>
    </row>
    <row r="585" customFormat="false" ht="21" hidden="false" customHeight="true" outlineLevel="0" collapsed="false">
      <c r="A585" s="34"/>
      <c r="B585" s="219"/>
      <c r="C585" s="219"/>
      <c r="D585" s="219"/>
      <c r="E585" s="219"/>
      <c r="F585" s="219"/>
      <c r="G585" s="219"/>
      <c r="H585" s="219"/>
      <c r="I585" s="231"/>
      <c r="J585" s="219"/>
      <c r="K585" s="231"/>
      <c r="L585" s="231"/>
      <c r="M585" s="231"/>
      <c r="N585" s="231"/>
      <c r="O585" s="219"/>
      <c r="AC585" s="219"/>
    </row>
    <row r="586" customFormat="false" ht="21" hidden="false" customHeight="true" outlineLevel="0" collapsed="false">
      <c r="A586" s="34"/>
      <c r="B586" s="219"/>
      <c r="C586" s="219"/>
      <c r="D586" s="219"/>
      <c r="E586" s="219"/>
      <c r="F586" s="219"/>
      <c r="G586" s="219"/>
      <c r="H586" s="219"/>
      <c r="I586" s="231"/>
      <c r="J586" s="219"/>
      <c r="K586" s="231"/>
      <c r="L586" s="231"/>
      <c r="M586" s="231"/>
      <c r="N586" s="231"/>
      <c r="O586" s="219"/>
      <c r="AC586" s="219"/>
    </row>
    <row r="587" customFormat="false" ht="21" hidden="false" customHeight="true" outlineLevel="0" collapsed="false">
      <c r="A587" s="34"/>
      <c r="B587" s="219"/>
      <c r="C587" s="219"/>
      <c r="D587" s="219"/>
      <c r="E587" s="219"/>
      <c r="F587" s="219"/>
      <c r="G587" s="219"/>
      <c r="H587" s="219"/>
      <c r="I587" s="231"/>
      <c r="J587" s="219"/>
      <c r="K587" s="231"/>
      <c r="L587" s="231"/>
      <c r="M587" s="231"/>
      <c r="N587" s="231"/>
      <c r="O587" s="219"/>
      <c r="AC587" s="219"/>
    </row>
    <row r="588" customFormat="false" ht="21" hidden="false" customHeight="true" outlineLevel="0" collapsed="false">
      <c r="A588" s="34"/>
      <c r="B588" s="219"/>
      <c r="C588" s="219"/>
      <c r="D588" s="219"/>
      <c r="E588" s="219"/>
      <c r="F588" s="219"/>
      <c r="G588" s="219"/>
      <c r="H588" s="219"/>
      <c r="I588" s="231"/>
      <c r="J588" s="219"/>
      <c r="K588" s="231"/>
      <c r="L588" s="231"/>
      <c r="M588" s="231"/>
      <c r="N588" s="231"/>
      <c r="O588" s="219"/>
      <c r="AC588" s="219"/>
    </row>
    <row r="589" customFormat="false" ht="21" hidden="false" customHeight="true" outlineLevel="0" collapsed="false">
      <c r="A589" s="34"/>
      <c r="B589" s="219"/>
      <c r="C589" s="219"/>
      <c r="D589" s="219"/>
      <c r="E589" s="219"/>
      <c r="F589" s="219"/>
      <c r="G589" s="219"/>
      <c r="H589" s="219"/>
      <c r="I589" s="231"/>
      <c r="J589" s="219"/>
      <c r="K589" s="231"/>
      <c r="L589" s="231"/>
      <c r="M589" s="231"/>
      <c r="N589" s="231"/>
      <c r="O589" s="219"/>
      <c r="AC589" s="219"/>
    </row>
    <row r="590" customFormat="false" ht="21" hidden="false" customHeight="true" outlineLevel="0" collapsed="false">
      <c r="A590" s="34"/>
      <c r="B590" s="219"/>
      <c r="C590" s="219"/>
      <c r="D590" s="219"/>
      <c r="E590" s="219"/>
      <c r="F590" s="219"/>
      <c r="G590" s="219"/>
      <c r="H590" s="219"/>
      <c r="I590" s="231"/>
      <c r="J590" s="219"/>
      <c r="K590" s="231"/>
      <c r="L590" s="231"/>
      <c r="M590" s="231"/>
      <c r="N590" s="231"/>
      <c r="O590" s="219"/>
      <c r="AC590" s="219"/>
    </row>
    <row r="591" customFormat="false" ht="21" hidden="false" customHeight="true" outlineLevel="0" collapsed="false">
      <c r="A591" s="34"/>
      <c r="B591" s="219"/>
      <c r="C591" s="219"/>
      <c r="D591" s="219"/>
      <c r="E591" s="219"/>
      <c r="F591" s="219"/>
      <c r="G591" s="219"/>
      <c r="H591" s="219"/>
      <c r="I591" s="231"/>
      <c r="J591" s="219"/>
      <c r="K591" s="231"/>
      <c r="L591" s="231"/>
      <c r="M591" s="231"/>
      <c r="N591" s="231"/>
      <c r="O591" s="219"/>
      <c r="AC591" s="219"/>
    </row>
    <row r="592" customFormat="false" ht="21" hidden="false" customHeight="true" outlineLevel="0" collapsed="false">
      <c r="A592" s="34"/>
      <c r="B592" s="219"/>
      <c r="C592" s="219"/>
      <c r="D592" s="219"/>
      <c r="E592" s="219"/>
      <c r="F592" s="219"/>
      <c r="G592" s="219"/>
      <c r="H592" s="219"/>
      <c r="I592" s="231"/>
      <c r="J592" s="219"/>
      <c r="K592" s="231"/>
      <c r="L592" s="231"/>
      <c r="M592" s="231"/>
      <c r="N592" s="231"/>
      <c r="O592" s="219"/>
      <c r="AC592" s="219"/>
    </row>
    <row r="593" customFormat="false" ht="21" hidden="false" customHeight="true" outlineLevel="0" collapsed="false">
      <c r="A593" s="34"/>
      <c r="B593" s="219"/>
      <c r="C593" s="219"/>
      <c r="D593" s="219"/>
      <c r="E593" s="219"/>
      <c r="F593" s="219"/>
      <c r="G593" s="219"/>
      <c r="H593" s="219"/>
      <c r="I593" s="231"/>
      <c r="J593" s="219"/>
      <c r="K593" s="231"/>
      <c r="L593" s="231"/>
      <c r="M593" s="231"/>
      <c r="N593" s="231"/>
      <c r="O593" s="219"/>
      <c r="AC593" s="219"/>
    </row>
    <row r="594" customFormat="false" ht="21" hidden="false" customHeight="true" outlineLevel="0" collapsed="false">
      <c r="A594" s="34"/>
      <c r="B594" s="219"/>
      <c r="C594" s="219"/>
      <c r="D594" s="219"/>
      <c r="E594" s="219"/>
      <c r="F594" s="219"/>
      <c r="G594" s="219"/>
      <c r="H594" s="219"/>
      <c r="I594" s="231"/>
      <c r="J594" s="219"/>
      <c r="K594" s="231"/>
      <c r="L594" s="231"/>
      <c r="M594" s="231"/>
      <c r="N594" s="231"/>
      <c r="O594" s="219"/>
      <c r="AC594" s="219"/>
    </row>
    <row r="595" customFormat="false" ht="21" hidden="false" customHeight="true" outlineLevel="0" collapsed="false">
      <c r="A595" s="34"/>
      <c r="B595" s="219"/>
      <c r="C595" s="219"/>
      <c r="D595" s="219"/>
      <c r="E595" s="219"/>
      <c r="F595" s="219"/>
      <c r="G595" s="219"/>
      <c r="H595" s="219"/>
      <c r="I595" s="231"/>
      <c r="J595" s="219"/>
      <c r="K595" s="231"/>
      <c r="L595" s="231"/>
      <c r="M595" s="231"/>
      <c r="N595" s="231"/>
      <c r="O595" s="219"/>
      <c r="AC595" s="219"/>
    </row>
    <row r="596" customFormat="false" ht="21" hidden="false" customHeight="true" outlineLevel="0" collapsed="false">
      <c r="A596" s="34"/>
      <c r="B596" s="219"/>
      <c r="C596" s="219"/>
      <c r="D596" s="219"/>
      <c r="E596" s="219"/>
      <c r="F596" s="219"/>
      <c r="G596" s="219"/>
      <c r="H596" s="219"/>
      <c r="I596" s="231"/>
      <c r="J596" s="219"/>
      <c r="K596" s="231"/>
      <c r="L596" s="231"/>
      <c r="M596" s="231"/>
      <c r="N596" s="231"/>
      <c r="O596" s="219"/>
      <c r="AC596" s="219"/>
    </row>
    <row r="597" customFormat="false" ht="21" hidden="false" customHeight="true" outlineLevel="0" collapsed="false">
      <c r="A597" s="34"/>
      <c r="B597" s="219"/>
      <c r="C597" s="219"/>
      <c r="D597" s="219"/>
      <c r="E597" s="219"/>
      <c r="F597" s="219"/>
      <c r="G597" s="219"/>
      <c r="H597" s="219"/>
      <c r="I597" s="231"/>
      <c r="J597" s="219"/>
      <c r="K597" s="231"/>
      <c r="L597" s="231"/>
      <c r="M597" s="231"/>
      <c r="N597" s="231"/>
      <c r="O597" s="219"/>
      <c r="AC597" s="219"/>
    </row>
    <row r="598" customFormat="false" ht="21" hidden="false" customHeight="true" outlineLevel="0" collapsed="false">
      <c r="A598" s="34"/>
      <c r="B598" s="219"/>
      <c r="C598" s="219"/>
      <c r="D598" s="219"/>
      <c r="E598" s="219"/>
      <c r="F598" s="219"/>
      <c r="G598" s="219"/>
      <c r="H598" s="219"/>
      <c r="I598" s="231"/>
      <c r="J598" s="219"/>
      <c r="K598" s="231"/>
      <c r="L598" s="231"/>
      <c r="M598" s="231"/>
      <c r="N598" s="231"/>
      <c r="O598" s="219"/>
      <c r="AC598" s="219"/>
    </row>
    <row r="599" customFormat="false" ht="21" hidden="false" customHeight="true" outlineLevel="0" collapsed="false">
      <c r="A599" s="34"/>
      <c r="B599" s="219"/>
      <c r="C599" s="219"/>
      <c r="D599" s="219"/>
      <c r="E599" s="219"/>
      <c r="F599" s="219"/>
      <c r="G599" s="219"/>
      <c r="H599" s="219"/>
      <c r="I599" s="231"/>
      <c r="J599" s="219"/>
      <c r="K599" s="231"/>
      <c r="L599" s="231"/>
      <c r="M599" s="231"/>
      <c r="N599" s="231"/>
      <c r="O599" s="219"/>
      <c r="AC599" s="219"/>
    </row>
    <row r="600" customFormat="false" ht="21" hidden="false" customHeight="true" outlineLevel="0" collapsed="false">
      <c r="A600" s="34"/>
      <c r="B600" s="219"/>
      <c r="C600" s="219"/>
      <c r="D600" s="219"/>
      <c r="E600" s="219"/>
      <c r="F600" s="219"/>
      <c r="G600" s="219"/>
      <c r="H600" s="219"/>
      <c r="I600" s="231"/>
      <c r="J600" s="219"/>
      <c r="K600" s="231"/>
      <c r="L600" s="231"/>
      <c r="M600" s="231"/>
      <c r="N600" s="231"/>
      <c r="O600" s="219"/>
      <c r="AC600" s="219"/>
    </row>
    <row r="601" customFormat="false" ht="21" hidden="false" customHeight="true" outlineLevel="0" collapsed="false">
      <c r="A601" s="34"/>
      <c r="B601" s="219"/>
      <c r="C601" s="219"/>
      <c r="D601" s="219"/>
      <c r="E601" s="219"/>
      <c r="F601" s="219"/>
      <c r="G601" s="219"/>
      <c r="H601" s="219"/>
      <c r="I601" s="231"/>
      <c r="J601" s="219"/>
      <c r="K601" s="231"/>
      <c r="L601" s="231"/>
      <c r="M601" s="231"/>
      <c r="N601" s="231"/>
      <c r="O601" s="219"/>
      <c r="AC601" s="219"/>
    </row>
    <row r="602" customFormat="false" ht="21" hidden="false" customHeight="true" outlineLevel="0" collapsed="false">
      <c r="A602" s="34"/>
      <c r="B602" s="219"/>
      <c r="C602" s="219"/>
      <c r="D602" s="219"/>
      <c r="E602" s="219"/>
      <c r="F602" s="219"/>
      <c r="G602" s="219"/>
      <c r="H602" s="219"/>
      <c r="I602" s="231"/>
      <c r="J602" s="219"/>
      <c r="K602" s="231"/>
      <c r="L602" s="231"/>
      <c r="M602" s="231"/>
      <c r="N602" s="231"/>
      <c r="O602" s="219"/>
      <c r="AC602" s="219"/>
    </row>
    <row r="603" customFormat="false" ht="21" hidden="false" customHeight="true" outlineLevel="0" collapsed="false">
      <c r="A603" s="34"/>
      <c r="B603" s="219"/>
      <c r="C603" s="219"/>
      <c r="D603" s="219"/>
      <c r="E603" s="219"/>
      <c r="F603" s="219"/>
      <c r="G603" s="219"/>
      <c r="H603" s="219"/>
      <c r="I603" s="231"/>
      <c r="J603" s="219"/>
      <c r="K603" s="231"/>
      <c r="L603" s="231"/>
      <c r="M603" s="231"/>
      <c r="N603" s="231"/>
      <c r="O603" s="219"/>
      <c r="AC603" s="219"/>
    </row>
    <row r="604" customFormat="false" ht="21" hidden="false" customHeight="true" outlineLevel="0" collapsed="false">
      <c r="A604" s="34"/>
      <c r="B604" s="219"/>
      <c r="C604" s="219"/>
      <c r="D604" s="219"/>
      <c r="E604" s="219"/>
      <c r="F604" s="219"/>
      <c r="G604" s="219"/>
      <c r="H604" s="219"/>
      <c r="I604" s="231"/>
      <c r="J604" s="219"/>
      <c r="K604" s="231"/>
      <c r="L604" s="231"/>
      <c r="M604" s="231"/>
      <c r="N604" s="231"/>
      <c r="O604" s="219"/>
      <c r="AC604" s="219"/>
    </row>
    <row r="605" customFormat="false" ht="21" hidden="false" customHeight="true" outlineLevel="0" collapsed="false">
      <c r="A605" s="34"/>
      <c r="B605" s="219"/>
      <c r="C605" s="219"/>
      <c r="D605" s="219"/>
      <c r="E605" s="219"/>
      <c r="F605" s="219"/>
      <c r="G605" s="219"/>
      <c r="H605" s="219"/>
      <c r="I605" s="231"/>
      <c r="J605" s="219"/>
      <c r="K605" s="231"/>
      <c r="L605" s="231"/>
      <c r="M605" s="231"/>
      <c r="N605" s="231"/>
      <c r="O605" s="219"/>
      <c r="AC605" s="219"/>
    </row>
    <row r="606" customFormat="false" ht="21" hidden="false" customHeight="true" outlineLevel="0" collapsed="false">
      <c r="A606" s="34"/>
      <c r="B606" s="219"/>
      <c r="C606" s="219"/>
      <c r="D606" s="219"/>
      <c r="E606" s="219"/>
      <c r="F606" s="219"/>
      <c r="G606" s="219"/>
      <c r="H606" s="219"/>
      <c r="I606" s="231"/>
      <c r="J606" s="219"/>
      <c r="K606" s="231"/>
      <c r="L606" s="231"/>
      <c r="M606" s="231"/>
      <c r="N606" s="231"/>
      <c r="O606" s="219"/>
      <c r="AC606" s="219"/>
    </row>
    <row r="607" customFormat="false" ht="21" hidden="false" customHeight="true" outlineLevel="0" collapsed="false">
      <c r="A607" s="34"/>
      <c r="B607" s="219"/>
      <c r="C607" s="219"/>
      <c r="D607" s="219"/>
      <c r="E607" s="219"/>
      <c r="F607" s="219"/>
      <c r="G607" s="219"/>
      <c r="H607" s="219"/>
      <c r="I607" s="231"/>
      <c r="J607" s="219"/>
      <c r="K607" s="231"/>
      <c r="L607" s="231"/>
      <c r="M607" s="231"/>
      <c r="N607" s="231"/>
      <c r="O607" s="219"/>
      <c r="AC607" s="219"/>
    </row>
    <row r="608" customFormat="false" ht="21" hidden="false" customHeight="true" outlineLevel="0" collapsed="false">
      <c r="A608" s="34"/>
      <c r="B608" s="219"/>
      <c r="C608" s="219"/>
      <c r="D608" s="219"/>
      <c r="E608" s="219"/>
      <c r="F608" s="219"/>
      <c r="G608" s="219"/>
      <c r="H608" s="219"/>
      <c r="I608" s="231"/>
      <c r="J608" s="219"/>
      <c r="K608" s="231"/>
      <c r="L608" s="231"/>
      <c r="M608" s="231"/>
      <c r="N608" s="231"/>
      <c r="O608" s="219"/>
      <c r="AC608" s="219"/>
    </row>
    <row r="609" customFormat="false" ht="21" hidden="false" customHeight="true" outlineLevel="0" collapsed="false">
      <c r="A609" s="34"/>
      <c r="B609" s="219"/>
      <c r="C609" s="219"/>
      <c r="D609" s="219"/>
      <c r="E609" s="219"/>
      <c r="F609" s="219"/>
      <c r="G609" s="219"/>
      <c r="H609" s="219"/>
      <c r="I609" s="231"/>
      <c r="J609" s="219"/>
      <c r="K609" s="231"/>
      <c r="L609" s="231"/>
      <c r="M609" s="231"/>
      <c r="N609" s="231"/>
      <c r="O609" s="219"/>
      <c r="AC609" s="219"/>
    </row>
    <row r="610" customFormat="false" ht="21" hidden="false" customHeight="true" outlineLevel="0" collapsed="false">
      <c r="A610" s="34"/>
      <c r="B610" s="219"/>
      <c r="C610" s="219"/>
      <c r="D610" s="219"/>
      <c r="E610" s="219"/>
      <c r="F610" s="219"/>
      <c r="G610" s="219"/>
      <c r="H610" s="219"/>
      <c r="I610" s="231"/>
      <c r="J610" s="219"/>
      <c r="K610" s="231"/>
      <c r="L610" s="231"/>
      <c r="M610" s="231"/>
      <c r="N610" s="231"/>
      <c r="O610" s="219"/>
      <c r="AC610" s="219"/>
    </row>
    <row r="611" customFormat="false" ht="21" hidden="false" customHeight="true" outlineLevel="0" collapsed="false">
      <c r="A611" s="34"/>
      <c r="B611" s="219"/>
      <c r="C611" s="219"/>
      <c r="D611" s="219"/>
      <c r="E611" s="219"/>
      <c r="F611" s="219"/>
      <c r="G611" s="219"/>
      <c r="H611" s="219"/>
      <c r="I611" s="231"/>
      <c r="J611" s="219"/>
      <c r="K611" s="231"/>
      <c r="L611" s="231"/>
      <c r="M611" s="231"/>
      <c r="N611" s="231"/>
      <c r="O611" s="219"/>
      <c r="AC611" s="219"/>
    </row>
    <row r="612" customFormat="false" ht="21" hidden="false" customHeight="true" outlineLevel="0" collapsed="false">
      <c r="A612" s="34"/>
      <c r="B612" s="219"/>
      <c r="C612" s="219"/>
      <c r="D612" s="219"/>
      <c r="E612" s="219"/>
      <c r="F612" s="219"/>
      <c r="G612" s="219"/>
      <c r="H612" s="219"/>
      <c r="I612" s="231"/>
      <c r="J612" s="219"/>
      <c r="K612" s="231"/>
      <c r="L612" s="231"/>
      <c r="M612" s="231"/>
      <c r="N612" s="231"/>
      <c r="O612" s="219"/>
      <c r="AC612" s="219"/>
    </row>
    <row r="613" customFormat="false" ht="21" hidden="false" customHeight="true" outlineLevel="0" collapsed="false">
      <c r="A613" s="34"/>
      <c r="B613" s="219"/>
      <c r="C613" s="219"/>
      <c r="D613" s="219"/>
      <c r="E613" s="219"/>
      <c r="F613" s="219"/>
      <c r="G613" s="219"/>
      <c r="H613" s="219"/>
      <c r="I613" s="231"/>
      <c r="J613" s="219"/>
      <c r="K613" s="231"/>
      <c r="L613" s="231"/>
      <c r="M613" s="231"/>
      <c r="N613" s="231"/>
      <c r="O613" s="219"/>
      <c r="AC613" s="219"/>
    </row>
    <row r="614" customFormat="false" ht="21" hidden="false" customHeight="true" outlineLevel="0" collapsed="false">
      <c r="A614" s="34"/>
      <c r="B614" s="219"/>
      <c r="C614" s="219"/>
      <c r="D614" s="219"/>
      <c r="E614" s="219"/>
      <c r="F614" s="219"/>
      <c r="G614" s="219"/>
      <c r="H614" s="219"/>
      <c r="I614" s="231"/>
      <c r="J614" s="219"/>
      <c r="K614" s="231"/>
      <c r="L614" s="231"/>
      <c r="M614" s="231"/>
      <c r="N614" s="231"/>
      <c r="O614" s="219"/>
      <c r="AC614" s="219"/>
    </row>
    <row r="615" customFormat="false" ht="21" hidden="false" customHeight="true" outlineLevel="0" collapsed="false">
      <c r="A615" s="34"/>
      <c r="B615" s="219"/>
      <c r="C615" s="219"/>
      <c r="D615" s="219"/>
      <c r="E615" s="219"/>
      <c r="F615" s="219"/>
      <c r="G615" s="219"/>
      <c r="H615" s="219"/>
      <c r="I615" s="231"/>
      <c r="J615" s="219"/>
      <c r="K615" s="231"/>
      <c r="L615" s="231"/>
      <c r="M615" s="231"/>
      <c r="N615" s="231"/>
      <c r="O615" s="219"/>
      <c r="AC615" s="219"/>
    </row>
    <row r="616" customFormat="false" ht="21" hidden="false" customHeight="true" outlineLevel="0" collapsed="false">
      <c r="A616" s="34"/>
      <c r="B616" s="219"/>
      <c r="C616" s="219"/>
      <c r="D616" s="219"/>
      <c r="E616" s="219"/>
      <c r="F616" s="219"/>
      <c r="G616" s="219"/>
      <c r="H616" s="219"/>
      <c r="I616" s="231"/>
      <c r="J616" s="219"/>
      <c r="K616" s="231"/>
      <c r="L616" s="231"/>
      <c r="M616" s="231"/>
      <c r="N616" s="231"/>
      <c r="O616" s="219"/>
      <c r="AC616" s="219"/>
    </row>
    <row r="617" customFormat="false" ht="21" hidden="false" customHeight="true" outlineLevel="0" collapsed="false">
      <c r="A617" s="34"/>
      <c r="B617" s="219"/>
      <c r="C617" s="219"/>
      <c r="D617" s="219"/>
      <c r="E617" s="219"/>
      <c r="F617" s="219"/>
      <c r="G617" s="219"/>
      <c r="H617" s="219"/>
      <c r="I617" s="231"/>
      <c r="J617" s="219"/>
      <c r="K617" s="231"/>
      <c r="L617" s="231"/>
      <c r="M617" s="231"/>
      <c r="N617" s="231"/>
      <c r="O617" s="219"/>
      <c r="AC617" s="219"/>
    </row>
    <row r="618" customFormat="false" ht="21" hidden="false" customHeight="true" outlineLevel="0" collapsed="false">
      <c r="A618" s="34"/>
      <c r="B618" s="219"/>
      <c r="C618" s="219"/>
      <c r="D618" s="219"/>
      <c r="E618" s="219"/>
      <c r="F618" s="219"/>
      <c r="G618" s="219"/>
      <c r="H618" s="219"/>
      <c r="I618" s="231"/>
      <c r="J618" s="219"/>
      <c r="K618" s="231"/>
      <c r="L618" s="231"/>
      <c r="M618" s="231"/>
      <c r="N618" s="231"/>
      <c r="O618" s="219"/>
      <c r="AC618" s="219"/>
    </row>
    <row r="619" customFormat="false" ht="21" hidden="false" customHeight="true" outlineLevel="0" collapsed="false">
      <c r="A619" s="34"/>
      <c r="B619" s="219"/>
      <c r="C619" s="219"/>
      <c r="D619" s="219"/>
      <c r="E619" s="219"/>
      <c r="F619" s="219"/>
      <c r="G619" s="219"/>
      <c r="H619" s="219"/>
      <c r="I619" s="231"/>
      <c r="J619" s="219"/>
      <c r="K619" s="231"/>
      <c r="L619" s="231"/>
      <c r="M619" s="231"/>
      <c r="N619" s="231"/>
      <c r="O619" s="219"/>
      <c r="AC619" s="219"/>
    </row>
    <row r="620" customFormat="false" ht="21" hidden="false" customHeight="true" outlineLevel="0" collapsed="false">
      <c r="A620" s="34"/>
      <c r="B620" s="219"/>
      <c r="C620" s="219"/>
      <c r="D620" s="219"/>
      <c r="E620" s="219"/>
      <c r="F620" s="219"/>
      <c r="G620" s="219"/>
      <c r="H620" s="219"/>
      <c r="I620" s="231"/>
      <c r="J620" s="219"/>
      <c r="K620" s="231"/>
      <c r="L620" s="231"/>
      <c r="M620" s="231"/>
      <c r="N620" s="231"/>
      <c r="O620" s="219"/>
      <c r="AC620" s="219"/>
    </row>
    <row r="621" customFormat="false" ht="21" hidden="false" customHeight="true" outlineLevel="0" collapsed="false">
      <c r="A621" s="34"/>
      <c r="B621" s="219"/>
      <c r="C621" s="219"/>
      <c r="D621" s="219"/>
      <c r="E621" s="219"/>
      <c r="F621" s="219"/>
      <c r="G621" s="219"/>
      <c r="H621" s="219"/>
      <c r="I621" s="231"/>
      <c r="J621" s="219"/>
      <c r="K621" s="231"/>
      <c r="L621" s="231"/>
      <c r="M621" s="231"/>
      <c r="N621" s="231"/>
      <c r="O621" s="219"/>
      <c r="AC621" s="219"/>
    </row>
    <row r="622" customFormat="false" ht="21" hidden="false" customHeight="true" outlineLevel="0" collapsed="false">
      <c r="A622" s="34"/>
      <c r="B622" s="219"/>
      <c r="C622" s="219"/>
      <c r="D622" s="219"/>
      <c r="E622" s="219"/>
      <c r="F622" s="219"/>
      <c r="G622" s="219"/>
      <c r="H622" s="219"/>
      <c r="I622" s="231"/>
      <c r="J622" s="219"/>
      <c r="K622" s="231"/>
      <c r="L622" s="231"/>
      <c r="M622" s="231"/>
      <c r="N622" s="231"/>
      <c r="O622" s="219"/>
      <c r="AC622" s="219"/>
    </row>
    <row r="623" customFormat="false" ht="21" hidden="false" customHeight="true" outlineLevel="0" collapsed="false">
      <c r="A623" s="34"/>
      <c r="B623" s="219"/>
      <c r="C623" s="219"/>
      <c r="D623" s="219"/>
      <c r="E623" s="219"/>
      <c r="F623" s="219"/>
      <c r="G623" s="219"/>
      <c r="H623" s="219"/>
      <c r="I623" s="231"/>
      <c r="J623" s="219"/>
      <c r="K623" s="231"/>
      <c r="L623" s="231"/>
      <c r="M623" s="231"/>
      <c r="N623" s="231"/>
      <c r="O623" s="219"/>
      <c r="AC623" s="219"/>
    </row>
    <row r="624" customFormat="false" ht="21" hidden="false" customHeight="true" outlineLevel="0" collapsed="false">
      <c r="A624" s="34"/>
      <c r="B624" s="219"/>
      <c r="C624" s="219"/>
      <c r="D624" s="219"/>
      <c r="E624" s="219"/>
      <c r="F624" s="219"/>
      <c r="G624" s="219"/>
      <c r="H624" s="219"/>
      <c r="I624" s="231"/>
      <c r="J624" s="219"/>
      <c r="K624" s="231"/>
      <c r="L624" s="231"/>
      <c r="M624" s="231"/>
      <c r="N624" s="231"/>
      <c r="O624" s="219"/>
      <c r="AC624" s="219"/>
    </row>
    <row r="625" customFormat="false" ht="21" hidden="false" customHeight="true" outlineLevel="0" collapsed="false">
      <c r="A625" s="34"/>
      <c r="B625" s="219"/>
      <c r="C625" s="219"/>
      <c r="D625" s="219"/>
      <c r="E625" s="219"/>
      <c r="F625" s="219"/>
      <c r="G625" s="219"/>
      <c r="H625" s="219"/>
      <c r="I625" s="231"/>
      <c r="J625" s="219"/>
      <c r="K625" s="231"/>
      <c r="L625" s="231"/>
      <c r="M625" s="231"/>
      <c r="N625" s="231"/>
      <c r="O625" s="219"/>
      <c r="AC625" s="219"/>
    </row>
    <row r="626" customFormat="false" ht="21" hidden="false" customHeight="true" outlineLevel="0" collapsed="false">
      <c r="A626" s="34"/>
      <c r="B626" s="219"/>
      <c r="C626" s="219"/>
      <c r="D626" s="219"/>
      <c r="E626" s="219"/>
      <c r="F626" s="219"/>
      <c r="G626" s="219"/>
      <c r="H626" s="219"/>
      <c r="I626" s="231"/>
      <c r="J626" s="219"/>
      <c r="K626" s="231"/>
      <c r="L626" s="231"/>
      <c r="M626" s="231"/>
      <c r="N626" s="231"/>
      <c r="O626" s="219"/>
      <c r="AC626" s="219"/>
    </row>
    <row r="627" customFormat="false" ht="21" hidden="false" customHeight="true" outlineLevel="0" collapsed="false">
      <c r="A627" s="34"/>
      <c r="B627" s="219"/>
      <c r="C627" s="219"/>
      <c r="D627" s="219"/>
      <c r="E627" s="219"/>
      <c r="F627" s="219"/>
      <c r="G627" s="219"/>
      <c r="H627" s="219"/>
      <c r="I627" s="231"/>
      <c r="J627" s="219"/>
      <c r="K627" s="231"/>
      <c r="L627" s="231"/>
      <c r="M627" s="231"/>
      <c r="N627" s="231"/>
      <c r="O627" s="219"/>
      <c r="AC627" s="219"/>
    </row>
    <row r="628" customFormat="false" ht="21" hidden="false" customHeight="true" outlineLevel="0" collapsed="false">
      <c r="A628" s="34"/>
      <c r="B628" s="219"/>
      <c r="C628" s="219"/>
      <c r="D628" s="219"/>
      <c r="E628" s="219"/>
      <c r="F628" s="219"/>
      <c r="G628" s="219"/>
      <c r="H628" s="219"/>
      <c r="I628" s="231"/>
      <c r="J628" s="219"/>
      <c r="K628" s="231"/>
      <c r="L628" s="231"/>
      <c r="M628" s="231"/>
      <c r="N628" s="231"/>
      <c r="O628" s="219"/>
      <c r="AC628" s="219"/>
    </row>
    <row r="629" customFormat="false" ht="21" hidden="false" customHeight="true" outlineLevel="0" collapsed="false">
      <c r="A629" s="34"/>
      <c r="B629" s="219"/>
      <c r="C629" s="219"/>
      <c r="D629" s="219"/>
      <c r="E629" s="219"/>
      <c r="F629" s="219"/>
      <c r="G629" s="219"/>
      <c r="H629" s="219"/>
      <c r="I629" s="231"/>
      <c r="J629" s="219"/>
      <c r="K629" s="231"/>
      <c r="L629" s="231"/>
      <c r="M629" s="231"/>
      <c r="N629" s="231"/>
      <c r="O629" s="219"/>
      <c r="AC629" s="219"/>
    </row>
    <row r="630" customFormat="false" ht="21" hidden="false" customHeight="true" outlineLevel="0" collapsed="false">
      <c r="A630" s="34"/>
      <c r="B630" s="219"/>
      <c r="C630" s="219"/>
      <c r="D630" s="219"/>
      <c r="E630" s="219"/>
      <c r="F630" s="219"/>
      <c r="G630" s="219"/>
      <c r="H630" s="219"/>
      <c r="I630" s="231"/>
      <c r="J630" s="219"/>
      <c r="K630" s="231"/>
      <c r="L630" s="231"/>
      <c r="M630" s="231"/>
      <c r="N630" s="231"/>
      <c r="O630" s="219"/>
      <c r="AC630" s="219"/>
    </row>
    <row r="631" customFormat="false" ht="21" hidden="false" customHeight="true" outlineLevel="0" collapsed="false">
      <c r="A631" s="34"/>
      <c r="B631" s="219"/>
      <c r="C631" s="219"/>
      <c r="D631" s="219"/>
      <c r="E631" s="219"/>
      <c r="F631" s="219"/>
      <c r="G631" s="219"/>
      <c r="H631" s="219"/>
      <c r="I631" s="231"/>
      <c r="J631" s="219"/>
      <c r="K631" s="231"/>
      <c r="L631" s="231"/>
      <c r="M631" s="231"/>
      <c r="N631" s="231"/>
      <c r="O631" s="219"/>
      <c r="AC631" s="219"/>
    </row>
    <row r="632" customFormat="false" ht="21" hidden="false" customHeight="true" outlineLevel="0" collapsed="false">
      <c r="A632" s="34"/>
      <c r="B632" s="219"/>
      <c r="C632" s="219"/>
      <c r="D632" s="219"/>
      <c r="E632" s="219"/>
      <c r="F632" s="219"/>
      <c r="G632" s="219"/>
      <c r="H632" s="219"/>
      <c r="I632" s="231"/>
      <c r="J632" s="219"/>
      <c r="K632" s="231"/>
      <c r="L632" s="231"/>
      <c r="M632" s="231"/>
      <c r="N632" s="231"/>
      <c r="O632" s="219"/>
      <c r="AC632" s="219"/>
    </row>
    <row r="633" customFormat="false" ht="21" hidden="false" customHeight="true" outlineLevel="0" collapsed="false">
      <c r="A633" s="34"/>
      <c r="B633" s="219"/>
      <c r="C633" s="219"/>
      <c r="D633" s="219"/>
      <c r="E633" s="219"/>
      <c r="F633" s="219"/>
      <c r="G633" s="219"/>
      <c r="H633" s="219"/>
      <c r="I633" s="231"/>
      <c r="J633" s="219"/>
      <c r="K633" s="231"/>
      <c r="L633" s="231"/>
      <c r="M633" s="231"/>
      <c r="N633" s="231"/>
      <c r="O633" s="219"/>
      <c r="AC633" s="219"/>
    </row>
    <row r="634" customFormat="false" ht="21" hidden="false" customHeight="true" outlineLevel="0" collapsed="false">
      <c r="A634" s="34"/>
      <c r="B634" s="219"/>
      <c r="C634" s="219"/>
      <c r="D634" s="219"/>
      <c r="E634" s="219"/>
      <c r="F634" s="219"/>
      <c r="G634" s="219"/>
      <c r="H634" s="219"/>
      <c r="I634" s="231"/>
      <c r="J634" s="219"/>
      <c r="K634" s="231"/>
      <c r="L634" s="231"/>
      <c r="M634" s="231"/>
      <c r="N634" s="231"/>
      <c r="O634" s="219"/>
      <c r="AC634" s="219"/>
    </row>
    <row r="635" customFormat="false" ht="21" hidden="false" customHeight="true" outlineLevel="0" collapsed="false">
      <c r="A635" s="34"/>
      <c r="B635" s="219"/>
      <c r="C635" s="219"/>
      <c r="D635" s="219"/>
      <c r="E635" s="219"/>
      <c r="F635" s="219"/>
      <c r="G635" s="219"/>
      <c r="H635" s="219"/>
      <c r="I635" s="231"/>
      <c r="J635" s="219"/>
      <c r="K635" s="231"/>
      <c r="L635" s="231"/>
      <c r="M635" s="231"/>
      <c r="N635" s="231"/>
      <c r="O635" s="219"/>
      <c r="AC635" s="219"/>
    </row>
    <row r="636" customFormat="false" ht="21" hidden="false" customHeight="true" outlineLevel="0" collapsed="false">
      <c r="A636" s="34"/>
      <c r="B636" s="219"/>
      <c r="C636" s="219"/>
      <c r="D636" s="219"/>
      <c r="E636" s="219"/>
      <c r="F636" s="219"/>
      <c r="G636" s="219"/>
      <c r="H636" s="219"/>
      <c r="I636" s="231"/>
      <c r="J636" s="219"/>
      <c r="K636" s="231"/>
      <c r="L636" s="231"/>
      <c r="M636" s="231"/>
      <c r="N636" s="231"/>
      <c r="O636" s="219"/>
      <c r="AC636" s="219"/>
    </row>
    <row r="637" customFormat="false" ht="21" hidden="false" customHeight="true" outlineLevel="0" collapsed="false">
      <c r="A637" s="34"/>
      <c r="B637" s="219"/>
      <c r="C637" s="219"/>
      <c r="D637" s="219"/>
      <c r="E637" s="219"/>
      <c r="F637" s="219"/>
      <c r="G637" s="219"/>
      <c r="H637" s="219"/>
      <c r="I637" s="231"/>
      <c r="J637" s="219"/>
      <c r="K637" s="231"/>
      <c r="L637" s="231"/>
      <c r="M637" s="231"/>
      <c r="N637" s="231"/>
      <c r="O637" s="219"/>
      <c r="AC637" s="219"/>
    </row>
    <row r="638" customFormat="false" ht="21" hidden="false" customHeight="true" outlineLevel="0" collapsed="false">
      <c r="A638" s="34"/>
      <c r="B638" s="219"/>
      <c r="C638" s="219"/>
      <c r="D638" s="219"/>
      <c r="E638" s="219"/>
      <c r="F638" s="219"/>
      <c r="G638" s="219"/>
      <c r="H638" s="219"/>
      <c r="I638" s="231"/>
      <c r="J638" s="219"/>
      <c r="K638" s="231"/>
      <c r="L638" s="231"/>
      <c r="M638" s="231"/>
      <c r="N638" s="231"/>
      <c r="O638" s="219"/>
      <c r="AC638" s="219"/>
    </row>
    <row r="639" customFormat="false" ht="21" hidden="false" customHeight="true" outlineLevel="0" collapsed="false">
      <c r="A639" s="34"/>
      <c r="B639" s="219"/>
      <c r="C639" s="219"/>
      <c r="D639" s="219"/>
      <c r="E639" s="219"/>
      <c r="F639" s="219"/>
      <c r="G639" s="219"/>
      <c r="H639" s="219"/>
      <c r="I639" s="231"/>
      <c r="J639" s="219"/>
      <c r="K639" s="231"/>
      <c r="L639" s="231"/>
      <c r="M639" s="231"/>
      <c r="N639" s="231"/>
      <c r="O639" s="219"/>
      <c r="AC639" s="219"/>
    </row>
    <row r="640" customFormat="false" ht="21" hidden="false" customHeight="true" outlineLevel="0" collapsed="false">
      <c r="A640" s="34"/>
      <c r="B640" s="219"/>
      <c r="C640" s="219"/>
      <c r="D640" s="219"/>
      <c r="E640" s="219"/>
      <c r="F640" s="219"/>
      <c r="G640" s="219"/>
      <c r="H640" s="219"/>
      <c r="I640" s="231"/>
      <c r="J640" s="219"/>
      <c r="K640" s="231"/>
      <c r="L640" s="231"/>
      <c r="M640" s="231"/>
      <c r="N640" s="231"/>
      <c r="O640" s="219"/>
      <c r="AC640" s="219"/>
    </row>
    <row r="641" customFormat="false" ht="21" hidden="false" customHeight="true" outlineLevel="0" collapsed="false">
      <c r="A641" s="34"/>
      <c r="B641" s="219"/>
      <c r="C641" s="219"/>
      <c r="D641" s="219"/>
      <c r="E641" s="219"/>
      <c r="F641" s="219"/>
      <c r="G641" s="219"/>
      <c r="H641" s="219"/>
      <c r="I641" s="231"/>
      <c r="J641" s="219"/>
      <c r="K641" s="231"/>
      <c r="L641" s="231"/>
      <c r="M641" s="231"/>
      <c r="N641" s="231"/>
      <c r="O641" s="219"/>
      <c r="AC641" s="219"/>
    </row>
    <row r="642" customFormat="false" ht="21" hidden="false" customHeight="true" outlineLevel="0" collapsed="false">
      <c r="A642" s="34"/>
      <c r="B642" s="219"/>
      <c r="C642" s="219"/>
      <c r="D642" s="219"/>
      <c r="E642" s="219"/>
      <c r="F642" s="219"/>
      <c r="G642" s="219"/>
      <c r="H642" s="219"/>
      <c r="I642" s="231"/>
      <c r="J642" s="219"/>
      <c r="K642" s="231"/>
      <c r="L642" s="231"/>
      <c r="M642" s="231"/>
      <c r="N642" s="231"/>
      <c r="O642" s="219"/>
      <c r="AC642" s="219"/>
    </row>
    <row r="643" customFormat="false" ht="21" hidden="false" customHeight="true" outlineLevel="0" collapsed="false">
      <c r="A643" s="34"/>
      <c r="B643" s="219"/>
      <c r="C643" s="219"/>
      <c r="D643" s="219"/>
      <c r="E643" s="219"/>
      <c r="F643" s="219"/>
      <c r="G643" s="219"/>
      <c r="H643" s="219"/>
      <c r="I643" s="231"/>
      <c r="J643" s="219"/>
      <c r="K643" s="231"/>
      <c r="L643" s="231"/>
      <c r="M643" s="231"/>
      <c r="N643" s="231"/>
      <c r="O643" s="219"/>
      <c r="AC643" s="219"/>
    </row>
    <row r="644" customFormat="false" ht="21" hidden="false" customHeight="true" outlineLevel="0" collapsed="false">
      <c r="A644" s="34"/>
      <c r="B644" s="219"/>
      <c r="C644" s="219"/>
      <c r="D644" s="219"/>
      <c r="E644" s="219"/>
      <c r="F644" s="219"/>
      <c r="G644" s="219"/>
      <c r="H644" s="219"/>
      <c r="I644" s="231"/>
      <c r="J644" s="219"/>
      <c r="K644" s="231"/>
      <c r="L644" s="231"/>
      <c r="M644" s="231"/>
      <c r="N644" s="231"/>
      <c r="O644" s="219"/>
      <c r="AC644" s="219"/>
    </row>
    <row r="645" customFormat="false" ht="21" hidden="false" customHeight="true" outlineLevel="0" collapsed="false">
      <c r="A645" s="34"/>
      <c r="B645" s="219"/>
      <c r="C645" s="219"/>
      <c r="D645" s="219"/>
      <c r="E645" s="219"/>
      <c r="F645" s="219"/>
      <c r="G645" s="219"/>
      <c r="H645" s="219"/>
      <c r="I645" s="231"/>
      <c r="J645" s="219"/>
      <c r="K645" s="231"/>
      <c r="L645" s="231"/>
      <c r="M645" s="231"/>
      <c r="N645" s="231"/>
      <c r="O645" s="219"/>
      <c r="AC645" s="219"/>
    </row>
    <row r="646" customFormat="false" ht="21" hidden="false" customHeight="true" outlineLevel="0" collapsed="false">
      <c r="A646" s="34"/>
      <c r="B646" s="219"/>
      <c r="C646" s="219"/>
      <c r="D646" s="219"/>
      <c r="E646" s="219"/>
      <c r="F646" s="219"/>
      <c r="G646" s="219"/>
      <c r="H646" s="219"/>
      <c r="I646" s="231"/>
      <c r="J646" s="219"/>
      <c r="K646" s="231"/>
      <c r="L646" s="231"/>
      <c r="M646" s="231"/>
      <c r="N646" s="231"/>
      <c r="O646" s="219"/>
      <c r="AC646" s="219"/>
    </row>
    <row r="647" customFormat="false" ht="21" hidden="false" customHeight="true" outlineLevel="0" collapsed="false">
      <c r="A647" s="34"/>
      <c r="B647" s="219"/>
      <c r="C647" s="219"/>
      <c r="D647" s="219"/>
      <c r="E647" s="219"/>
      <c r="F647" s="219"/>
      <c r="G647" s="219"/>
      <c r="H647" s="219"/>
      <c r="I647" s="231"/>
      <c r="J647" s="219"/>
      <c r="K647" s="231"/>
      <c r="L647" s="231"/>
      <c r="M647" s="231"/>
      <c r="N647" s="231"/>
      <c r="O647" s="219"/>
      <c r="AC647" s="219"/>
    </row>
    <row r="648" customFormat="false" ht="21" hidden="false" customHeight="true" outlineLevel="0" collapsed="false">
      <c r="A648" s="34"/>
      <c r="B648" s="219"/>
      <c r="C648" s="219"/>
      <c r="D648" s="219"/>
      <c r="E648" s="219"/>
      <c r="F648" s="219"/>
      <c r="G648" s="219"/>
      <c r="H648" s="219"/>
      <c r="I648" s="231"/>
      <c r="J648" s="219"/>
      <c r="K648" s="231"/>
      <c r="L648" s="231"/>
      <c r="M648" s="231"/>
      <c r="N648" s="231"/>
      <c r="O648" s="219"/>
      <c r="AC648" s="219"/>
    </row>
    <row r="649" customFormat="false" ht="21" hidden="false" customHeight="true" outlineLevel="0" collapsed="false">
      <c r="A649" s="34"/>
      <c r="B649" s="219"/>
      <c r="C649" s="219"/>
      <c r="D649" s="219"/>
      <c r="E649" s="219"/>
      <c r="F649" s="219"/>
      <c r="G649" s="219"/>
      <c r="H649" s="219"/>
      <c r="I649" s="231"/>
      <c r="J649" s="219"/>
      <c r="K649" s="231"/>
      <c r="L649" s="231"/>
      <c r="M649" s="231"/>
      <c r="N649" s="231"/>
      <c r="O649" s="219"/>
      <c r="AC649" s="219"/>
    </row>
    <row r="650" customFormat="false" ht="21" hidden="false" customHeight="true" outlineLevel="0" collapsed="false">
      <c r="A650" s="34"/>
      <c r="B650" s="219"/>
      <c r="C650" s="219"/>
      <c r="D650" s="219"/>
      <c r="E650" s="219"/>
      <c r="F650" s="219"/>
      <c r="G650" s="219"/>
      <c r="H650" s="219"/>
      <c r="I650" s="231"/>
      <c r="J650" s="219"/>
      <c r="K650" s="231"/>
      <c r="L650" s="231"/>
      <c r="M650" s="231"/>
      <c r="N650" s="231"/>
      <c r="O650" s="219"/>
      <c r="AC650" s="219"/>
    </row>
    <row r="651" customFormat="false" ht="21" hidden="false" customHeight="true" outlineLevel="0" collapsed="false">
      <c r="A651" s="34"/>
      <c r="B651" s="219"/>
      <c r="C651" s="219"/>
      <c r="D651" s="219"/>
      <c r="E651" s="219"/>
      <c r="F651" s="219"/>
      <c r="G651" s="219"/>
      <c r="H651" s="219"/>
      <c r="I651" s="231"/>
      <c r="J651" s="219"/>
      <c r="K651" s="231"/>
      <c r="L651" s="231"/>
      <c r="M651" s="231"/>
      <c r="N651" s="231"/>
      <c r="O651" s="219"/>
      <c r="AC651" s="219"/>
    </row>
    <row r="652" customFormat="false" ht="21" hidden="false" customHeight="true" outlineLevel="0" collapsed="false">
      <c r="A652" s="34"/>
      <c r="B652" s="219"/>
      <c r="C652" s="219"/>
      <c r="D652" s="219"/>
      <c r="E652" s="219"/>
      <c r="F652" s="219"/>
      <c r="G652" s="219"/>
      <c r="H652" s="219"/>
      <c r="I652" s="231"/>
      <c r="J652" s="219"/>
      <c r="K652" s="231"/>
      <c r="L652" s="231"/>
      <c r="M652" s="231"/>
      <c r="N652" s="231"/>
      <c r="O652" s="219"/>
      <c r="AC652" s="219"/>
    </row>
    <row r="653" customFormat="false" ht="21" hidden="false" customHeight="true" outlineLevel="0" collapsed="false">
      <c r="A653" s="34"/>
      <c r="B653" s="219"/>
      <c r="C653" s="219"/>
      <c r="D653" s="219"/>
      <c r="E653" s="219"/>
      <c r="F653" s="219"/>
      <c r="G653" s="219"/>
      <c r="H653" s="219"/>
      <c r="I653" s="231"/>
      <c r="J653" s="219"/>
      <c r="K653" s="231"/>
      <c r="L653" s="231"/>
      <c r="M653" s="231"/>
      <c r="N653" s="231"/>
      <c r="O653" s="219"/>
      <c r="AC653" s="219"/>
    </row>
    <row r="654" customFormat="false" ht="21" hidden="false" customHeight="true" outlineLevel="0" collapsed="false">
      <c r="A654" s="34"/>
      <c r="B654" s="219"/>
      <c r="C654" s="219"/>
      <c r="D654" s="219"/>
      <c r="E654" s="219"/>
      <c r="F654" s="219"/>
      <c r="G654" s="219"/>
      <c r="H654" s="219"/>
      <c r="I654" s="231"/>
      <c r="J654" s="219"/>
      <c r="K654" s="231"/>
      <c r="L654" s="231"/>
      <c r="M654" s="231"/>
      <c r="N654" s="231"/>
      <c r="O654" s="219"/>
      <c r="AC654" s="219"/>
    </row>
    <row r="655" customFormat="false" ht="21" hidden="false" customHeight="true" outlineLevel="0" collapsed="false">
      <c r="A655" s="34"/>
      <c r="B655" s="219"/>
      <c r="C655" s="219"/>
      <c r="D655" s="219"/>
      <c r="E655" s="219"/>
      <c r="F655" s="219"/>
      <c r="G655" s="219"/>
      <c r="H655" s="219"/>
      <c r="I655" s="231"/>
      <c r="J655" s="219"/>
      <c r="K655" s="231"/>
      <c r="L655" s="231"/>
      <c r="M655" s="231"/>
      <c r="N655" s="231"/>
      <c r="O655" s="219"/>
      <c r="AC655" s="219"/>
    </row>
    <row r="656" customFormat="false" ht="21" hidden="false" customHeight="true" outlineLevel="0" collapsed="false">
      <c r="A656" s="34"/>
      <c r="B656" s="219"/>
      <c r="C656" s="219"/>
      <c r="D656" s="219"/>
      <c r="E656" s="219"/>
      <c r="F656" s="219"/>
      <c r="G656" s="219"/>
      <c r="H656" s="219"/>
      <c r="I656" s="231"/>
      <c r="J656" s="219"/>
      <c r="K656" s="231"/>
      <c r="L656" s="231"/>
      <c r="M656" s="231"/>
      <c r="N656" s="231"/>
      <c r="O656" s="219"/>
      <c r="AC656" s="219"/>
    </row>
    <row r="657" customFormat="false" ht="21" hidden="false" customHeight="true" outlineLevel="0" collapsed="false">
      <c r="A657" s="34"/>
      <c r="B657" s="219"/>
      <c r="C657" s="219"/>
      <c r="D657" s="219"/>
      <c r="E657" s="219"/>
      <c r="F657" s="219"/>
      <c r="G657" s="219"/>
      <c r="H657" s="219"/>
      <c r="I657" s="231"/>
      <c r="J657" s="219"/>
      <c r="K657" s="231"/>
      <c r="L657" s="231"/>
      <c r="M657" s="231"/>
      <c r="N657" s="231"/>
      <c r="O657" s="219"/>
      <c r="AC657" s="219"/>
    </row>
    <row r="658" customFormat="false" ht="21" hidden="false" customHeight="true" outlineLevel="0" collapsed="false">
      <c r="A658" s="34"/>
      <c r="B658" s="219"/>
      <c r="C658" s="219"/>
      <c r="D658" s="219"/>
      <c r="E658" s="219"/>
      <c r="F658" s="219"/>
      <c r="G658" s="219"/>
      <c r="H658" s="219"/>
      <c r="I658" s="231"/>
      <c r="J658" s="219"/>
      <c r="K658" s="231"/>
      <c r="L658" s="231"/>
      <c r="M658" s="231"/>
      <c r="N658" s="231"/>
      <c r="O658" s="219"/>
      <c r="AC658" s="219"/>
    </row>
    <row r="659" customFormat="false" ht="21" hidden="false" customHeight="true" outlineLevel="0" collapsed="false">
      <c r="A659" s="34"/>
      <c r="B659" s="219"/>
      <c r="C659" s="219"/>
      <c r="D659" s="219"/>
      <c r="E659" s="219"/>
      <c r="F659" s="219"/>
      <c r="G659" s="219"/>
      <c r="H659" s="219"/>
      <c r="I659" s="231"/>
      <c r="J659" s="219"/>
      <c r="K659" s="231"/>
      <c r="L659" s="231"/>
      <c r="M659" s="231"/>
      <c r="N659" s="231"/>
      <c r="O659" s="219"/>
      <c r="AC659" s="219"/>
    </row>
    <row r="660" customFormat="false" ht="21" hidden="false" customHeight="true" outlineLevel="0" collapsed="false">
      <c r="A660" s="34"/>
      <c r="B660" s="219"/>
      <c r="C660" s="219"/>
      <c r="D660" s="219"/>
      <c r="E660" s="219"/>
      <c r="F660" s="219"/>
      <c r="G660" s="219"/>
      <c r="H660" s="219"/>
      <c r="I660" s="231"/>
      <c r="J660" s="219"/>
      <c r="K660" s="231"/>
      <c r="L660" s="231"/>
      <c r="M660" s="231"/>
      <c r="N660" s="231"/>
      <c r="O660" s="219"/>
      <c r="AC660" s="219"/>
    </row>
    <row r="661" customFormat="false" ht="21" hidden="false" customHeight="true" outlineLevel="0" collapsed="false">
      <c r="A661" s="34"/>
      <c r="B661" s="219"/>
      <c r="C661" s="219"/>
      <c r="D661" s="219"/>
      <c r="E661" s="219"/>
      <c r="F661" s="219"/>
      <c r="G661" s="219"/>
      <c r="H661" s="219"/>
      <c r="I661" s="231"/>
      <c r="J661" s="219"/>
      <c r="K661" s="231"/>
      <c r="L661" s="231"/>
      <c r="M661" s="231"/>
      <c r="N661" s="231"/>
      <c r="O661" s="219"/>
      <c r="AC661" s="219"/>
    </row>
    <row r="662" customFormat="false" ht="21" hidden="false" customHeight="true" outlineLevel="0" collapsed="false">
      <c r="A662" s="34"/>
      <c r="B662" s="219"/>
      <c r="C662" s="219"/>
      <c r="D662" s="219"/>
      <c r="E662" s="219"/>
      <c r="F662" s="219"/>
      <c r="G662" s="219"/>
      <c r="H662" s="219"/>
      <c r="I662" s="231"/>
      <c r="J662" s="219"/>
      <c r="K662" s="231"/>
      <c r="L662" s="231"/>
      <c r="M662" s="231"/>
      <c r="N662" s="231"/>
      <c r="O662" s="219"/>
      <c r="AC662" s="219"/>
    </row>
    <row r="663" customFormat="false" ht="21" hidden="false" customHeight="true" outlineLevel="0" collapsed="false">
      <c r="A663" s="34"/>
      <c r="B663" s="219"/>
      <c r="C663" s="219"/>
      <c r="D663" s="219"/>
      <c r="E663" s="219"/>
      <c r="F663" s="219"/>
      <c r="G663" s="219"/>
      <c r="H663" s="219"/>
      <c r="I663" s="231"/>
      <c r="J663" s="219"/>
      <c r="K663" s="231"/>
      <c r="L663" s="231"/>
      <c r="M663" s="231"/>
      <c r="N663" s="231"/>
      <c r="O663" s="219"/>
      <c r="AC663" s="219"/>
    </row>
    <row r="664" customFormat="false" ht="21" hidden="false" customHeight="true" outlineLevel="0" collapsed="false">
      <c r="A664" s="34"/>
      <c r="B664" s="219"/>
      <c r="C664" s="219"/>
      <c r="D664" s="219"/>
      <c r="E664" s="219"/>
      <c r="F664" s="219"/>
      <c r="G664" s="219"/>
      <c r="H664" s="219"/>
      <c r="I664" s="231"/>
      <c r="J664" s="219"/>
      <c r="K664" s="231"/>
      <c r="L664" s="231"/>
      <c r="M664" s="231"/>
      <c r="N664" s="231"/>
      <c r="O664" s="219"/>
      <c r="AC664" s="219"/>
    </row>
    <row r="665" customFormat="false" ht="21" hidden="false" customHeight="true" outlineLevel="0" collapsed="false">
      <c r="A665" s="34"/>
      <c r="B665" s="219"/>
      <c r="C665" s="219"/>
      <c r="D665" s="219"/>
      <c r="E665" s="219"/>
      <c r="F665" s="219"/>
      <c r="G665" s="219"/>
      <c r="H665" s="219"/>
      <c r="I665" s="231"/>
      <c r="J665" s="219"/>
      <c r="K665" s="231"/>
      <c r="L665" s="231"/>
      <c r="M665" s="231"/>
      <c r="N665" s="231"/>
      <c r="O665" s="219"/>
      <c r="AC665" s="219"/>
    </row>
    <row r="666" customFormat="false" ht="21" hidden="false" customHeight="true" outlineLevel="0" collapsed="false">
      <c r="A666" s="34"/>
      <c r="B666" s="219"/>
      <c r="C666" s="219"/>
      <c r="D666" s="219"/>
      <c r="E666" s="219"/>
      <c r="F666" s="219"/>
      <c r="G666" s="219"/>
      <c r="H666" s="219"/>
      <c r="I666" s="231"/>
      <c r="J666" s="219"/>
      <c r="K666" s="231"/>
      <c r="L666" s="231"/>
      <c r="M666" s="231"/>
      <c r="N666" s="231"/>
      <c r="O666" s="219"/>
      <c r="AC666" s="219"/>
    </row>
    <row r="667" customFormat="false" ht="21" hidden="false" customHeight="true" outlineLevel="0" collapsed="false">
      <c r="A667" s="34"/>
      <c r="B667" s="219"/>
      <c r="C667" s="219"/>
      <c r="D667" s="219"/>
      <c r="E667" s="219"/>
      <c r="F667" s="219"/>
      <c r="G667" s="219"/>
      <c r="H667" s="219"/>
      <c r="I667" s="231"/>
      <c r="J667" s="219"/>
      <c r="K667" s="231"/>
      <c r="L667" s="231"/>
      <c r="M667" s="231"/>
      <c r="N667" s="231"/>
      <c r="O667" s="219"/>
      <c r="AC667" s="219"/>
    </row>
    <row r="668" customFormat="false" ht="21" hidden="false" customHeight="true" outlineLevel="0" collapsed="false">
      <c r="A668" s="34"/>
      <c r="B668" s="219"/>
      <c r="C668" s="219"/>
      <c r="D668" s="219"/>
      <c r="E668" s="219"/>
      <c r="F668" s="219"/>
      <c r="G668" s="219"/>
      <c r="H668" s="219"/>
      <c r="I668" s="231"/>
      <c r="J668" s="219"/>
      <c r="K668" s="231"/>
      <c r="L668" s="231"/>
      <c r="M668" s="231"/>
      <c r="N668" s="231"/>
      <c r="O668" s="219"/>
      <c r="AC668" s="219"/>
    </row>
    <row r="669" customFormat="false" ht="21" hidden="false" customHeight="true" outlineLevel="0" collapsed="false">
      <c r="A669" s="34"/>
      <c r="B669" s="219"/>
      <c r="C669" s="219"/>
      <c r="D669" s="219"/>
      <c r="E669" s="219"/>
      <c r="F669" s="219"/>
      <c r="G669" s="219"/>
      <c r="H669" s="219"/>
      <c r="I669" s="231"/>
      <c r="J669" s="219"/>
      <c r="K669" s="231"/>
      <c r="L669" s="231"/>
      <c r="M669" s="231"/>
      <c r="N669" s="231"/>
      <c r="O669" s="219"/>
      <c r="AC669" s="219"/>
    </row>
    <row r="670" customFormat="false" ht="21" hidden="false" customHeight="true" outlineLevel="0" collapsed="false">
      <c r="A670" s="34"/>
      <c r="B670" s="219"/>
      <c r="C670" s="219"/>
      <c r="D670" s="219"/>
      <c r="E670" s="219"/>
      <c r="F670" s="219"/>
      <c r="G670" s="219"/>
      <c r="H670" s="219"/>
      <c r="I670" s="231"/>
      <c r="J670" s="219"/>
      <c r="K670" s="231"/>
      <c r="L670" s="231"/>
      <c r="M670" s="231"/>
      <c r="N670" s="231"/>
      <c r="O670" s="219"/>
      <c r="AC670" s="219"/>
    </row>
    <row r="671" customFormat="false" ht="21" hidden="false" customHeight="true" outlineLevel="0" collapsed="false">
      <c r="A671" s="34"/>
      <c r="B671" s="219"/>
      <c r="C671" s="219"/>
      <c r="D671" s="219"/>
      <c r="E671" s="219"/>
      <c r="F671" s="219"/>
      <c r="G671" s="219"/>
      <c r="H671" s="219"/>
      <c r="I671" s="231"/>
      <c r="J671" s="219"/>
      <c r="K671" s="231"/>
      <c r="L671" s="231"/>
      <c r="M671" s="231"/>
      <c r="N671" s="231"/>
      <c r="O671" s="219"/>
      <c r="AC671" s="219"/>
    </row>
    <row r="672" customFormat="false" ht="21" hidden="false" customHeight="true" outlineLevel="0" collapsed="false">
      <c r="A672" s="34"/>
      <c r="B672" s="219"/>
      <c r="C672" s="219"/>
      <c r="D672" s="219"/>
      <c r="E672" s="219"/>
      <c r="F672" s="219"/>
      <c r="G672" s="219"/>
      <c r="H672" s="219"/>
      <c r="I672" s="231"/>
      <c r="J672" s="219"/>
      <c r="K672" s="231"/>
      <c r="L672" s="231"/>
      <c r="M672" s="231"/>
      <c r="N672" s="231"/>
      <c r="O672" s="219"/>
      <c r="AC672" s="219"/>
    </row>
    <row r="673" customFormat="false" ht="21" hidden="false" customHeight="true" outlineLevel="0" collapsed="false">
      <c r="A673" s="34"/>
      <c r="B673" s="219"/>
      <c r="C673" s="219"/>
      <c r="D673" s="219"/>
      <c r="E673" s="219"/>
      <c r="F673" s="219"/>
      <c r="G673" s="219"/>
      <c r="H673" s="219"/>
      <c r="I673" s="231"/>
      <c r="J673" s="219"/>
      <c r="K673" s="231"/>
      <c r="L673" s="231"/>
      <c r="M673" s="231"/>
      <c r="N673" s="231"/>
      <c r="O673" s="219"/>
      <c r="AC673" s="219"/>
    </row>
    <row r="674" customFormat="false" ht="21" hidden="false" customHeight="true" outlineLevel="0" collapsed="false">
      <c r="A674" s="34"/>
      <c r="B674" s="219"/>
      <c r="C674" s="219"/>
      <c r="D674" s="219"/>
      <c r="E674" s="219"/>
      <c r="F674" s="219"/>
      <c r="G674" s="219"/>
      <c r="H674" s="219"/>
      <c r="I674" s="231"/>
      <c r="J674" s="219"/>
      <c r="K674" s="231"/>
      <c r="L674" s="231"/>
      <c r="M674" s="231"/>
      <c r="N674" s="231"/>
      <c r="O674" s="219"/>
      <c r="AC674" s="219"/>
    </row>
    <row r="675" customFormat="false" ht="21" hidden="false" customHeight="true" outlineLevel="0" collapsed="false">
      <c r="A675" s="34"/>
      <c r="B675" s="219"/>
      <c r="C675" s="219"/>
      <c r="D675" s="219"/>
      <c r="E675" s="219"/>
      <c r="F675" s="219"/>
      <c r="G675" s="219"/>
      <c r="H675" s="219"/>
      <c r="I675" s="231"/>
      <c r="J675" s="219"/>
      <c r="K675" s="231"/>
      <c r="L675" s="231"/>
      <c r="M675" s="231"/>
      <c r="N675" s="231"/>
      <c r="O675" s="219"/>
      <c r="AC675" s="219"/>
    </row>
    <row r="676" customFormat="false" ht="21" hidden="false" customHeight="true" outlineLevel="0" collapsed="false">
      <c r="A676" s="34"/>
      <c r="B676" s="219"/>
      <c r="C676" s="219"/>
      <c r="D676" s="219"/>
      <c r="E676" s="219"/>
      <c r="F676" s="219"/>
      <c r="G676" s="219"/>
      <c r="H676" s="219"/>
      <c r="I676" s="231"/>
      <c r="J676" s="219"/>
      <c r="K676" s="231"/>
      <c r="L676" s="231"/>
      <c r="M676" s="231"/>
      <c r="N676" s="231"/>
      <c r="O676" s="219"/>
      <c r="AC676" s="219"/>
    </row>
    <row r="677" customFormat="false" ht="21" hidden="false" customHeight="true" outlineLevel="0" collapsed="false">
      <c r="A677" s="34"/>
      <c r="B677" s="219"/>
      <c r="C677" s="219"/>
      <c r="D677" s="219"/>
      <c r="E677" s="219"/>
      <c r="F677" s="219"/>
      <c r="G677" s="219"/>
      <c r="H677" s="219"/>
      <c r="I677" s="231"/>
      <c r="J677" s="219"/>
      <c r="K677" s="231"/>
      <c r="L677" s="231"/>
      <c r="M677" s="231"/>
      <c r="N677" s="231"/>
      <c r="O677" s="219"/>
      <c r="AC677" s="219"/>
    </row>
    <row r="678" customFormat="false" ht="21" hidden="false" customHeight="true" outlineLevel="0" collapsed="false">
      <c r="A678" s="34"/>
      <c r="B678" s="219"/>
      <c r="C678" s="219"/>
      <c r="D678" s="219"/>
      <c r="E678" s="219"/>
      <c r="F678" s="219"/>
      <c r="G678" s="219"/>
      <c r="H678" s="219"/>
      <c r="I678" s="231"/>
      <c r="J678" s="219"/>
      <c r="K678" s="231"/>
      <c r="L678" s="231"/>
      <c r="M678" s="231"/>
      <c r="N678" s="231"/>
      <c r="O678" s="219"/>
      <c r="AC678" s="219"/>
    </row>
    <row r="679" customFormat="false" ht="21" hidden="false" customHeight="true" outlineLevel="0" collapsed="false">
      <c r="A679" s="34"/>
      <c r="B679" s="219"/>
      <c r="C679" s="219"/>
      <c r="D679" s="219"/>
      <c r="E679" s="219"/>
      <c r="F679" s="219"/>
      <c r="G679" s="219"/>
      <c r="H679" s="219"/>
      <c r="I679" s="231"/>
      <c r="J679" s="219"/>
      <c r="K679" s="231"/>
      <c r="L679" s="231"/>
      <c r="M679" s="231"/>
      <c r="N679" s="231"/>
      <c r="O679" s="219"/>
      <c r="AC679" s="219"/>
    </row>
    <row r="680" customFormat="false" ht="21" hidden="false" customHeight="true" outlineLevel="0" collapsed="false">
      <c r="A680" s="34"/>
      <c r="B680" s="219"/>
      <c r="C680" s="219"/>
      <c r="D680" s="219"/>
      <c r="E680" s="219"/>
      <c r="F680" s="219"/>
      <c r="G680" s="219"/>
      <c r="H680" s="219"/>
      <c r="I680" s="231"/>
      <c r="J680" s="219"/>
      <c r="K680" s="231"/>
      <c r="L680" s="231"/>
      <c r="M680" s="231"/>
      <c r="N680" s="231"/>
      <c r="O680" s="219"/>
      <c r="AC680" s="219"/>
    </row>
    <row r="681" customFormat="false" ht="21" hidden="false" customHeight="true" outlineLevel="0" collapsed="false">
      <c r="A681" s="34"/>
      <c r="B681" s="219"/>
      <c r="C681" s="219"/>
      <c r="D681" s="219"/>
      <c r="E681" s="219"/>
      <c r="F681" s="219"/>
      <c r="G681" s="219"/>
      <c r="H681" s="219"/>
      <c r="I681" s="231"/>
      <c r="J681" s="219"/>
      <c r="K681" s="231"/>
      <c r="L681" s="231"/>
      <c r="M681" s="231"/>
      <c r="N681" s="231"/>
      <c r="O681" s="219"/>
      <c r="AC681" s="219"/>
    </row>
    <row r="682" customFormat="false" ht="21" hidden="false" customHeight="true" outlineLevel="0" collapsed="false">
      <c r="A682" s="34"/>
      <c r="B682" s="219"/>
      <c r="C682" s="219"/>
      <c r="D682" s="219"/>
      <c r="E682" s="219"/>
      <c r="F682" s="219"/>
      <c r="G682" s="219"/>
      <c r="H682" s="219"/>
      <c r="I682" s="231"/>
      <c r="J682" s="219"/>
      <c r="K682" s="231"/>
      <c r="L682" s="231"/>
      <c r="M682" s="231"/>
      <c r="N682" s="231"/>
      <c r="O682" s="219"/>
      <c r="AC682" s="219"/>
    </row>
    <row r="683" customFormat="false" ht="21" hidden="false" customHeight="true" outlineLevel="0" collapsed="false">
      <c r="A683" s="34"/>
      <c r="B683" s="219"/>
      <c r="C683" s="219"/>
      <c r="D683" s="219"/>
      <c r="E683" s="219"/>
      <c r="F683" s="219"/>
      <c r="G683" s="219"/>
      <c r="H683" s="219"/>
      <c r="I683" s="231"/>
      <c r="J683" s="219"/>
      <c r="K683" s="231"/>
      <c r="L683" s="231"/>
      <c r="M683" s="231"/>
      <c r="N683" s="231"/>
      <c r="O683" s="219"/>
      <c r="AC683" s="219"/>
    </row>
    <row r="684" customFormat="false" ht="21" hidden="false" customHeight="true" outlineLevel="0" collapsed="false">
      <c r="A684" s="34"/>
      <c r="B684" s="219"/>
      <c r="C684" s="219"/>
      <c r="D684" s="219"/>
      <c r="E684" s="219"/>
      <c r="F684" s="219"/>
      <c r="G684" s="219"/>
      <c r="H684" s="219"/>
      <c r="I684" s="231"/>
      <c r="J684" s="219"/>
      <c r="K684" s="231"/>
      <c r="L684" s="231"/>
      <c r="M684" s="231"/>
      <c r="N684" s="231"/>
      <c r="O684" s="219"/>
      <c r="AC684" s="219"/>
    </row>
    <row r="685" customFormat="false" ht="21" hidden="false" customHeight="true" outlineLevel="0" collapsed="false">
      <c r="A685" s="34"/>
      <c r="B685" s="219"/>
      <c r="C685" s="219"/>
      <c r="D685" s="219"/>
      <c r="E685" s="219"/>
      <c r="F685" s="219"/>
      <c r="G685" s="219"/>
      <c r="H685" s="219"/>
      <c r="I685" s="231"/>
      <c r="J685" s="219"/>
      <c r="K685" s="231"/>
      <c r="L685" s="231"/>
      <c r="M685" s="231"/>
      <c r="N685" s="231"/>
      <c r="O685" s="219"/>
      <c r="AC685" s="219"/>
    </row>
    <row r="686" customFormat="false" ht="21" hidden="false" customHeight="true" outlineLevel="0" collapsed="false">
      <c r="A686" s="34"/>
      <c r="B686" s="219"/>
      <c r="C686" s="219"/>
      <c r="D686" s="219"/>
      <c r="E686" s="219"/>
      <c r="F686" s="219"/>
      <c r="G686" s="219"/>
      <c r="H686" s="219"/>
      <c r="I686" s="231"/>
      <c r="J686" s="219"/>
      <c r="K686" s="231"/>
      <c r="L686" s="231"/>
      <c r="M686" s="231"/>
      <c r="N686" s="231"/>
      <c r="O686" s="219"/>
      <c r="AC686" s="219"/>
    </row>
    <row r="687" customFormat="false" ht="21" hidden="false" customHeight="true" outlineLevel="0" collapsed="false">
      <c r="A687" s="34"/>
      <c r="B687" s="219"/>
      <c r="C687" s="219"/>
      <c r="D687" s="219"/>
      <c r="E687" s="219"/>
      <c r="F687" s="219"/>
      <c r="G687" s="219"/>
      <c r="H687" s="219"/>
      <c r="I687" s="231"/>
      <c r="J687" s="219"/>
      <c r="K687" s="231"/>
      <c r="L687" s="231"/>
      <c r="M687" s="231"/>
      <c r="N687" s="231"/>
      <c r="O687" s="219"/>
      <c r="AC687" s="219"/>
    </row>
    <row r="688" customFormat="false" ht="21" hidden="false" customHeight="true" outlineLevel="0" collapsed="false">
      <c r="A688" s="34"/>
      <c r="B688" s="219"/>
      <c r="C688" s="219"/>
      <c r="D688" s="219"/>
      <c r="E688" s="219"/>
      <c r="F688" s="219"/>
      <c r="G688" s="219"/>
      <c r="H688" s="219"/>
      <c r="I688" s="231"/>
      <c r="J688" s="219"/>
      <c r="K688" s="231"/>
      <c r="L688" s="231"/>
      <c r="M688" s="231"/>
      <c r="N688" s="231"/>
      <c r="O688" s="219"/>
      <c r="AC688" s="219"/>
    </row>
    <row r="689" customFormat="false" ht="21" hidden="false" customHeight="true" outlineLevel="0" collapsed="false">
      <c r="A689" s="34"/>
      <c r="B689" s="219"/>
      <c r="C689" s="219"/>
      <c r="D689" s="219"/>
      <c r="E689" s="219"/>
      <c r="F689" s="219"/>
      <c r="G689" s="219"/>
      <c r="H689" s="219"/>
      <c r="I689" s="231"/>
      <c r="J689" s="219"/>
      <c r="K689" s="231"/>
      <c r="L689" s="231"/>
      <c r="M689" s="231"/>
      <c r="N689" s="231"/>
      <c r="O689" s="219"/>
      <c r="AC689" s="219"/>
    </row>
    <row r="690" customFormat="false" ht="21" hidden="false" customHeight="true" outlineLevel="0" collapsed="false">
      <c r="A690" s="34"/>
      <c r="B690" s="219"/>
      <c r="C690" s="219"/>
      <c r="D690" s="219"/>
      <c r="E690" s="219"/>
      <c r="F690" s="219"/>
      <c r="G690" s="219"/>
      <c r="H690" s="219"/>
      <c r="I690" s="231"/>
      <c r="J690" s="219"/>
      <c r="K690" s="231"/>
      <c r="L690" s="231"/>
      <c r="M690" s="231"/>
      <c r="N690" s="231"/>
      <c r="O690" s="219"/>
      <c r="AC690" s="219"/>
    </row>
    <row r="691" customFormat="false" ht="21" hidden="false" customHeight="true" outlineLevel="0" collapsed="false">
      <c r="A691" s="34"/>
      <c r="B691" s="219"/>
      <c r="C691" s="219"/>
      <c r="D691" s="219"/>
      <c r="E691" s="219"/>
      <c r="F691" s="219"/>
      <c r="G691" s="219"/>
      <c r="H691" s="219"/>
      <c r="I691" s="231"/>
      <c r="J691" s="219"/>
      <c r="K691" s="231"/>
      <c r="L691" s="231"/>
      <c r="M691" s="231"/>
      <c r="N691" s="231"/>
      <c r="O691" s="219"/>
      <c r="AC691" s="219"/>
    </row>
    <row r="692" customFormat="false" ht="21" hidden="false" customHeight="true" outlineLevel="0" collapsed="false">
      <c r="A692" s="34"/>
      <c r="B692" s="219"/>
      <c r="C692" s="219"/>
      <c r="D692" s="219"/>
      <c r="E692" s="219"/>
      <c r="F692" s="219"/>
      <c r="G692" s="219"/>
      <c r="H692" s="219"/>
      <c r="I692" s="231"/>
      <c r="J692" s="219"/>
      <c r="K692" s="231"/>
      <c r="L692" s="231"/>
      <c r="M692" s="231"/>
      <c r="N692" s="231"/>
      <c r="O692" s="219"/>
      <c r="AC692" s="219"/>
    </row>
    <row r="693" customFormat="false" ht="21" hidden="false" customHeight="true" outlineLevel="0" collapsed="false">
      <c r="A693" s="34"/>
      <c r="B693" s="219"/>
      <c r="C693" s="219"/>
      <c r="D693" s="219"/>
      <c r="E693" s="219"/>
      <c r="F693" s="219"/>
      <c r="G693" s="219"/>
      <c r="H693" s="219"/>
      <c r="I693" s="231"/>
      <c r="J693" s="219"/>
      <c r="K693" s="231"/>
      <c r="L693" s="231"/>
      <c r="M693" s="231"/>
      <c r="N693" s="231"/>
      <c r="O693" s="219"/>
      <c r="AC693" s="219"/>
    </row>
    <row r="694" customFormat="false" ht="21" hidden="false" customHeight="true" outlineLevel="0" collapsed="false">
      <c r="A694" s="34"/>
      <c r="B694" s="219"/>
      <c r="C694" s="219"/>
      <c r="D694" s="219"/>
      <c r="E694" s="219"/>
      <c r="F694" s="219"/>
      <c r="G694" s="219"/>
      <c r="H694" s="219"/>
      <c r="I694" s="231"/>
      <c r="J694" s="219"/>
      <c r="K694" s="231"/>
      <c r="L694" s="231"/>
      <c r="M694" s="231"/>
      <c r="N694" s="231"/>
      <c r="O694" s="219"/>
      <c r="AC694" s="219"/>
    </row>
    <row r="695" customFormat="false" ht="21" hidden="false" customHeight="true" outlineLevel="0" collapsed="false">
      <c r="A695" s="34"/>
      <c r="B695" s="219"/>
      <c r="C695" s="219"/>
      <c r="D695" s="219"/>
      <c r="E695" s="219"/>
      <c r="F695" s="219"/>
      <c r="G695" s="219"/>
      <c r="H695" s="219"/>
      <c r="I695" s="231"/>
      <c r="J695" s="219"/>
      <c r="K695" s="231"/>
      <c r="L695" s="231"/>
      <c r="M695" s="231"/>
      <c r="N695" s="231"/>
      <c r="O695" s="219"/>
      <c r="AC695" s="219"/>
    </row>
    <row r="696" customFormat="false" ht="21" hidden="false" customHeight="true" outlineLevel="0" collapsed="false">
      <c r="A696" s="34"/>
      <c r="B696" s="219"/>
      <c r="C696" s="219"/>
      <c r="D696" s="219"/>
      <c r="E696" s="219"/>
      <c r="F696" s="219"/>
      <c r="G696" s="219"/>
      <c r="H696" s="219"/>
      <c r="I696" s="231"/>
      <c r="J696" s="219"/>
      <c r="K696" s="231"/>
      <c r="L696" s="231"/>
      <c r="M696" s="231"/>
      <c r="N696" s="231"/>
      <c r="O696" s="219"/>
      <c r="AC696" s="219"/>
    </row>
    <row r="697" customFormat="false" ht="21" hidden="false" customHeight="true" outlineLevel="0" collapsed="false">
      <c r="A697" s="34"/>
      <c r="B697" s="219"/>
      <c r="C697" s="219"/>
      <c r="D697" s="219"/>
      <c r="E697" s="219"/>
      <c r="F697" s="219"/>
      <c r="G697" s="219"/>
      <c r="H697" s="219"/>
      <c r="I697" s="231"/>
      <c r="J697" s="219"/>
      <c r="K697" s="231"/>
      <c r="L697" s="231"/>
      <c r="M697" s="231"/>
      <c r="N697" s="231"/>
      <c r="O697" s="219"/>
      <c r="AC697" s="219"/>
    </row>
    <row r="698" customFormat="false" ht="21" hidden="false" customHeight="true" outlineLevel="0" collapsed="false">
      <c r="A698" s="34"/>
      <c r="B698" s="219"/>
      <c r="C698" s="219"/>
      <c r="D698" s="219"/>
      <c r="E698" s="219"/>
      <c r="F698" s="219"/>
      <c r="G698" s="219"/>
      <c r="H698" s="219"/>
      <c r="I698" s="231"/>
      <c r="J698" s="219"/>
      <c r="K698" s="231"/>
      <c r="L698" s="231"/>
      <c r="M698" s="231"/>
      <c r="N698" s="231"/>
      <c r="O698" s="219"/>
      <c r="AC698" s="219"/>
    </row>
    <row r="699" customFormat="false" ht="21" hidden="false" customHeight="true" outlineLevel="0" collapsed="false">
      <c r="A699" s="34"/>
      <c r="B699" s="219"/>
      <c r="C699" s="219"/>
      <c r="D699" s="219"/>
      <c r="E699" s="219"/>
      <c r="F699" s="219"/>
      <c r="G699" s="219"/>
      <c r="H699" s="219"/>
      <c r="I699" s="231"/>
      <c r="J699" s="219"/>
      <c r="K699" s="231"/>
      <c r="L699" s="231"/>
      <c r="M699" s="231"/>
      <c r="N699" s="231"/>
      <c r="O699" s="219"/>
      <c r="AC699" s="219"/>
    </row>
    <row r="700" customFormat="false" ht="21" hidden="false" customHeight="true" outlineLevel="0" collapsed="false">
      <c r="A700" s="34"/>
      <c r="B700" s="219"/>
      <c r="C700" s="219"/>
      <c r="D700" s="219"/>
      <c r="E700" s="219"/>
      <c r="F700" s="219"/>
      <c r="G700" s="219"/>
      <c r="H700" s="219"/>
      <c r="I700" s="231"/>
      <c r="J700" s="219"/>
      <c r="K700" s="231"/>
      <c r="L700" s="231"/>
      <c r="M700" s="231"/>
      <c r="N700" s="231"/>
      <c r="O700" s="219"/>
      <c r="AC700" s="219"/>
    </row>
    <row r="701" customFormat="false" ht="21" hidden="false" customHeight="true" outlineLevel="0" collapsed="false">
      <c r="A701" s="34"/>
      <c r="B701" s="219"/>
      <c r="C701" s="219"/>
      <c r="D701" s="219"/>
      <c r="E701" s="219"/>
      <c r="F701" s="219"/>
      <c r="G701" s="219"/>
      <c r="H701" s="219"/>
      <c r="I701" s="231"/>
      <c r="J701" s="219"/>
      <c r="K701" s="231"/>
      <c r="L701" s="231"/>
      <c r="M701" s="231"/>
      <c r="N701" s="231"/>
      <c r="O701" s="219"/>
      <c r="AC701" s="219"/>
    </row>
    <row r="702" customFormat="false" ht="21" hidden="false" customHeight="true" outlineLevel="0" collapsed="false">
      <c r="A702" s="34"/>
      <c r="B702" s="219"/>
      <c r="C702" s="219"/>
      <c r="D702" s="219"/>
      <c r="E702" s="219"/>
      <c r="F702" s="219"/>
      <c r="G702" s="219"/>
      <c r="H702" s="219"/>
      <c r="I702" s="231"/>
      <c r="J702" s="219"/>
      <c r="K702" s="231"/>
      <c r="L702" s="231"/>
      <c r="M702" s="231"/>
      <c r="N702" s="231"/>
      <c r="O702" s="219"/>
      <c r="AC702" s="219"/>
    </row>
    <row r="703" customFormat="false" ht="21" hidden="false" customHeight="true" outlineLevel="0" collapsed="false">
      <c r="A703" s="34"/>
      <c r="B703" s="219"/>
      <c r="C703" s="219"/>
      <c r="D703" s="219"/>
      <c r="E703" s="219"/>
      <c r="F703" s="219"/>
      <c r="G703" s="219"/>
      <c r="H703" s="219"/>
      <c r="I703" s="231"/>
      <c r="J703" s="219"/>
      <c r="K703" s="231"/>
      <c r="L703" s="231"/>
      <c r="M703" s="231"/>
      <c r="N703" s="231"/>
      <c r="O703" s="219"/>
      <c r="AC703" s="219"/>
    </row>
    <row r="704" customFormat="false" ht="21" hidden="false" customHeight="true" outlineLevel="0" collapsed="false">
      <c r="A704" s="34"/>
      <c r="B704" s="219"/>
      <c r="C704" s="219"/>
      <c r="D704" s="219"/>
      <c r="E704" s="219"/>
      <c r="F704" s="219"/>
      <c r="G704" s="219"/>
      <c r="H704" s="219"/>
      <c r="I704" s="231"/>
      <c r="J704" s="219"/>
      <c r="K704" s="231"/>
      <c r="L704" s="231"/>
      <c r="M704" s="231"/>
      <c r="N704" s="231"/>
      <c r="O704" s="219"/>
      <c r="AC704" s="219"/>
    </row>
    <row r="705" customFormat="false" ht="21" hidden="false" customHeight="true" outlineLevel="0" collapsed="false">
      <c r="A705" s="34"/>
      <c r="B705" s="219"/>
      <c r="C705" s="219"/>
      <c r="D705" s="219"/>
      <c r="E705" s="219"/>
      <c r="F705" s="219"/>
      <c r="G705" s="219"/>
      <c r="H705" s="219"/>
      <c r="I705" s="231"/>
      <c r="J705" s="219"/>
      <c r="K705" s="231"/>
      <c r="L705" s="231"/>
      <c r="M705" s="231"/>
      <c r="N705" s="231"/>
      <c r="O705" s="219"/>
      <c r="AC705" s="219"/>
    </row>
    <row r="706" customFormat="false" ht="21" hidden="false" customHeight="true" outlineLevel="0" collapsed="false">
      <c r="A706" s="34"/>
      <c r="B706" s="219"/>
      <c r="C706" s="219"/>
      <c r="D706" s="219"/>
      <c r="E706" s="219"/>
      <c r="F706" s="219"/>
      <c r="G706" s="219"/>
      <c r="H706" s="219"/>
      <c r="I706" s="231"/>
      <c r="J706" s="219"/>
      <c r="K706" s="231"/>
      <c r="L706" s="231"/>
      <c r="M706" s="231"/>
      <c r="N706" s="231"/>
      <c r="O706" s="219"/>
      <c r="AC706" s="219"/>
    </row>
    <row r="707" customFormat="false" ht="21" hidden="false" customHeight="true" outlineLevel="0" collapsed="false">
      <c r="A707" s="34"/>
      <c r="B707" s="219"/>
      <c r="C707" s="219"/>
      <c r="D707" s="219"/>
      <c r="E707" s="219"/>
      <c r="F707" s="219"/>
      <c r="G707" s="219"/>
      <c r="H707" s="219"/>
      <c r="I707" s="231"/>
      <c r="J707" s="219"/>
      <c r="K707" s="231"/>
      <c r="L707" s="231"/>
      <c r="M707" s="231"/>
      <c r="N707" s="231"/>
      <c r="O707" s="219"/>
      <c r="AC707" s="219"/>
    </row>
    <row r="708" customFormat="false" ht="21" hidden="false" customHeight="true" outlineLevel="0" collapsed="false">
      <c r="A708" s="34"/>
      <c r="B708" s="219"/>
      <c r="C708" s="219"/>
      <c r="D708" s="219"/>
      <c r="E708" s="219"/>
      <c r="F708" s="219"/>
      <c r="G708" s="219"/>
      <c r="H708" s="219"/>
      <c r="I708" s="231"/>
      <c r="J708" s="219"/>
      <c r="K708" s="231"/>
      <c r="L708" s="231"/>
      <c r="M708" s="231"/>
      <c r="N708" s="231"/>
      <c r="O708" s="219"/>
      <c r="AC708" s="219"/>
    </row>
    <row r="709" customFormat="false" ht="21" hidden="false" customHeight="true" outlineLevel="0" collapsed="false">
      <c r="A709" s="34"/>
      <c r="B709" s="219"/>
      <c r="C709" s="219"/>
      <c r="D709" s="219"/>
      <c r="E709" s="219"/>
      <c r="F709" s="219"/>
      <c r="G709" s="219"/>
      <c r="H709" s="219"/>
      <c r="I709" s="231"/>
      <c r="J709" s="219"/>
      <c r="K709" s="231"/>
      <c r="L709" s="231"/>
      <c r="M709" s="231"/>
      <c r="N709" s="231"/>
      <c r="O709" s="219"/>
      <c r="AC709" s="219"/>
    </row>
    <row r="710" customFormat="false" ht="21" hidden="false" customHeight="true" outlineLevel="0" collapsed="false">
      <c r="A710" s="34"/>
      <c r="B710" s="219"/>
      <c r="C710" s="219"/>
      <c r="D710" s="219"/>
      <c r="E710" s="219"/>
      <c r="F710" s="219"/>
      <c r="G710" s="219"/>
      <c r="H710" s="219"/>
      <c r="I710" s="231"/>
      <c r="J710" s="219"/>
      <c r="K710" s="231"/>
      <c r="L710" s="231"/>
      <c r="M710" s="231"/>
      <c r="N710" s="231"/>
      <c r="O710" s="219"/>
      <c r="AC710" s="219"/>
    </row>
    <row r="711" customFormat="false" ht="21" hidden="false" customHeight="true" outlineLevel="0" collapsed="false">
      <c r="A711" s="34"/>
      <c r="B711" s="219"/>
      <c r="C711" s="219"/>
      <c r="D711" s="219"/>
      <c r="E711" s="219"/>
      <c r="F711" s="219"/>
      <c r="G711" s="219"/>
      <c r="H711" s="219"/>
      <c r="I711" s="231"/>
      <c r="J711" s="219"/>
      <c r="K711" s="231"/>
      <c r="L711" s="231"/>
      <c r="M711" s="231"/>
      <c r="N711" s="231"/>
      <c r="O711" s="219"/>
      <c r="AC711" s="219"/>
    </row>
    <row r="712" customFormat="false" ht="21" hidden="false" customHeight="true" outlineLevel="0" collapsed="false">
      <c r="A712" s="34"/>
      <c r="B712" s="219"/>
      <c r="C712" s="219"/>
      <c r="D712" s="219"/>
      <c r="E712" s="219"/>
      <c r="F712" s="219"/>
      <c r="G712" s="219"/>
      <c r="H712" s="219"/>
      <c r="I712" s="231"/>
      <c r="J712" s="219"/>
      <c r="K712" s="231"/>
      <c r="L712" s="231"/>
      <c r="M712" s="231"/>
      <c r="N712" s="231"/>
      <c r="O712" s="219"/>
      <c r="AC712" s="219"/>
    </row>
    <row r="713" customFormat="false" ht="21" hidden="false" customHeight="true" outlineLevel="0" collapsed="false">
      <c r="A713" s="34"/>
      <c r="B713" s="219"/>
      <c r="C713" s="219"/>
      <c r="D713" s="219"/>
      <c r="E713" s="219"/>
      <c r="F713" s="219"/>
      <c r="G713" s="219"/>
      <c r="H713" s="219"/>
      <c r="I713" s="231"/>
      <c r="J713" s="219"/>
      <c r="K713" s="231"/>
      <c r="L713" s="231"/>
      <c r="M713" s="231"/>
      <c r="N713" s="231"/>
      <c r="O713" s="219"/>
      <c r="AC713" s="219"/>
    </row>
    <row r="714" customFormat="false" ht="21" hidden="false" customHeight="true" outlineLevel="0" collapsed="false">
      <c r="A714" s="34"/>
      <c r="B714" s="219"/>
      <c r="C714" s="219"/>
      <c r="D714" s="219"/>
      <c r="E714" s="219"/>
      <c r="F714" s="219"/>
      <c r="G714" s="219"/>
      <c r="H714" s="219"/>
      <c r="I714" s="231"/>
      <c r="J714" s="219"/>
      <c r="K714" s="231"/>
      <c r="L714" s="231"/>
      <c r="M714" s="231"/>
      <c r="N714" s="231"/>
      <c r="O714" s="219"/>
      <c r="AC714" s="219"/>
    </row>
    <row r="715" customFormat="false" ht="21" hidden="false" customHeight="true" outlineLevel="0" collapsed="false">
      <c r="A715" s="34"/>
      <c r="B715" s="219"/>
      <c r="C715" s="219"/>
      <c r="D715" s="219"/>
      <c r="E715" s="219"/>
      <c r="F715" s="219"/>
      <c r="G715" s="219"/>
      <c r="H715" s="219"/>
      <c r="I715" s="231"/>
      <c r="J715" s="219"/>
      <c r="K715" s="231"/>
      <c r="L715" s="231"/>
      <c r="M715" s="231"/>
      <c r="N715" s="231"/>
      <c r="O715" s="219"/>
      <c r="AC715" s="219"/>
    </row>
    <row r="716" customFormat="false" ht="21" hidden="false" customHeight="true" outlineLevel="0" collapsed="false">
      <c r="A716" s="34"/>
      <c r="B716" s="219"/>
      <c r="C716" s="219"/>
      <c r="D716" s="219"/>
      <c r="E716" s="219"/>
      <c r="F716" s="219"/>
      <c r="G716" s="219"/>
      <c r="H716" s="219"/>
      <c r="I716" s="231"/>
      <c r="J716" s="219"/>
      <c r="K716" s="231"/>
      <c r="L716" s="231"/>
      <c r="M716" s="231"/>
      <c r="N716" s="231"/>
      <c r="O716" s="219"/>
      <c r="AC716" s="219"/>
    </row>
    <row r="717" customFormat="false" ht="21" hidden="false" customHeight="true" outlineLevel="0" collapsed="false">
      <c r="A717" s="34"/>
      <c r="B717" s="219"/>
      <c r="C717" s="219"/>
      <c r="D717" s="219"/>
      <c r="E717" s="219"/>
      <c r="F717" s="219"/>
      <c r="G717" s="219"/>
      <c r="H717" s="219"/>
      <c r="I717" s="231"/>
      <c r="J717" s="219"/>
      <c r="K717" s="231"/>
      <c r="L717" s="231"/>
      <c r="M717" s="231"/>
      <c r="N717" s="231"/>
      <c r="O717" s="219"/>
      <c r="AC717" s="219"/>
    </row>
    <row r="718" customFormat="false" ht="21" hidden="false" customHeight="true" outlineLevel="0" collapsed="false">
      <c r="A718" s="34"/>
      <c r="B718" s="219"/>
      <c r="C718" s="219"/>
      <c r="D718" s="219"/>
      <c r="E718" s="219"/>
      <c r="F718" s="219"/>
      <c r="G718" s="219"/>
      <c r="H718" s="219"/>
      <c r="I718" s="231"/>
      <c r="J718" s="219"/>
      <c r="K718" s="231"/>
      <c r="L718" s="231"/>
      <c r="M718" s="231"/>
      <c r="N718" s="231"/>
      <c r="O718" s="219"/>
      <c r="AC718" s="219"/>
    </row>
    <row r="719" customFormat="false" ht="21" hidden="false" customHeight="true" outlineLevel="0" collapsed="false">
      <c r="A719" s="34"/>
      <c r="B719" s="219"/>
      <c r="C719" s="219"/>
      <c r="D719" s="219"/>
      <c r="E719" s="219"/>
      <c r="F719" s="219"/>
      <c r="G719" s="219"/>
      <c r="H719" s="219"/>
      <c r="I719" s="231"/>
      <c r="J719" s="219"/>
      <c r="K719" s="231"/>
      <c r="L719" s="231"/>
      <c r="M719" s="231"/>
      <c r="N719" s="231"/>
      <c r="O719" s="219"/>
      <c r="AC719" s="219"/>
    </row>
    <row r="720" customFormat="false" ht="21" hidden="false" customHeight="true" outlineLevel="0" collapsed="false">
      <c r="A720" s="34"/>
      <c r="B720" s="219"/>
      <c r="C720" s="219"/>
      <c r="D720" s="219"/>
      <c r="E720" s="219"/>
      <c r="F720" s="219"/>
      <c r="G720" s="219"/>
      <c r="H720" s="219"/>
      <c r="I720" s="231"/>
      <c r="J720" s="219"/>
      <c r="K720" s="231"/>
      <c r="L720" s="231"/>
      <c r="M720" s="231"/>
      <c r="N720" s="231"/>
      <c r="O720" s="219"/>
      <c r="AC720" s="219"/>
    </row>
    <row r="721" customFormat="false" ht="21" hidden="false" customHeight="true" outlineLevel="0" collapsed="false">
      <c r="A721" s="34"/>
      <c r="B721" s="219"/>
      <c r="C721" s="219"/>
      <c r="D721" s="219"/>
      <c r="E721" s="219"/>
      <c r="F721" s="219"/>
      <c r="G721" s="219"/>
      <c r="H721" s="219"/>
      <c r="I721" s="231"/>
      <c r="J721" s="219"/>
      <c r="K721" s="231"/>
      <c r="L721" s="231"/>
      <c r="M721" s="231"/>
      <c r="N721" s="231"/>
      <c r="O721" s="219"/>
      <c r="AC721" s="219"/>
    </row>
    <row r="722" customFormat="false" ht="21" hidden="false" customHeight="true" outlineLevel="0" collapsed="false">
      <c r="A722" s="34"/>
      <c r="B722" s="219"/>
      <c r="C722" s="219"/>
      <c r="D722" s="219"/>
      <c r="E722" s="219"/>
      <c r="F722" s="219"/>
      <c r="G722" s="219"/>
      <c r="H722" s="219"/>
      <c r="I722" s="231"/>
      <c r="J722" s="219"/>
      <c r="K722" s="231"/>
      <c r="L722" s="231"/>
      <c r="M722" s="231"/>
      <c r="N722" s="231"/>
      <c r="O722" s="219"/>
      <c r="AC722" s="219"/>
    </row>
    <row r="723" customFormat="false" ht="21" hidden="false" customHeight="true" outlineLevel="0" collapsed="false">
      <c r="A723" s="34"/>
      <c r="B723" s="219"/>
      <c r="C723" s="219"/>
      <c r="D723" s="219"/>
      <c r="E723" s="219"/>
      <c r="F723" s="219"/>
      <c r="G723" s="219"/>
      <c r="H723" s="219"/>
      <c r="I723" s="231"/>
      <c r="J723" s="219"/>
      <c r="K723" s="231"/>
      <c r="L723" s="231"/>
      <c r="M723" s="231"/>
      <c r="N723" s="231"/>
      <c r="O723" s="219"/>
      <c r="AC723" s="219"/>
    </row>
    <row r="724" customFormat="false" ht="21" hidden="false" customHeight="true" outlineLevel="0" collapsed="false">
      <c r="A724" s="34"/>
      <c r="B724" s="219"/>
      <c r="C724" s="219"/>
      <c r="D724" s="219"/>
      <c r="E724" s="219"/>
      <c r="F724" s="219"/>
      <c r="G724" s="219"/>
      <c r="H724" s="219"/>
      <c r="I724" s="231"/>
      <c r="J724" s="219"/>
      <c r="K724" s="231"/>
      <c r="L724" s="231"/>
      <c r="M724" s="231"/>
      <c r="N724" s="231"/>
      <c r="O724" s="219"/>
      <c r="AC724" s="219"/>
    </row>
    <row r="725" customFormat="false" ht="21" hidden="false" customHeight="true" outlineLevel="0" collapsed="false">
      <c r="A725" s="34"/>
      <c r="B725" s="219"/>
      <c r="C725" s="219"/>
      <c r="D725" s="219"/>
      <c r="E725" s="219"/>
      <c r="F725" s="219"/>
      <c r="G725" s="219"/>
      <c r="H725" s="219"/>
      <c r="I725" s="231"/>
      <c r="J725" s="219"/>
      <c r="K725" s="231"/>
      <c r="L725" s="231"/>
      <c r="M725" s="231"/>
      <c r="N725" s="231"/>
      <c r="O725" s="219"/>
      <c r="AC725" s="219"/>
    </row>
    <row r="726" customFormat="false" ht="21" hidden="false" customHeight="true" outlineLevel="0" collapsed="false">
      <c r="A726" s="34"/>
      <c r="B726" s="219"/>
      <c r="C726" s="219"/>
      <c r="D726" s="219"/>
      <c r="E726" s="219"/>
      <c r="F726" s="219"/>
      <c r="G726" s="219"/>
      <c r="H726" s="219"/>
      <c r="I726" s="231"/>
      <c r="J726" s="219"/>
      <c r="K726" s="231"/>
      <c r="L726" s="231"/>
      <c r="M726" s="231"/>
      <c r="N726" s="231"/>
      <c r="O726" s="219"/>
      <c r="AC726" s="219"/>
    </row>
    <row r="727" customFormat="false" ht="21" hidden="false" customHeight="true" outlineLevel="0" collapsed="false">
      <c r="A727" s="34"/>
      <c r="B727" s="219"/>
      <c r="C727" s="219"/>
      <c r="D727" s="219"/>
      <c r="E727" s="219"/>
      <c r="F727" s="219"/>
      <c r="G727" s="219"/>
      <c r="H727" s="219"/>
      <c r="I727" s="231"/>
      <c r="J727" s="219"/>
      <c r="K727" s="231"/>
      <c r="L727" s="231"/>
      <c r="M727" s="231"/>
      <c r="N727" s="231"/>
      <c r="O727" s="219"/>
      <c r="AC727" s="219"/>
    </row>
    <row r="728" customFormat="false" ht="21" hidden="false" customHeight="true" outlineLevel="0" collapsed="false">
      <c r="A728" s="34"/>
      <c r="B728" s="219"/>
      <c r="C728" s="219"/>
      <c r="D728" s="219"/>
      <c r="E728" s="219"/>
      <c r="F728" s="219"/>
      <c r="G728" s="219"/>
      <c r="H728" s="219"/>
      <c r="I728" s="231"/>
      <c r="J728" s="219"/>
      <c r="K728" s="231"/>
      <c r="L728" s="231"/>
      <c r="M728" s="231"/>
      <c r="N728" s="231"/>
      <c r="O728" s="219"/>
      <c r="AC728" s="219"/>
    </row>
    <row r="729" customFormat="false" ht="21" hidden="false" customHeight="true" outlineLevel="0" collapsed="false">
      <c r="A729" s="34"/>
      <c r="B729" s="219"/>
      <c r="C729" s="219"/>
      <c r="D729" s="219"/>
      <c r="E729" s="219"/>
      <c r="F729" s="219"/>
      <c r="G729" s="219"/>
      <c r="H729" s="219"/>
      <c r="I729" s="231"/>
      <c r="J729" s="219"/>
      <c r="K729" s="231"/>
      <c r="L729" s="231"/>
      <c r="M729" s="231"/>
      <c r="N729" s="231"/>
      <c r="O729" s="219"/>
      <c r="AC729" s="219"/>
    </row>
    <row r="730" customFormat="false" ht="21" hidden="false" customHeight="true" outlineLevel="0" collapsed="false">
      <c r="A730" s="34"/>
      <c r="B730" s="219"/>
      <c r="C730" s="219"/>
      <c r="D730" s="219"/>
      <c r="E730" s="219"/>
      <c r="F730" s="219"/>
      <c r="G730" s="219"/>
      <c r="H730" s="219"/>
      <c r="I730" s="231"/>
      <c r="J730" s="219"/>
      <c r="K730" s="231"/>
      <c r="L730" s="231"/>
      <c r="M730" s="231"/>
      <c r="N730" s="231"/>
      <c r="O730" s="219"/>
      <c r="AC730" s="219"/>
    </row>
    <row r="731" customFormat="false" ht="21" hidden="false" customHeight="true" outlineLevel="0" collapsed="false">
      <c r="A731" s="34"/>
      <c r="B731" s="219"/>
      <c r="C731" s="219"/>
      <c r="D731" s="219"/>
      <c r="E731" s="219"/>
      <c r="F731" s="219"/>
      <c r="G731" s="219"/>
      <c r="H731" s="219"/>
      <c r="I731" s="231"/>
      <c r="J731" s="219"/>
      <c r="K731" s="231"/>
      <c r="L731" s="231"/>
      <c r="M731" s="231"/>
      <c r="N731" s="231"/>
      <c r="O731" s="219"/>
      <c r="AC731" s="219"/>
    </row>
    <row r="732" customFormat="false" ht="21" hidden="false" customHeight="true" outlineLevel="0" collapsed="false">
      <c r="A732" s="34"/>
      <c r="B732" s="219"/>
      <c r="C732" s="219"/>
      <c r="D732" s="219"/>
      <c r="E732" s="219"/>
      <c r="F732" s="219"/>
      <c r="G732" s="219"/>
      <c r="H732" s="219"/>
      <c r="I732" s="231"/>
      <c r="J732" s="219"/>
      <c r="K732" s="231"/>
      <c r="L732" s="231"/>
      <c r="M732" s="231"/>
      <c r="N732" s="231"/>
      <c r="O732" s="219"/>
      <c r="AC732" s="219"/>
    </row>
    <row r="733" customFormat="false" ht="21" hidden="false" customHeight="true" outlineLevel="0" collapsed="false">
      <c r="A733" s="34"/>
      <c r="B733" s="219"/>
      <c r="C733" s="219"/>
      <c r="D733" s="219"/>
      <c r="E733" s="219"/>
      <c r="F733" s="219"/>
      <c r="G733" s="219"/>
      <c r="H733" s="219"/>
      <c r="I733" s="231"/>
      <c r="J733" s="219"/>
      <c r="K733" s="231"/>
      <c r="L733" s="231"/>
      <c r="M733" s="231"/>
      <c r="N733" s="231"/>
      <c r="O733" s="219"/>
      <c r="AC733" s="219"/>
    </row>
    <row r="734" customFormat="false" ht="21" hidden="false" customHeight="true" outlineLevel="0" collapsed="false">
      <c r="A734" s="34"/>
      <c r="B734" s="219"/>
      <c r="C734" s="219"/>
      <c r="D734" s="219"/>
      <c r="E734" s="219"/>
      <c r="F734" s="219"/>
      <c r="G734" s="219"/>
      <c r="H734" s="219"/>
      <c r="I734" s="231"/>
      <c r="J734" s="219"/>
      <c r="K734" s="231"/>
      <c r="L734" s="231"/>
      <c r="M734" s="231"/>
      <c r="N734" s="231"/>
      <c r="O734" s="219"/>
      <c r="AC734" s="219"/>
    </row>
    <row r="735" customFormat="false" ht="21" hidden="false" customHeight="true" outlineLevel="0" collapsed="false">
      <c r="A735" s="34"/>
      <c r="B735" s="219"/>
      <c r="C735" s="219"/>
      <c r="D735" s="219"/>
      <c r="E735" s="219"/>
      <c r="F735" s="219"/>
      <c r="G735" s="219"/>
      <c r="H735" s="219"/>
      <c r="I735" s="231"/>
      <c r="J735" s="219"/>
      <c r="K735" s="231"/>
      <c r="L735" s="231"/>
      <c r="M735" s="231"/>
      <c r="N735" s="231"/>
      <c r="O735" s="219"/>
      <c r="AC735" s="219"/>
    </row>
    <row r="736" customFormat="false" ht="21" hidden="false" customHeight="true" outlineLevel="0" collapsed="false">
      <c r="A736" s="34"/>
      <c r="B736" s="219"/>
      <c r="C736" s="219"/>
      <c r="D736" s="219"/>
      <c r="E736" s="219"/>
      <c r="F736" s="219"/>
      <c r="G736" s="219"/>
      <c r="H736" s="219"/>
      <c r="I736" s="231"/>
      <c r="J736" s="219"/>
      <c r="K736" s="231"/>
      <c r="L736" s="231"/>
      <c r="M736" s="231"/>
      <c r="N736" s="231"/>
      <c r="O736" s="219"/>
      <c r="AC736" s="219"/>
    </row>
    <row r="737" customFormat="false" ht="21" hidden="false" customHeight="true" outlineLevel="0" collapsed="false">
      <c r="A737" s="34"/>
      <c r="B737" s="219"/>
      <c r="C737" s="219"/>
      <c r="D737" s="219"/>
      <c r="E737" s="219"/>
      <c r="F737" s="219"/>
      <c r="G737" s="219"/>
      <c r="H737" s="219"/>
      <c r="I737" s="231"/>
      <c r="J737" s="219"/>
      <c r="K737" s="231"/>
      <c r="L737" s="231"/>
      <c r="M737" s="231"/>
      <c r="N737" s="231"/>
      <c r="O737" s="219"/>
      <c r="AC737" s="219"/>
    </row>
    <row r="738" customFormat="false" ht="21" hidden="false" customHeight="true" outlineLevel="0" collapsed="false">
      <c r="A738" s="34"/>
      <c r="B738" s="219"/>
      <c r="C738" s="219"/>
      <c r="D738" s="219"/>
      <c r="E738" s="219"/>
      <c r="F738" s="219"/>
      <c r="G738" s="219"/>
      <c r="H738" s="219"/>
      <c r="I738" s="231"/>
      <c r="J738" s="219"/>
      <c r="K738" s="231"/>
      <c r="L738" s="231"/>
      <c r="M738" s="231"/>
      <c r="N738" s="231"/>
      <c r="O738" s="219"/>
      <c r="AC738" s="219"/>
    </row>
    <row r="739" customFormat="false" ht="21" hidden="false" customHeight="true" outlineLevel="0" collapsed="false">
      <c r="A739" s="34"/>
      <c r="B739" s="219"/>
      <c r="C739" s="219"/>
      <c r="D739" s="219"/>
      <c r="E739" s="219"/>
      <c r="F739" s="219"/>
      <c r="G739" s="219"/>
      <c r="H739" s="219"/>
      <c r="I739" s="231"/>
      <c r="J739" s="219"/>
      <c r="K739" s="231"/>
      <c r="L739" s="231"/>
      <c r="M739" s="231"/>
      <c r="N739" s="231"/>
      <c r="O739" s="219"/>
      <c r="AC739" s="219"/>
    </row>
    <row r="740" customFormat="false" ht="21" hidden="false" customHeight="true" outlineLevel="0" collapsed="false">
      <c r="A740" s="34"/>
      <c r="B740" s="219"/>
      <c r="C740" s="219"/>
      <c r="D740" s="219"/>
      <c r="E740" s="219"/>
      <c r="F740" s="219"/>
      <c r="G740" s="219"/>
      <c r="H740" s="219"/>
      <c r="I740" s="231"/>
      <c r="J740" s="219"/>
      <c r="K740" s="231"/>
      <c r="L740" s="231"/>
      <c r="M740" s="231"/>
      <c r="N740" s="231"/>
      <c r="O740" s="219"/>
      <c r="AC740" s="219"/>
    </row>
    <row r="741" customFormat="false" ht="21" hidden="false" customHeight="true" outlineLevel="0" collapsed="false">
      <c r="A741" s="34"/>
      <c r="B741" s="219"/>
      <c r="C741" s="219"/>
      <c r="D741" s="219"/>
      <c r="E741" s="219"/>
      <c r="F741" s="219"/>
      <c r="G741" s="219"/>
      <c r="H741" s="219"/>
      <c r="I741" s="231"/>
      <c r="J741" s="219"/>
      <c r="K741" s="231"/>
      <c r="L741" s="231"/>
      <c r="M741" s="231"/>
      <c r="N741" s="231"/>
      <c r="O741" s="219"/>
      <c r="AC741" s="219"/>
    </row>
    <row r="742" customFormat="false" ht="21" hidden="false" customHeight="true" outlineLevel="0" collapsed="false">
      <c r="A742" s="34"/>
      <c r="B742" s="219"/>
      <c r="C742" s="219"/>
      <c r="D742" s="219"/>
      <c r="E742" s="219"/>
      <c r="F742" s="219"/>
      <c r="G742" s="219"/>
      <c r="H742" s="219"/>
      <c r="I742" s="231"/>
      <c r="J742" s="219"/>
      <c r="K742" s="231"/>
      <c r="L742" s="231"/>
      <c r="M742" s="231"/>
      <c r="N742" s="231"/>
      <c r="O742" s="219"/>
      <c r="AC742" s="219"/>
    </row>
    <row r="743" customFormat="false" ht="21" hidden="false" customHeight="true" outlineLevel="0" collapsed="false">
      <c r="A743" s="34"/>
      <c r="B743" s="219"/>
      <c r="C743" s="219"/>
      <c r="D743" s="219"/>
      <c r="E743" s="219"/>
      <c r="F743" s="219"/>
      <c r="G743" s="219"/>
      <c r="H743" s="219"/>
      <c r="I743" s="231"/>
      <c r="J743" s="219"/>
      <c r="K743" s="231"/>
      <c r="L743" s="231"/>
      <c r="M743" s="231"/>
      <c r="N743" s="231"/>
      <c r="O743" s="219"/>
      <c r="AC743" s="219"/>
    </row>
    <row r="744" customFormat="false" ht="21" hidden="false" customHeight="true" outlineLevel="0" collapsed="false">
      <c r="A744" s="34"/>
      <c r="B744" s="219"/>
      <c r="C744" s="219"/>
      <c r="D744" s="219"/>
      <c r="E744" s="219"/>
      <c r="F744" s="219"/>
      <c r="G744" s="219"/>
      <c r="H744" s="219"/>
      <c r="I744" s="231"/>
      <c r="J744" s="219"/>
      <c r="K744" s="231"/>
      <c r="L744" s="231"/>
      <c r="M744" s="231"/>
      <c r="N744" s="231"/>
      <c r="O744" s="219"/>
      <c r="AC744" s="219"/>
    </row>
    <row r="745" customFormat="false" ht="21" hidden="false" customHeight="true" outlineLevel="0" collapsed="false">
      <c r="A745" s="34"/>
      <c r="B745" s="219"/>
      <c r="C745" s="219"/>
      <c r="D745" s="219"/>
      <c r="E745" s="219"/>
      <c r="F745" s="219"/>
      <c r="G745" s="219"/>
      <c r="H745" s="219"/>
      <c r="I745" s="231"/>
      <c r="J745" s="219"/>
      <c r="K745" s="231"/>
      <c r="L745" s="231"/>
      <c r="M745" s="231"/>
      <c r="N745" s="231"/>
      <c r="O745" s="219"/>
      <c r="AC745" s="219"/>
    </row>
    <row r="746" customFormat="false" ht="21" hidden="false" customHeight="true" outlineLevel="0" collapsed="false">
      <c r="A746" s="34"/>
      <c r="B746" s="219"/>
      <c r="C746" s="219"/>
      <c r="D746" s="219"/>
      <c r="E746" s="219"/>
      <c r="F746" s="219"/>
      <c r="G746" s="219"/>
      <c r="H746" s="219"/>
      <c r="I746" s="231"/>
      <c r="J746" s="219"/>
      <c r="K746" s="231"/>
      <c r="L746" s="231"/>
      <c r="M746" s="231"/>
      <c r="N746" s="231"/>
      <c r="O746" s="219"/>
      <c r="AC746" s="219"/>
    </row>
    <row r="747" customFormat="false" ht="21" hidden="false" customHeight="true" outlineLevel="0" collapsed="false">
      <c r="A747" s="34"/>
      <c r="B747" s="219"/>
      <c r="C747" s="219"/>
      <c r="D747" s="219"/>
      <c r="E747" s="219"/>
      <c r="F747" s="219"/>
      <c r="G747" s="219"/>
      <c r="H747" s="219"/>
      <c r="I747" s="231"/>
      <c r="J747" s="219"/>
      <c r="K747" s="231"/>
      <c r="L747" s="231"/>
      <c r="M747" s="231"/>
      <c r="N747" s="231"/>
      <c r="O747" s="219"/>
      <c r="AC747" s="219"/>
    </row>
    <row r="748" customFormat="false" ht="21" hidden="false" customHeight="true" outlineLevel="0" collapsed="false">
      <c r="A748" s="34"/>
      <c r="B748" s="219"/>
      <c r="C748" s="219"/>
      <c r="D748" s="219"/>
      <c r="E748" s="219"/>
      <c r="F748" s="219"/>
      <c r="G748" s="219"/>
      <c r="H748" s="219"/>
      <c r="I748" s="231"/>
      <c r="J748" s="219"/>
      <c r="K748" s="231"/>
      <c r="L748" s="231"/>
      <c r="M748" s="231"/>
      <c r="N748" s="231"/>
      <c r="O748" s="219"/>
      <c r="AC748" s="219"/>
    </row>
    <row r="749" customFormat="false" ht="21" hidden="false" customHeight="true" outlineLevel="0" collapsed="false">
      <c r="A749" s="34"/>
      <c r="B749" s="219"/>
      <c r="C749" s="219"/>
      <c r="D749" s="219"/>
      <c r="E749" s="219"/>
      <c r="F749" s="219"/>
      <c r="G749" s="219"/>
      <c r="H749" s="219"/>
      <c r="I749" s="231"/>
      <c r="J749" s="219"/>
      <c r="K749" s="231"/>
      <c r="L749" s="231"/>
      <c r="M749" s="231"/>
      <c r="N749" s="231"/>
      <c r="O749" s="219"/>
      <c r="AC749" s="219"/>
    </row>
    <row r="750" customFormat="false" ht="21" hidden="false" customHeight="true" outlineLevel="0" collapsed="false">
      <c r="A750" s="34"/>
      <c r="B750" s="219"/>
      <c r="C750" s="219"/>
      <c r="D750" s="219"/>
      <c r="E750" s="219"/>
      <c r="F750" s="219"/>
      <c r="G750" s="219"/>
      <c r="H750" s="219"/>
      <c r="I750" s="231"/>
      <c r="J750" s="219"/>
      <c r="K750" s="231"/>
      <c r="L750" s="231"/>
      <c r="M750" s="231"/>
      <c r="N750" s="231"/>
      <c r="O750" s="219"/>
      <c r="AC750" s="219"/>
    </row>
    <row r="751" customFormat="false" ht="21" hidden="false" customHeight="true" outlineLevel="0" collapsed="false">
      <c r="A751" s="34"/>
      <c r="B751" s="219"/>
      <c r="C751" s="219"/>
      <c r="D751" s="219"/>
      <c r="E751" s="219"/>
      <c r="F751" s="219"/>
      <c r="G751" s="219"/>
      <c r="H751" s="219"/>
      <c r="I751" s="231"/>
      <c r="J751" s="219"/>
      <c r="K751" s="231"/>
      <c r="L751" s="231"/>
      <c r="M751" s="231"/>
      <c r="N751" s="231"/>
      <c r="O751" s="219"/>
      <c r="AC751" s="219"/>
    </row>
    <row r="752" customFormat="false" ht="21" hidden="false" customHeight="true" outlineLevel="0" collapsed="false">
      <c r="A752" s="34"/>
      <c r="B752" s="219"/>
      <c r="C752" s="219"/>
      <c r="D752" s="219"/>
      <c r="E752" s="219"/>
      <c r="F752" s="219"/>
      <c r="G752" s="219"/>
      <c r="H752" s="219"/>
      <c r="I752" s="231"/>
      <c r="J752" s="219"/>
      <c r="K752" s="231"/>
      <c r="L752" s="231"/>
      <c r="M752" s="231"/>
      <c r="N752" s="231"/>
      <c r="O752" s="219"/>
      <c r="AC752" s="219"/>
    </row>
    <row r="753" customFormat="false" ht="21" hidden="false" customHeight="true" outlineLevel="0" collapsed="false">
      <c r="A753" s="34"/>
      <c r="B753" s="219"/>
      <c r="C753" s="219"/>
      <c r="D753" s="219"/>
      <c r="E753" s="219"/>
      <c r="F753" s="219"/>
      <c r="G753" s="219"/>
      <c r="H753" s="219"/>
      <c r="I753" s="231"/>
      <c r="J753" s="219"/>
      <c r="K753" s="231"/>
      <c r="L753" s="231"/>
      <c r="M753" s="231"/>
      <c r="N753" s="231"/>
      <c r="O753" s="219"/>
      <c r="AC753" s="219"/>
    </row>
    <row r="754" customFormat="false" ht="21" hidden="false" customHeight="true" outlineLevel="0" collapsed="false">
      <c r="A754" s="34"/>
      <c r="B754" s="219"/>
      <c r="C754" s="219"/>
      <c r="D754" s="219"/>
      <c r="E754" s="219"/>
      <c r="F754" s="219"/>
      <c r="G754" s="219"/>
      <c r="H754" s="219"/>
      <c r="I754" s="231"/>
      <c r="J754" s="219"/>
      <c r="K754" s="231"/>
      <c r="L754" s="231"/>
      <c r="M754" s="231"/>
      <c r="N754" s="231"/>
      <c r="O754" s="219"/>
      <c r="AC754" s="219"/>
    </row>
    <row r="755" customFormat="false" ht="21" hidden="false" customHeight="true" outlineLevel="0" collapsed="false">
      <c r="A755" s="34"/>
      <c r="B755" s="219"/>
      <c r="C755" s="219"/>
      <c r="D755" s="219"/>
      <c r="E755" s="219"/>
      <c r="F755" s="219"/>
      <c r="G755" s="219"/>
      <c r="H755" s="219"/>
      <c r="I755" s="231"/>
      <c r="J755" s="219"/>
      <c r="K755" s="231"/>
      <c r="L755" s="231"/>
      <c r="M755" s="231"/>
      <c r="N755" s="231"/>
      <c r="O755" s="219"/>
      <c r="AC755" s="219"/>
    </row>
    <row r="756" customFormat="false" ht="21" hidden="false" customHeight="true" outlineLevel="0" collapsed="false">
      <c r="A756" s="34"/>
      <c r="B756" s="219"/>
      <c r="C756" s="219"/>
      <c r="D756" s="219"/>
      <c r="E756" s="219"/>
      <c r="F756" s="219"/>
      <c r="G756" s="219"/>
      <c r="H756" s="219"/>
      <c r="I756" s="231"/>
      <c r="J756" s="219"/>
      <c r="K756" s="231"/>
      <c r="L756" s="231"/>
      <c r="M756" s="231"/>
      <c r="N756" s="231"/>
      <c r="O756" s="219"/>
      <c r="AC756" s="219"/>
    </row>
    <row r="757" customFormat="false" ht="21" hidden="false" customHeight="true" outlineLevel="0" collapsed="false">
      <c r="A757" s="34"/>
      <c r="B757" s="219"/>
      <c r="C757" s="219"/>
      <c r="D757" s="219"/>
      <c r="E757" s="219"/>
      <c r="F757" s="219"/>
      <c r="G757" s="219"/>
      <c r="H757" s="219"/>
      <c r="I757" s="231"/>
      <c r="J757" s="219"/>
      <c r="K757" s="231"/>
      <c r="L757" s="231"/>
      <c r="M757" s="231"/>
      <c r="N757" s="231"/>
      <c r="O757" s="219"/>
      <c r="AC757" s="219"/>
    </row>
    <row r="758" customFormat="false" ht="21" hidden="false" customHeight="true" outlineLevel="0" collapsed="false">
      <c r="A758" s="34"/>
      <c r="B758" s="219"/>
      <c r="C758" s="219"/>
      <c r="D758" s="219"/>
      <c r="E758" s="219"/>
      <c r="F758" s="219"/>
      <c r="G758" s="219"/>
      <c r="H758" s="219"/>
      <c r="I758" s="231"/>
      <c r="J758" s="219"/>
      <c r="K758" s="231"/>
      <c r="L758" s="231"/>
      <c r="M758" s="231"/>
      <c r="N758" s="231"/>
      <c r="O758" s="219"/>
      <c r="AC758" s="219"/>
    </row>
    <row r="759" customFormat="false" ht="21" hidden="false" customHeight="true" outlineLevel="0" collapsed="false">
      <c r="A759" s="34"/>
      <c r="B759" s="219"/>
      <c r="C759" s="219"/>
      <c r="D759" s="219"/>
      <c r="E759" s="219"/>
      <c r="F759" s="219"/>
      <c r="G759" s="219"/>
      <c r="H759" s="219"/>
      <c r="I759" s="231"/>
      <c r="J759" s="219"/>
      <c r="K759" s="231"/>
      <c r="L759" s="231"/>
      <c r="M759" s="231"/>
      <c r="N759" s="231"/>
      <c r="O759" s="219"/>
      <c r="AC759" s="219"/>
    </row>
    <row r="760" customFormat="false" ht="21" hidden="false" customHeight="true" outlineLevel="0" collapsed="false">
      <c r="A760" s="34"/>
      <c r="B760" s="219"/>
      <c r="C760" s="219"/>
      <c r="D760" s="219"/>
      <c r="E760" s="219"/>
      <c r="F760" s="219"/>
      <c r="G760" s="219"/>
      <c r="H760" s="219"/>
      <c r="I760" s="231"/>
      <c r="J760" s="219"/>
      <c r="K760" s="231"/>
      <c r="L760" s="231"/>
      <c r="M760" s="231"/>
      <c r="N760" s="231"/>
      <c r="O760" s="219"/>
      <c r="AC760" s="219"/>
    </row>
    <row r="761" customFormat="false" ht="21" hidden="false" customHeight="true" outlineLevel="0" collapsed="false">
      <c r="A761" s="34"/>
      <c r="B761" s="219"/>
      <c r="C761" s="219"/>
      <c r="D761" s="219"/>
      <c r="E761" s="219"/>
      <c r="F761" s="219"/>
      <c r="G761" s="219"/>
      <c r="H761" s="219"/>
      <c r="I761" s="231"/>
      <c r="J761" s="219"/>
      <c r="K761" s="231"/>
      <c r="L761" s="231"/>
      <c r="M761" s="231"/>
      <c r="N761" s="231"/>
      <c r="O761" s="219"/>
      <c r="AC761" s="219"/>
    </row>
    <row r="762" customFormat="false" ht="21" hidden="false" customHeight="true" outlineLevel="0" collapsed="false">
      <c r="A762" s="34"/>
      <c r="B762" s="219"/>
      <c r="C762" s="219"/>
      <c r="D762" s="219"/>
      <c r="E762" s="219"/>
      <c r="F762" s="219"/>
      <c r="G762" s="219"/>
      <c r="H762" s="219"/>
      <c r="I762" s="231"/>
      <c r="J762" s="219"/>
      <c r="K762" s="231"/>
      <c r="L762" s="231"/>
      <c r="M762" s="231"/>
      <c r="N762" s="231"/>
      <c r="O762" s="219"/>
      <c r="AC762" s="219"/>
    </row>
    <row r="763" customFormat="false" ht="21" hidden="false" customHeight="true" outlineLevel="0" collapsed="false">
      <c r="A763" s="34"/>
      <c r="B763" s="219"/>
      <c r="C763" s="219"/>
      <c r="D763" s="219"/>
      <c r="E763" s="219"/>
      <c r="F763" s="219"/>
      <c r="G763" s="219"/>
      <c r="H763" s="219"/>
      <c r="I763" s="231"/>
      <c r="J763" s="219"/>
      <c r="K763" s="231"/>
      <c r="L763" s="231"/>
      <c r="M763" s="231"/>
      <c r="N763" s="231"/>
      <c r="O763" s="219"/>
      <c r="AC763" s="219"/>
    </row>
    <row r="764" customFormat="false" ht="21" hidden="false" customHeight="true" outlineLevel="0" collapsed="false">
      <c r="A764" s="34"/>
      <c r="B764" s="219"/>
      <c r="C764" s="219"/>
      <c r="D764" s="219"/>
      <c r="E764" s="219"/>
      <c r="F764" s="219"/>
      <c r="G764" s="219"/>
      <c r="H764" s="219"/>
      <c r="I764" s="231"/>
      <c r="J764" s="219"/>
      <c r="K764" s="231"/>
      <c r="L764" s="231"/>
      <c r="M764" s="231"/>
      <c r="N764" s="231"/>
      <c r="O764" s="219"/>
      <c r="AC764" s="219"/>
    </row>
    <row r="765" customFormat="false" ht="21" hidden="false" customHeight="true" outlineLevel="0" collapsed="false">
      <c r="A765" s="34"/>
      <c r="B765" s="219"/>
      <c r="C765" s="219"/>
      <c r="D765" s="219"/>
      <c r="E765" s="219"/>
      <c r="F765" s="219"/>
      <c r="G765" s="219"/>
      <c r="H765" s="219"/>
      <c r="I765" s="231"/>
      <c r="J765" s="219"/>
      <c r="K765" s="231"/>
      <c r="L765" s="231"/>
      <c r="M765" s="231"/>
      <c r="N765" s="231"/>
      <c r="O765" s="219"/>
      <c r="AC765" s="219"/>
    </row>
    <row r="766" customFormat="false" ht="21" hidden="false" customHeight="true" outlineLevel="0" collapsed="false">
      <c r="A766" s="34"/>
      <c r="B766" s="219"/>
      <c r="C766" s="219"/>
      <c r="D766" s="219"/>
      <c r="E766" s="219"/>
      <c r="F766" s="219"/>
      <c r="G766" s="219"/>
      <c r="H766" s="219"/>
      <c r="I766" s="231"/>
      <c r="J766" s="219"/>
      <c r="K766" s="231"/>
      <c r="L766" s="231"/>
      <c r="M766" s="231"/>
      <c r="N766" s="231"/>
      <c r="O766" s="219"/>
      <c r="AC766" s="219"/>
    </row>
    <row r="767" customFormat="false" ht="21" hidden="false" customHeight="true" outlineLevel="0" collapsed="false">
      <c r="A767" s="34"/>
      <c r="B767" s="219"/>
      <c r="C767" s="219"/>
      <c r="D767" s="219"/>
      <c r="E767" s="219"/>
      <c r="F767" s="219"/>
      <c r="G767" s="219"/>
      <c r="H767" s="219"/>
      <c r="I767" s="231"/>
      <c r="J767" s="219"/>
      <c r="K767" s="231"/>
      <c r="L767" s="231"/>
      <c r="M767" s="231"/>
      <c r="N767" s="231"/>
      <c r="O767" s="219"/>
      <c r="AC767" s="219"/>
    </row>
    <row r="768" customFormat="false" ht="21" hidden="false" customHeight="true" outlineLevel="0" collapsed="false">
      <c r="A768" s="34"/>
      <c r="B768" s="219"/>
      <c r="C768" s="219"/>
      <c r="D768" s="219"/>
      <c r="E768" s="219"/>
      <c r="F768" s="219"/>
      <c r="G768" s="219"/>
      <c r="H768" s="219"/>
      <c r="I768" s="231"/>
      <c r="J768" s="219"/>
      <c r="K768" s="231"/>
      <c r="L768" s="231"/>
      <c r="M768" s="231"/>
      <c r="N768" s="231"/>
      <c r="O768" s="219"/>
      <c r="AC768" s="219"/>
    </row>
    <row r="769" customFormat="false" ht="21" hidden="false" customHeight="true" outlineLevel="0" collapsed="false">
      <c r="A769" s="34"/>
      <c r="B769" s="219"/>
      <c r="C769" s="219"/>
      <c r="D769" s="219"/>
      <c r="E769" s="219"/>
      <c r="F769" s="219"/>
      <c r="G769" s="219"/>
      <c r="H769" s="219"/>
      <c r="I769" s="231"/>
      <c r="J769" s="219"/>
      <c r="K769" s="231"/>
      <c r="L769" s="231"/>
      <c r="M769" s="231"/>
      <c r="N769" s="231"/>
      <c r="O769" s="219"/>
      <c r="AC769" s="219"/>
    </row>
    <row r="770" customFormat="false" ht="21" hidden="false" customHeight="true" outlineLevel="0" collapsed="false">
      <c r="A770" s="34"/>
      <c r="B770" s="219"/>
      <c r="C770" s="219"/>
      <c r="D770" s="219"/>
      <c r="E770" s="219"/>
      <c r="F770" s="219"/>
      <c r="G770" s="219"/>
      <c r="H770" s="219"/>
      <c r="I770" s="231"/>
      <c r="J770" s="219"/>
      <c r="K770" s="231"/>
      <c r="L770" s="231"/>
      <c r="M770" s="231"/>
      <c r="N770" s="231"/>
      <c r="O770" s="219"/>
      <c r="AC770" s="219"/>
    </row>
    <row r="771" customFormat="false" ht="21" hidden="false" customHeight="true" outlineLevel="0" collapsed="false">
      <c r="A771" s="34"/>
      <c r="B771" s="219"/>
      <c r="C771" s="219"/>
      <c r="D771" s="219"/>
      <c r="E771" s="219"/>
      <c r="F771" s="219"/>
      <c r="G771" s="219"/>
      <c r="H771" s="219"/>
      <c r="I771" s="231"/>
      <c r="J771" s="219"/>
      <c r="K771" s="231"/>
      <c r="L771" s="231"/>
      <c r="M771" s="231"/>
      <c r="N771" s="231"/>
      <c r="O771" s="219"/>
      <c r="AC771" s="219"/>
    </row>
    <row r="772" customFormat="false" ht="21" hidden="false" customHeight="true" outlineLevel="0" collapsed="false">
      <c r="A772" s="34"/>
      <c r="B772" s="219"/>
      <c r="C772" s="219"/>
      <c r="D772" s="219"/>
      <c r="E772" s="219"/>
      <c r="F772" s="219"/>
      <c r="G772" s="219"/>
      <c r="H772" s="219"/>
      <c r="I772" s="231"/>
      <c r="J772" s="219"/>
      <c r="K772" s="231"/>
      <c r="L772" s="231"/>
      <c r="M772" s="231"/>
      <c r="N772" s="231"/>
      <c r="O772" s="219"/>
      <c r="AC772" s="219"/>
    </row>
    <row r="773" customFormat="false" ht="21" hidden="false" customHeight="true" outlineLevel="0" collapsed="false">
      <c r="A773" s="34"/>
      <c r="B773" s="219"/>
      <c r="C773" s="219"/>
      <c r="D773" s="219"/>
      <c r="E773" s="219"/>
      <c r="F773" s="219"/>
      <c r="G773" s="219"/>
      <c r="H773" s="219"/>
      <c r="I773" s="231"/>
      <c r="J773" s="219"/>
      <c r="K773" s="231"/>
      <c r="L773" s="231"/>
      <c r="M773" s="231"/>
      <c r="N773" s="231"/>
      <c r="O773" s="219"/>
      <c r="AC773" s="219"/>
    </row>
    <row r="774" customFormat="false" ht="21" hidden="false" customHeight="true" outlineLevel="0" collapsed="false">
      <c r="A774" s="34"/>
      <c r="B774" s="219"/>
      <c r="C774" s="219"/>
      <c r="D774" s="219"/>
      <c r="E774" s="219"/>
      <c r="F774" s="219"/>
      <c r="G774" s="219"/>
      <c r="H774" s="219"/>
      <c r="I774" s="231"/>
      <c r="J774" s="219"/>
      <c r="K774" s="231"/>
      <c r="L774" s="231"/>
      <c r="M774" s="231"/>
      <c r="N774" s="231"/>
      <c r="O774" s="219"/>
      <c r="AC774" s="219"/>
    </row>
    <row r="775" customFormat="false" ht="21" hidden="false" customHeight="true" outlineLevel="0" collapsed="false">
      <c r="A775" s="34"/>
      <c r="B775" s="219"/>
      <c r="C775" s="219"/>
      <c r="D775" s="219"/>
      <c r="E775" s="219"/>
      <c r="F775" s="219"/>
      <c r="G775" s="219"/>
      <c r="H775" s="219"/>
      <c r="I775" s="231"/>
      <c r="J775" s="219"/>
      <c r="K775" s="231"/>
      <c r="L775" s="231"/>
      <c r="M775" s="231"/>
      <c r="N775" s="231"/>
      <c r="O775" s="219"/>
      <c r="AC775" s="219"/>
    </row>
    <row r="776" customFormat="false" ht="21" hidden="false" customHeight="true" outlineLevel="0" collapsed="false">
      <c r="A776" s="34"/>
      <c r="B776" s="219"/>
      <c r="C776" s="219"/>
      <c r="D776" s="219"/>
      <c r="E776" s="219"/>
      <c r="F776" s="219"/>
      <c r="G776" s="219"/>
      <c r="H776" s="219"/>
      <c r="I776" s="231"/>
      <c r="J776" s="219"/>
      <c r="K776" s="231"/>
      <c r="L776" s="231"/>
      <c r="M776" s="231"/>
      <c r="N776" s="231"/>
      <c r="O776" s="219"/>
      <c r="AC776" s="219"/>
    </row>
    <row r="777" customFormat="false" ht="21" hidden="false" customHeight="true" outlineLevel="0" collapsed="false">
      <c r="A777" s="34"/>
      <c r="B777" s="219"/>
      <c r="C777" s="219"/>
      <c r="D777" s="219"/>
      <c r="E777" s="219"/>
      <c r="F777" s="219"/>
      <c r="G777" s="219"/>
      <c r="H777" s="219"/>
      <c r="I777" s="231"/>
      <c r="J777" s="219"/>
      <c r="K777" s="231"/>
      <c r="L777" s="231"/>
      <c r="M777" s="231"/>
      <c r="N777" s="231"/>
      <c r="O777" s="219"/>
      <c r="AC777" s="219"/>
    </row>
    <row r="778" customFormat="false" ht="21" hidden="false" customHeight="true" outlineLevel="0" collapsed="false">
      <c r="A778" s="34"/>
      <c r="B778" s="219"/>
      <c r="C778" s="219"/>
      <c r="D778" s="219"/>
      <c r="E778" s="219"/>
      <c r="F778" s="219"/>
      <c r="G778" s="219"/>
      <c r="H778" s="219"/>
      <c r="I778" s="231"/>
      <c r="J778" s="219"/>
      <c r="K778" s="231"/>
      <c r="L778" s="231"/>
      <c r="M778" s="231"/>
      <c r="N778" s="231"/>
      <c r="O778" s="219"/>
      <c r="AC778" s="219"/>
    </row>
    <row r="779" customFormat="false" ht="21" hidden="false" customHeight="true" outlineLevel="0" collapsed="false">
      <c r="A779" s="34"/>
      <c r="B779" s="219"/>
      <c r="C779" s="219"/>
      <c r="D779" s="219"/>
      <c r="E779" s="219"/>
      <c r="F779" s="219"/>
      <c r="G779" s="219"/>
      <c r="H779" s="219"/>
      <c r="I779" s="231"/>
      <c r="J779" s="219"/>
      <c r="K779" s="231"/>
      <c r="L779" s="231"/>
      <c r="M779" s="231"/>
      <c r="N779" s="231"/>
      <c r="O779" s="219"/>
      <c r="AC779" s="219"/>
    </row>
    <row r="780" customFormat="false" ht="21" hidden="false" customHeight="true" outlineLevel="0" collapsed="false">
      <c r="A780" s="34"/>
      <c r="B780" s="219"/>
      <c r="C780" s="219"/>
      <c r="D780" s="219"/>
      <c r="E780" s="219"/>
      <c r="F780" s="219"/>
      <c r="G780" s="219"/>
      <c r="H780" s="219"/>
      <c r="I780" s="231"/>
      <c r="J780" s="219"/>
      <c r="K780" s="231"/>
      <c r="L780" s="231"/>
      <c r="M780" s="231"/>
      <c r="N780" s="231"/>
      <c r="O780" s="219"/>
      <c r="AC780" s="219"/>
    </row>
    <row r="781" customFormat="false" ht="21" hidden="false" customHeight="true" outlineLevel="0" collapsed="false">
      <c r="A781" s="34"/>
      <c r="B781" s="219"/>
      <c r="C781" s="219"/>
      <c r="D781" s="219"/>
      <c r="E781" s="219"/>
      <c r="F781" s="219"/>
      <c r="G781" s="219"/>
      <c r="H781" s="219"/>
      <c r="I781" s="231"/>
      <c r="J781" s="219"/>
      <c r="K781" s="231"/>
      <c r="L781" s="231"/>
      <c r="M781" s="231"/>
      <c r="N781" s="231"/>
      <c r="O781" s="219"/>
      <c r="AC781" s="219"/>
    </row>
    <row r="782" customFormat="false" ht="21" hidden="false" customHeight="true" outlineLevel="0" collapsed="false">
      <c r="A782" s="34"/>
      <c r="B782" s="219"/>
      <c r="C782" s="219"/>
      <c r="D782" s="219"/>
      <c r="E782" s="219"/>
      <c r="F782" s="219"/>
      <c r="G782" s="219"/>
      <c r="H782" s="219"/>
      <c r="I782" s="231"/>
      <c r="J782" s="219"/>
      <c r="K782" s="231"/>
      <c r="L782" s="231"/>
      <c r="M782" s="231"/>
      <c r="N782" s="231"/>
      <c r="O782" s="219"/>
      <c r="AC782" s="219"/>
    </row>
    <row r="783" customFormat="false" ht="21" hidden="false" customHeight="true" outlineLevel="0" collapsed="false">
      <c r="A783" s="34"/>
      <c r="B783" s="219"/>
      <c r="C783" s="219"/>
      <c r="D783" s="219"/>
      <c r="E783" s="219"/>
      <c r="F783" s="219"/>
      <c r="G783" s="219"/>
      <c r="H783" s="219"/>
      <c r="I783" s="231"/>
      <c r="J783" s="219"/>
      <c r="K783" s="231"/>
      <c r="L783" s="231"/>
      <c r="M783" s="231"/>
      <c r="N783" s="231"/>
      <c r="O783" s="219"/>
      <c r="AC783" s="219"/>
    </row>
    <row r="784" customFormat="false" ht="21" hidden="false" customHeight="true" outlineLevel="0" collapsed="false">
      <c r="A784" s="34"/>
      <c r="B784" s="219"/>
      <c r="C784" s="219"/>
      <c r="D784" s="219"/>
      <c r="E784" s="219"/>
      <c r="F784" s="219"/>
      <c r="G784" s="219"/>
      <c r="H784" s="219"/>
      <c r="I784" s="231"/>
      <c r="J784" s="219"/>
      <c r="K784" s="231"/>
      <c r="L784" s="231"/>
      <c r="M784" s="231"/>
      <c r="N784" s="231"/>
      <c r="O784" s="219"/>
      <c r="AC784" s="219"/>
    </row>
    <row r="785" customFormat="false" ht="21" hidden="false" customHeight="true" outlineLevel="0" collapsed="false">
      <c r="A785" s="34"/>
      <c r="B785" s="219"/>
      <c r="C785" s="219"/>
      <c r="D785" s="219"/>
      <c r="E785" s="219"/>
      <c r="F785" s="219"/>
      <c r="G785" s="219"/>
      <c r="H785" s="219"/>
      <c r="I785" s="231"/>
      <c r="J785" s="219"/>
      <c r="K785" s="231"/>
      <c r="L785" s="231"/>
      <c r="M785" s="231"/>
      <c r="N785" s="231"/>
      <c r="O785" s="219"/>
      <c r="AC785" s="219"/>
    </row>
    <row r="786" customFormat="false" ht="21" hidden="false" customHeight="true" outlineLevel="0" collapsed="false">
      <c r="A786" s="34"/>
      <c r="B786" s="219"/>
      <c r="C786" s="219"/>
      <c r="D786" s="219"/>
      <c r="E786" s="219"/>
      <c r="F786" s="219"/>
      <c r="G786" s="219"/>
      <c r="H786" s="219"/>
      <c r="I786" s="231"/>
      <c r="J786" s="219"/>
      <c r="K786" s="231"/>
      <c r="L786" s="231"/>
      <c r="M786" s="231"/>
      <c r="N786" s="231"/>
      <c r="O786" s="219"/>
      <c r="AC786" s="219"/>
    </row>
    <row r="787" customFormat="false" ht="21" hidden="false" customHeight="true" outlineLevel="0" collapsed="false">
      <c r="A787" s="34"/>
      <c r="B787" s="219"/>
      <c r="C787" s="219"/>
      <c r="D787" s="219"/>
      <c r="E787" s="219"/>
      <c r="F787" s="219"/>
      <c r="G787" s="219"/>
      <c r="H787" s="219"/>
      <c r="I787" s="231"/>
      <c r="J787" s="219"/>
      <c r="K787" s="231"/>
      <c r="L787" s="231"/>
      <c r="M787" s="231"/>
      <c r="N787" s="231"/>
      <c r="O787" s="219"/>
      <c r="AC787" s="219"/>
    </row>
    <row r="788" customFormat="false" ht="21" hidden="false" customHeight="true" outlineLevel="0" collapsed="false">
      <c r="A788" s="34"/>
      <c r="B788" s="219"/>
      <c r="C788" s="219"/>
      <c r="D788" s="219"/>
      <c r="E788" s="219"/>
      <c r="F788" s="219"/>
      <c r="G788" s="219"/>
      <c r="H788" s="219"/>
      <c r="I788" s="231"/>
      <c r="J788" s="219"/>
      <c r="K788" s="231"/>
      <c r="L788" s="231"/>
      <c r="M788" s="231"/>
      <c r="N788" s="231"/>
      <c r="O788" s="219"/>
      <c r="AC788" s="219"/>
    </row>
    <row r="789" customFormat="false" ht="21" hidden="false" customHeight="true" outlineLevel="0" collapsed="false">
      <c r="A789" s="34"/>
      <c r="B789" s="219"/>
      <c r="C789" s="219"/>
      <c r="D789" s="219"/>
      <c r="E789" s="219"/>
      <c r="F789" s="219"/>
      <c r="G789" s="219"/>
      <c r="H789" s="219"/>
      <c r="I789" s="231"/>
      <c r="J789" s="219"/>
      <c r="K789" s="231"/>
      <c r="L789" s="231"/>
      <c r="M789" s="231"/>
      <c r="N789" s="231"/>
      <c r="O789" s="219"/>
      <c r="AC789" s="219"/>
    </row>
    <row r="790" customFormat="false" ht="21" hidden="false" customHeight="true" outlineLevel="0" collapsed="false">
      <c r="A790" s="34"/>
      <c r="B790" s="219"/>
      <c r="C790" s="219"/>
      <c r="D790" s="219"/>
      <c r="E790" s="219"/>
      <c r="F790" s="219"/>
      <c r="G790" s="219"/>
      <c r="H790" s="219"/>
      <c r="I790" s="231"/>
      <c r="J790" s="219"/>
      <c r="K790" s="231"/>
      <c r="L790" s="231"/>
      <c r="M790" s="231"/>
      <c r="N790" s="231"/>
      <c r="O790" s="219"/>
      <c r="AC790" s="219"/>
    </row>
    <row r="791" customFormat="false" ht="21" hidden="false" customHeight="true" outlineLevel="0" collapsed="false">
      <c r="A791" s="34"/>
      <c r="B791" s="219"/>
      <c r="C791" s="219"/>
      <c r="D791" s="219"/>
      <c r="E791" s="219"/>
      <c r="F791" s="219"/>
      <c r="G791" s="219"/>
      <c r="H791" s="219"/>
      <c r="I791" s="231"/>
      <c r="J791" s="219"/>
      <c r="K791" s="231"/>
      <c r="L791" s="231"/>
      <c r="M791" s="231"/>
      <c r="N791" s="231"/>
      <c r="O791" s="219"/>
      <c r="AC791" s="219"/>
    </row>
    <row r="792" customFormat="false" ht="21" hidden="false" customHeight="true" outlineLevel="0" collapsed="false">
      <c r="A792" s="34"/>
      <c r="B792" s="219"/>
      <c r="C792" s="219"/>
      <c r="D792" s="219"/>
      <c r="E792" s="219"/>
      <c r="F792" s="219"/>
      <c r="G792" s="219"/>
      <c r="H792" s="219"/>
      <c r="I792" s="231"/>
      <c r="J792" s="219"/>
      <c r="K792" s="231"/>
      <c r="L792" s="231"/>
      <c r="M792" s="231"/>
      <c r="N792" s="231"/>
      <c r="O792" s="219"/>
      <c r="AC792" s="219"/>
    </row>
    <row r="793" customFormat="false" ht="21" hidden="false" customHeight="true" outlineLevel="0" collapsed="false">
      <c r="A793" s="34"/>
      <c r="B793" s="219"/>
      <c r="C793" s="219"/>
      <c r="D793" s="219"/>
      <c r="E793" s="219"/>
      <c r="F793" s="219"/>
      <c r="G793" s="219"/>
      <c r="H793" s="219"/>
      <c r="I793" s="231"/>
      <c r="J793" s="219"/>
      <c r="K793" s="231"/>
      <c r="L793" s="231"/>
      <c r="M793" s="231"/>
      <c r="N793" s="231"/>
      <c r="O793" s="219"/>
      <c r="AC793" s="219"/>
    </row>
    <row r="794" customFormat="false" ht="21" hidden="false" customHeight="true" outlineLevel="0" collapsed="false">
      <c r="A794" s="34"/>
      <c r="B794" s="219"/>
      <c r="C794" s="219"/>
      <c r="D794" s="219"/>
      <c r="E794" s="219"/>
      <c r="F794" s="219"/>
      <c r="G794" s="219"/>
      <c r="H794" s="219"/>
      <c r="I794" s="231"/>
      <c r="J794" s="219"/>
      <c r="K794" s="231"/>
      <c r="L794" s="231"/>
      <c r="M794" s="231"/>
      <c r="N794" s="231"/>
      <c r="O794" s="219"/>
      <c r="AC794" s="219"/>
    </row>
    <row r="795" customFormat="false" ht="21" hidden="false" customHeight="true" outlineLevel="0" collapsed="false">
      <c r="A795" s="34"/>
      <c r="B795" s="219"/>
      <c r="C795" s="219"/>
      <c r="D795" s="219"/>
      <c r="E795" s="219"/>
      <c r="F795" s="219"/>
      <c r="G795" s="219"/>
      <c r="H795" s="219"/>
      <c r="I795" s="231"/>
      <c r="J795" s="219"/>
      <c r="K795" s="231"/>
      <c r="L795" s="231"/>
      <c r="M795" s="231"/>
      <c r="N795" s="231"/>
      <c r="O795" s="219"/>
      <c r="AC795" s="219"/>
    </row>
    <row r="796" customFormat="false" ht="21" hidden="false" customHeight="true" outlineLevel="0" collapsed="false">
      <c r="A796" s="34"/>
      <c r="B796" s="219"/>
      <c r="C796" s="219"/>
      <c r="D796" s="219"/>
      <c r="E796" s="219"/>
      <c r="F796" s="219"/>
      <c r="G796" s="219"/>
      <c r="H796" s="219"/>
      <c r="I796" s="231"/>
      <c r="J796" s="219"/>
      <c r="K796" s="231"/>
      <c r="L796" s="231"/>
      <c r="M796" s="231"/>
      <c r="N796" s="231"/>
      <c r="O796" s="219"/>
      <c r="AC796" s="219"/>
    </row>
    <row r="797" customFormat="false" ht="21" hidden="false" customHeight="true" outlineLevel="0" collapsed="false">
      <c r="A797" s="34"/>
      <c r="B797" s="219"/>
      <c r="C797" s="219"/>
      <c r="D797" s="219"/>
      <c r="E797" s="219"/>
      <c r="F797" s="219"/>
      <c r="G797" s="219"/>
      <c r="H797" s="219"/>
      <c r="I797" s="231"/>
      <c r="J797" s="219"/>
      <c r="K797" s="231"/>
      <c r="L797" s="231"/>
      <c r="M797" s="231"/>
      <c r="N797" s="231"/>
      <c r="O797" s="219"/>
      <c r="AC797" s="219"/>
    </row>
    <row r="798" customFormat="false" ht="21" hidden="false" customHeight="true" outlineLevel="0" collapsed="false">
      <c r="A798" s="34"/>
      <c r="B798" s="219"/>
      <c r="C798" s="219"/>
      <c r="D798" s="219"/>
      <c r="E798" s="219"/>
      <c r="F798" s="219"/>
      <c r="G798" s="219"/>
      <c r="H798" s="219"/>
      <c r="I798" s="231"/>
      <c r="J798" s="219"/>
      <c r="K798" s="231"/>
      <c r="L798" s="231"/>
      <c r="M798" s="231"/>
      <c r="N798" s="231"/>
      <c r="O798" s="219"/>
      <c r="AC798" s="219"/>
    </row>
    <row r="799" customFormat="false" ht="21" hidden="false" customHeight="true" outlineLevel="0" collapsed="false">
      <c r="A799" s="34"/>
      <c r="B799" s="219"/>
      <c r="C799" s="219"/>
      <c r="D799" s="219"/>
      <c r="E799" s="219"/>
      <c r="F799" s="219"/>
      <c r="G799" s="219"/>
      <c r="H799" s="219"/>
      <c r="I799" s="231"/>
      <c r="J799" s="219"/>
      <c r="K799" s="231"/>
      <c r="L799" s="231"/>
      <c r="M799" s="231"/>
      <c r="N799" s="231"/>
      <c r="O799" s="219"/>
      <c r="AC799" s="219"/>
    </row>
    <row r="800" customFormat="false" ht="21" hidden="false" customHeight="true" outlineLevel="0" collapsed="false">
      <c r="A800" s="34"/>
      <c r="B800" s="219"/>
      <c r="C800" s="219"/>
      <c r="D800" s="219"/>
      <c r="E800" s="219"/>
      <c r="F800" s="219"/>
      <c r="G800" s="219"/>
      <c r="H800" s="219"/>
      <c r="I800" s="231"/>
      <c r="J800" s="219"/>
      <c r="K800" s="231"/>
      <c r="L800" s="231"/>
      <c r="M800" s="231"/>
      <c r="N800" s="231"/>
      <c r="O800" s="219"/>
      <c r="AC800" s="219"/>
    </row>
    <row r="801" customFormat="false" ht="21" hidden="false" customHeight="true" outlineLevel="0" collapsed="false">
      <c r="A801" s="34"/>
      <c r="B801" s="219"/>
      <c r="C801" s="219"/>
      <c r="D801" s="219"/>
      <c r="E801" s="219"/>
      <c r="F801" s="219"/>
      <c r="G801" s="219"/>
      <c r="H801" s="219"/>
      <c r="I801" s="231"/>
      <c r="J801" s="219"/>
      <c r="K801" s="231"/>
      <c r="L801" s="231"/>
      <c r="M801" s="231"/>
      <c r="N801" s="231"/>
      <c r="O801" s="219"/>
      <c r="AC801" s="219"/>
    </row>
    <row r="802" customFormat="false" ht="21" hidden="false" customHeight="true" outlineLevel="0" collapsed="false">
      <c r="A802" s="34"/>
      <c r="B802" s="219"/>
      <c r="C802" s="219"/>
      <c r="D802" s="219"/>
      <c r="E802" s="219"/>
      <c r="F802" s="219"/>
      <c r="G802" s="219"/>
      <c r="H802" s="219"/>
      <c r="I802" s="231"/>
      <c r="J802" s="219"/>
      <c r="K802" s="231"/>
      <c r="L802" s="231"/>
      <c r="M802" s="231"/>
      <c r="N802" s="231"/>
      <c r="O802" s="219"/>
      <c r="AC802" s="219"/>
    </row>
    <row r="803" customFormat="false" ht="21" hidden="false" customHeight="true" outlineLevel="0" collapsed="false">
      <c r="A803" s="34"/>
      <c r="B803" s="219"/>
      <c r="C803" s="219"/>
      <c r="D803" s="219"/>
      <c r="E803" s="219"/>
      <c r="F803" s="219"/>
      <c r="G803" s="219"/>
      <c r="H803" s="219"/>
      <c r="I803" s="231"/>
      <c r="J803" s="219"/>
      <c r="K803" s="231"/>
      <c r="L803" s="231"/>
      <c r="M803" s="231"/>
      <c r="N803" s="231"/>
      <c r="O803" s="219"/>
      <c r="AC803" s="219"/>
    </row>
    <row r="804" customFormat="false" ht="21" hidden="false" customHeight="true" outlineLevel="0" collapsed="false">
      <c r="A804" s="34"/>
      <c r="B804" s="219"/>
      <c r="C804" s="219"/>
      <c r="D804" s="219"/>
      <c r="E804" s="219"/>
      <c r="F804" s="219"/>
      <c r="G804" s="219"/>
      <c r="H804" s="219"/>
      <c r="I804" s="231"/>
      <c r="J804" s="219"/>
      <c r="K804" s="231"/>
      <c r="L804" s="231"/>
      <c r="M804" s="231"/>
      <c r="N804" s="231"/>
      <c r="O804" s="219"/>
      <c r="AC804" s="219"/>
    </row>
    <row r="805" customFormat="false" ht="21" hidden="false" customHeight="true" outlineLevel="0" collapsed="false">
      <c r="A805" s="34"/>
      <c r="B805" s="219"/>
      <c r="C805" s="219"/>
      <c r="D805" s="219"/>
      <c r="E805" s="219"/>
      <c r="F805" s="219"/>
      <c r="G805" s="219"/>
      <c r="H805" s="219"/>
      <c r="I805" s="231"/>
      <c r="J805" s="219"/>
      <c r="K805" s="231"/>
      <c r="L805" s="231"/>
      <c r="M805" s="231"/>
      <c r="N805" s="231"/>
      <c r="O805" s="219"/>
      <c r="AC805" s="219"/>
    </row>
    <row r="806" customFormat="false" ht="21" hidden="false" customHeight="true" outlineLevel="0" collapsed="false">
      <c r="A806" s="34"/>
      <c r="B806" s="219"/>
      <c r="C806" s="219"/>
      <c r="D806" s="219"/>
      <c r="E806" s="219"/>
      <c r="F806" s="219"/>
      <c r="G806" s="219"/>
      <c r="H806" s="219"/>
      <c r="I806" s="231"/>
      <c r="J806" s="219"/>
      <c r="K806" s="231"/>
      <c r="L806" s="231"/>
      <c r="M806" s="231"/>
      <c r="N806" s="231"/>
      <c r="O806" s="219"/>
      <c r="AC806" s="219"/>
    </row>
    <row r="807" customFormat="false" ht="21" hidden="false" customHeight="true" outlineLevel="0" collapsed="false">
      <c r="A807" s="34"/>
      <c r="B807" s="219"/>
      <c r="C807" s="219"/>
      <c r="D807" s="219"/>
      <c r="E807" s="219"/>
      <c r="F807" s="219"/>
      <c r="G807" s="219"/>
      <c r="H807" s="219"/>
      <c r="I807" s="231"/>
      <c r="J807" s="219"/>
      <c r="K807" s="231"/>
      <c r="L807" s="231"/>
      <c r="M807" s="231"/>
      <c r="N807" s="231"/>
      <c r="O807" s="219"/>
      <c r="AC807" s="219"/>
    </row>
    <row r="808" customFormat="false" ht="21" hidden="false" customHeight="true" outlineLevel="0" collapsed="false">
      <c r="A808" s="34"/>
      <c r="B808" s="219"/>
      <c r="C808" s="219"/>
      <c r="D808" s="219"/>
      <c r="E808" s="219"/>
      <c r="F808" s="219"/>
      <c r="G808" s="219"/>
      <c r="H808" s="219"/>
      <c r="I808" s="231"/>
      <c r="J808" s="219"/>
      <c r="K808" s="231"/>
      <c r="L808" s="231"/>
      <c r="M808" s="231"/>
      <c r="N808" s="231"/>
      <c r="O808" s="219"/>
      <c r="AC808" s="219"/>
    </row>
    <row r="809" customFormat="false" ht="21" hidden="false" customHeight="true" outlineLevel="0" collapsed="false">
      <c r="A809" s="34"/>
      <c r="B809" s="219"/>
      <c r="C809" s="219"/>
      <c r="D809" s="219"/>
      <c r="E809" s="219"/>
      <c r="F809" s="219"/>
      <c r="G809" s="219"/>
      <c r="H809" s="219"/>
      <c r="I809" s="231"/>
      <c r="J809" s="219"/>
      <c r="K809" s="231"/>
      <c r="L809" s="231"/>
      <c r="M809" s="231"/>
      <c r="N809" s="231"/>
      <c r="O809" s="219"/>
      <c r="AC809" s="219"/>
    </row>
    <row r="810" customFormat="false" ht="21" hidden="false" customHeight="true" outlineLevel="0" collapsed="false">
      <c r="A810" s="34"/>
      <c r="B810" s="219"/>
      <c r="C810" s="219"/>
      <c r="D810" s="219"/>
      <c r="E810" s="219"/>
      <c r="F810" s="219"/>
      <c r="G810" s="219"/>
      <c r="H810" s="219"/>
      <c r="I810" s="231"/>
      <c r="J810" s="219"/>
      <c r="K810" s="231"/>
      <c r="L810" s="231"/>
      <c r="M810" s="231"/>
      <c r="N810" s="231"/>
      <c r="O810" s="219"/>
      <c r="AC810" s="219"/>
    </row>
    <row r="811" customFormat="false" ht="21" hidden="false" customHeight="true" outlineLevel="0" collapsed="false">
      <c r="A811" s="34"/>
      <c r="B811" s="219"/>
      <c r="C811" s="219"/>
      <c r="D811" s="219"/>
      <c r="E811" s="219"/>
      <c r="F811" s="219"/>
      <c r="G811" s="219"/>
      <c r="H811" s="219"/>
      <c r="I811" s="231"/>
      <c r="J811" s="219"/>
      <c r="K811" s="231"/>
      <c r="L811" s="231"/>
      <c r="M811" s="231"/>
      <c r="N811" s="231"/>
      <c r="O811" s="219"/>
      <c r="AC811" s="219"/>
    </row>
    <row r="812" customFormat="false" ht="21" hidden="false" customHeight="true" outlineLevel="0" collapsed="false">
      <c r="A812" s="34"/>
      <c r="B812" s="219"/>
      <c r="C812" s="219"/>
      <c r="D812" s="219"/>
      <c r="E812" s="219"/>
      <c r="F812" s="219"/>
      <c r="G812" s="219"/>
      <c r="H812" s="219"/>
      <c r="I812" s="231"/>
      <c r="J812" s="219"/>
      <c r="K812" s="231"/>
      <c r="L812" s="231"/>
      <c r="M812" s="231"/>
      <c r="N812" s="231"/>
      <c r="O812" s="219"/>
      <c r="AC812" s="219"/>
    </row>
    <row r="813" customFormat="false" ht="21" hidden="false" customHeight="true" outlineLevel="0" collapsed="false">
      <c r="A813" s="34"/>
      <c r="B813" s="219"/>
      <c r="C813" s="219"/>
      <c r="D813" s="219"/>
      <c r="E813" s="219"/>
      <c r="F813" s="219"/>
      <c r="G813" s="219"/>
      <c r="H813" s="219"/>
      <c r="I813" s="231"/>
      <c r="J813" s="219"/>
      <c r="K813" s="231"/>
      <c r="L813" s="231"/>
      <c r="M813" s="231"/>
      <c r="N813" s="231"/>
      <c r="O813" s="219"/>
      <c r="AC813" s="219"/>
    </row>
    <row r="814" customFormat="false" ht="21" hidden="false" customHeight="true" outlineLevel="0" collapsed="false">
      <c r="A814" s="34"/>
      <c r="B814" s="219"/>
      <c r="C814" s="219"/>
      <c r="D814" s="219"/>
      <c r="E814" s="219"/>
      <c r="F814" s="219"/>
      <c r="G814" s="219"/>
      <c r="H814" s="219"/>
      <c r="I814" s="231"/>
      <c r="J814" s="219"/>
      <c r="K814" s="231"/>
      <c r="L814" s="231"/>
      <c r="M814" s="231"/>
      <c r="N814" s="231"/>
      <c r="O814" s="219"/>
      <c r="AC814" s="219"/>
    </row>
    <row r="815" customFormat="false" ht="21" hidden="false" customHeight="true" outlineLevel="0" collapsed="false">
      <c r="A815" s="34"/>
      <c r="B815" s="219"/>
      <c r="C815" s="219"/>
      <c r="D815" s="219"/>
      <c r="E815" s="219"/>
      <c r="F815" s="219"/>
      <c r="G815" s="219"/>
      <c r="H815" s="219"/>
      <c r="I815" s="231"/>
      <c r="J815" s="219"/>
      <c r="K815" s="231"/>
      <c r="L815" s="231"/>
      <c r="M815" s="231"/>
      <c r="N815" s="231"/>
      <c r="O815" s="219"/>
      <c r="AC815" s="219"/>
    </row>
    <row r="816" customFormat="false" ht="21" hidden="false" customHeight="true" outlineLevel="0" collapsed="false">
      <c r="A816" s="34"/>
      <c r="B816" s="219"/>
      <c r="C816" s="219"/>
      <c r="D816" s="219"/>
      <c r="E816" s="219"/>
      <c r="F816" s="219"/>
      <c r="G816" s="219"/>
      <c r="H816" s="219"/>
      <c r="I816" s="231"/>
      <c r="J816" s="219"/>
      <c r="K816" s="231"/>
      <c r="L816" s="231"/>
      <c r="M816" s="231"/>
      <c r="N816" s="231"/>
      <c r="O816" s="219"/>
      <c r="AC816" s="219"/>
    </row>
    <row r="817" customFormat="false" ht="21" hidden="false" customHeight="true" outlineLevel="0" collapsed="false">
      <c r="A817" s="34"/>
      <c r="B817" s="219"/>
      <c r="C817" s="219"/>
      <c r="D817" s="219"/>
      <c r="E817" s="219"/>
      <c r="F817" s="219"/>
      <c r="G817" s="219"/>
      <c r="H817" s="219"/>
      <c r="I817" s="231"/>
      <c r="J817" s="219"/>
      <c r="K817" s="231"/>
      <c r="L817" s="231"/>
      <c r="M817" s="231"/>
      <c r="N817" s="231"/>
      <c r="O817" s="219"/>
      <c r="AC817" s="219"/>
    </row>
    <row r="818" customFormat="false" ht="21" hidden="false" customHeight="true" outlineLevel="0" collapsed="false">
      <c r="A818" s="34"/>
      <c r="B818" s="219"/>
      <c r="C818" s="219"/>
      <c r="D818" s="219"/>
      <c r="E818" s="219"/>
      <c r="F818" s="219"/>
      <c r="G818" s="219"/>
      <c r="H818" s="219"/>
      <c r="I818" s="231"/>
      <c r="J818" s="219"/>
      <c r="K818" s="231"/>
      <c r="L818" s="231"/>
      <c r="M818" s="231"/>
      <c r="N818" s="231"/>
      <c r="O818" s="219"/>
      <c r="AC818" s="219"/>
    </row>
    <row r="819" customFormat="false" ht="21" hidden="false" customHeight="true" outlineLevel="0" collapsed="false">
      <c r="A819" s="34"/>
      <c r="B819" s="219"/>
      <c r="C819" s="219"/>
      <c r="D819" s="219"/>
      <c r="E819" s="219"/>
      <c r="F819" s="219"/>
      <c r="G819" s="219"/>
      <c r="H819" s="219"/>
      <c r="I819" s="231"/>
      <c r="J819" s="219"/>
      <c r="K819" s="231"/>
      <c r="L819" s="231"/>
      <c r="M819" s="231"/>
      <c r="N819" s="231"/>
      <c r="O819" s="219"/>
      <c r="AC819" s="219"/>
    </row>
    <row r="820" customFormat="false" ht="21" hidden="false" customHeight="true" outlineLevel="0" collapsed="false">
      <c r="A820" s="34"/>
      <c r="B820" s="219"/>
      <c r="C820" s="219"/>
      <c r="D820" s="219"/>
      <c r="E820" s="219"/>
      <c r="F820" s="219"/>
      <c r="G820" s="219"/>
      <c r="H820" s="219"/>
      <c r="I820" s="231"/>
      <c r="J820" s="219"/>
      <c r="K820" s="231"/>
      <c r="L820" s="231"/>
      <c r="M820" s="231"/>
      <c r="N820" s="231"/>
      <c r="O820" s="219"/>
      <c r="AC820" s="219"/>
    </row>
    <row r="821" customFormat="false" ht="21" hidden="false" customHeight="true" outlineLevel="0" collapsed="false">
      <c r="A821" s="34"/>
      <c r="B821" s="219"/>
      <c r="C821" s="219"/>
      <c r="D821" s="219"/>
      <c r="E821" s="219"/>
      <c r="F821" s="219"/>
      <c r="G821" s="219"/>
      <c r="H821" s="219"/>
      <c r="I821" s="231"/>
      <c r="J821" s="219"/>
      <c r="K821" s="231"/>
      <c r="L821" s="231"/>
      <c r="M821" s="231"/>
      <c r="N821" s="231"/>
      <c r="O821" s="219"/>
      <c r="AC821" s="219"/>
    </row>
    <row r="822" customFormat="false" ht="21" hidden="false" customHeight="true" outlineLevel="0" collapsed="false">
      <c r="A822" s="34"/>
      <c r="B822" s="219"/>
      <c r="C822" s="219"/>
      <c r="D822" s="219"/>
      <c r="E822" s="219"/>
      <c r="F822" s="219"/>
      <c r="G822" s="219"/>
      <c r="H822" s="219"/>
      <c r="I822" s="231"/>
      <c r="J822" s="219"/>
      <c r="K822" s="231"/>
      <c r="L822" s="231"/>
      <c r="M822" s="231"/>
      <c r="N822" s="231"/>
      <c r="O822" s="219"/>
      <c r="AC822" s="219"/>
    </row>
    <row r="823" customFormat="false" ht="21" hidden="false" customHeight="true" outlineLevel="0" collapsed="false">
      <c r="A823" s="34"/>
      <c r="B823" s="219"/>
      <c r="C823" s="219"/>
      <c r="D823" s="219"/>
      <c r="E823" s="219"/>
      <c r="F823" s="219"/>
      <c r="G823" s="219"/>
      <c r="H823" s="219"/>
      <c r="I823" s="231"/>
      <c r="J823" s="219"/>
      <c r="K823" s="231"/>
      <c r="L823" s="231"/>
      <c r="M823" s="231"/>
      <c r="N823" s="231"/>
      <c r="O823" s="219"/>
      <c r="AC823" s="219"/>
    </row>
    <row r="824" customFormat="false" ht="21" hidden="false" customHeight="true" outlineLevel="0" collapsed="false">
      <c r="A824" s="34"/>
      <c r="B824" s="219"/>
      <c r="C824" s="219"/>
      <c r="D824" s="219"/>
      <c r="E824" s="219"/>
      <c r="F824" s="219"/>
      <c r="G824" s="219"/>
      <c r="H824" s="219"/>
      <c r="I824" s="231"/>
      <c r="J824" s="219"/>
      <c r="K824" s="231"/>
      <c r="L824" s="231"/>
      <c r="M824" s="231"/>
      <c r="N824" s="231"/>
      <c r="O824" s="219"/>
      <c r="AC824" s="219"/>
    </row>
    <row r="825" customFormat="false" ht="21" hidden="false" customHeight="true" outlineLevel="0" collapsed="false">
      <c r="A825" s="34"/>
      <c r="B825" s="219"/>
      <c r="C825" s="219"/>
      <c r="D825" s="219"/>
      <c r="E825" s="219"/>
      <c r="F825" s="219"/>
      <c r="G825" s="219"/>
      <c r="H825" s="219"/>
      <c r="I825" s="231"/>
      <c r="J825" s="219"/>
      <c r="K825" s="231"/>
      <c r="L825" s="231"/>
      <c r="M825" s="231"/>
      <c r="N825" s="231"/>
      <c r="O825" s="219"/>
      <c r="AC825" s="219"/>
    </row>
    <row r="826" customFormat="false" ht="21" hidden="false" customHeight="true" outlineLevel="0" collapsed="false">
      <c r="A826" s="34"/>
      <c r="B826" s="219"/>
      <c r="C826" s="219"/>
      <c r="D826" s="219"/>
      <c r="E826" s="219"/>
      <c r="F826" s="219"/>
      <c r="G826" s="219"/>
      <c r="H826" s="219"/>
      <c r="I826" s="231"/>
      <c r="J826" s="219"/>
      <c r="K826" s="231"/>
      <c r="L826" s="231"/>
      <c r="M826" s="231"/>
      <c r="N826" s="231"/>
      <c r="O826" s="219"/>
      <c r="AC826" s="219"/>
    </row>
    <row r="827" customFormat="false" ht="21" hidden="false" customHeight="true" outlineLevel="0" collapsed="false">
      <c r="A827" s="34"/>
      <c r="B827" s="219"/>
      <c r="C827" s="219"/>
      <c r="D827" s="219"/>
      <c r="E827" s="219"/>
      <c r="F827" s="219"/>
      <c r="G827" s="219"/>
      <c r="H827" s="219"/>
      <c r="I827" s="231"/>
      <c r="J827" s="219"/>
      <c r="K827" s="231"/>
      <c r="L827" s="231"/>
      <c r="M827" s="231"/>
      <c r="N827" s="231"/>
      <c r="O827" s="219"/>
      <c r="AC827" s="219"/>
    </row>
    <row r="828" customFormat="false" ht="21" hidden="false" customHeight="true" outlineLevel="0" collapsed="false">
      <c r="A828" s="34"/>
      <c r="B828" s="219"/>
      <c r="C828" s="219"/>
      <c r="D828" s="219"/>
      <c r="E828" s="219"/>
      <c r="F828" s="219"/>
      <c r="G828" s="219"/>
      <c r="H828" s="219"/>
      <c r="I828" s="231"/>
      <c r="J828" s="219"/>
      <c r="K828" s="231"/>
      <c r="L828" s="231"/>
      <c r="M828" s="231"/>
      <c r="N828" s="231"/>
      <c r="O828" s="219"/>
      <c r="AC828" s="219"/>
    </row>
    <row r="829" customFormat="false" ht="21" hidden="false" customHeight="true" outlineLevel="0" collapsed="false">
      <c r="A829" s="34"/>
      <c r="B829" s="219"/>
      <c r="C829" s="219"/>
      <c r="D829" s="219"/>
      <c r="E829" s="219"/>
      <c r="F829" s="219"/>
      <c r="G829" s="219"/>
      <c r="H829" s="219"/>
      <c r="I829" s="231"/>
      <c r="J829" s="219"/>
      <c r="K829" s="231"/>
      <c r="L829" s="231"/>
      <c r="M829" s="231"/>
      <c r="N829" s="231"/>
      <c r="O829" s="219"/>
      <c r="AC829" s="219"/>
    </row>
    <row r="830" customFormat="false" ht="21" hidden="false" customHeight="true" outlineLevel="0" collapsed="false">
      <c r="A830" s="34"/>
      <c r="B830" s="219"/>
      <c r="C830" s="219"/>
      <c r="D830" s="219"/>
      <c r="E830" s="219"/>
      <c r="F830" s="219"/>
      <c r="G830" s="219"/>
      <c r="H830" s="219"/>
      <c r="I830" s="231"/>
      <c r="J830" s="219"/>
      <c r="K830" s="231"/>
      <c r="L830" s="231"/>
      <c r="M830" s="231"/>
      <c r="N830" s="231"/>
      <c r="O830" s="219"/>
      <c r="AC830" s="219"/>
    </row>
    <row r="831" customFormat="false" ht="21" hidden="false" customHeight="true" outlineLevel="0" collapsed="false">
      <c r="A831" s="34"/>
      <c r="B831" s="219"/>
      <c r="C831" s="219"/>
      <c r="D831" s="219"/>
      <c r="E831" s="219"/>
      <c r="F831" s="219"/>
      <c r="G831" s="219"/>
      <c r="H831" s="219"/>
      <c r="I831" s="231"/>
      <c r="J831" s="219"/>
      <c r="K831" s="231"/>
      <c r="L831" s="231"/>
      <c r="M831" s="231"/>
      <c r="N831" s="231"/>
      <c r="O831" s="219"/>
      <c r="AC831" s="219"/>
    </row>
    <row r="832" customFormat="false" ht="21" hidden="false" customHeight="true" outlineLevel="0" collapsed="false">
      <c r="A832" s="34"/>
      <c r="B832" s="219"/>
      <c r="C832" s="219"/>
      <c r="D832" s="219"/>
      <c r="E832" s="219"/>
      <c r="F832" s="219"/>
      <c r="G832" s="219"/>
      <c r="H832" s="219"/>
      <c r="I832" s="231"/>
      <c r="J832" s="219"/>
      <c r="K832" s="231"/>
      <c r="L832" s="231"/>
      <c r="M832" s="231"/>
      <c r="N832" s="231"/>
      <c r="O832" s="219"/>
      <c r="AC832" s="219"/>
    </row>
    <row r="833" customFormat="false" ht="21" hidden="false" customHeight="true" outlineLevel="0" collapsed="false">
      <c r="A833" s="34"/>
      <c r="B833" s="219"/>
      <c r="C833" s="219"/>
      <c r="D833" s="219"/>
      <c r="E833" s="219"/>
      <c r="F833" s="219"/>
      <c r="G833" s="219"/>
      <c r="H833" s="219"/>
      <c r="I833" s="231"/>
      <c r="J833" s="219"/>
      <c r="K833" s="231"/>
      <c r="L833" s="231"/>
      <c r="M833" s="231"/>
      <c r="N833" s="231"/>
      <c r="O833" s="219"/>
      <c r="AC833" s="219"/>
    </row>
    <row r="834" customFormat="false" ht="21" hidden="false" customHeight="true" outlineLevel="0" collapsed="false">
      <c r="A834" s="34"/>
      <c r="B834" s="219"/>
      <c r="C834" s="219"/>
      <c r="D834" s="219"/>
      <c r="E834" s="219"/>
      <c r="F834" s="219"/>
      <c r="G834" s="219"/>
      <c r="H834" s="219"/>
      <c r="I834" s="231"/>
      <c r="J834" s="219"/>
      <c r="K834" s="231"/>
      <c r="L834" s="231"/>
      <c r="M834" s="231"/>
      <c r="N834" s="231"/>
      <c r="O834" s="219"/>
      <c r="AC834" s="219"/>
    </row>
    <row r="835" customFormat="false" ht="21" hidden="false" customHeight="true" outlineLevel="0" collapsed="false">
      <c r="A835" s="34"/>
      <c r="B835" s="219"/>
      <c r="C835" s="219"/>
      <c r="D835" s="219"/>
      <c r="E835" s="219"/>
      <c r="F835" s="219"/>
      <c r="G835" s="219"/>
      <c r="H835" s="219"/>
      <c r="I835" s="231"/>
      <c r="J835" s="219"/>
      <c r="K835" s="231"/>
      <c r="L835" s="231"/>
      <c r="M835" s="231"/>
      <c r="N835" s="231"/>
      <c r="O835" s="219"/>
      <c r="AC835" s="219"/>
    </row>
    <row r="836" customFormat="false" ht="21" hidden="false" customHeight="true" outlineLevel="0" collapsed="false">
      <c r="A836" s="34"/>
      <c r="B836" s="219"/>
      <c r="C836" s="219"/>
      <c r="D836" s="219"/>
      <c r="E836" s="219"/>
      <c r="F836" s="219"/>
      <c r="G836" s="219"/>
      <c r="H836" s="219"/>
      <c r="I836" s="231"/>
      <c r="J836" s="219"/>
      <c r="K836" s="231"/>
      <c r="L836" s="231"/>
      <c r="M836" s="231"/>
      <c r="N836" s="231"/>
      <c r="O836" s="219"/>
      <c r="AC836" s="219"/>
    </row>
    <row r="837" customFormat="false" ht="21" hidden="false" customHeight="true" outlineLevel="0" collapsed="false">
      <c r="A837" s="34"/>
      <c r="B837" s="219"/>
      <c r="C837" s="219"/>
      <c r="D837" s="219"/>
      <c r="E837" s="219"/>
      <c r="F837" s="219"/>
      <c r="G837" s="219"/>
      <c r="H837" s="219"/>
      <c r="I837" s="231"/>
      <c r="J837" s="219"/>
      <c r="K837" s="231"/>
      <c r="L837" s="231"/>
      <c r="M837" s="231"/>
      <c r="N837" s="231"/>
      <c r="O837" s="219"/>
      <c r="AC837" s="219"/>
    </row>
    <row r="838" customFormat="false" ht="21" hidden="false" customHeight="true" outlineLevel="0" collapsed="false">
      <c r="A838" s="34"/>
      <c r="B838" s="219"/>
      <c r="C838" s="219"/>
      <c r="D838" s="219"/>
      <c r="E838" s="219"/>
      <c r="F838" s="219"/>
      <c r="G838" s="219"/>
      <c r="H838" s="219"/>
      <c r="I838" s="231"/>
      <c r="J838" s="219"/>
      <c r="K838" s="231"/>
      <c r="L838" s="231"/>
      <c r="M838" s="231"/>
      <c r="N838" s="231"/>
      <c r="O838" s="219"/>
      <c r="AC838" s="219"/>
    </row>
    <row r="839" customFormat="false" ht="21" hidden="false" customHeight="true" outlineLevel="0" collapsed="false">
      <c r="A839" s="34"/>
      <c r="B839" s="219"/>
      <c r="C839" s="219"/>
      <c r="D839" s="219"/>
      <c r="E839" s="219"/>
      <c r="F839" s="219"/>
      <c r="G839" s="219"/>
      <c r="H839" s="219"/>
      <c r="I839" s="231"/>
      <c r="J839" s="219"/>
      <c r="K839" s="231"/>
      <c r="L839" s="231"/>
      <c r="M839" s="231"/>
      <c r="N839" s="231"/>
      <c r="O839" s="219"/>
      <c r="AC839" s="219"/>
    </row>
    <row r="840" customFormat="false" ht="21" hidden="false" customHeight="true" outlineLevel="0" collapsed="false">
      <c r="A840" s="34"/>
      <c r="B840" s="219"/>
      <c r="C840" s="219"/>
      <c r="D840" s="219"/>
      <c r="E840" s="219"/>
      <c r="F840" s="219"/>
      <c r="G840" s="219"/>
      <c r="H840" s="219"/>
      <c r="I840" s="231"/>
      <c r="J840" s="219"/>
      <c r="K840" s="231"/>
      <c r="L840" s="231"/>
      <c r="M840" s="231"/>
      <c r="N840" s="231"/>
      <c r="O840" s="219"/>
      <c r="AC840" s="219"/>
    </row>
    <row r="841" customFormat="false" ht="21" hidden="false" customHeight="true" outlineLevel="0" collapsed="false">
      <c r="A841" s="34"/>
      <c r="B841" s="219"/>
      <c r="C841" s="219"/>
      <c r="D841" s="219"/>
      <c r="E841" s="219"/>
      <c r="F841" s="219"/>
      <c r="G841" s="219"/>
      <c r="H841" s="219"/>
      <c r="I841" s="231"/>
      <c r="J841" s="219"/>
      <c r="K841" s="231"/>
      <c r="L841" s="231"/>
      <c r="M841" s="231"/>
      <c r="N841" s="231"/>
      <c r="O841" s="219"/>
      <c r="AC841" s="219"/>
    </row>
    <row r="842" customFormat="false" ht="21" hidden="false" customHeight="true" outlineLevel="0" collapsed="false">
      <c r="A842" s="34"/>
      <c r="B842" s="219"/>
      <c r="C842" s="219"/>
      <c r="D842" s="219"/>
      <c r="E842" s="219"/>
      <c r="F842" s="219"/>
      <c r="G842" s="219"/>
      <c r="H842" s="219"/>
      <c r="I842" s="231"/>
      <c r="J842" s="219"/>
      <c r="K842" s="231"/>
      <c r="L842" s="231"/>
      <c r="M842" s="231"/>
      <c r="N842" s="231"/>
      <c r="O842" s="219"/>
      <c r="AC842" s="219"/>
    </row>
    <row r="843" customFormat="false" ht="21" hidden="false" customHeight="true" outlineLevel="0" collapsed="false">
      <c r="A843" s="34"/>
      <c r="B843" s="219"/>
      <c r="C843" s="219"/>
      <c r="D843" s="219"/>
      <c r="E843" s="219"/>
      <c r="F843" s="219"/>
      <c r="G843" s="219"/>
      <c r="H843" s="219"/>
      <c r="I843" s="231"/>
      <c r="J843" s="219"/>
      <c r="K843" s="231"/>
      <c r="L843" s="231"/>
      <c r="M843" s="231"/>
      <c r="N843" s="231"/>
      <c r="O843" s="219"/>
      <c r="AC843" s="219"/>
    </row>
    <row r="844" customFormat="false" ht="21" hidden="false" customHeight="true" outlineLevel="0" collapsed="false">
      <c r="A844" s="34"/>
      <c r="B844" s="219"/>
      <c r="C844" s="219"/>
      <c r="D844" s="219"/>
      <c r="E844" s="219"/>
      <c r="F844" s="219"/>
      <c r="G844" s="219"/>
      <c r="H844" s="219"/>
      <c r="I844" s="231"/>
      <c r="J844" s="219"/>
      <c r="K844" s="231"/>
      <c r="L844" s="231"/>
      <c r="M844" s="231"/>
      <c r="N844" s="231"/>
      <c r="O844" s="219"/>
      <c r="AC844" s="219"/>
    </row>
    <row r="845" customFormat="false" ht="21" hidden="false" customHeight="true" outlineLevel="0" collapsed="false">
      <c r="A845" s="34"/>
      <c r="B845" s="219"/>
      <c r="C845" s="219"/>
      <c r="D845" s="219"/>
      <c r="E845" s="219"/>
      <c r="F845" s="219"/>
      <c r="G845" s="219"/>
      <c r="H845" s="219"/>
      <c r="I845" s="231"/>
      <c r="J845" s="219"/>
      <c r="K845" s="231"/>
      <c r="L845" s="231"/>
      <c r="M845" s="231"/>
      <c r="N845" s="231"/>
      <c r="O845" s="219"/>
      <c r="AC845" s="219"/>
    </row>
    <row r="846" customFormat="false" ht="21" hidden="false" customHeight="true" outlineLevel="0" collapsed="false">
      <c r="A846" s="34"/>
      <c r="B846" s="219"/>
      <c r="C846" s="219"/>
      <c r="D846" s="219"/>
      <c r="E846" s="219"/>
      <c r="F846" s="219"/>
      <c r="G846" s="219"/>
      <c r="H846" s="219"/>
      <c r="I846" s="231"/>
      <c r="J846" s="219"/>
      <c r="K846" s="231"/>
      <c r="L846" s="231"/>
      <c r="M846" s="231"/>
      <c r="N846" s="231"/>
      <c r="O846" s="219"/>
      <c r="AC846" s="219"/>
    </row>
    <row r="847" customFormat="false" ht="21" hidden="false" customHeight="true" outlineLevel="0" collapsed="false">
      <c r="A847" s="34"/>
      <c r="B847" s="219"/>
      <c r="C847" s="219"/>
      <c r="D847" s="219"/>
      <c r="E847" s="219"/>
      <c r="F847" s="219"/>
      <c r="G847" s="219"/>
      <c r="H847" s="219"/>
      <c r="I847" s="231"/>
      <c r="J847" s="219"/>
      <c r="K847" s="231"/>
      <c r="L847" s="231"/>
      <c r="M847" s="231"/>
      <c r="N847" s="231"/>
      <c r="O847" s="219"/>
      <c r="AC847" s="219"/>
    </row>
    <row r="848" customFormat="false" ht="21" hidden="false" customHeight="true" outlineLevel="0" collapsed="false">
      <c r="A848" s="34"/>
      <c r="B848" s="219"/>
      <c r="C848" s="219"/>
      <c r="D848" s="219"/>
      <c r="E848" s="219"/>
      <c r="F848" s="219"/>
      <c r="G848" s="219"/>
      <c r="H848" s="219"/>
      <c r="I848" s="231"/>
      <c r="J848" s="219"/>
      <c r="K848" s="231"/>
      <c r="L848" s="231"/>
      <c r="M848" s="231"/>
      <c r="N848" s="231"/>
      <c r="O848" s="219"/>
      <c r="AC848" s="219"/>
    </row>
    <row r="849" customFormat="false" ht="21" hidden="false" customHeight="true" outlineLevel="0" collapsed="false">
      <c r="A849" s="34"/>
      <c r="B849" s="219"/>
      <c r="C849" s="219"/>
      <c r="D849" s="219"/>
      <c r="E849" s="219"/>
      <c r="F849" s="219"/>
      <c r="G849" s="219"/>
      <c r="H849" s="219"/>
      <c r="I849" s="231"/>
      <c r="J849" s="219"/>
      <c r="K849" s="231"/>
      <c r="L849" s="231"/>
      <c r="M849" s="231"/>
      <c r="N849" s="231"/>
      <c r="O849" s="219"/>
      <c r="AC849" s="219"/>
    </row>
    <row r="850" customFormat="false" ht="21" hidden="false" customHeight="true" outlineLevel="0" collapsed="false">
      <c r="A850" s="34"/>
      <c r="B850" s="219"/>
      <c r="C850" s="219"/>
      <c r="D850" s="219"/>
      <c r="E850" s="219"/>
      <c r="F850" s="219"/>
      <c r="G850" s="219"/>
      <c r="H850" s="219"/>
      <c r="I850" s="231"/>
      <c r="J850" s="219"/>
      <c r="K850" s="231"/>
      <c r="L850" s="231"/>
      <c r="M850" s="231"/>
      <c r="N850" s="231"/>
      <c r="O850" s="219"/>
      <c r="AC850" s="219"/>
    </row>
    <row r="851" customFormat="false" ht="21" hidden="false" customHeight="true" outlineLevel="0" collapsed="false">
      <c r="A851" s="34"/>
      <c r="B851" s="219"/>
      <c r="C851" s="219"/>
      <c r="D851" s="219"/>
      <c r="E851" s="219"/>
      <c r="F851" s="219"/>
      <c r="G851" s="219"/>
      <c r="H851" s="219"/>
      <c r="I851" s="231"/>
      <c r="J851" s="219"/>
      <c r="K851" s="231"/>
      <c r="L851" s="231"/>
      <c r="M851" s="231"/>
      <c r="N851" s="231"/>
      <c r="O851" s="219"/>
      <c r="AC851" s="219"/>
    </row>
    <row r="852" customFormat="false" ht="21" hidden="false" customHeight="true" outlineLevel="0" collapsed="false">
      <c r="A852" s="34"/>
      <c r="B852" s="219"/>
      <c r="C852" s="219"/>
      <c r="D852" s="219"/>
      <c r="E852" s="219"/>
      <c r="F852" s="219"/>
      <c r="G852" s="219"/>
      <c r="H852" s="219"/>
      <c r="I852" s="231"/>
      <c r="J852" s="219"/>
      <c r="K852" s="231"/>
      <c r="L852" s="231"/>
      <c r="M852" s="231"/>
      <c r="N852" s="231"/>
      <c r="O852" s="219"/>
      <c r="AC852" s="219"/>
    </row>
    <row r="853" customFormat="false" ht="21" hidden="false" customHeight="true" outlineLevel="0" collapsed="false">
      <c r="A853" s="34"/>
      <c r="B853" s="219"/>
      <c r="C853" s="219"/>
      <c r="D853" s="219"/>
      <c r="E853" s="219"/>
      <c r="F853" s="219"/>
      <c r="G853" s="219"/>
      <c r="H853" s="219"/>
      <c r="I853" s="231"/>
      <c r="J853" s="219"/>
      <c r="K853" s="231"/>
      <c r="L853" s="231"/>
      <c r="M853" s="231"/>
      <c r="N853" s="231"/>
      <c r="O853" s="219"/>
      <c r="AC853" s="219"/>
    </row>
    <row r="854" customFormat="false" ht="21" hidden="false" customHeight="true" outlineLevel="0" collapsed="false">
      <c r="A854" s="34"/>
      <c r="B854" s="219"/>
      <c r="C854" s="219"/>
      <c r="D854" s="219"/>
      <c r="E854" s="219"/>
      <c r="F854" s="219"/>
      <c r="G854" s="219"/>
      <c r="H854" s="219"/>
      <c r="I854" s="231"/>
      <c r="J854" s="219"/>
      <c r="K854" s="231"/>
      <c r="L854" s="231"/>
      <c r="M854" s="231"/>
      <c r="N854" s="231"/>
      <c r="O854" s="219"/>
      <c r="AC854" s="219"/>
    </row>
    <row r="855" customFormat="false" ht="21" hidden="false" customHeight="true" outlineLevel="0" collapsed="false">
      <c r="A855" s="34"/>
      <c r="B855" s="219"/>
      <c r="C855" s="219"/>
      <c r="D855" s="219"/>
      <c r="E855" s="219"/>
      <c r="F855" s="219"/>
      <c r="G855" s="219"/>
      <c r="H855" s="219"/>
      <c r="I855" s="231"/>
      <c r="J855" s="219"/>
      <c r="K855" s="231"/>
      <c r="L855" s="231"/>
      <c r="M855" s="231"/>
      <c r="N855" s="231"/>
      <c r="O855" s="219"/>
      <c r="AC855" s="219"/>
    </row>
    <row r="856" customFormat="false" ht="21" hidden="false" customHeight="true" outlineLevel="0" collapsed="false">
      <c r="A856" s="34"/>
      <c r="B856" s="219"/>
      <c r="C856" s="219"/>
      <c r="D856" s="219"/>
      <c r="E856" s="219"/>
      <c r="F856" s="219"/>
      <c r="G856" s="219"/>
      <c r="H856" s="219"/>
      <c r="I856" s="231"/>
      <c r="J856" s="219"/>
      <c r="K856" s="231"/>
      <c r="L856" s="231"/>
      <c r="M856" s="231"/>
      <c r="N856" s="231"/>
      <c r="O856" s="219"/>
      <c r="AC856" s="219"/>
    </row>
    <row r="857" customFormat="false" ht="21" hidden="false" customHeight="true" outlineLevel="0" collapsed="false">
      <c r="A857" s="34"/>
      <c r="B857" s="219"/>
      <c r="C857" s="219"/>
      <c r="D857" s="219"/>
      <c r="E857" s="219"/>
      <c r="F857" s="219"/>
      <c r="G857" s="219"/>
      <c r="H857" s="219"/>
      <c r="I857" s="231"/>
      <c r="J857" s="219"/>
      <c r="K857" s="231"/>
      <c r="L857" s="231"/>
      <c r="M857" s="231"/>
      <c r="N857" s="231"/>
      <c r="O857" s="219"/>
      <c r="AC857" s="219"/>
    </row>
    <row r="858" customFormat="false" ht="21" hidden="false" customHeight="true" outlineLevel="0" collapsed="false">
      <c r="A858" s="34"/>
      <c r="B858" s="219"/>
      <c r="C858" s="219"/>
      <c r="D858" s="219"/>
      <c r="E858" s="219"/>
      <c r="F858" s="219"/>
      <c r="G858" s="219"/>
      <c r="H858" s="219"/>
      <c r="I858" s="231"/>
      <c r="J858" s="219"/>
      <c r="K858" s="231"/>
      <c r="L858" s="231"/>
      <c r="M858" s="231"/>
      <c r="N858" s="231"/>
      <c r="O858" s="219"/>
      <c r="AC858" s="219"/>
    </row>
    <row r="859" customFormat="false" ht="21" hidden="false" customHeight="true" outlineLevel="0" collapsed="false">
      <c r="A859" s="34"/>
      <c r="B859" s="219"/>
      <c r="C859" s="219"/>
      <c r="D859" s="219"/>
      <c r="E859" s="219"/>
      <c r="F859" s="219"/>
      <c r="G859" s="219"/>
      <c r="H859" s="219"/>
      <c r="I859" s="231"/>
      <c r="J859" s="219"/>
      <c r="K859" s="231"/>
      <c r="L859" s="231"/>
      <c r="M859" s="231"/>
      <c r="N859" s="231"/>
      <c r="O859" s="219"/>
      <c r="AC859" s="219"/>
    </row>
    <row r="860" customFormat="false" ht="21" hidden="false" customHeight="true" outlineLevel="0" collapsed="false">
      <c r="A860" s="34"/>
      <c r="B860" s="219"/>
      <c r="C860" s="219"/>
      <c r="D860" s="219"/>
      <c r="E860" s="219"/>
      <c r="F860" s="219"/>
      <c r="G860" s="219"/>
      <c r="H860" s="219"/>
      <c r="I860" s="231"/>
      <c r="J860" s="219"/>
      <c r="K860" s="231"/>
      <c r="L860" s="231"/>
      <c r="M860" s="231"/>
      <c r="N860" s="231"/>
      <c r="O860" s="219"/>
      <c r="AC860" s="219"/>
    </row>
    <row r="861" customFormat="false" ht="21" hidden="false" customHeight="true" outlineLevel="0" collapsed="false">
      <c r="A861" s="34"/>
      <c r="B861" s="219"/>
      <c r="C861" s="219"/>
      <c r="D861" s="219"/>
      <c r="E861" s="219"/>
      <c r="F861" s="219"/>
      <c r="G861" s="219"/>
      <c r="H861" s="219"/>
      <c r="I861" s="231"/>
      <c r="J861" s="219"/>
      <c r="K861" s="231"/>
      <c r="L861" s="231"/>
      <c r="M861" s="231"/>
      <c r="N861" s="231"/>
      <c r="O861" s="219"/>
      <c r="AC861" s="219"/>
    </row>
    <row r="862" customFormat="false" ht="21" hidden="false" customHeight="true" outlineLevel="0" collapsed="false">
      <c r="A862" s="34"/>
      <c r="B862" s="219"/>
      <c r="C862" s="219"/>
      <c r="D862" s="219"/>
      <c r="E862" s="219"/>
      <c r="F862" s="219"/>
      <c r="G862" s="219"/>
      <c r="H862" s="219"/>
      <c r="I862" s="231"/>
      <c r="J862" s="219"/>
      <c r="K862" s="231"/>
      <c r="L862" s="231"/>
      <c r="M862" s="231"/>
      <c r="N862" s="231"/>
      <c r="O862" s="219"/>
      <c r="AC862" s="219"/>
    </row>
    <row r="863" customFormat="false" ht="21" hidden="false" customHeight="true" outlineLevel="0" collapsed="false">
      <c r="A863" s="34"/>
      <c r="B863" s="219"/>
      <c r="C863" s="219"/>
      <c r="D863" s="219"/>
      <c r="E863" s="219"/>
      <c r="F863" s="219"/>
      <c r="G863" s="219"/>
      <c r="H863" s="219"/>
      <c r="I863" s="231"/>
      <c r="J863" s="219"/>
      <c r="K863" s="231"/>
      <c r="L863" s="231"/>
      <c r="M863" s="231"/>
      <c r="N863" s="231"/>
      <c r="O863" s="219"/>
      <c r="AC863" s="219"/>
    </row>
    <row r="864" customFormat="false" ht="21" hidden="false" customHeight="true" outlineLevel="0" collapsed="false">
      <c r="A864" s="34"/>
      <c r="B864" s="219"/>
      <c r="C864" s="219"/>
      <c r="D864" s="219"/>
      <c r="E864" s="219"/>
      <c r="F864" s="219"/>
      <c r="G864" s="219"/>
      <c r="H864" s="219"/>
      <c r="I864" s="231"/>
      <c r="J864" s="219"/>
      <c r="K864" s="231"/>
      <c r="L864" s="231"/>
      <c r="M864" s="231"/>
      <c r="N864" s="231"/>
      <c r="O864" s="219"/>
      <c r="AC864" s="219"/>
    </row>
    <row r="865" customFormat="false" ht="21" hidden="false" customHeight="true" outlineLevel="0" collapsed="false">
      <c r="A865" s="34"/>
      <c r="B865" s="219"/>
      <c r="C865" s="219"/>
      <c r="D865" s="219"/>
      <c r="E865" s="219"/>
      <c r="F865" s="219"/>
      <c r="G865" s="219"/>
      <c r="H865" s="219"/>
      <c r="I865" s="231"/>
      <c r="J865" s="219"/>
      <c r="K865" s="231"/>
      <c r="L865" s="231"/>
      <c r="M865" s="231"/>
      <c r="N865" s="231"/>
      <c r="O865" s="219"/>
      <c r="AC865" s="219"/>
    </row>
    <row r="866" customFormat="false" ht="21" hidden="false" customHeight="true" outlineLevel="0" collapsed="false">
      <c r="A866" s="34"/>
      <c r="B866" s="219"/>
      <c r="C866" s="219"/>
      <c r="D866" s="219"/>
      <c r="E866" s="219"/>
      <c r="F866" s="219"/>
      <c r="G866" s="219"/>
      <c r="H866" s="219"/>
      <c r="I866" s="231"/>
      <c r="J866" s="219"/>
      <c r="K866" s="231"/>
      <c r="L866" s="231"/>
      <c r="M866" s="231"/>
      <c r="N866" s="231"/>
      <c r="O866" s="219"/>
      <c r="AC866" s="219"/>
    </row>
    <row r="867" customFormat="false" ht="21" hidden="false" customHeight="true" outlineLevel="0" collapsed="false">
      <c r="A867" s="34"/>
      <c r="B867" s="219"/>
      <c r="C867" s="219"/>
      <c r="D867" s="219"/>
      <c r="E867" s="219"/>
      <c r="F867" s="219"/>
      <c r="G867" s="219"/>
      <c r="H867" s="219"/>
      <c r="I867" s="231"/>
      <c r="J867" s="219"/>
      <c r="K867" s="231"/>
      <c r="L867" s="231"/>
      <c r="M867" s="231"/>
      <c r="N867" s="231"/>
      <c r="O867" s="219"/>
      <c r="AC867" s="219"/>
    </row>
    <row r="868" customFormat="false" ht="21" hidden="false" customHeight="true" outlineLevel="0" collapsed="false">
      <c r="A868" s="34"/>
      <c r="B868" s="219"/>
      <c r="C868" s="219"/>
      <c r="D868" s="219"/>
      <c r="E868" s="219"/>
      <c r="F868" s="219"/>
      <c r="G868" s="219"/>
      <c r="H868" s="219"/>
      <c r="I868" s="231"/>
      <c r="J868" s="219"/>
      <c r="K868" s="231"/>
      <c r="L868" s="231"/>
      <c r="M868" s="231"/>
      <c r="N868" s="231"/>
      <c r="O868" s="219"/>
      <c r="AC868" s="219"/>
    </row>
    <row r="869" customFormat="false" ht="21" hidden="false" customHeight="true" outlineLevel="0" collapsed="false">
      <c r="A869" s="34"/>
      <c r="B869" s="219"/>
      <c r="C869" s="219"/>
      <c r="D869" s="219"/>
      <c r="E869" s="219"/>
      <c r="F869" s="219"/>
      <c r="G869" s="219"/>
      <c r="H869" s="219"/>
      <c r="I869" s="231"/>
      <c r="J869" s="219"/>
      <c r="K869" s="231"/>
      <c r="L869" s="231"/>
      <c r="M869" s="231"/>
      <c r="N869" s="231"/>
      <c r="O869" s="219"/>
      <c r="AC869" s="219"/>
    </row>
    <row r="870" customFormat="false" ht="21" hidden="false" customHeight="true" outlineLevel="0" collapsed="false">
      <c r="A870" s="34"/>
      <c r="B870" s="219"/>
      <c r="C870" s="219"/>
      <c r="D870" s="219"/>
      <c r="E870" s="219"/>
      <c r="F870" s="219"/>
      <c r="G870" s="219"/>
      <c r="H870" s="219"/>
      <c r="I870" s="231"/>
      <c r="J870" s="219"/>
      <c r="K870" s="231"/>
      <c r="L870" s="231"/>
      <c r="M870" s="231"/>
      <c r="N870" s="231"/>
      <c r="O870" s="219"/>
      <c r="AC870" s="219"/>
    </row>
    <row r="871" customFormat="false" ht="21" hidden="false" customHeight="true" outlineLevel="0" collapsed="false">
      <c r="A871" s="34"/>
      <c r="B871" s="219"/>
      <c r="C871" s="219"/>
      <c r="D871" s="219"/>
      <c r="E871" s="219"/>
      <c r="F871" s="219"/>
      <c r="G871" s="219"/>
      <c r="H871" s="219"/>
      <c r="I871" s="231"/>
      <c r="J871" s="219"/>
      <c r="K871" s="231"/>
      <c r="L871" s="231"/>
      <c r="M871" s="231"/>
      <c r="N871" s="231"/>
      <c r="O871" s="219"/>
      <c r="AC871" s="219"/>
    </row>
    <row r="872" customFormat="false" ht="21" hidden="false" customHeight="true" outlineLevel="0" collapsed="false">
      <c r="A872" s="34"/>
      <c r="B872" s="219"/>
      <c r="C872" s="219"/>
      <c r="D872" s="219"/>
      <c r="E872" s="219"/>
      <c r="F872" s="219"/>
      <c r="G872" s="219"/>
      <c r="H872" s="219"/>
      <c r="I872" s="231"/>
      <c r="J872" s="219"/>
      <c r="K872" s="231"/>
      <c r="L872" s="231"/>
      <c r="M872" s="231"/>
      <c r="N872" s="231"/>
      <c r="O872" s="219"/>
      <c r="AC872" s="219"/>
    </row>
    <row r="873" customFormat="false" ht="21" hidden="false" customHeight="true" outlineLevel="0" collapsed="false">
      <c r="A873" s="34"/>
      <c r="B873" s="219"/>
      <c r="C873" s="219"/>
      <c r="D873" s="219"/>
      <c r="E873" s="219"/>
      <c r="F873" s="219"/>
      <c r="G873" s="219"/>
      <c r="H873" s="219"/>
      <c r="I873" s="231"/>
      <c r="J873" s="219"/>
      <c r="K873" s="231"/>
      <c r="L873" s="231"/>
      <c r="M873" s="231"/>
      <c r="N873" s="231"/>
      <c r="O873" s="219"/>
      <c r="AC873" s="219"/>
    </row>
    <row r="874" customFormat="false" ht="21" hidden="false" customHeight="true" outlineLevel="0" collapsed="false">
      <c r="A874" s="34"/>
      <c r="B874" s="219"/>
      <c r="C874" s="219"/>
      <c r="D874" s="219"/>
      <c r="E874" s="219"/>
      <c r="F874" s="219"/>
      <c r="G874" s="219"/>
      <c r="H874" s="219"/>
      <c r="I874" s="231"/>
      <c r="J874" s="219"/>
      <c r="K874" s="231"/>
      <c r="L874" s="231"/>
      <c r="M874" s="231"/>
      <c r="N874" s="231"/>
      <c r="O874" s="219"/>
      <c r="AC874" s="219"/>
    </row>
    <row r="875" customFormat="false" ht="21" hidden="false" customHeight="true" outlineLevel="0" collapsed="false">
      <c r="A875" s="34"/>
      <c r="B875" s="219"/>
      <c r="C875" s="219"/>
      <c r="D875" s="219"/>
      <c r="E875" s="219"/>
      <c r="F875" s="219"/>
      <c r="G875" s="219"/>
      <c r="H875" s="219"/>
      <c r="I875" s="231"/>
      <c r="J875" s="219"/>
      <c r="K875" s="231"/>
      <c r="L875" s="231"/>
      <c r="M875" s="231"/>
      <c r="N875" s="231"/>
      <c r="O875" s="219"/>
      <c r="AC875" s="219"/>
    </row>
    <row r="876" customFormat="false" ht="21" hidden="false" customHeight="true" outlineLevel="0" collapsed="false">
      <c r="A876" s="34"/>
      <c r="B876" s="219"/>
      <c r="C876" s="219"/>
      <c r="D876" s="219"/>
      <c r="E876" s="219"/>
      <c r="F876" s="219"/>
      <c r="G876" s="219"/>
      <c r="H876" s="219"/>
      <c r="I876" s="231"/>
      <c r="J876" s="219"/>
      <c r="K876" s="231"/>
      <c r="L876" s="231"/>
      <c r="M876" s="231"/>
      <c r="N876" s="231"/>
      <c r="O876" s="219"/>
      <c r="AC876" s="219"/>
    </row>
    <row r="877" customFormat="false" ht="21" hidden="false" customHeight="true" outlineLevel="0" collapsed="false">
      <c r="A877" s="34"/>
      <c r="B877" s="219"/>
      <c r="C877" s="219"/>
      <c r="D877" s="219"/>
      <c r="E877" s="219"/>
      <c r="F877" s="219"/>
      <c r="G877" s="219"/>
      <c r="H877" s="219"/>
      <c r="I877" s="231"/>
      <c r="J877" s="219"/>
      <c r="K877" s="231"/>
      <c r="L877" s="231"/>
      <c r="M877" s="231"/>
      <c r="N877" s="231"/>
      <c r="O877" s="219"/>
      <c r="AC877" s="219"/>
    </row>
    <row r="878" customFormat="false" ht="21" hidden="false" customHeight="true" outlineLevel="0" collapsed="false">
      <c r="A878" s="34"/>
      <c r="B878" s="219"/>
      <c r="C878" s="219"/>
      <c r="D878" s="219"/>
      <c r="E878" s="219"/>
      <c r="F878" s="219"/>
      <c r="G878" s="219"/>
      <c r="H878" s="219"/>
      <c r="I878" s="231"/>
      <c r="J878" s="219"/>
      <c r="K878" s="231"/>
      <c r="L878" s="231"/>
      <c r="M878" s="231"/>
      <c r="N878" s="231"/>
      <c r="O878" s="219"/>
      <c r="AC878" s="219"/>
    </row>
    <row r="879" customFormat="false" ht="21" hidden="false" customHeight="true" outlineLevel="0" collapsed="false">
      <c r="A879" s="34"/>
      <c r="B879" s="219"/>
      <c r="C879" s="219"/>
      <c r="D879" s="219"/>
      <c r="E879" s="219"/>
      <c r="F879" s="219"/>
      <c r="G879" s="219"/>
      <c r="H879" s="219"/>
      <c r="I879" s="231"/>
      <c r="J879" s="219"/>
      <c r="K879" s="231"/>
      <c r="L879" s="231"/>
      <c r="M879" s="231"/>
      <c r="N879" s="231"/>
      <c r="O879" s="219"/>
      <c r="AC879" s="219"/>
    </row>
    <row r="880" customFormat="false" ht="21" hidden="false" customHeight="true" outlineLevel="0" collapsed="false">
      <c r="A880" s="34"/>
      <c r="B880" s="219"/>
      <c r="C880" s="219"/>
      <c r="D880" s="219"/>
      <c r="E880" s="219"/>
      <c r="F880" s="219"/>
      <c r="G880" s="219"/>
      <c r="H880" s="219"/>
      <c r="I880" s="231"/>
      <c r="J880" s="219"/>
      <c r="K880" s="231"/>
      <c r="L880" s="231"/>
      <c r="M880" s="231"/>
      <c r="N880" s="231"/>
      <c r="O880" s="219"/>
      <c r="AC880" s="219"/>
    </row>
    <row r="881" customFormat="false" ht="21" hidden="false" customHeight="true" outlineLevel="0" collapsed="false">
      <c r="A881" s="34"/>
      <c r="B881" s="219"/>
      <c r="C881" s="219"/>
      <c r="D881" s="219"/>
      <c r="E881" s="219"/>
      <c r="F881" s="219"/>
      <c r="G881" s="219"/>
      <c r="H881" s="219"/>
      <c r="I881" s="231"/>
      <c r="J881" s="219"/>
      <c r="K881" s="231"/>
      <c r="L881" s="231"/>
      <c r="M881" s="231"/>
      <c r="N881" s="231"/>
      <c r="O881" s="219"/>
      <c r="AC881" s="219"/>
    </row>
    <row r="882" customFormat="false" ht="21" hidden="false" customHeight="true" outlineLevel="0" collapsed="false">
      <c r="A882" s="34"/>
      <c r="B882" s="219"/>
      <c r="C882" s="219"/>
      <c r="D882" s="219"/>
      <c r="E882" s="219"/>
      <c r="F882" s="219"/>
      <c r="G882" s="219"/>
      <c r="H882" s="219"/>
      <c r="I882" s="231"/>
      <c r="J882" s="219"/>
      <c r="K882" s="231"/>
      <c r="L882" s="231"/>
      <c r="M882" s="231"/>
      <c r="N882" s="231"/>
      <c r="O882" s="219"/>
      <c r="AC882" s="219"/>
    </row>
    <row r="883" customFormat="false" ht="21" hidden="false" customHeight="true" outlineLevel="0" collapsed="false">
      <c r="A883" s="34"/>
      <c r="B883" s="219"/>
      <c r="C883" s="219"/>
      <c r="D883" s="219"/>
      <c r="E883" s="219"/>
      <c r="F883" s="219"/>
      <c r="G883" s="219"/>
      <c r="H883" s="219"/>
      <c r="I883" s="231"/>
      <c r="J883" s="219"/>
      <c r="K883" s="231"/>
      <c r="L883" s="231"/>
      <c r="M883" s="231"/>
      <c r="N883" s="231"/>
      <c r="O883" s="219"/>
      <c r="AC883" s="219"/>
    </row>
    <row r="884" customFormat="false" ht="21" hidden="false" customHeight="true" outlineLevel="0" collapsed="false">
      <c r="A884" s="34"/>
      <c r="B884" s="219"/>
      <c r="C884" s="219"/>
      <c r="D884" s="219"/>
      <c r="E884" s="219"/>
      <c r="F884" s="219"/>
      <c r="G884" s="219"/>
      <c r="H884" s="219"/>
      <c r="I884" s="231"/>
      <c r="J884" s="219"/>
      <c r="K884" s="231"/>
      <c r="L884" s="231"/>
      <c r="M884" s="231"/>
      <c r="N884" s="231"/>
      <c r="O884" s="219"/>
      <c r="AC884" s="219"/>
    </row>
    <row r="885" customFormat="false" ht="21" hidden="false" customHeight="true" outlineLevel="0" collapsed="false">
      <c r="A885" s="34"/>
      <c r="B885" s="219"/>
      <c r="C885" s="219"/>
      <c r="D885" s="219"/>
      <c r="E885" s="219"/>
      <c r="F885" s="219"/>
      <c r="G885" s="219"/>
      <c r="H885" s="219"/>
      <c r="I885" s="231"/>
      <c r="J885" s="219"/>
      <c r="K885" s="231"/>
      <c r="L885" s="231"/>
      <c r="M885" s="231"/>
      <c r="N885" s="231"/>
      <c r="O885" s="219"/>
      <c r="AC885" s="219"/>
    </row>
    <row r="886" customFormat="false" ht="21" hidden="false" customHeight="true" outlineLevel="0" collapsed="false">
      <c r="A886" s="34"/>
      <c r="B886" s="219"/>
      <c r="C886" s="219"/>
      <c r="D886" s="219"/>
      <c r="E886" s="219"/>
      <c r="F886" s="219"/>
      <c r="G886" s="219"/>
      <c r="H886" s="219"/>
      <c r="I886" s="231"/>
      <c r="J886" s="219"/>
      <c r="K886" s="231"/>
      <c r="L886" s="231"/>
      <c r="M886" s="231"/>
      <c r="N886" s="231"/>
      <c r="O886" s="219"/>
      <c r="AC886" s="219"/>
    </row>
    <row r="887" customFormat="false" ht="21" hidden="false" customHeight="true" outlineLevel="0" collapsed="false">
      <c r="A887" s="34"/>
      <c r="B887" s="219"/>
      <c r="C887" s="219"/>
      <c r="D887" s="219"/>
      <c r="E887" s="219"/>
      <c r="F887" s="219"/>
      <c r="G887" s="219"/>
      <c r="H887" s="219"/>
      <c r="I887" s="231"/>
      <c r="J887" s="219"/>
      <c r="K887" s="231"/>
      <c r="L887" s="231"/>
      <c r="M887" s="231"/>
      <c r="N887" s="231"/>
      <c r="O887" s="219"/>
      <c r="AC887" s="219"/>
    </row>
    <row r="888" customFormat="false" ht="21" hidden="false" customHeight="true" outlineLevel="0" collapsed="false">
      <c r="A888" s="34"/>
      <c r="B888" s="219"/>
      <c r="C888" s="219"/>
      <c r="D888" s="219"/>
      <c r="E888" s="219"/>
      <c r="F888" s="219"/>
      <c r="G888" s="219"/>
      <c r="H888" s="219"/>
      <c r="I888" s="231"/>
      <c r="J888" s="219"/>
      <c r="K888" s="231"/>
      <c r="L888" s="231"/>
      <c r="M888" s="231"/>
      <c r="N888" s="231"/>
      <c r="O888" s="219"/>
      <c r="AC888" s="219"/>
    </row>
    <row r="889" customFormat="false" ht="21" hidden="false" customHeight="true" outlineLevel="0" collapsed="false">
      <c r="A889" s="34"/>
      <c r="B889" s="219"/>
      <c r="C889" s="219"/>
      <c r="D889" s="219"/>
      <c r="E889" s="219"/>
      <c r="F889" s="219"/>
      <c r="G889" s="219"/>
      <c r="H889" s="219"/>
      <c r="I889" s="231"/>
      <c r="J889" s="219"/>
      <c r="K889" s="231"/>
      <c r="L889" s="231"/>
      <c r="M889" s="231"/>
      <c r="N889" s="231"/>
      <c r="O889" s="219"/>
      <c r="AC889" s="219"/>
    </row>
    <row r="890" customFormat="false" ht="21" hidden="false" customHeight="true" outlineLevel="0" collapsed="false">
      <c r="A890" s="34"/>
      <c r="B890" s="219"/>
      <c r="C890" s="219"/>
      <c r="D890" s="219"/>
      <c r="E890" s="219"/>
      <c r="F890" s="219"/>
      <c r="G890" s="219"/>
      <c r="H890" s="219"/>
      <c r="I890" s="231"/>
      <c r="J890" s="219"/>
      <c r="K890" s="231"/>
      <c r="L890" s="231"/>
      <c r="M890" s="231"/>
      <c r="N890" s="231"/>
      <c r="O890" s="219"/>
      <c r="AC890" s="219"/>
    </row>
    <row r="891" customFormat="false" ht="21" hidden="false" customHeight="true" outlineLevel="0" collapsed="false">
      <c r="A891" s="34"/>
      <c r="B891" s="219"/>
      <c r="C891" s="219"/>
      <c r="D891" s="219"/>
      <c r="E891" s="219"/>
      <c r="F891" s="219"/>
      <c r="G891" s="219"/>
      <c r="H891" s="219"/>
      <c r="I891" s="231"/>
      <c r="J891" s="219"/>
      <c r="K891" s="231"/>
      <c r="L891" s="231"/>
      <c r="M891" s="231"/>
      <c r="N891" s="231"/>
      <c r="O891" s="219"/>
      <c r="AC891" s="219"/>
    </row>
    <row r="892" customFormat="false" ht="21" hidden="false" customHeight="true" outlineLevel="0" collapsed="false">
      <c r="A892" s="34"/>
      <c r="B892" s="219"/>
      <c r="C892" s="219"/>
      <c r="D892" s="219"/>
      <c r="E892" s="219"/>
      <c r="F892" s="219"/>
      <c r="G892" s="219"/>
      <c r="H892" s="219"/>
      <c r="I892" s="231"/>
      <c r="J892" s="219"/>
      <c r="K892" s="231"/>
      <c r="L892" s="231"/>
      <c r="M892" s="231"/>
      <c r="N892" s="231"/>
      <c r="O892" s="219"/>
      <c r="AC892" s="219"/>
    </row>
    <row r="893" customFormat="false" ht="21" hidden="false" customHeight="true" outlineLevel="0" collapsed="false">
      <c r="A893" s="34"/>
      <c r="B893" s="219"/>
      <c r="C893" s="219"/>
      <c r="D893" s="219"/>
      <c r="E893" s="219"/>
      <c r="F893" s="219"/>
      <c r="G893" s="219"/>
      <c r="H893" s="219"/>
      <c r="I893" s="231"/>
      <c r="J893" s="219"/>
      <c r="K893" s="231"/>
      <c r="L893" s="231"/>
      <c r="M893" s="231"/>
      <c r="N893" s="231"/>
      <c r="O893" s="219"/>
      <c r="AC893" s="219"/>
    </row>
    <row r="894" customFormat="false" ht="21" hidden="false" customHeight="true" outlineLevel="0" collapsed="false">
      <c r="A894" s="34"/>
      <c r="B894" s="219"/>
      <c r="C894" s="219"/>
      <c r="D894" s="219"/>
      <c r="E894" s="219"/>
      <c r="F894" s="219"/>
      <c r="G894" s="219"/>
      <c r="H894" s="219"/>
      <c r="I894" s="231"/>
      <c r="J894" s="219"/>
      <c r="K894" s="231"/>
      <c r="L894" s="231"/>
      <c r="M894" s="231"/>
      <c r="N894" s="231"/>
      <c r="O894" s="219"/>
      <c r="AC894" s="219"/>
    </row>
    <row r="895" customFormat="false" ht="21" hidden="false" customHeight="true" outlineLevel="0" collapsed="false">
      <c r="A895" s="34"/>
      <c r="B895" s="219"/>
      <c r="C895" s="219"/>
      <c r="D895" s="219"/>
      <c r="E895" s="219"/>
      <c r="F895" s="219"/>
      <c r="G895" s="219"/>
      <c r="H895" s="219"/>
      <c r="I895" s="231"/>
      <c r="J895" s="219"/>
      <c r="K895" s="231"/>
      <c r="L895" s="231"/>
      <c r="M895" s="231"/>
      <c r="N895" s="231"/>
      <c r="O895" s="219"/>
      <c r="AC895" s="219"/>
    </row>
    <row r="896" customFormat="false" ht="21" hidden="false" customHeight="true" outlineLevel="0" collapsed="false">
      <c r="A896" s="34"/>
      <c r="B896" s="219"/>
      <c r="C896" s="219"/>
      <c r="D896" s="219"/>
      <c r="E896" s="219"/>
      <c r="F896" s="219"/>
      <c r="G896" s="219"/>
      <c r="H896" s="219"/>
      <c r="I896" s="231"/>
      <c r="J896" s="219"/>
      <c r="K896" s="231"/>
      <c r="L896" s="231"/>
      <c r="M896" s="231"/>
      <c r="N896" s="231"/>
      <c r="O896" s="219"/>
      <c r="AC896" s="219"/>
    </row>
    <row r="897" customFormat="false" ht="21" hidden="false" customHeight="true" outlineLevel="0" collapsed="false">
      <c r="A897" s="34"/>
      <c r="B897" s="219"/>
      <c r="C897" s="219"/>
      <c r="D897" s="219"/>
      <c r="E897" s="219"/>
      <c r="F897" s="219"/>
      <c r="G897" s="219"/>
      <c r="H897" s="219"/>
      <c r="I897" s="231"/>
      <c r="J897" s="219"/>
      <c r="K897" s="231"/>
      <c r="L897" s="231"/>
      <c r="M897" s="231"/>
      <c r="N897" s="231"/>
      <c r="O897" s="219"/>
      <c r="AC897" s="219"/>
    </row>
    <row r="898" customFormat="false" ht="21" hidden="false" customHeight="true" outlineLevel="0" collapsed="false">
      <c r="A898" s="34"/>
      <c r="B898" s="219"/>
      <c r="C898" s="219"/>
      <c r="D898" s="219"/>
      <c r="E898" s="219"/>
      <c r="F898" s="219"/>
      <c r="G898" s="219"/>
      <c r="H898" s="219"/>
      <c r="I898" s="231"/>
      <c r="J898" s="219"/>
      <c r="K898" s="231"/>
      <c r="L898" s="231"/>
      <c r="M898" s="231"/>
      <c r="N898" s="231"/>
      <c r="O898" s="219"/>
      <c r="AC898" s="219"/>
    </row>
    <row r="899" customFormat="false" ht="21" hidden="false" customHeight="true" outlineLevel="0" collapsed="false">
      <c r="A899" s="34"/>
      <c r="B899" s="219"/>
      <c r="C899" s="219"/>
      <c r="D899" s="219"/>
      <c r="E899" s="219"/>
      <c r="F899" s="219"/>
      <c r="G899" s="219"/>
      <c r="H899" s="219"/>
      <c r="I899" s="231"/>
      <c r="J899" s="219"/>
      <c r="K899" s="231"/>
      <c r="L899" s="231"/>
      <c r="M899" s="231"/>
      <c r="N899" s="231"/>
      <c r="O899" s="219"/>
      <c r="AC899" s="219"/>
    </row>
    <row r="900" customFormat="false" ht="21" hidden="false" customHeight="true" outlineLevel="0" collapsed="false">
      <c r="A900" s="34"/>
      <c r="B900" s="219"/>
      <c r="C900" s="219"/>
      <c r="D900" s="219"/>
      <c r="E900" s="219"/>
      <c r="F900" s="219"/>
      <c r="G900" s="219"/>
      <c r="H900" s="219"/>
      <c r="I900" s="231"/>
      <c r="J900" s="219"/>
      <c r="K900" s="231"/>
      <c r="L900" s="231"/>
      <c r="M900" s="231"/>
      <c r="N900" s="231"/>
      <c r="O900" s="219"/>
      <c r="AC900" s="219"/>
    </row>
    <row r="901" customFormat="false" ht="21" hidden="false" customHeight="true" outlineLevel="0" collapsed="false">
      <c r="A901" s="34"/>
      <c r="B901" s="219"/>
      <c r="C901" s="219"/>
      <c r="D901" s="219"/>
      <c r="E901" s="219"/>
      <c r="F901" s="219"/>
      <c r="G901" s="219"/>
      <c r="H901" s="219"/>
      <c r="I901" s="231"/>
      <c r="J901" s="219"/>
      <c r="K901" s="231"/>
      <c r="L901" s="231"/>
      <c r="M901" s="231"/>
      <c r="N901" s="231"/>
      <c r="O901" s="219"/>
      <c r="AC901" s="219"/>
    </row>
    <row r="902" customFormat="false" ht="21" hidden="false" customHeight="true" outlineLevel="0" collapsed="false">
      <c r="A902" s="34"/>
      <c r="B902" s="219"/>
      <c r="C902" s="219"/>
      <c r="D902" s="219"/>
      <c r="E902" s="219"/>
      <c r="F902" s="219"/>
      <c r="G902" s="219"/>
      <c r="H902" s="219"/>
      <c r="I902" s="231"/>
      <c r="J902" s="219"/>
      <c r="K902" s="231"/>
      <c r="L902" s="231"/>
      <c r="M902" s="231"/>
      <c r="N902" s="231"/>
      <c r="O902" s="219"/>
      <c r="AC902" s="219"/>
    </row>
    <row r="903" customFormat="false" ht="21" hidden="false" customHeight="true" outlineLevel="0" collapsed="false">
      <c r="A903" s="34"/>
      <c r="B903" s="219"/>
      <c r="C903" s="219"/>
      <c r="D903" s="219"/>
      <c r="E903" s="219"/>
      <c r="F903" s="219"/>
      <c r="G903" s="219"/>
      <c r="H903" s="219"/>
      <c r="I903" s="231"/>
      <c r="J903" s="219"/>
      <c r="K903" s="231"/>
      <c r="L903" s="231"/>
      <c r="M903" s="231"/>
      <c r="N903" s="231"/>
      <c r="O903" s="219"/>
      <c r="AC903" s="219"/>
    </row>
    <row r="904" customFormat="false" ht="21" hidden="false" customHeight="true" outlineLevel="0" collapsed="false">
      <c r="A904" s="34"/>
      <c r="B904" s="219"/>
      <c r="C904" s="219"/>
      <c r="D904" s="219"/>
      <c r="E904" s="219"/>
      <c r="F904" s="219"/>
      <c r="G904" s="219"/>
      <c r="H904" s="219"/>
      <c r="I904" s="231"/>
      <c r="J904" s="219"/>
      <c r="K904" s="231"/>
      <c r="L904" s="231"/>
      <c r="M904" s="231"/>
      <c r="N904" s="231"/>
      <c r="O904" s="219"/>
      <c r="AC904" s="219"/>
    </row>
    <row r="905" customFormat="false" ht="21" hidden="false" customHeight="true" outlineLevel="0" collapsed="false">
      <c r="A905" s="34"/>
      <c r="B905" s="219"/>
      <c r="C905" s="219"/>
      <c r="D905" s="219"/>
      <c r="E905" s="219"/>
      <c r="F905" s="219"/>
      <c r="G905" s="219"/>
      <c r="H905" s="219"/>
      <c r="I905" s="231"/>
      <c r="J905" s="219"/>
      <c r="K905" s="231"/>
      <c r="L905" s="231"/>
      <c r="M905" s="231"/>
      <c r="N905" s="231"/>
      <c r="O905" s="219"/>
      <c r="AC905" s="219"/>
    </row>
    <row r="906" customFormat="false" ht="21" hidden="false" customHeight="true" outlineLevel="0" collapsed="false">
      <c r="A906" s="34"/>
      <c r="B906" s="219"/>
      <c r="C906" s="219"/>
      <c r="D906" s="219"/>
      <c r="E906" s="219"/>
      <c r="F906" s="219"/>
      <c r="G906" s="219"/>
      <c r="H906" s="219"/>
      <c r="I906" s="231"/>
      <c r="J906" s="219"/>
      <c r="K906" s="231"/>
      <c r="L906" s="231"/>
      <c r="M906" s="231"/>
      <c r="N906" s="231"/>
      <c r="O906" s="219"/>
      <c r="AC906" s="219"/>
    </row>
    <row r="907" customFormat="false" ht="21" hidden="false" customHeight="true" outlineLevel="0" collapsed="false">
      <c r="A907" s="34"/>
      <c r="B907" s="219"/>
      <c r="C907" s="219"/>
      <c r="D907" s="219"/>
      <c r="E907" s="219"/>
      <c r="F907" s="219"/>
      <c r="G907" s="219"/>
      <c r="H907" s="219"/>
      <c r="I907" s="231"/>
      <c r="J907" s="219"/>
      <c r="K907" s="231"/>
      <c r="L907" s="231"/>
      <c r="M907" s="231"/>
      <c r="N907" s="231"/>
      <c r="O907" s="219"/>
      <c r="AC907" s="219"/>
    </row>
    <row r="908" customFormat="false" ht="21" hidden="false" customHeight="true" outlineLevel="0" collapsed="false">
      <c r="A908" s="34"/>
      <c r="B908" s="219"/>
      <c r="C908" s="219"/>
      <c r="D908" s="219"/>
      <c r="E908" s="219"/>
      <c r="F908" s="219"/>
      <c r="G908" s="219"/>
      <c r="H908" s="219"/>
      <c r="I908" s="231"/>
      <c r="J908" s="219"/>
      <c r="K908" s="231"/>
      <c r="L908" s="231"/>
      <c r="M908" s="231"/>
      <c r="N908" s="231"/>
      <c r="O908" s="219"/>
      <c r="AC908" s="219"/>
    </row>
    <row r="909" customFormat="false" ht="21" hidden="false" customHeight="true" outlineLevel="0" collapsed="false">
      <c r="A909" s="34"/>
      <c r="B909" s="219"/>
      <c r="C909" s="219"/>
      <c r="D909" s="219"/>
      <c r="E909" s="219"/>
      <c r="F909" s="219"/>
      <c r="G909" s="219"/>
      <c r="H909" s="219"/>
      <c r="I909" s="231"/>
      <c r="J909" s="219"/>
      <c r="K909" s="231"/>
      <c r="L909" s="231"/>
      <c r="M909" s="231"/>
      <c r="N909" s="231"/>
      <c r="O909" s="219"/>
      <c r="AC909" s="219"/>
    </row>
    <row r="910" customFormat="false" ht="21" hidden="false" customHeight="true" outlineLevel="0" collapsed="false">
      <c r="A910" s="34"/>
      <c r="B910" s="219"/>
      <c r="C910" s="219"/>
      <c r="D910" s="219"/>
      <c r="E910" s="219"/>
      <c r="F910" s="219"/>
      <c r="G910" s="219"/>
      <c r="H910" s="219"/>
      <c r="I910" s="231"/>
      <c r="J910" s="219"/>
      <c r="K910" s="231"/>
      <c r="L910" s="231"/>
      <c r="M910" s="231"/>
      <c r="N910" s="231"/>
      <c r="O910" s="219"/>
      <c r="AC910" s="219"/>
    </row>
    <row r="911" customFormat="false" ht="21" hidden="false" customHeight="true" outlineLevel="0" collapsed="false">
      <c r="A911" s="34"/>
      <c r="B911" s="219"/>
      <c r="C911" s="219"/>
      <c r="D911" s="219"/>
      <c r="E911" s="219"/>
      <c r="F911" s="219"/>
      <c r="G911" s="219"/>
      <c r="H911" s="219"/>
      <c r="I911" s="231"/>
      <c r="J911" s="219"/>
      <c r="K911" s="231"/>
      <c r="L911" s="231"/>
      <c r="M911" s="231"/>
      <c r="N911" s="231"/>
      <c r="O911" s="219"/>
      <c r="AC911" s="219"/>
    </row>
    <row r="912" customFormat="false" ht="21" hidden="false" customHeight="true" outlineLevel="0" collapsed="false">
      <c r="A912" s="34"/>
      <c r="B912" s="219"/>
      <c r="C912" s="219"/>
      <c r="D912" s="219"/>
      <c r="E912" s="219"/>
      <c r="F912" s="219"/>
      <c r="G912" s="219"/>
      <c r="H912" s="219"/>
      <c r="I912" s="231"/>
      <c r="J912" s="219"/>
      <c r="K912" s="231"/>
      <c r="L912" s="231"/>
      <c r="M912" s="231"/>
      <c r="N912" s="231"/>
      <c r="O912" s="219"/>
      <c r="AC912" s="219"/>
    </row>
    <row r="913" customFormat="false" ht="21" hidden="false" customHeight="true" outlineLevel="0" collapsed="false">
      <c r="A913" s="34"/>
      <c r="B913" s="219"/>
      <c r="C913" s="219"/>
      <c r="D913" s="219"/>
      <c r="E913" s="219"/>
      <c r="F913" s="219"/>
      <c r="G913" s="219"/>
      <c r="H913" s="219"/>
      <c r="I913" s="231"/>
      <c r="J913" s="219"/>
      <c r="K913" s="231"/>
      <c r="L913" s="231"/>
      <c r="M913" s="231"/>
      <c r="N913" s="231"/>
      <c r="O913" s="219"/>
      <c r="AC913" s="219"/>
    </row>
    <row r="914" customFormat="false" ht="21" hidden="false" customHeight="true" outlineLevel="0" collapsed="false">
      <c r="A914" s="34"/>
      <c r="B914" s="219"/>
      <c r="C914" s="219"/>
      <c r="D914" s="219"/>
      <c r="E914" s="219"/>
      <c r="F914" s="219"/>
      <c r="G914" s="219"/>
      <c r="H914" s="219"/>
      <c r="I914" s="231"/>
      <c r="J914" s="219"/>
      <c r="K914" s="231"/>
      <c r="L914" s="231"/>
      <c r="M914" s="231"/>
      <c r="N914" s="231"/>
      <c r="O914" s="219"/>
      <c r="AC914" s="219"/>
    </row>
    <row r="915" customFormat="false" ht="21" hidden="false" customHeight="true" outlineLevel="0" collapsed="false">
      <c r="A915" s="34"/>
      <c r="B915" s="219"/>
      <c r="C915" s="219"/>
      <c r="D915" s="219"/>
      <c r="E915" s="219"/>
      <c r="F915" s="219"/>
      <c r="G915" s="219"/>
      <c r="H915" s="219"/>
      <c r="I915" s="231"/>
      <c r="J915" s="219"/>
      <c r="K915" s="231"/>
      <c r="L915" s="231"/>
      <c r="M915" s="231"/>
      <c r="N915" s="231"/>
      <c r="O915" s="219"/>
      <c r="AC915" s="219"/>
    </row>
    <row r="916" customFormat="false" ht="21" hidden="false" customHeight="true" outlineLevel="0" collapsed="false">
      <c r="A916" s="34"/>
      <c r="B916" s="219"/>
      <c r="C916" s="219"/>
      <c r="D916" s="219"/>
      <c r="E916" s="219"/>
      <c r="F916" s="219"/>
      <c r="G916" s="219"/>
      <c r="H916" s="219"/>
      <c r="I916" s="231"/>
      <c r="J916" s="219"/>
      <c r="K916" s="231"/>
      <c r="L916" s="231"/>
      <c r="M916" s="231"/>
      <c r="N916" s="231"/>
      <c r="O916" s="219"/>
      <c r="AC916" s="219"/>
    </row>
    <row r="917" customFormat="false" ht="21" hidden="false" customHeight="true" outlineLevel="0" collapsed="false">
      <c r="A917" s="34"/>
      <c r="B917" s="219"/>
      <c r="C917" s="219"/>
      <c r="D917" s="219"/>
      <c r="E917" s="219"/>
      <c r="F917" s="219"/>
      <c r="G917" s="219"/>
      <c r="H917" s="219"/>
      <c r="I917" s="231"/>
      <c r="J917" s="219"/>
      <c r="K917" s="231"/>
      <c r="L917" s="231"/>
      <c r="M917" s="231"/>
      <c r="N917" s="231"/>
      <c r="O917" s="219"/>
      <c r="AC917" s="219"/>
    </row>
    <row r="918" customFormat="false" ht="21" hidden="false" customHeight="true" outlineLevel="0" collapsed="false">
      <c r="A918" s="34"/>
      <c r="B918" s="219"/>
      <c r="C918" s="219"/>
      <c r="D918" s="219"/>
      <c r="E918" s="219"/>
      <c r="F918" s="219"/>
      <c r="G918" s="219"/>
      <c r="H918" s="219"/>
      <c r="I918" s="231"/>
      <c r="J918" s="219"/>
      <c r="K918" s="231"/>
      <c r="L918" s="231"/>
      <c r="M918" s="231"/>
      <c r="N918" s="231"/>
      <c r="O918" s="219"/>
      <c r="AC918" s="219"/>
    </row>
    <row r="919" customFormat="false" ht="21" hidden="false" customHeight="true" outlineLevel="0" collapsed="false">
      <c r="A919" s="34"/>
      <c r="B919" s="219"/>
      <c r="C919" s="219"/>
      <c r="D919" s="219"/>
      <c r="E919" s="219"/>
      <c r="F919" s="219"/>
      <c r="G919" s="219"/>
      <c r="H919" s="219"/>
      <c r="I919" s="231"/>
      <c r="J919" s="219"/>
      <c r="K919" s="231"/>
      <c r="L919" s="231"/>
      <c r="M919" s="231"/>
      <c r="N919" s="231"/>
      <c r="O919" s="219"/>
      <c r="AC919" s="219"/>
    </row>
    <row r="920" customFormat="false" ht="21" hidden="false" customHeight="true" outlineLevel="0" collapsed="false">
      <c r="A920" s="34"/>
      <c r="B920" s="219"/>
      <c r="C920" s="219"/>
      <c r="D920" s="219"/>
      <c r="E920" s="219"/>
      <c r="F920" s="219"/>
      <c r="G920" s="219"/>
      <c r="H920" s="219"/>
      <c r="I920" s="231"/>
      <c r="J920" s="219"/>
      <c r="K920" s="231"/>
      <c r="L920" s="231"/>
      <c r="M920" s="231"/>
      <c r="N920" s="231"/>
      <c r="O920" s="219"/>
      <c r="AC920" s="219"/>
    </row>
    <row r="921" customFormat="false" ht="21" hidden="false" customHeight="true" outlineLevel="0" collapsed="false">
      <c r="A921" s="34"/>
      <c r="B921" s="219"/>
      <c r="C921" s="219"/>
      <c r="D921" s="219"/>
      <c r="E921" s="219"/>
      <c r="F921" s="219"/>
      <c r="G921" s="219"/>
      <c r="H921" s="219"/>
      <c r="I921" s="231"/>
      <c r="J921" s="219"/>
      <c r="K921" s="231"/>
      <c r="L921" s="231"/>
      <c r="M921" s="231"/>
      <c r="N921" s="231"/>
      <c r="O921" s="219"/>
      <c r="AC921" s="219"/>
    </row>
    <row r="922" customFormat="false" ht="21" hidden="false" customHeight="true" outlineLevel="0" collapsed="false">
      <c r="A922" s="34"/>
      <c r="B922" s="219"/>
      <c r="C922" s="219"/>
      <c r="D922" s="219"/>
      <c r="E922" s="219"/>
      <c r="F922" s="219"/>
      <c r="G922" s="219"/>
      <c r="H922" s="219"/>
      <c r="I922" s="231"/>
      <c r="J922" s="219"/>
      <c r="K922" s="231"/>
      <c r="L922" s="231"/>
      <c r="M922" s="231"/>
      <c r="N922" s="231"/>
      <c r="O922" s="219"/>
      <c r="AC922" s="219"/>
    </row>
    <row r="923" customFormat="false" ht="21" hidden="false" customHeight="true" outlineLevel="0" collapsed="false">
      <c r="A923" s="34"/>
      <c r="B923" s="219"/>
      <c r="C923" s="219"/>
      <c r="D923" s="219"/>
      <c r="E923" s="219"/>
      <c r="F923" s="219"/>
      <c r="G923" s="219"/>
      <c r="H923" s="219"/>
      <c r="I923" s="231"/>
      <c r="J923" s="219"/>
      <c r="K923" s="231"/>
      <c r="L923" s="231"/>
      <c r="M923" s="231"/>
      <c r="N923" s="231"/>
      <c r="O923" s="219"/>
      <c r="AC923" s="219"/>
    </row>
    <row r="924" customFormat="false" ht="21" hidden="false" customHeight="true" outlineLevel="0" collapsed="false">
      <c r="A924" s="34"/>
      <c r="B924" s="219"/>
      <c r="C924" s="219"/>
      <c r="D924" s="219"/>
      <c r="E924" s="219"/>
      <c r="F924" s="219"/>
      <c r="G924" s="219"/>
      <c r="H924" s="219"/>
      <c r="I924" s="231"/>
      <c r="J924" s="219"/>
      <c r="K924" s="231"/>
      <c r="L924" s="231"/>
      <c r="M924" s="231"/>
      <c r="N924" s="231"/>
      <c r="O924" s="219"/>
      <c r="AC924" s="219"/>
    </row>
    <row r="925" customFormat="false" ht="21" hidden="false" customHeight="true" outlineLevel="0" collapsed="false">
      <c r="A925" s="34"/>
      <c r="B925" s="219"/>
      <c r="C925" s="219"/>
      <c r="D925" s="219"/>
      <c r="E925" s="219"/>
      <c r="F925" s="219"/>
      <c r="G925" s="219"/>
      <c r="H925" s="219"/>
      <c r="I925" s="231"/>
      <c r="J925" s="219"/>
      <c r="K925" s="231"/>
      <c r="L925" s="231"/>
      <c r="M925" s="231"/>
      <c r="N925" s="231"/>
      <c r="O925" s="219"/>
      <c r="AC925" s="219"/>
    </row>
    <row r="926" customFormat="false" ht="21" hidden="false" customHeight="true" outlineLevel="0" collapsed="false">
      <c r="A926" s="34"/>
      <c r="B926" s="219"/>
      <c r="C926" s="219"/>
      <c r="D926" s="219"/>
      <c r="E926" s="219"/>
      <c r="F926" s="219"/>
      <c r="G926" s="219"/>
      <c r="H926" s="219"/>
      <c r="I926" s="231"/>
      <c r="J926" s="219"/>
      <c r="K926" s="231"/>
      <c r="L926" s="231"/>
      <c r="M926" s="231"/>
      <c r="N926" s="231"/>
      <c r="O926" s="219"/>
      <c r="AC926" s="219"/>
    </row>
    <row r="927" customFormat="false" ht="21" hidden="false" customHeight="true" outlineLevel="0" collapsed="false">
      <c r="A927" s="34"/>
      <c r="B927" s="219"/>
      <c r="C927" s="219"/>
      <c r="D927" s="219"/>
      <c r="E927" s="219"/>
      <c r="F927" s="219"/>
      <c r="G927" s="219"/>
      <c r="H927" s="219"/>
      <c r="I927" s="231"/>
      <c r="J927" s="219"/>
      <c r="K927" s="231"/>
      <c r="L927" s="231"/>
      <c r="M927" s="231"/>
      <c r="N927" s="231"/>
      <c r="O927" s="219"/>
      <c r="AC927" s="219"/>
    </row>
    <row r="928" customFormat="false" ht="21" hidden="false" customHeight="true" outlineLevel="0" collapsed="false">
      <c r="A928" s="34"/>
      <c r="B928" s="219"/>
      <c r="C928" s="219"/>
      <c r="D928" s="219"/>
      <c r="E928" s="219"/>
      <c r="F928" s="219"/>
      <c r="G928" s="219"/>
      <c r="H928" s="219"/>
      <c r="I928" s="231"/>
      <c r="J928" s="219"/>
      <c r="K928" s="231"/>
      <c r="L928" s="231"/>
      <c r="M928" s="231"/>
      <c r="N928" s="231"/>
      <c r="O928" s="219"/>
      <c r="AC928" s="219"/>
    </row>
    <row r="929" customFormat="false" ht="21" hidden="false" customHeight="true" outlineLevel="0" collapsed="false">
      <c r="A929" s="34"/>
      <c r="B929" s="219"/>
      <c r="C929" s="219"/>
      <c r="D929" s="219"/>
      <c r="E929" s="219"/>
      <c r="F929" s="219"/>
      <c r="G929" s="219"/>
      <c r="H929" s="219"/>
      <c r="I929" s="231"/>
      <c r="J929" s="219"/>
      <c r="K929" s="231"/>
      <c r="L929" s="231"/>
      <c r="M929" s="231"/>
      <c r="N929" s="231"/>
      <c r="O929" s="219"/>
      <c r="AC929" s="219"/>
    </row>
    <row r="930" customFormat="false" ht="21" hidden="false" customHeight="true" outlineLevel="0" collapsed="false">
      <c r="A930" s="34"/>
      <c r="B930" s="219"/>
      <c r="C930" s="219"/>
      <c r="D930" s="219"/>
      <c r="E930" s="219"/>
      <c r="F930" s="219"/>
      <c r="G930" s="219"/>
      <c r="H930" s="219"/>
      <c r="I930" s="231"/>
      <c r="J930" s="219"/>
      <c r="K930" s="231"/>
      <c r="L930" s="231"/>
      <c r="M930" s="231"/>
      <c r="N930" s="231"/>
      <c r="O930" s="219"/>
      <c r="AC930" s="219"/>
    </row>
    <row r="931" customFormat="false" ht="21" hidden="false" customHeight="true" outlineLevel="0" collapsed="false">
      <c r="A931" s="34"/>
      <c r="B931" s="219"/>
      <c r="C931" s="219"/>
      <c r="D931" s="219"/>
      <c r="E931" s="219"/>
      <c r="F931" s="219"/>
      <c r="G931" s="219"/>
      <c r="H931" s="219"/>
      <c r="I931" s="231"/>
      <c r="J931" s="219"/>
      <c r="K931" s="231"/>
      <c r="L931" s="231"/>
      <c r="M931" s="231"/>
      <c r="N931" s="231"/>
      <c r="O931" s="219"/>
      <c r="AC931" s="219"/>
    </row>
    <row r="932" customFormat="false" ht="21" hidden="false" customHeight="true" outlineLevel="0" collapsed="false">
      <c r="A932" s="34"/>
      <c r="B932" s="219"/>
      <c r="C932" s="219"/>
      <c r="D932" s="219"/>
      <c r="E932" s="219"/>
      <c r="F932" s="219"/>
      <c r="G932" s="219"/>
      <c r="H932" s="219"/>
      <c r="I932" s="231"/>
      <c r="J932" s="219"/>
      <c r="K932" s="231"/>
      <c r="L932" s="231"/>
      <c r="M932" s="231"/>
      <c r="N932" s="231"/>
      <c r="O932" s="219"/>
      <c r="AC932" s="219"/>
    </row>
    <row r="933" customFormat="false" ht="21" hidden="false" customHeight="true" outlineLevel="0" collapsed="false">
      <c r="A933" s="34"/>
      <c r="B933" s="219"/>
      <c r="C933" s="219"/>
      <c r="D933" s="219"/>
      <c r="E933" s="219"/>
      <c r="F933" s="219"/>
      <c r="G933" s="219"/>
      <c r="H933" s="219"/>
      <c r="I933" s="231"/>
      <c r="J933" s="219"/>
      <c r="K933" s="231"/>
      <c r="L933" s="231"/>
      <c r="M933" s="231"/>
      <c r="N933" s="231"/>
      <c r="O933" s="219"/>
      <c r="AC933" s="219"/>
    </row>
    <row r="934" customFormat="false" ht="21" hidden="false" customHeight="true" outlineLevel="0" collapsed="false">
      <c r="A934" s="34"/>
      <c r="B934" s="219"/>
      <c r="C934" s="219"/>
      <c r="D934" s="219"/>
      <c r="E934" s="219"/>
      <c r="F934" s="219"/>
      <c r="G934" s="219"/>
      <c r="H934" s="219"/>
      <c r="I934" s="231"/>
      <c r="J934" s="219"/>
      <c r="K934" s="231"/>
      <c r="L934" s="231"/>
      <c r="M934" s="231"/>
      <c r="N934" s="231"/>
      <c r="O934" s="219"/>
      <c r="AC934" s="219"/>
    </row>
    <row r="935" customFormat="false" ht="21" hidden="false" customHeight="true" outlineLevel="0" collapsed="false">
      <c r="A935" s="34"/>
      <c r="B935" s="219"/>
      <c r="C935" s="219"/>
      <c r="D935" s="219"/>
      <c r="E935" s="219"/>
      <c r="F935" s="219"/>
      <c r="G935" s="219"/>
      <c r="H935" s="219"/>
      <c r="I935" s="231"/>
      <c r="J935" s="219"/>
      <c r="K935" s="231"/>
      <c r="L935" s="231"/>
      <c r="M935" s="231"/>
      <c r="N935" s="231"/>
      <c r="O935" s="219"/>
      <c r="AC935" s="219"/>
    </row>
    <row r="936" customFormat="false" ht="21" hidden="false" customHeight="true" outlineLevel="0" collapsed="false">
      <c r="A936" s="34"/>
      <c r="B936" s="219"/>
      <c r="C936" s="219"/>
      <c r="D936" s="219"/>
      <c r="E936" s="219"/>
      <c r="F936" s="219"/>
      <c r="G936" s="219"/>
      <c r="H936" s="219"/>
      <c r="I936" s="231"/>
      <c r="J936" s="219"/>
      <c r="K936" s="231"/>
      <c r="L936" s="231"/>
      <c r="M936" s="231"/>
      <c r="N936" s="231"/>
      <c r="O936" s="219"/>
      <c r="AC936" s="219"/>
    </row>
    <row r="937" customFormat="false" ht="21" hidden="false" customHeight="true" outlineLevel="0" collapsed="false">
      <c r="A937" s="34"/>
      <c r="B937" s="219"/>
      <c r="C937" s="219"/>
      <c r="D937" s="219"/>
      <c r="E937" s="219"/>
      <c r="F937" s="219"/>
      <c r="G937" s="219"/>
      <c r="H937" s="219"/>
      <c r="I937" s="231"/>
      <c r="J937" s="219"/>
      <c r="K937" s="231"/>
      <c r="L937" s="231"/>
      <c r="M937" s="231"/>
      <c r="N937" s="231"/>
      <c r="O937" s="219"/>
      <c r="AC937" s="219"/>
    </row>
    <row r="938" customFormat="false" ht="21" hidden="false" customHeight="true" outlineLevel="0" collapsed="false">
      <c r="A938" s="34"/>
      <c r="B938" s="219"/>
      <c r="C938" s="219"/>
      <c r="D938" s="219"/>
      <c r="E938" s="219"/>
      <c r="F938" s="219"/>
      <c r="G938" s="219"/>
      <c r="H938" s="219"/>
      <c r="I938" s="231"/>
      <c r="J938" s="219"/>
      <c r="K938" s="231"/>
      <c r="L938" s="231"/>
      <c r="M938" s="231"/>
      <c r="N938" s="231"/>
      <c r="O938" s="219"/>
      <c r="AC938" s="219"/>
    </row>
    <row r="939" customFormat="false" ht="21" hidden="false" customHeight="true" outlineLevel="0" collapsed="false">
      <c r="A939" s="34"/>
      <c r="B939" s="219"/>
      <c r="C939" s="219"/>
      <c r="D939" s="219"/>
      <c r="E939" s="219"/>
      <c r="F939" s="219"/>
      <c r="G939" s="219"/>
      <c r="H939" s="219"/>
      <c r="I939" s="231"/>
      <c r="J939" s="219"/>
      <c r="K939" s="231"/>
      <c r="L939" s="231"/>
      <c r="M939" s="231"/>
      <c r="N939" s="231"/>
      <c r="O939" s="219"/>
      <c r="AC939" s="219"/>
    </row>
    <row r="940" customFormat="false" ht="21" hidden="false" customHeight="true" outlineLevel="0" collapsed="false">
      <c r="A940" s="34"/>
      <c r="B940" s="219"/>
      <c r="C940" s="219"/>
      <c r="D940" s="219"/>
      <c r="E940" s="219"/>
      <c r="F940" s="219"/>
      <c r="G940" s="219"/>
      <c r="H940" s="219"/>
      <c r="I940" s="231"/>
      <c r="J940" s="219"/>
      <c r="K940" s="231"/>
      <c r="L940" s="231"/>
      <c r="M940" s="231"/>
      <c r="N940" s="231"/>
      <c r="O940" s="219"/>
      <c r="AC940" s="219"/>
    </row>
    <row r="941" customFormat="false" ht="21" hidden="false" customHeight="true" outlineLevel="0" collapsed="false">
      <c r="A941" s="34"/>
      <c r="B941" s="219"/>
      <c r="C941" s="219"/>
      <c r="D941" s="219"/>
      <c r="E941" s="219"/>
      <c r="F941" s="219"/>
      <c r="G941" s="219"/>
      <c r="H941" s="219"/>
      <c r="I941" s="231"/>
      <c r="J941" s="219"/>
      <c r="K941" s="231"/>
      <c r="L941" s="231"/>
      <c r="M941" s="231"/>
      <c r="N941" s="231"/>
      <c r="O941" s="219"/>
      <c r="AC941" s="219"/>
    </row>
    <row r="942" customFormat="false" ht="21" hidden="false" customHeight="true" outlineLevel="0" collapsed="false">
      <c r="A942" s="34"/>
      <c r="B942" s="219"/>
      <c r="C942" s="219"/>
      <c r="D942" s="219"/>
      <c r="E942" s="219"/>
      <c r="F942" s="219"/>
      <c r="G942" s="219"/>
      <c r="H942" s="219"/>
      <c r="I942" s="231"/>
      <c r="J942" s="219"/>
      <c r="K942" s="231"/>
      <c r="L942" s="231"/>
      <c r="M942" s="231"/>
      <c r="N942" s="231"/>
      <c r="O942" s="219"/>
      <c r="AC942" s="219"/>
    </row>
    <row r="943" customFormat="false" ht="21" hidden="false" customHeight="true" outlineLevel="0" collapsed="false">
      <c r="A943" s="34"/>
      <c r="B943" s="219"/>
      <c r="C943" s="219"/>
      <c r="D943" s="219"/>
      <c r="E943" s="219"/>
      <c r="F943" s="219"/>
      <c r="G943" s="219"/>
      <c r="H943" s="219"/>
      <c r="I943" s="231"/>
      <c r="J943" s="219"/>
      <c r="K943" s="231"/>
      <c r="L943" s="231"/>
      <c r="M943" s="231"/>
      <c r="N943" s="231"/>
      <c r="O943" s="219"/>
      <c r="AC943" s="219"/>
    </row>
    <row r="944" customFormat="false" ht="21" hidden="false" customHeight="true" outlineLevel="0" collapsed="false">
      <c r="A944" s="34"/>
      <c r="B944" s="219"/>
      <c r="C944" s="219"/>
      <c r="D944" s="219"/>
      <c r="E944" s="219"/>
      <c r="F944" s="219"/>
      <c r="G944" s="219"/>
      <c r="H944" s="219"/>
      <c r="I944" s="231"/>
      <c r="J944" s="219"/>
      <c r="K944" s="231"/>
      <c r="L944" s="231"/>
      <c r="M944" s="231"/>
      <c r="N944" s="231"/>
      <c r="O944" s="219"/>
      <c r="AC944" s="219"/>
    </row>
    <row r="945" customFormat="false" ht="21" hidden="false" customHeight="true" outlineLevel="0" collapsed="false">
      <c r="A945" s="34"/>
      <c r="B945" s="219"/>
      <c r="C945" s="219"/>
      <c r="D945" s="219"/>
      <c r="E945" s="219"/>
      <c r="F945" s="219"/>
      <c r="G945" s="219"/>
      <c r="H945" s="219"/>
      <c r="I945" s="231"/>
      <c r="J945" s="219"/>
      <c r="K945" s="231"/>
      <c r="L945" s="231"/>
      <c r="M945" s="231"/>
      <c r="N945" s="231"/>
      <c r="O945" s="219"/>
      <c r="AC945" s="219"/>
    </row>
    <row r="946" customFormat="false" ht="21" hidden="false" customHeight="true" outlineLevel="0" collapsed="false">
      <c r="A946" s="34"/>
      <c r="B946" s="219"/>
      <c r="C946" s="219"/>
      <c r="D946" s="219"/>
      <c r="E946" s="219"/>
      <c r="F946" s="219"/>
      <c r="G946" s="219"/>
      <c r="H946" s="219"/>
      <c r="I946" s="231"/>
      <c r="J946" s="219"/>
      <c r="K946" s="231"/>
      <c r="L946" s="231"/>
      <c r="M946" s="231"/>
      <c r="N946" s="231"/>
      <c r="O946" s="219"/>
      <c r="AC946" s="219"/>
    </row>
    <row r="947" customFormat="false" ht="21" hidden="false" customHeight="true" outlineLevel="0" collapsed="false">
      <c r="A947" s="34"/>
      <c r="B947" s="219"/>
      <c r="C947" s="219"/>
      <c r="D947" s="219"/>
      <c r="E947" s="219"/>
      <c r="F947" s="219"/>
      <c r="G947" s="219"/>
      <c r="H947" s="219"/>
      <c r="I947" s="231"/>
      <c r="J947" s="219"/>
      <c r="K947" s="231"/>
      <c r="L947" s="231"/>
      <c r="M947" s="231"/>
      <c r="N947" s="231"/>
      <c r="O947" s="219"/>
      <c r="AC947" s="219"/>
    </row>
    <row r="948" customFormat="false" ht="21" hidden="false" customHeight="true" outlineLevel="0" collapsed="false">
      <c r="A948" s="34"/>
      <c r="B948" s="219"/>
      <c r="C948" s="219"/>
      <c r="D948" s="219"/>
      <c r="E948" s="219"/>
      <c r="F948" s="219"/>
      <c r="G948" s="219"/>
      <c r="H948" s="219"/>
      <c r="I948" s="231"/>
      <c r="J948" s="219"/>
      <c r="K948" s="231"/>
      <c r="L948" s="231"/>
      <c r="M948" s="231"/>
      <c r="N948" s="231"/>
      <c r="O948" s="219"/>
      <c r="AC948" s="219"/>
    </row>
    <row r="949" customFormat="false" ht="21" hidden="false" customHeight="true" outlineLevel="0" collapsed="false">
      <c r="A949" s="34"/>
      <c r="B949" s="219"/>
      <c r="C949" s="219"/>
      <c r="D949" s="219"/>
      <c r="E949" s="219"/>
      <c r="F949" s="219"/>
      <c r="G949" s="219"/>
      <c r="H949" s="219"/>
      <c r="I949" s="231"/>
      <c r="J949" s="219"/>
      <c r="K949" s="231"/>
      <c r="L949" s="231"/>
      <c r="M949" s="231"/>
      <c r="N949" s="231"/>
      <c r="O949" s="219"/>
      <c r="AC949" s="219"/>
    </row>
    <row r="950" customFormat="false" ht="21" hidden="false" customHeight="true" outlineLevel="0" collapsed="false">
      <c r="A950" s="34"/>
      <c r="B950" s="219"/>
      <c r="C950" s="219"/>
      <c r="D950" s="219"/>
      <c r="E950" s="219"/>
      <c r="F950" s="219"/>
      <c r="G950" s="219"/>
      <c r="H950" s="219"/>
      <c r="I950" s="231"/>
      <c r="J950" s="219"/>
      <c r="K950" s="231"/>
      <c r="L950" s="231"/>
      <c r="M950" s="231"/>
      <c r="N950" s="231"/>
      <c r="O950" s="219"/>
      <c r="AC950" s="219"/>
    </row>
    <row r="951" customFormat="false" ht="21" hidden="false" customHeight="true" outlineLevel="0" collapsed="false">
      <c r="A951" s="34"/>
      <c r="B951" s="219"/>
      <c r="C951" s="219"/>
      <c r="D951" s="219"/>
      <c r="E951" s="219"/>
      <c r="F951" s="219"/>
      <c r="G951" s="219"/>
      <c r="H951" s="219"/>
      <c r="I951" s="231"/>
      <c r="J951" s="219"/>
      <c r="K951" s="231"/>
      <c r="L951" s="231"/>
      <c r="M951" s="231"/>
      <c r="N951" s="231"/>
      <c r="O951" s="219"/>
      <c r="AC951" s="219"/>
    </row>
    <row r="952" customFormat="false" ht="21" hidden="false" customHeight="true" outlineLevel="0" collapsed="false">
      <c r="A952" s="34"/>
      <c r="B952" s="219"/>
      <c r="C952" s="219"/>
      <c r="D952" s="219"/>
      <c r="E952" s="219"/>
      <c r="F952" s="219"/>
      <c r="G952" s="219"/>
      <c r="H952" s="219"/>
      <c r="I952" s="231"/>
      <c r="J952" s="219"/>
      <c r="K952" s="231"/>
      <c r="L952" s="231"/>
      <c r="M952" s="231"/>
      <c r="N952" s="231"/>
      <c r="O952" s="219"/>
      <c r="AC952" s="219"/>
    </row>
    <row r="953" customFormat="false" ht="21" hidden="false" customHeight="true" outlineLevel="0" collapsed="false">
      <c r="A953" s="34"/>
      <c r="B953" s="219"/>
      <c r="C953" s="219"/>
      <c r="D953" s="219"/>
      <c r="E953" s="219"/>
      <c r="F953" s="219"/>
      <c r="G953" s="219"/>
      <c r="H953" s="219"/>
      <c r="I953" s="231"/>
      <c r="J953" s="219"/>
      <c r="K953" s="231"/>
      <c r="L953" s="231"/>
      <c r="M953" s="231"/>
      <c r="N953" s="231"/>
      <c r="O953" s="219"/>
      <c r="AC953" s="219"/>
    </row>
    <row r="954" customFormat="false" ht="21" hidden="false" customHeight="true" outlineLevel="0" collapsed="false">
      <c r="A954" s="34"/>
      <c r="B954" s="219"/>
      <c r="C954" s="219"/>
      <c r="D954" s="219"/>
      <c r="E954" s="219"/>
      <c r="F954" s="219"/>
      <c r="G954" s="219"/>
      <c r="H954" s="219"/>
      <c r="I954" s="231"/>
      <c r="J954" s="219"/>
      <c r="K954" s="231"/>
      <c r="L954" s="231"/>
      <c r="M954" s="231"/>
      <c r="N954" s="231"/>
      <c r="O954" s="219"/>
      <c r="AC954" s="219"/>
    </row>
    <row r="955" customFormat="false" ht="21" hidden="false" customHeight="true" outlineLevel="0" collapsed="false">
      <c r="A955" s="34"/>
      <c r="B955" s="219"/>
      <c r="C955" s="219"/>
      <c r="D955" s="219"/>
      <c r="E955" s="219"/>
      <c r="F955" s="219"/>
      <c r="G955" s="219"/>
      <c r="H955" s="219"/>
      <c r="I955" s="231"/>
      <c r="J955" s="219"/>
      <c r="K955" s="231"/>
      <c r="L955" s="231"/>
      <c r="M955" s="231"/>
      <c r="N955" s="231"/>
      <c r="O955" s="219"/>
      <c r="AC955" s="219"/>
    </row>
    <row r="956" customFormat="false" ht="21" hidden="false" customHeight="true" outlineLevel="0" collapsed="false">
      <c r="A956" s="34"/>
      <c r="B956" s="219"/>
      <c r="C956" s="219"/>
      <c r="D956" s="219"/>
      <c r="E956" s="219"/>
      <c r="F956" s="219"/>
      <c r="G956" s="219"/>
      <c r="H956" s="219"/>
      <c r="I956" s="231"/>
      <c r="J956" s="219"/>
      <c r="K956" s="231"/>
      <c r="L956" s="231"/>
      <c r="M956" s="231"/>
      <c r="N956" s="231"/>
      <c r="O956" s="219"/>
      <c r="AC956" s="219"/>
    </row>
    <row r="957" customFormat="false" ht="21" hidden="false" customHeight="true" outlineLevel="0" collapsed="false">
      <c r="A957" s="34"/>
      <c r="B957" s="219"/>
      <c r="C957" s="219"/>
      <c r="D957" s="219"/>
      <c r="E957" s="219"/>
      <c r="F957" s="219"/>
      <c r="G957" s="219"/>
      <c r="H957" s="219"/>
      <c r="I957" s="231"/>
      <c r="J957" s="219"/>
      <c r="K957" s="231"/>
      <c r="L957" s="231"/>
      <c r="M957" s="231"/>
      <c r="N957" s="231"/>
      <c r="O957" s="219"/>
      <c r="AC957" s="219"/>
    </row>
    <row r="958" customFormat="false" ht="21" hidden="false" customHeight="true" outlineLevel="0" collapsed="false">
      <c r="A958" s="34"/>
      <c r="B958" s="219"/>
      <c r="C958" s="219"/>
      <c r="D958" s="219"/>
      <c r="E958" s="219"/>
      <c r="F958" s="219"/>
      <c r="G958" s="219"/>
      <c r="H958" s="219"/>
      <c r="I958" s="231"/>
      <c r="J958" s="219"/>
      <c r="K958" s="231"/>
      <c r="L958" s="231"/>
      <c r="M958" s="231"/>
      <c r="N958" s="231"/>
      <c r="O958" s="219"/>
      <c r="AC958" s="219"/>
    </row>
    <row r="959" customFormat="false" ht="21" hidden="false" customHeight="true" outlineLevel="0" collapsed="false">
      <c r="A959" s="34"/>
      <c r="B959" s="219"/>
      <c r="C959" s="219"/>
      <c r="D959" s="219"/>
      <c r="E959" s="219"/>
      <c r="F959" s="219"/>
      <c r="G959" s="219"/>
      <c r="H959" s="219"/>
      <c r="I959" s="231"/>
      <c r="J959" s="219"/>
      <c r="K959" s="231"/>
      <c r="L959" s="231"/>
      <c r="M959" s="231"/>
      <c r="N959" s="231"/>
      <c r="O959" s="219"/>
      <c r="AC959" s="219"/>
    </row>
    <row r="960" customFormat="false" ht="21" hidden="false" customHeight="true" outlineLevel="0" collapsed="false">
      <c r="A960" s="34"/>
      <c r="B960" s="219"/>
      <c r="C960" s="219"/>
      <c r="D960" s="219"/>
      <c r="E960" s="219"/>
      <c r="F960" s="219"/>
      <c r="G960" s="219"/>
      <c r="H960" s="219"/>
      <c r="I960" s="231"/>
      <c r="J960" s="219"/>
      <c r="K960" s="231"/>
      <c r="L960" s="231"/>
      <c r="M960" s="231"/>
      <c r="N960" s="231"/>
      <c r="O960" s="219"/>
      <c r="AC960" s="219"/>
    </row>
    <row r="961" customFormat="false" ht="21" hidden="false" customHeight="true" outlineLevel="0" collapsed="false">
      <c r="A961" s="34"/>
      <c r="B961" s="219"/>
      <c r="C961" s="219"/>
      <c r="D961" s="219"/>
      <c r="E961" s="219"/>
      <c r="F961" s="219"/>
      <c r="G961" s="219"/>
      <c r="H961" s="219"/>
      <c r="I961" s="231"/>
      <c r="J961" s="219"/>
      <c r="K961" s="231"/>
      <c r="L961" s="231"/>
      <c r="M961" s="231"/>
      <c r="N961" s="231"/>
      <c r="O961" s="219"/>
      <c r="AC961" s="219"/>
    </row>
    <row r="962" customFormat="false" ht="21" hidden="false" customHeight="true" outlineLevel="0" collapsed="false">
      <c r="A962" s="34"/>
      <c r="B962" s="219"/>
      <c r="C962" s="219"/>
      <c r="D962" s="219"/>
      <c r="E962" s="219"/>
      <c r="F962" s="219"/>
      <c r="G962" s="219"/>
      <c r="H962" s="219"/>
      <c r="I962" s="231"/>
      <c r="J962" s="219"/>
      <c r="K962" s="231"/>
      <c r="L962" s="231"/>
      <c r="M962" s="231"/>
      <c r="N962" s="231"/>
      <c r="O962" s="219"/>
      <c r="AC962" s="219"/>
    </row>
    <row r="963" customFormat="false" ht="21" hidden="false" customHeight="true" outlineLevel="0" collapsed="false">
      <c r="A963" s="34"/>
      <c r="B963" s="219"/>
      <c r="C963" s="219"/>
      <c r="D963" s="219"/>
      <c r="E963" s="219"/>
      <c r="F963" s="219"/>
      <c r="G963" s="219"/>
      <c r="H963" s="219"/>
      <c r="I963" s="231"/>
      <c r="J963" s="219"/>
      <c r="K963" s="231"/>
      <c r="L963" s="231"/>
      <c r="M963" s="231"/>
      <c r="N963" s="231"/>
      <c r="O963" s="219"/>
      <c r="AC963" s="219"/>
    </row>
    <row r="964" customFormat="false" ht="21" hidden="false" customHeight="true" outlineLevel="0" collapsed="false">
      <c r="A964" s="34"/>
      <c r="B964" s="219"/>
      <c r="C964" s="219"/>
      <c r="D964" s="219"/>
      <c r="E964" s="219"/>
      <c r="F964" s="219"/>
      <c r="G964" s="219"/>
      <c r="H964" s="219"/>
      <c r="I964" s="231"/>
      <c r="J964" s="219"/>
      <c r="K964" s="231"/>
      <c r="L964" s="231"/>
      <c r="M964" s="231"/>
      <c r="N964" s="231"/>
      <c r="O964" s="219"/>
      <c r="AC964" s="219"/>
    </row>
    <row r="965" customFormat="false" ht="21" hidden="false" customHeight="true" outlineLevel="0" collapsed="false">
      <c r="A965" s="34"/>
      <c r="B965" s="219"/>
      <c r="C965" s="219"/>
      <c r="D965" s="219"/>
      <c r="E965" s="219"/>
      <c r="F965" s="219"/>
      <c r="G965" s="219"/>
      <c r="H965" s="219"/>
      <c r="I965" s="231"/>
      <c r="J965" s="219"/>
      <c r="K965" s="231"/>
      <c r="L965" s="231"/>
      <c r="M965" s="231"/>
      <c r="N965" s="231"/>
      <c r="O965" s="219"/>
      <c r="AC965" s="219"/>
    </row>
    <row r="966" customFormat="false" ht="21" hidden="false" customHeight="true" outlineLevel="0" collapsed="false">
      <c r="A966" s="34"/>
      <c r="B966" s="219"/>
      <c r="C966" s="219"/>
      <c r="D966" s="219"/>
      <c r="E966" s="219"/>
      <c r="F966" s="219"/>
      <c r="G966" s="219"/>
      <c r="H966" s="219"/>
      <c r="I966" s="231"/>
      <c r="J966" s="219"/>
      <c r="K966" s="231"/>
      <c r="L966" s="231"/>
      <c r="M966" s="231"/>
      <c r="N966" s="231"/>
      <c r="O966" s="219"/>
      <c r="AC966" s="219"/>
    </row>
    <row r="967" customFormat="false" ht="21" hidden="false" customHeight="true" outlineLevel="0" collapsed="false">
      <c r="A967" s="34"/>
      <c r="B967" s="219"/>
      <c r="C967" s="219"/>
      <c r="D967" s="219"/>
      <c r="E967" s="219"/>
      <c r="F967" s="219"/>
      <c r="G967" s="219"/>
      <c r="H967" s="219"/>
      <c r="I967" s="231"/>
      <c r="J967" s="219"/>
      <c r="K967" s="231"/>
      <c r="L967" s="231"/>
      <c r="M967" s="231"/>
      <c r="N967" s="231"/>
      <c r="O967" s="219"/>
      <c r="AC967" s="219"/>
    </row>
    <row r="968" customFormat="false" ht="21" hidden="false" customHeight="true" outlineLevel="0" collapsed="false">
      <c r="A968" s="34"/>
      <c r="B968" s="219"/>
      <c r="C968" s="219"/>
      <c r="D968" s="219"/>
      <c r="E968" s="219"/>
      <c r="F968" s="219"/>
      <c r="G968" s="219"/>
      <c r="H968" s="219"/>
      <c r="I968" s="231"/>
      <c r="J968" s="219"/>
      <c r="K968" s="231"/>
      <c r="L968" s="231"/>
      <c r="M968" s="231"/>
      <c r="N968" s="231"/>
      <c r="O968" s="219"/>
      <c r="AC968" s="219"/>
    </row>
    <row r="969" customFormat="false" ht="21" hidden="false" customHeight="true" outlineLevel="0" collapsed="false">
      <c r="A969" s="34"/>
      <c r="B969" s="219"/>
      <c r="C969" s="219"/>
      <c r="D969" s="219"/>
      <c r="E969" s="219"/>
      <c r="F969" s="219"/>
      <c r="G969" s="219"/>
      <c r="H969" s="219"/>
      <c r="I969" s="231"/>
      <c r="J969" s="219"/>
      <c r="K969" s="231"/>
      <c r="L969" s="231"/>
      <c r="M969" s="231"/>
      <c r="N969" s="231"/>
      <c r="O969" s="219"/>
      <c r="AC969" s="219"/>
    </row>
    <row r="970" customFormat="false" ht="21" hidden="false" customHeight="true" outlineLevel="0" collapsed="false">
      <c r="A970" s="34"/>
      <c r="B970" s="219"/>
      <c r="C970" s="219"/>
      <c r="D970" s="219"/>
      <c r="E970" s="219"/>
      <c r="F970" s="219"/>
      <c r="G970" s="219"/>
      <c r="H970" s="219"/>
      <c r="I970" s="231"/>
      <c r="J970" s="219"/>
      <c r="K970" s="231"/>
      <c r="L970" s="231"/>
      <c r="M970" s="231"/>
      <c r="N970" s="231"/>
      <c r="O970" s="219"/>
      <c r="AC970" s="219"/>
    </row>
    <row r="971" customFormat="false" ht="21" hidden="false" customHeight="true" outlineLevel="0" collapsed="false">
      <c r="A971" s="34"/>
      <c r="B971" s="219"/>
      <c r="C971" s="219"/>
      <c r="D971" s="219"/>
      <c r="E971" s="219"/>
      <c r="F971" s="219"/>
      <c r="G971" s="219"/>
      <c r="H971" s="219"/>
      <c r="I971" s="231"/>
      <c r="J971" s="219"/>
      <c r="K971" s="231"/>
      <c r="L971" s="231"/>
      <c r="M971" s="231"/>
      <c r="N971" s="231"/>
      <c r="O971" s="219"/>
      <c r="AC971" s="219"/>
    </row>
    <row r="972" customFormat="false" ht="21" hidden="false" customHeight="true" outlineLevel="0" collapsed="false">
      <c r="A972" s="34"/>
      <c r="B972" s="219"/>
      <c r="C972" s="219"/>
      <c r="D972" s="219"/>
      <c r="E972" s="219"/>
      <c r="F972" s="219"/>
      <c r="G972" s="219"/>
      <c r="H972" s="219"/>
      <c r="I972" s="231"/>
      <c r="J972" s="219"/>
      <c r="K972" s="231"/>
      <c r="L972" s="231"/>
      <c r="M972" s="231"/>
      <c r="N972" s="231"/>
      <c r="O972" s="219"/>
      <c r="AC972" s="219"/>
    </row>
    <row r="973" customFormat="false" ht="21" hidden="false" customHeight="true" outlineLevel="0" collapsed="false">
      <c r="A973" s="34"/>
      <c r="B973" s="219"/>
      <c r="C973" s="219"/>
      <c r="D973" s="219"/>
      <c r="E973" s="219"/>
      <c r="F973" s="219"/>
      <c r="G973" s="219"/>
      <c r="H973" s="219"/>
      <c r="I973" s="231"/>
      <c r="J973" s="219"/>
      <c r="K973" s="231"/>
      <c r="L973" s="231"/>
      <c r="M973" s="231"/>
      <c r="N973" s="231"/>
      <c r="O973" s="219"/>
      <c r="AC973" s="219"/>
    </row>
    <row r="974" customFormat="false" ht="21" hidden="false" customHeight="true" outlineLevel="0" collapsed="false">
      <c r="A974" s="34"/>
      <c r="B974" s="219"/>
      <c r="C974" s="219"/>
      <c r="D974" s="219"/>
      <c r="E974" s="219"/>
      <c r="F974" s="219"/>
      <c r="G974" s="219"/>
      <c r="H974" s="219"/>
      <c r="I974" s="231"/>
      <c r="J974" s="219"/>
      <c r="K974" s="231"/>
      <c r="L974" s="231"/>
      <c r="M974" s="231"/>
      <c r="N974" s="231"/>
      <c r="O974" s="219"/>
      <c r="AC974" s="219"/>
    </row>
    <row r="975" customFormat="false" ht="21" hidden="false" customHeight="true" outlineLevel="0" collapsed="false">
      <c r="A975" s="34"/>
      <c r="B975" s="219"/>
      <c r="C975" s="219"/>
      <c r="D975" s="219"/>
      <c r="E975" s="219"/>
      <c r="F975" s="219"/>
      <c r="G975" s="219"/>
      <c r="H975" s="219"/>
      <c r="I975" s="231"/>
      <c r="J975" s="219"/>
      <c r="K975" s="231"/>
      <c r="L975" s="231"/>
      <c r="M975" s="231"/>
      <c r="N975" s="231"/>
      <c r="O975" s="219"/>
      <c r="AC975" s="219"/>
    </row>
    <row r="976" customFormat="false" ht="21" hidden="false" customHeight="true" outlineLevel="0" collapsed="false">
      <c r="A976" s="34"/>
      <c r="B976" s="219"/>
      <c r="C976" s="219"/>
      <c r="D976" s="219"/>
      <c r="E976" s="219"/>
      <c r="F976" s="219"/>
      <c r="G976" s="219"/>
      <c r="H976" s="219"/>
      <c r="I976" s="231"/>
      <c r="J976" s="219"/>
      <c r="K976" s="231"/>
      <c r="L976" s="231"/>
      <c r="M976" s="231"/>
      <c r="N976" s="231"/>
      <c r="O976" s="219"/>
      <c r="AC976" s="219"/>
    </row>
    <row r="977" customFormat="false" ht="21" hidden="false" customHeight="true" outlineLevel="0" collapsed="false">
      <c r="A977" s="34"/>
      <c r="B977" s="219"/>
      <c r="C977" s="219"/>
      <c r="D977" s="219"/>
      <c r="E977" s="219"/>
      <c r="F977" s="219"/>
      <c r="G977" s="219"/>
      <c r="H977" s="219"/>
      <c r="I977" s="231"/>
      <c r="J977" s="219"/>
      <c r="K977" s="231"/>
      <c r="L977" s="231"/>
      <c r="M977" s="231"/>
      <c r="N977" s="231"/>
      <c r="O977" s="219"/>
      <c r="AC977" s="219"/>
    </row>
    <row r="978" customFormat="false" ht="21" hidden="false" customHeight="true" outlineLevel="0" collapsed="false">
      <c r="A978" s="34"/>
      <c r="B978" s="219"/>
      <c r="C978" s="219"/>
      <c r="D978" s="219"/>
      <c r="E978" s="219"/>
      <c r="F978" s="219"/>
      <c r="G978" s="219"/>
      <c r="H978" s="219"/>
      <c r="I978" s="231"/>
      <c r="J978" s="219"/>
      <c r="K978" s="231"/>
      <c r="L978" s="231"/>
      <c r="M978" s="231"/>
      <c r="N978" s="231"/>
      <c r="O978" s="219"/>
      <c r="AC978" s="219"/>
    </row>
    <row r="979" customFormat="false" ht="21" hidden="false" customHeight="true" outlineLevel="0" collapsed="false">
      <c r="A979" s="34"/>
      <c r="B979" s="219"/>
      <c r="C979" s="219"/>
      <c r="D979" s="219"/>
      <c r="E979" s="219"/>
      <c r="F979" s="219"/>
      <c r="G979" s="219"/>
      <c r="H979" s="219"/>
      <c r="I979" s="231"/>
      <c r="J979" s="219"/>
      <c r="K979" s="231"/>
      <c r="L979" s="231"/>
      <c r="M979" s="231"/>
      <c r="N979" s="231"/>
      <c r="O979" s="219"/>
      <c r="AC979" s="219"/>
    </row>
    <row r="980" customFormat="false" ht="21" hidden="false" customHeight="true" outlineLevel="0" collapsed="false">
      <c r="A980" s="34"/>
      <c r="B980" s="219"/>
      <c r="C980" s="219"/>
      <c r="D980" s="219"/>
      <c r="E980" s="219"/>
      <c r="F980" s="219"/>
      <c r="G980" s="219"/>
      <c r="H980" s="219"/>
      <c r="I980" s="231"/>
      <c r="J980" s="219"/>
      <c r="K980" s="231"/>
      <c r="L980" s="231"/>
      <c r="M980" s="231"/>
      <c r="N980" s="231"/>
      <c r="O980" s="219"/>
      <c r="AC980" s="219"/>
    </row>
    <row r="981" customFormat="false" ht="21" hidden="false" customHeight="true" outlineLevel="0" collapsed="false">
      <c r="A981" s="34"/>
      <c r="B981" s="219"/>
      <c r="C981" s="219"/>
      <c r="D981" s="219"/>
      <c r="E981" s="219"/>
      <c r="F981" s="219"/>
      <c r="G981" s="219"/>
      <c r="H981" s="219"/>
      <c r="I981" s="231"/>
      <c r="J981" s="219"/>
      <c r="K981" s="231"/>
      <c r="L981" s="231"/>
      <c r="M981" s="231"/>
      <c r="N981" s="231"/>
      <c r="O981" s="219"/>
      <c r="AC981" s="219"/>
    </row>
    <row r="982" customFormat="false" ht="21" hidden="false" customHeight="true" outlineLevel="0" collapsed="false">
      <c r="A982" s="34"/>
      <c r="B982" s="219"/>
      <c r="C982" s="219"/>
      <c r="D982" s="219"/>
      <c r="E982" s="219"/>
      <c r="F982" s="219"/>
      <c r="G982" s="219"/>
      <c r="H982" s="219"/>
      <c r="I982" s="231"/>
      <c r="J982" s="219"/>
      <c r="K982" s="231"/>
      <c r="L982" s="231"/>
      <c r="M982" s="231"/>
      <c r="N982" s="231"/>
      <c r="O982" s="219"/>
      <c r="AC982" s="219"/>
    </row>
    <row r="983" customFormat="false" ht="21" hidden="false" customHeight="true" outlineLevel="0" collapsed="false">
      <c r="A983" s="34"/>
      <c r="B983" s="219"/>
      <c r="C983" s="219"/>
      <c r="D983" s="219"/>
      <c r="E983" s="219"/>
      <c r="F983" s="219"/>
      <c r="G983" s="219"/>
      <c r="H983" s="219"/>
      <c r="I983" s="231"/>
      <c r="J983" s="219"/>
      <c r="K983" s="231"/>
      <c r="L983" s="231"/>
      <c r="M983" s="231"/>
      <c r="N983" s="231"/>
      <c r="O983" s="219"/>
      <c r="AC983" s="219"/>
    </row>
    <row r="984" customFormat="false" ht="21" hidden="false" customHeight="true" outlineLevel="0" collapsed="false">
      <c r="A984" s="34"/>
      <c r="B984" s="219"/>
      <c r="C984" s="219"/>
      <c r="D984" s="219"/>
      <c r="E984" s="219"/>
      <c r="F984" s="219"/>
      <c r="G984" s="219"/>
      <c r="H984" s="219"/>
      <c r="I984" s="231"/>
      <c r="J984" s="219"/>
      <c r="K984" s="231"/>
      <c r="L984" s="231"/>
      <c r="M984" s="231"/>
      <c r="N984" s="231"/>
      <c r="O984" s="219"/>
      <c r="AC984" s="219"/>
    </row>
    <row r="985" customFormat="false" ht="21" hidden="false" customHeight="true" outlineLevel="0" collapsed="false">
      <c r="A985" s="34"/>
      <c r="B985" s="219"/>
      <c r="C985" s="219"/>
      <c r="D985" s="219"/>
      <c r="E985" s="219"/>
      <c r="F985" s="219"/>
      <c r="G985" s="219"/>
      <c r="H985" s="219"/>
      <c r="I985" s="231"/>
      <c r="J985" s="219"/>
      <c r="K985" s="231"/>
      <c r="L985" s="231"/>
      <c r="M985" s="231"/>
      <c r="N985" s="231"/>
      <c r="O985" s="219"/>
      <c r="AC985" s="219"/>
    </row>
    <row r="986" customFormat="false" ht="21" hidden="false" customHeight="true" outlineLevel="0" collapsed="false">
      <c r="A986" s="34"/>
      <c r="B986" s="219"/>
      <c r="C986" s="219"/>
      <c r="D986" s="219"/>
      <c r="E986" s="219"/>
      <c r="F986" s="219"/>
      <c r="G986" s="219"/>
      <c r="H986" s="219"/>
      <c r="I986" s="231"/>
      <c r="J986" s="219"/>
      <c r="K986" s="231"/>
      <c r="L986" s="231"/>
      <c r="M986" s="231"/>
      <c r="N986" s="231"/>
      <c r="O986" s="219"/>
      <c r="AC986" s="219"/>
    </row>
    <row r="987" customFormat="false" ht="21" hidden="false" customHeight="true" outlineLevel="0" collapsed="false">
      <c r="A987" s="34"/>
      <c r="B987" s="219"/>
      <c r="C987" s="219"/>
      <c r="D987" s="219"/>
      <c r="E987" s="219"/>
      <c r="F987" s="219"/>
      <c r="G987" s="219"/>
      <c r="H987" s="219"/>
      <c r="I987" s="231"/>
      <c r="J987" s="219"/>
      <c r="K987" s="231"/>
      <c r="L987" s="231"/>
      <c r="M987" s="231"/>
      <c r="N987" s="231"/>
      <c r="O987" s="219"/>
      <c r="AC987" s="219"/>
    </row>
    <row r="988" customFormat="false" ht="21" hidden="false" customHeight="true" outlineLevel="0" collapsed="false">
      <c r="A988" s="34"/>
      <c r="B988" s="219"/>
      <c r="C988" s="219"/>
      <c r="D988" s="219"/>
      <c r="E988" s="219"/>
      <c r="F988" s="219"/>
      <c r="G988" s="219"/>
      <c r="H988" s="219"/>
      <c r="I988" s="231"/>
      <c r="J988" s="219"/>
      <c r="K988" s="231"/>
      <c r="L988" s="231"/>
      <c r="M988" s="231"/>
      <c r="N988" s="231"/>
      <c r="O988" s="219"/>
      <c r="AC988" s="219"/>
    </row>
    <row r="989" customFormat="false" ht="21" hidden="false" customHeight="true" outlineLevel="0" collapsed="false">
      <c r="A989" s="34"/>
      <c r="B989" s="219"/>
      <c r="C989" s="219"/>
      <c r="D989" s="219"/>
      <c r="E989" s="219"/>
      <c r="F989" s="219"/>
      <c r="G989" s="219"/>
      <c r="H989" s="219"/>
      <c r="I989" s="231"/>
      <c r="J989" s="219"/>
      <c r="K989" s="231"/>
      <c r="L989" s="231"/>
      <c r="M989" s="231"/>
      <c r="N989" s="231"/>
      <c r="O989" s="219"/>
      <c r="AC989" s="219"/>
    </row>
    <row r="990" customFormat="false" ht="21" hidden="false" customHeight="true" outlineLevel="0" collapsed="false">
      <c r="A990" s="34"/>
      <c r="B990" s="219"/>
      <c r="C990" s="219"/>
      <c r="D990" s="219"/>
      <c r="E990" s="219"/>
      <c r="F990" s="219"/>
      <c r="G990" s="219"/>
      <c r="H990" s="219"/>
      <c r="I990" s="231"/>
      <c r="J990" s="219"/>
      <c r="K990" s="231"/>
      <c r="L990" s="231"/>
      <c r="M990" s="231"/>
      <c r="N990" s="231"/>
      <c r="O990" s="219"/>
      <c r="AC990" s="219"/>
    </row>
    <row r="991" customFormat="false" ht="21" hidden="false" customHeight="true" outlineLevel="0" collapsed="false">
      <c r="A991" s="34"/>
      <c r="B991" s="219"/>
      <c r="C991" s="219"/>
      <c r="D991" s="219"/>
      <c r="E991" s="219"/>
      <c r="F991" s="219"/>
      <c r="G991" s="219"/>
      <c r="H991" s="219"/>
      <c r="I991" s="231"/>
      <c r="J991" s="219"/>
      <c r="K991" s="231"/>
      <c r="L991" s="231"/>
      <c r="M991" s="231"/>
      <c r="N991" s="231"/>
      <c r="O991" s="219"/>
      <c r="AC991" s="219"/>
    </row>
    <row r="992" customFormat="false" ht="21" hidden="false" customHeight="true" outlineLevel="0" collapsed="false">
      <c r="A992" s="34"/>
      <c r="B992" s="219"/>
      <c r="C992" s="219"/>
      <c r="D992" s="219"/>
      <c r="E992" s="219"/>
      <c r="F992" s="219"/>
      <c r="G992" s="219"/>
      <c r="H992" s="219"/>
      <c r="I992" s="231"/>
      <c r="J992" s="219"/>
      <c r="K992" s="231"/>
      <c r="L992" s="231"/>
      <c r="M992" s="231"/>
      <c r="N992" s="231"/>
      <c r="O992" s="219"/>
      <c r="AC992" s="219"/>
    </row>
    <row r="993" customFormat="false" ht="21" hidden="false" customHeight="true" outlineLevel="0" collapsed="false">
      <c r="A993" s="34"/>
      <c r="B993" s="219"/>
      <c r="C993" s="219"/>
      <c r="D993" s="219"/>
      <c r="E993" s="219"/>
      <c r="F993" s="219"/>
      <c r="G993" s="219"/>
      <c r="H993" s="219"/>
      <c r="I993" s="231"/>
      <c r="J993" s="219"/>
      <c r="K993" s="231"/>
      <c r="L993" s="231"/>
      <c r="M993" s="231"/>
      <c r="N993" s="231"/>
      <c r="O993" s="219"/>
      <c r="AC993" s="219"/>
    </row>
    <row r="994" customFormat="false" ht="21" hidden="false" customHeight="true" outlineLevel="0" collapsed="false">
      <c r="A994" s="34"/>
      <c r="B994" s="219"/>
      <c r="C994" s="219"/>
      <c r="D994" s="219"/>
      <c r="E994" s="219"/>
      <c r="F994" s="219"/>
      <c r="G994" s="219"/>
      <c r="H994" s="219"/>
      <c r="I994" s="231"/>
      <c r="J994" s="219"/>
      <c r="K994" s="231"/>
      <c r="L994" s="231"/>
      <c r="M994" s="231"/>
      <c r="N994" s="231"/>
      <c r="O994" s="219"/>
      <c r="AC994" s="219"/>
    </row>
    <row r="995" customFormat="false" ht="21" hidden="false" customHeight="true" outlineLevel="0" collapsed="false">
      <c r="A995" s="34"/>
      <c r="B995" s="219"/>
      <c r="C995" s="219"/>
      <c r="D995" s="219"/>
      <c r="E995" s="219"/>
      <c r="F995" s="219"/>
      <c r="G995" s="219"/>
      <c r="H995" s="219"/>
      <c r="I995" s="231"/>
      <c r="J995" s="219"/>
      <c r="K995" s="231"/>
      <c r="L995" s="231"/>
      <c r="M995" s="231"/>
      <c r="N995" s="231"/>
      <c r="O995" s="219"/>
      <c r="AC995" s="219"/>
    </row>
    <row r="996" customFormat="false" ht="21" hidden="false" customHeight="true" outlineLevel="0" collapsed="false">
      <c r="A996" s="34"/>
      <c r="B996" s="219"/>
      <c r="C996" s="219"/>
      <c r="D996" s="219"/>
      <c r="E996" s="219"/>
      <c r="F996" s="219"/>
      <c r="G996" s="219"/>
      <c r="H996" s="219"/>
      <c r="I996" s="231"/>
      <c r="J996" s="219"/>
      <c r="K996" s="231"/>
      <c r="L996" s="231"/>
      <c r="M996" s="231"/>
      <c r="N996" s="231"/>
      <c r="O996" s="219"/>
      <c r="AC996" s="219"/>
    </row>
    <row r="997" customFormat="false" ht="21" hidden="false" customHeight="true" outlineLevel="0" collapsed="false">
      <c r="A997" s="34"/>
      <c r="B997" s="219"/>
      <c r="C997" s="219"/>
      <c r="D997" s="219"/>
      <c r="E997" s="219"/>
      <c r="F997" s="219"/>
      <c r="G997" s="219"/>
      <c r="H997" s="219"/>
      <c r="I997" s="231"/>
      <c r="J997" s="219"/>
      <c r="K997" s="231"/>
      <c r="L997" s="231"/>
      <c r="M997" s="231"/>
      <c r="N997" s="231"/>
      <c r="O997" s="219"/>
      <c r="AC997" s="219"/>
    </row>
    <row r="998" customFormat="false" ht="21" hidden="false" customHeight="true" outlineLevel="0" collapsed="false">
      <c r="A998" s="34"/>
      <c r="B998" s="219"/>
      <c r="C998" s="219"/>
      <c r="D998" s="219"/>
      <c r="E998" s="219"/>
      <c r="F998" s="219"/>
      <c r="G998" s="219"/>
      <c r="H998" s="219"/>
      <c r="I998" s="231"/>
      <c r="J998" s="219"/>
      <c r="K998" s="231"/>
      <c r="L998" s="231"/>
      <c r="M998" s="231"/>
      <c r="N998" s="231"/>
      <c r="O998" s="219"/>
      <c r="AC998" s="219"/>
    </row>
    <row r="999" customFormat="false" ht="21" hidden="false" customHeight="true" outlineLevel="0" collapsed="false">
      <c r="A999" s="34"/>
      <c r="B999" s="219"/>
      <c r="C999" s="219"/>
      <c r="D999" s="219"/>
      <c r="E999" s="219"/>
      <c r="F999" s="219"/>
      <c r="G999" s="219"/>
      <c r="H999" s="219"/>
      <c r="I999" s="231"/>
      <c r="J999" s="219"/>
      <c r="K999" s="231"/>
      <c r="L999" s="231"/>
      <c r="M999" s="231"/>
      <c r="N999" s="231"/>
      <c r="O999" s="219"/>
      <c r="AC999" s="219"/>
    </row>
    <row r="1000" customFormat="false" ht="21" hidden="false" customHeight="true" outlineLevel="0" collapsed="false">
      <c r="A1000" s="34"/>
      <c r="B1000" s="219"/>
      <c r="C1000" s="219"/>
      <c r="D1000" s="219"/>
      <c r="E1000" s="219"/>
      <c r="F1000" s="219"/>
      <c r="G1000" s="219"/>
      <c r="H1000" s="219"/>
      <c r="I1000" s="231"/>
      <c r="J1000" s="219"/>
      <c r="K1000" s="231"/>
      <c r="L1000" s="231"/>
      <c r="M1000" s="231"/>
      <c r="N1000" s="231"/>
      <c r="O1000" s="219"/>
      <c r="AC1000" s="219"/>
    </row>
  </sheetData>
  <printOptions headings="false" gridLines="false" gridLinesSet="true" horizontalCentered="true" verticalCentered="true"/>
  <pageMargins left="0.5" right="0.5" top="0.5" bottom="0.5" header="0.511811023622047" footer="0.511811023622047"/>
  <pageSetup paperSize="1" scale="100" fitToWidth="1" fitToHeight="1" pageOrder="overThenDown"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43.63"/>
    <col collapsed="false" customWidth="true" hidden="false" outlineLevel="0" max="7" min="2" style="0" width="11.63"/>
    <col collapsed="false" customWidth="true" hidden="false" outlineLevel="0" max="8" min="8" style="0" width="43.51"/>
    <col collapsed="false" customWidth="true" hidden="false" outlineLevel="0" max="9" min="9" style="0" width="11.63"/>
    <col collapsed="false" customWidth="true" hidden="false" outlineLevel="0" max="14" min="10" style="0" width="12"/>
    <col collapsed="false" customWidth="true" hidden="false" outlineLevel="0" max="15" min="15" style="0" width="12.25"/>
    <col collapsed="false" customWidth="true" hidden="false" outlineLevel="0" max="1023" min="16" style="0" width="2.75"/>
    <col collapsed="false" customWidth="true" hidden="false" outlineLevel="0" max="1024" min="1024" style="0" width="11.5"/>
  </cols>
  <sheetData>
    <row r="1" customFormat="false" ht="17.25" hidden="false" customHeight="true" outlineLevel="0" collapsed="false">
      <c r="A1" s="232" t="s">
        <v>416</v>
      </c>
      <c r="B1" s="233" t="s">
        <v>417</v>
      </c>
      <c r="C1" s="234" t="s">
        <v>418</v>
      </c>
      <c r="D1" s="235" t="s">
        <v>419</v>
      </c>
      <c r="E1" s="235" t="s">
        <v>420</v>
      </c>
      <c r="F1" s="235" t="s">
        <v>421</v>
      </c>
      <c r="G1" s="235" t="s">
        <v>422</v>
      </c>
      <c r="H1" s="232" t="s">
        <v>416</v>
      </c>
      <c r="I1" s="235" t="s">
        <v>423</v>
      </c>
      <c r="J1" s="235" t="s">
        <v>424</v>
      </c>
      <c r="K1" s="235" t="s">
        <v>425</v>
      </c>
      <c r="L1" s="235" t="s">
        <v>426</v>
      </c>
      <c r="M1" s="235" t="s">
        <v>427</v>
      </c>
      <c r="N1" s="235" t="s">
        <v>428</v>
      </c>
      <c r="O1" s="235" t="s">
        <v>429</v>
      </c>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c r="BF1" s="236"/>
      <c r="BG1" s="236"/>
      <c r="BH1" s="236"/>
      <c r="BI1" s="236"/>
      <c r="BJ1" s="236"/>
      <c r="BK1" s="236"/>
      <c r="BL1" s="236"/>
      <c r="BM1" s="236"/>
      <c r="BN1" s="236"/>
      <c r="BO1" s="236"/>
      <c r="BP1" s="236"/>
      <c r="BQ1" s="236"/>
      <c r="BR1" s="236"/>
      <c r="BS1" s="236"/>
      <c r="BT1" s="236"/>
      <c r="BU1" s="236"/>
      <c r="BV1" s="236"/>
      <c r="BW1" s="236"/>
      <c r="BX1" s="236"/>
      <c r="BY1" s="236"/>
      <c r="BZ1" s="236"/>
      <c r="CA1" s="236"/>
      <c r="CB1" s="236"/>
      <c r="CC1" s="236"/>
      <c r="CD1" s="236"/>
      <c r="CE1" s="236"/>
      <c r="CF1" s="236"/>
      <c r="CG1" s="236"/>
      <c r="CH1" s="236"/>
      <c r="CI1" s="236"/>
      <c r="CJ1" s="236"/>
      <c r="CK1" s="236"/>
      <c r="CL1" s="236"/>
      <c r="CM1" s="236"/>
      <c r="CN1" s="236"/>
      <c r="CO1" s="236"/>
      <c r="CP1" s="236"/>
      <c r="CQ1" s="236"/>
      <c r="CR1" s="236"/>
      <c r="CS1" s="236"/>
      <c r="CT1" s="236"/>
      <c r="CU1" s="236"/>
      <c r="CV1" s="236"/>
      <c r="CW1" s="236"/>
      <c r="CX1" s="236"/>
      <c r="CY1" s="236"/>
      <c r="CZ1" s="236"/>
      <c r="DA1" s="236"/>
      <c r="DB1" s="236"/>
      <c r="DC1" s="236"/>
      <c r="DD1" s="236"/>
      <c r="DE1" s="236"/>
      <c r="DF1" s="236"/>
      <c r="DG1" s="236"/>
      <c r="DH1" s="236"/>
      <c r="DI1" s="236"/>
      <c r="DJ1" s="236"/>
      <c r="DK1" s="236"/>
      <c r="DL1" s="236"/>
      <c r="DM1" s="236"/>
      <c r="DN1" s="236"/>
      <c r="DO1" s="236"/>
      <c r="DP1" s="236"/>
      <c r="DQ1" s="236"/>
      <c r="DR1" s="236"/>
      <c r="DS1" s="236"/>
      <c r="DT1" s="236"/>
      <c r="DU1" s="236"/>
      <c r="DV1" s="236"/>
      <c r="DW1" s="236"/>
      <c r="DX1" s="236"/>
      <c r="DY1" s="236"/>
      <c r="DZ1" s="236"/>
      <c r="EA1" s="236"/>
      <c r="EB1" s="236"/>
      <c r="EC1" s="236"/>
      <c r="ED1" s="236"/>
      <c r="EE1" s="236"/>
      <c r="EF1" s="236"/>
      <c r="EG1" s="236"/>
      <c r="EH1" s="236"/>
      <c r="EI1" s="236"/>
      <c r="EJ1" s="236"/>
      <c r="EK1" s="236"/>
      <c r="EL1" s="236"/>
      <c r="EM1" s="236"/>
      <c r="EN1" s="236"/>
      <c r="EO1" s="236"/>
      <c r="EP1" s="236"/>
      <c r="EQ1" s="236"/>
      <c r="ER1" s="236"/>
      <c r="ES1" s="236"/>
      <c r="ET1" s="236"/>
      <c r="EU1" s="236"/>
      <c r="EV1" s="236"/>
      <c r="EW1" s="236"/>
      <c r="EX1" s="236"/>
      <c r="EY1" s="236"/>
      <c r="EZ1" s="236"/>
      <c r="FA1" s="236"/>
      <c r="FB1" s="236"/>
      <c r="FC1" s="236"/>
      <c r="FD1" s="236"/>
      <c r="FE1" s="236"/>
      <c r="FF1" s="236"/>
      <c r="FG1" s="236"/>
      <c r="FH1" s="236"/>
      <c r="FI1" s="236"/>
      <c r="FJ1" s="236"/>
      <c r="FK1" s="236"/>
      <c r="FL1" s="236"/>
      <c r="FM1" s="236"/>
      <c r="FN1" s="236"/>
      <c r="FO1" s="236"/>
      <c r="FP1" s="236"/>
      <c r="FQ1" s="236"/>
      <c r="FR1" s="236"/>
      <c r="FS1" s="236"/>
      <c r="FT1" s="236"/>
      <c r="FU1" s="236"/>
      <c r="FV1" s="236"/>
      <c r="FW1" s="236"/>
      <c r="FX1" s="236"/>
      <c r="FY1" s="236"/>
      <c r="FZ1" s="236"/>
      <c r="GA1" s="236"/>
      <c r="GB1" s="236"/>
      <c r="GC1" s="236"/>
      <c r="GD1" s="236"/>
      <c r="GE1" s="236"/>
      <c r="GF1" s="236"/>
      <c r="GG1" s="236"/>
      <c r="GH1" s="236"/>
      <c r="GI1" s="236"/>
      <c r="GJ1" s="236"/>
      <c r="GK1" s="236"/>
      <c r="GL1" s="236"/>
      <c r="GM1" s="236"/>
      <c r="GN1" s="236"/>
      <c r="GO1" s="236"/>
      <c r="GP1" s="236"/>
      <c r="GQ1" s="236"/>
      <c r="GR1" s="236"/>
      <c r="GS1" s="236"/>
      <c r="GT1" s="236"/>
      <c r="GU1" s="236"/>
      <c r="GV1" s="236"/>
      <c r="GW1" s="236"/>
      <c r="GX1" s="236"/>
      <c r="GY1" s="236"/>
      <c r="GZ1" s="236"/>
      <c r="HA1" s="236"/>
      <c r="HB1" s="236"/>
      <c r="HC1" s="236"/>
      <c r="HD1" s="236"/>
      <c r="HE1" s="236"/>
      <c r="HF1" s="236"/>
      <c r="HG1" s="236"/>
      <c r="HH1" s="236"/>
      <c r="HI1" s="236"/>
      <c r="HJ1" s="236"/>
      <c r="HK1" s="236"/>
      <c r="HL1" s="236"/>
      <c r="HM1" s="236"/>
      <c r="HN1" s="236"/>
      <c r="HO1" s="236"/>
      <c r="HP1" s="236"/>
      <c r="HQ1" s="236"/>
      <c r="HR1" s="236"/>
      <c r="HS1" s="236"/>
      <c r="HT1" s="236"/>
      <c r="HU1" s="236"/>
      <c r="HV1" s="236"/>
      <c r="HW1" s="236"/>
      <c r="HX1" s="236"/>
      <c r="HY1" s="236"/>
      <c r="HZ1" s="236"/>
      <c r="IA1" s="236"/>
      <c r="IB1" s="236"/>
      <c r="IC1" s="236"/>
      <c r="ID1" s="236"/>
      <c r="IE1" s="236"/>
      <c r="IF1" s="236"/>
      <c r="IG1" s="236"/>
      <c r="IH1" s="236"/>
      <c r="II1" s="236"/>
      <c r="IJ1" s="236"/>
      <c r="IK1" s="236"/>
      <c r="IL1" s="236"/>
      <c r="IM1" s="236"/>
      <c r="IN1" s="236"/>
      <c r="IO1" s="236"/>
      <c r="IP1" s="236"/>
      <c r="IQ1" s="236"/>
      <c r="IR1" s="236"/>
      <c r="IS1" s="236"/>
      <c r="IT1" s="236"/>
      <c r="IU1" s="236"/>
      <c r="IV1" s="236"/>
      <c r="IW1" s="236"/>
      <c r="IX1" s="236"/>
      <c r="IY1" s="236"/>
      <c r="IZ1" s="236"/>
      <c r="JA1" s="236"/>
      <c r="JB1" s="236"/>
      <c r="JC1" s="236"/>
      <c r="JD1" s="236"/>
      <c r="JE1" s="236"/>
      <c r="JF1" s="236"/>
      <c r="JG1" s="236"/>
      <c r="JH1" s="236"/>
      <c r="JI1" s="236"/>
      <c r="JJ1" s="236"/>
      <c r="JK1" s="236"/>
      <c r="JL1" s="236"/>
      <c r="JM1" s="236"/>
      <c r="JN1" s="236"/>
      <c r="JO1" s="236"/>
      <c r="JP1" s="236"/>
      <c r="JQ1" s="236"/>
      <c r="JR1" s="236"/>
      <c r="JS1" s="236"/>
      <c r="JT1" s="236"/>
      <c r="JU1" s="236"/>
      <c r="JV1" s="236"/>
      <c r="JW1" s="236"/>
      <c r="JX1" s="236"/>
      <c r="JY1" s="236"/>
      <c r="JZ1" s="236"/>
      <c r="KA1" s="236"/>
      <c r="KB1" s="236"/>
      <c r="KC1" s="236"/>
      <c r="KD1" s="236"/>
      <c r="KE1" s="236"/>
      <c r="KF1" s="236"/>
      <c r="KG1" s="236"/>
      <c r="KH1" s="236"/>
      <c r="KI1" s="236"/>
      <c r="KJ1" s="236"/>
      <c r="KK1" s="236"/>
      <c r="KL1" s="236"/>
      <c r="KM1" s="236"/>
      <c r="KN1" s="236"/>
      <c r="KO1" s="236"/>
      <c r="KP1" s="236"/>
      <c r="KQ1" s="236"/>
      <c r="KR1" s="236"/>
      <c r="KS1" s="236"/>
      <c r="KT1" s="236"/>
      <c r="KU1" s="236"/>
      <c r="KV1" s="236"/>
      <c r="KW1" s="236"/>
      <c r="KX1" s="236"/>
      <c r="KY1" s="236"/>
      <c r="KZ1" s="236"/>
      <c r="LA1" s="236"/>
      <c r="LB1" s="236"/>
      <c r="LC1" s="236"/>
      <c r="LD1" s="236"/>
      <c r="LE1" s="236"/>
      <c r="LF1" s="236"/>
      <c r="LG1" s="236"/>
      <c r="LH1" s="236"/>
      <c r="LI1" s="236"/>
      <c r="LJ1" s="236"/>
      <c r="LK1" s="236"/>
      <c r="LL1" s="236"/>
      <c r="LM1" s="236"/>
      <c r="LN1" s="236"/>
      <c r="LO1" s="236"/>
      <c r="LP1" s="236"/>
      <c r="LQ1" s="236"/>
      <c r="LR1" s="236"/>
      <c r="LS1" s="236"/>
      <c r="LT1" s="236"/>
      <c r="LU1" s="236"/>
      <c r="LV1" s="236"/>
      <c r="LW1" s="236"/>
      <c r="LX1" s="236"/>
      <c r="LY1" s="236"/>
      <c r="LZ1" s="236"/>
      <c r="MA1" s="236"/>
      <c r="MB1" s="236"/>
      <c r="MC1" s="236"/>
      <c r="MD1" s="236"/>
      <c r="ME1" s="236"/>
      <c r="MF1" s="236"/>
      <c r="MG1" s="236"/>
      <c r="MH1" s="236"/>
      <c r="MI1" s="236"/>
      <c r="MJ1" s="236"/>
      <c r="MK1" s="236"/>
      <c r="ML1" s="236"/>
      <c r="MM1" s="236"/>
      <c r="MN1" s="236"/>
      <c r="MO1" s="236"/>
      <c r="MP1" s="236"/>
      <c r="MQ1" s="236"/>
      <c r="MR1" s="236"/>
      <c r="MS1" s="236"/>
      <c r="MT1" s="236"/>
      <c r="MU1" s="236"/>
      <c r="MV1" s="236"/>
      <c r="MW1" s="236"/>
      <c r="MX1" s="236"/>
      <c r="MY1" s="236"/>
      <c r="MZ1" s="236"/>
      <c r="NA1" s="236"/>
      <c r="NB1" s="236"/>
      <c r="NC1" s="236"/>
      <c r="ND1" s="236"/>
      <c r="NE1" s="236"/>
      <c r="NF1" s="236"/>
      <c r="NG1" s="236"/>
      <c r="NH1" s="236"/>
      <c r="NI1" s="236"/>
      <c r="NJ1" s="236"/>
      <c r="NK1" s="236"/>
      <c r="NL1" s="236"/>
      <c r="NM1" s="236"/>
      <c r="NN1" s="236"/>
      <c r="NO1" s="236"/>
      <c r="NP1" s="236"/>
      <c r="NQ1" s="236"/>
      <c r="NR1" s="236"/>
      <c r="NS1" s="236"/>
      <c r="NT1" s="236"/>
      <c r="NU1" s="236"/>
      <c r="NV1" s="236"/>
      <c r="NW1" s="236"/>
      <c r="NX1" s="236"/>
      <c r="NY1" s="236"/>
      <c r="NZ1" s="236"/>
      <c r="OA1" s="236"/>
      <c r="OB1" s="236"/>
      <c r="OC1" s="236"/>
      <c r="OD1" s="236"/>
      <c r="OE1" s="236"/>
      <c r="OF1" s="236"/>
      <c r="OG1" s="236"/>
      <c r="OH1" s="236"/>
      <c r="OI1" s="236"/>
      <c r="OJ1" s="236"/>
      <c r="OK1" s="236"/>
      <c r="OL1" s="236"/>
      <c r="OM1" s="236"/>
      <c r="ON1" s="236"/>
      <c r="OO1" s="236"/>
      <c r="OP1" s="236"/>
      <c r="OQ1" s="236"/>
      <c r="OR1" s="236"/>
      <c r="OS1" s="236"/>
      <c r="OT1" s="236"/>
      <c r="OU1" s="236"/>
      <c r="OV1" s="236"/>
      <c r="OW1" s="236"/>
      <c r="OX1" s="236"/>
      <c r="OY1" s="236"/>
      <c r="OZ1" s="236"/>
      <c r="PA1" s="236"/>
      <c r="PB1" s="236"/>
      <c r="PC1" s="236"/>
      <c r="PD1" s="236"/>
      <c r="PE1" s="236"/>
      <c r="PF1" s="236"/>
      <c r="PG1" s="236"/>
      <c r="PH1" s="236"/>
      <c r="PI1" s="236"/>
      <c r="PJ1" s="236"/>
      <c r="PK1" s="236"/>
      <c r="PL1" s="236"/>
      <c r="PM1" s="236"/>
      <c r="PN1" s="236"/>
      <c r="PO1" s="236"/>
      <c r="PP1" s="236"/>
      <c r="PQ1" s="236"/>
      <c r="PR1" s="236"/>
      <c r="PS1" s="236"/>
      <c r="PT1" s="236"/>
      <c r="PU1" s="236"/>
      <c r="PV1" s="236"/>
      <c r="PW1" s="236"/>
      <c r="PX1" s="236"/>
      <c r="PY1" s="236"/>
      <c r="PZ1" s="236"/>
      <c r="QA1" s="236"/>
      <c r="QB1" s="236"/>
      <c r="QC1" s="236"/>
      <c r="QD1" s="236"/>
      <c r="QE1" s="236"/>
      <c r="QF1" s="236"/>
      <c r="QG1" s="236"/>
      <c r="QH1" s="236"/>
      <c r="QI1" s="236"/>
      <c r="QJ1" s="236"/>
      <c r="QK1" s="236"/>
      <c r="QL1" s="236"/>
      <c r="QM1" s="236"/>
      <c r="QN1" s="236"/>
      <c r="QO1" s="236"/>
      <c r="QP1" s="236"/>
      <c r="QQ1" s="236"/>
      <c r="QR1" s="236"/>
      <c r="QS1" s="236"/>
      <c r="QT1" s="236"/>
      <c r="QU1" s="236"/>
      <c r="QV1" s="236"/>
      <c r="QW1" s="236"/>
      <c r="QX1" s="236"/>
      <c r="QY1" s="236"/>
      <c r="QZ1" s="236"/>
      <c r="RA1" s="236"/>
      <c r="RB1" s="236"/>
      <c r="RC1" s="236"/>
      <c r="RD1" s="236"/>
      <c r="RE1" s="236"/>
      <c r="RF1" s="236"/>
      <c r="RG1" s="236"/>
      <c r="RH1" s="236"/>
      <c r="RI1" s="236"/>
      <c r="RJ1" s="236"/>
      <c r="RK1" s="236"/>
      <c r="RL1" s="236"/>
      <c r="RM1" s="236"/>
      <c r="RN1" s="236"/>
      <c r="RO1" s="236"/>
      <c r="RP1" s="236"/>
      <c r="RQ1" s="236"/>
      <c r="RR1" s="236"/>
      <c r="RS1" s="236"/>
      <c r="RT1" s="236"/>
      <c r="RU1" s="236"/>
      <c r="RV1" s="236"/>
      <c r="RW1" s="236"/>
      <c r="RX1" s="236"/>
      <c r="RY1" s="236"/>
      <c r="RZ1" s="236"/>
      <c r="SA1" s="236"/>
      <c r="SB1" s="236"/>
      <c r="SC1" s="236"/>
      <c r="SD1" s="236"/>
      <c r="SE1" s="236"/>
      <c r="SF1" s="236"/>
      <c r="SG1" s="236"/>
      <c r="SH1" s="236"/>
      <c r="SI1" s="236"/>
      <c r="SJ1" s="236"/>
      <c r="SK1" s="236"/>
      <c r="SL1" s="236"/>
      <c r="SM1" s="236"/>
      <c r="SN1" s="236"/>
      <c r="SO1" s="236"/>
      <c r="SP1" s="236"/>
      <c r="SQ1" s="236"/>
      <c r="SR1" s="236"/>
      <c r="SS1" s="236"/>
      <c r="ST1" s="236"/>
      <c r="SU1" s="236"/>
      <c r="SV1" s="236"/>
      <c r="SW1" s="236"/>
      <c r="SX1" s="236"/>
      <c r="SY1" s="236"/>
      <c r="SZ1" s="236"/>
      <c r="TA1" s="236"/>
      <c r="TB1" s="236"/>
      <c r="TC1" s="236"/>
      <c r="TD1" s="236"/>
      <c r="TE1" s="236"/>
      <c r="TF1" s="236"/>
      <c r="TG1" s="236"/>
      <c r="TH1" s="236"/>
      <c r="TI1" s="236"/>
      <c r="TJ1" s="236"/>
      <c r="TK1" s="236"/>
      <c r="TL1" s="236"/>
      <c r="TM1" s="236"/>
      <c r="TN1" s="236"/>
      <c r="TO1" s="236"/>
      <c r="TP1" s="236"/>
      <c r="TQ1" s="236"/>
      <c r="TR1" s="236"/>
      <c r="TS1" s="236"/>
      <c r="TT1" s="236"/>
      <c r="TU1" s="236"/>
      <c r="TV1" s="236"/>
      <c r="TW1" s="236"/>
      <c r="TX1" s="236"/>
      <c r="TY1" s="236"/>
      <c r="TZ1" s="236"/>
      <c r="UA1" s="236"/>
      <c r="UB1" s="236"/>
      <c r="UC1" s="236"/>
      <c r="UD1" s="236"/>
      <c r="UE1" s="236"/>
      <c r="UF1" s="236"/>
      <c r="UG1" s="236"/>
      <c r="UH1" s="236"/>
      <c r="UI1" s="236"/>
      <c r="UJ1" s="236"/>
      <c r="UK1" s="236"/>
      <c r="UL1" s="236"/>
      <c r="UM1" s="236"/>
      <c r="UN1" s="236"/>
      <c r="UO1" s="236"/>
      <c r="UP1" s="236"/>
      <c r="UQ1" s="236"/>
      <c r="UR1" s="236"/>
      <c r="US1" s="236"/>
      <c r="UT1" s="236"/>
      <c r="UU1" s="236"/>
      <c r="UV1" s="236"/>
      <c r="UW1" s="236"/>
      <c r="UX1" s="236"/>
      <c r="UY1" s="236"/>
      <c r="UZ1" s="236"/>
      <c r="VA1" s="236"/>
      <c r="VB1" s="236"/>
      <c r="VC1" s="236"/>
      <c r="VD1" s="236"/>
      <c r="VE1" s="236"/>
      <c r="VF1" s="236"/>
      <c r="VG1" s="236"/>
      <c r="VH1" s="236"/>
      <c r="VI1" s="236"/>
      <c r="VJ1" s="236"/>
      <c r="VK1" s="236"/>
      <c r="VL1" s="236"/>
      <c r="VM1" s="236"/>
      <c r="VN1" s="236"/>
      <c r="VO1" s="236"/>
      <c r="VP1" s="236"/>
      <c r="VQ1" s="236"/>
      <c r="VR1" s="236"/>
      <c r="VS1" s="236"/>
      <c r="VT1" s="236"/>
      <c r="VU1" s="236"/>
      <c r="VV1" s="236"/>
      <c r="VW1" s="236"/>
      <c r="VX1" s="236"/>
      <c r="VY1" s="236"/>
      <c r="VZ1" s="236"/>
      <c r="WA1" s="236"/>
      <c r="WB1" s="236"/>
      <c r="WC1" s="236"/>
      <c r="WD1" s="236"/>
      <c r="WE1" s="236"/>
      <c r="WF1" s="236"/>
      <c r="WG1" s="236"/>
      <c r="WH1" s="236"/>
      <c r="WI1" s="236"/>
      <c r="WJ1" s="236"/>
      <c r="WK1" s="236"/>
      <c r="WL1" s="236"/>
      <c r="WM1" s="236"/>
      <c r="WN1" s="236"/>
      <c r="WO1" s="236"/>
      <c r="WP1" s="236"/>
      <c r="WQ1" s="236"/>
      <c r="WR1" s="236"/>
      <c r="WS1" s="236"/>
      <c r="WT1" s="236"/>
      <c r="WU1" s="236"/>
      <c r="WV1" s="236"/>
      <c r="WW1" s="236"/>
      <c r="WX1" s="236"/>
      <c r="WY1" s="236"/>
      <c r="WZ1" s="236"/>
      <c r="XA1" s="236"/>
      <c r="XB1" s="236"/>
      <c r="XC1" s="236"/>
      <c r="XD1" s="236"/>
      <c r="XE1" s="236"/>
      <c r="XF1" s="236"/>
      <c r="XG1" s="236"/>
      <c r="XH1" s="236"/>
      <c r="XI1" s="236"/>
      <c r="XJ1" s="236"/>
      <c r="XK1" s="236"/>
      <c r="XL1" s="236"/>
      <c r="XM1" s="236"/>
      <c r="XN1" s="236"/>
      <c r="XO1" s="236"/>
      <c r="XP1" s="236"/>
      <c r="XQ1" s="236"/>
      <c r="XR1" s="236"/>
      <c r="XS1" s="236"/>
      <c r="XT1" s="236"/>
      <c r="XU1" s="236"/>
      <c r="XV1" s="236"/>
      <c r="XW1" s="236"/>
      <c r="XX1" s="236"/>
      <c r="XY1" s="236"/>
      <c r="XZ1" s="236"/>
      <c r="YA1" s="236"/>
      <c r="YB1" s="236"/>
      <c r="YC1" s="236"/>
      <c r="YD1" s="236"/>
      <c r="YE1" s="236"/>
      <c r="YF1" s="236"/>
      <c r="YG1" s="236"/>
      <c r="YH1" s="236"/>
      <c r="YI1" s="236"/>
      <c r="YJ1" s="236"/>
      <c r="YK1" s="236"/>
      <c r="YL1" s="236"/>
      <c r="YM1" s="236"/>
      <c r="YN1" s="236"/>
      <c r="YO1" s="236"/>
      <c r="YP1" s="236"/>
      <c r="YQ1" s="236"/>
      <c r="YR1" s="236"/>
      <c r="YS1" s="236"/>
      <c r="YT1" s="236"/>
      <c r="YU1" s="236"/>
      <c r="YV1" s="236"/>
      <c r="YW1" s="236"/>
      <c r="YX1" s="236"/>
      <c r="YY1" s="236"/>
      <c r="YZ1" s="236"/>
      <c r="ZA1" s="236"/>
      <c r="ZB1" s="236"/>
      <c r="ZC1" s="236"/>
      <c r="ZD1" s="236"/>
      <c r="ZE1" s="236"/>
      <c r="ZF1" s="236"/>
      <c r="ZG1" s="236"/>
      <c r="ZH1" s="236"/>
      <c r="ZI1" s="236"/>
      <c r="ZJ1" s="236"/>
      <c r="ZK1" s="236"/>
      <c r="ZL1" s="236"/>
      <c r="ZM1" s="236"/>
      <c r="ZN1" s="236"/>
      <c r="ZO1" s="236"/>
      <c r="ZP1" s="236"/>
      <c r="ZQ1" s="236"/>
      <c r="ZR1" s="236"/>
      <c r="ZS1" s="236"/>
      <c r="ZT1" s="236"/>
      <c r="ZU1" s="236"/>
      <c r="ZV1" s="236"/>
      <c r="ZW1" s="236"/>
      <c r="ZX1" s="236"/>
      <c r="ZY1" s="236"/>
      <c r="ZZ1" s="236"/>
      <c r="AAA1" s="236"/>
      <c r="AAB1" s="236"/>
      <c r="AAC1" s="236"/>
      <c r="AAD1" s="236"/>
      <c r="AAE1" s="236"/>
      <c r="AAF1" s="236"/>
      <c r="AAG1" s="236"/>
      <c r="AAH1" s="236"/>
      <c r="AAI1" s="236"/>
      <c r="AAJ1" s="236"/>
      <c r="AAK1" s="236"/>
      <c r="AAL1" s="236"/>
      <c r="AAM1" s="236"/>
      <c r="AAN1" s="236"/>
      <c r="AAO1" s="236"/>
      <c r="AAP1" s="236"/>
      <c r="AAQ1" s="236"/>
      <c r="AAR1" s="236"/>
      <c r="AAS1" s="236"/>
      <c r="AAT1" s="236"/>
      <c r="AAU1" s="236"/>
      <c r="AAV1" s="236"/>
      <c r="AAW1" s="236"/>
      <c r="AAX1" s="236"/>
      <c r="AAY1" s="236"/>
      <c r="AAZ1" s="236"/>
      <c r="ABA1" s="236"/>
      <c r="ABB1" s="236"/>
      <c r="ABC1" s="236"/>
      <c r="ABD1" s="236"/>
      <c r="ABE1" s="236"/>
      <c r="ABF1" s="236"/>
      <c r="ABG1" s="236"/>
      <c r="ABH1" s="236"/>
      <c r="ABI1" s="236"/>
      <c r="ABJ1" s="236"/>
      <c r="ABK1" s="236"/>
      <c r="ABL1" s="236"/>
      <c r="ABM1" s="236"/>
      <c r="ABN1" s="236"/>
      <c r="ABO1" s="236"/>
      <c r="ABP1" s="236"/>
      <c r="ABQ1" s="236"/>
      <c r="ABR1" s="236"/>
      <c r="ABS1" s="236"/>
      <c r="ABT1" s="236"/>
      <c r="ABU1" s="236"/>
      <c r="ABV1" s="236"/>
      <c r="ABW1" s="236"/>
      <c r="ABX1" s="236"/>
      <c r="ABY1" s="236"/>
      <c r="ABZ1" s="236"/>
      <c r="ACA1" s="236"/>
      <c r="ACB1" s="236"/>
      <c r="ACC1" s="236"/>
      <c r="ACD1" s="236"/>
      <c r="ACE1" s="236"/>
      <c r="ACF1" s="236"/>
      <c r="ACG1" s="236"/>
      <c r="ACH1" s="236"/>
      <c r="ACI1" s="236"/>
      <c r="ACJ1" s="236"/>
      <c r="ACK1" s="236"/>
      <c r="ACL1" s="236"/>
      <c r="ACM1" s="236"/>
      <c r="ACN1" s="236"/>
      <c r="ACO1" s="236"/>
      <c r="ACP1" s="236"/>
      <c r="ACQ1" s="236"/>
      <c r="ACR1" s="236"/>
      <c r="ACS1" s="236"/>
      <c r="ACT1" s="236"/>
      <c r="ACU1" s="236"/>
      <c r="ACV1" s="236"/>
      <c r="ACW1" s="236"/>
      <c r="ACX1" s="236"/>
      <c r="ACY1" s="236"/>
      <c r="ACZ1" s="236"/>
      <c r="ADA1" s="236"/>
      <c r="ADB1" s="236"/>
      <c r="ADC1" s="236"/>
      <c r="ADD1" s="236"/>
      <c r="ADE1" s="236"/>
      <c r="ADF1" s="236"/>
      <c r="ADG1" s="236"/>
      <c r="ADH1" s="236"/>
      <c r="ADI1" s="236"/>
      <c r="ADJ1" s="236"/>
      <c r="ADK1" s="236"/>
      <c r="ADL1" s="236"/>
      <c r="ADM1" s="236"/>
      <c r="ADN1" s="236"/>
      <c r="ADO1" s="236"/>
      <c r="ADP1" s="236"/>
      <c r="ADQ1" s="236"/>
      <c r="ADR1" s="236"/>
      <c r="ADS1" s="236"/>
      <c r="ADT1" s="236"/>
      <c r="ADU1" s="236"/>
      <c r="ADV1" s="236"/>
      <c r="ADW1" s="236"/>
      <c r="ADX1" s="236"/>
      <c r="ADY1" s="236"/>
      <c r="ADZ1" s="236"/>
      <c r="AEA1" s="236"/>
      <c r="AEB1" s="236"/>
      <c r="AEC1" s="236"/>
      <c r="AED1" s="236"/>
      <c r="AEE1" s="236"/>
      <c r="AEF1" s="236"/>
      <c r="AEG1" s="236"/>
      <c r="AEH1" s="236"/>
      <c r="AEI1" s="236"/>
      <c r="AEJ1" s="236"/>
      <c r="AEK1" s="236"/>
      <c r="AEL1" s="236"/>
      <c r="AEM1" s="236"/>
      <c r="AEN1" s="236"/>
      <c r="AEO1" s="236"/>
      <c r="AEP1" s="236"/>
      <c r="AEQ1" s="236"/>
      <c r="AER1" s="236"/>
      <c r="AES1" s="236"/>
      <c r="AET1" s="236"/>
      <c r="AEU1" s="236"/>
      <c r="AEV1" s="236"/>
      <c r="AEW1" s="236"/>
      <c r="AEX1" s="236"/>
      <c r="AEY1" s="236"/>
      <c r="AEZ1" s="236"/>
      <c r="AFA1" s="236"/>
      <c r="AFB1" s="236"/>
      <c r="AFC1" s="236"/>
      <c r="AFD1" s="236"/>
      <c r="AFE1" s="236"/>
      <c r="AFF1" s="236"/>
      <c r="AFG1" s="236"/>
      <c r="AFH1" s="236"/>
      <c r="AFI1" s="236"/>
      <c r="AFJ1" s="236"/>
      <c r="AFK1" s="236"/>
      <c r="AFL1" s="236"/>
      <c r="AFM1" s="236"/>
      <c r="AFN1" s="236"/>
      <c r="AFO1" s="236"/>
      <c r="AFP1" s="236"/>
      <c r="AFQ1" s="236"/>
      <c r="AFR1" s="236"/>
      <c r="AFS1" s="236"/>
      <c r="AFT1" s="236"/>
      <c r="AFU1" s="236"/>
      <c r="AFV1" s="236"/>
      <c r="AFW1" s="236"/>
      <c r="AFX1" s="236"/>
      <c r="AFY1" s="236"/>
      <c r="AFZ1" s="236"/>
      <c r="AGA1" s="236"/>
      <c r="AGB1" s="236"/>
      <c r="AGC1" s="236"/>
      <c r="AGD1" s="236"/>
      <c r="AGE1" s="236"/>
      <c r="AGF1" s="236"/>
      <c r="AGG1" s="236"/>
      <c r="AGH1" s="236"/>
      <c r="AGI1" s="236"/>
      <c r="AGJ1" s="236"/>
      <c r="AGK1" s="236"/>
      <c r="AGL1" s="236"/>
      <c r="AGM1" s="236"/>
      <c r="AGN1" s="236"/>
      <c r="AGO1" s="236"/>
      <c r="AGP1" s="236"/>
      <c r="AGQ1" s="236"/>
      <c r="AGR1" s="236"/>
      <c r="AGS1" s="236"/>
      <c r="AGT1" s="236"/>
      <c r="AGU1" s="236"/>
      <c r="AGV1" s="236"/>
      <c r="AGW1" s="236"/>
      <c r="AGX1" s="236"/>
      <c r="AGY1" s="236"/>
      <c r="AGZ1" s="236"/>
      <c r="AHA1" s="236"/>
      <c r="AHB1" s="236"/>
      <c r="AHC1" s="236"/>
      <c r="AHD1" s="236"/>
      <c r="AHE1" s="236"/>
      <c r="AHF1" s="236"/>
      <c r="AHG1" s="236"/>
      <c r="AHH1" s="236"/>
      <c r="AHI1" s="236"/>
      <c r="AHJ1" s="236"/>
      <c r="AHK1" s="236"/>
      <c r="AHL1" s="236"/>
      <c r="AHM1" s="236"/>
      <c r="AHN1" s="236"/>
      <c r="AHO1" s="236"/>
      <c r="AHP1" s="236"/>
      <c r="AHQ1" s="236"/>
      <c r="AHR1" s="236"/>
      <c r="AHS1" s="236"/>
      <c r="AHT1" s="236"/>
      <c r="AHU1" s="236"/>
      <c r="AHV1" s="236"/>
      <c r="AHW1" s="236"/>
      <c r="AHX1" s="236"/>
      <c r="AHY1" s="236"/>
      <c r="AHZ1" s="236"/>
      <c r="AIA1" s="236"/>
      <c r="AIB1" s="236"/>
      <c r="AIC1" s="236"/>
      <c r="AID1" s="236"/>
      <c r="AIE1" s="236"/>
      <c r="AIF1" s="236"/>
      <c r="AIG1" s="236"/>
      <c r="AIH1" s="236"/>
      <c r="AII1" s="236"/>
      <c r="AIJ1" s="236"/>
      <c r="AIK1" s="236"/>
      <c r="AIL1" s="236"/>
      <c r="AIM1" s="236"/>
      <c r="AIN1" s="236"/>
      <c r="AIO1" s="236"/>
      <c r="AIP1" s="236"/>
      <c r="AIQ1" s="236"/>
      <c r="AIR1" s="236"/>
      <c r="AIS1" s="236"/>
      <c r="AIT1" s="236"/>
      <c r="AIU1" s="236"/>
      <c r="AIV1" s="236"/>
      <c r="AIW1" s="236"/>
      <c r="AIX1" s="236"/>
      <c r="AIY1" s="236"/>
      <c r="AIZ1" s="236"/>
      <c r="AJA1" s="236"/>
      <c r="AJB1" s="236"/>
      <c r="AJC1" s="236"/>
      <c r="AJD1" s="236"/>
      <c r="AJE1" s="236"/>
      <c r="AJF1" s="236"/>
      <c r="AJG1" s="236"/>
      <c r="AJH1" s="236"/>
      <c r="AJI1" s="236"/>
      <c r="AJJ1" s="236"/>
      <c r="AJK1" s="236"/>
      <c r="AJL1" s="236"/>
      <c r="AJM1" s="236"/>
      <c r="AJN1" s="236"/>
      <c r="AJO1" s="236"/>
      <c r="AJP1" s="236"/>
      <c r="AJQ1" s="236"/>
      <c r="AJR1" s="236"/>
      <c r="AJS1" s="236"/>
      <c r="AJT1" s="236"/>
      <c r="AJU1" s="236"/>
      <c r="AJV1" s="236"/>
      <c r="AJW1" s="236"/>
      <c r="AJX1" s="236"/>
      <c r="AJY1" s="236"/>
      <c r="AJZ1" s="236"/>
      <c r="AKA1" s="236"/>
      <c r="AKB1" s="236"/>
      <c r="AKC1" s="236"/>
      <c r="AKD1" s="236"/>
      <c r="AKE1" s="236"/>
      <c r="AKF1" s="236"/>
      <c r="AKG1" s="236"/>
      <c r="AKH1" s="236"/>
      <c r="AKI1" s="236"/>
      <c r="AKJ1" s="236"/>
      <c r="AKK1" s="236"/>
      <c r="AKL1" s="236"/>
      <c r="AKM1" s="236"/>
      <c r="AKN1" s="236"/>
      <c r="AKO1" s="236"/>
      <c r="AKP1" s="236"/>
      <c r="AKQ1" s="236"/>
      <c r="AKR1" s="236"/>
      <c r="AKS1" s="236"/>
      <c r="AKT1" s="236"/>
      <c r="AKU1" s="236"/>
      <c r="AKV1" s="236"/>
      <c r="AKW1" s="236"/>
      <c r="AKX1" s="236"/>
      <c r="AKY1" s="236"/>
      <c r="AKZ1" s="236"/>
      <c r="ALA1" s="236"/>
      <c r="ALB1" s="236"/>
      <c r="ALC1" s="236"/>
      <c r="ALD1" s="236"/>
      <c r="ALE1" s="236"/>
      <c r="ALF1" s="236"/>
      <c r="ALG1" s="236"/>
      <c r="ALH1" s="236"/>
      <c r="ALI1" s="236"/>
      <c r="ALJ1" s="236"/>
      <c r="ALK1" s="236"/>
      <c r="ALL1" s="236"/>
      <c r="ALM1" s="236"/>
      <c r="ALN1" s="236"/>
      <c r="ALO1" s="236"/>
      <c r="ALP1" s="236"/>
      <c r="ALQ1" s="236"/>
      <c r="ALR1" s="236"/>
      <c r="ALS1" s="236"/>
      <c r="ALT1" s="236"/>
      <c r="ALU1" s="236"/>
      <c r="ALV1" s="236"/>
      <c r="ALW1" s="236"/>
      <c r="ALX1" s="236"/>
      <c r="ALY1" s="236"/>
      <c r="ALZ1" s="236"/>
      <c r="AMA1" s="236"/>
      <c r="AMB1" s="236"/>
      <c r="AMC1" s="236"/>
      <c r="AMD1" s="236"/>
      <c r="AME1" s="236"/>
      <c r="AMF1" s="236"/>
      <c r="AMG1" s="236"/>
      <c r="AMH1" s="236"/>
      <c r="AMI1" s="236"/>
      <c r="AMJ1" s="236"/>
    </row>
    <row r="2" customFormat="false" ht="17.25" hidden="false" customHeight="true" outlineLevel="0" collapsed="false">
      <c r="A2" s="237" t="s">
        <v>430</v>
      </c>
      <c r="B2" s="238"/>
      <c r="C2" s="238"/>
      <c r="D2" s="238"/>
      <c r="E2" s="238"/>
      <c r="F2" s="239"/>
      <c r="G2" s="239"/>
      <c r="H2" s="237" t="s">
        <v>430</v>
      </c>
      <c r="I2" s="239"/>
      <c r="J2" s="239"/>
      <c r="K2" s="239"/>
      <c r="L2" s="239"/>
      <c r="M2" s="239"/>
      <c r="N2" s="239"/>
      <c r="O2" s="240"/>
      <c r="P2" s="241"/>
      <c r="Q2" s="241"/>
      <c r="R2" s="241"/>
      <c r="S2" s="241"/>
      <c r="T2" s="241"/>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1"/>
      <c r="BJ2" s="241"/>
      <c r="BK2" s="241"/>
      <c r="BL2" s="241"/>
      <c r="BM2" s="241"/>
      <c r="BN2" s="241"/>
      <c r="BO2" s="241"/>
      <c r="BP2" s="241"/>
      <c r="BQ2" s="241"/>
      <c r="BR2" s="241"/>
      <c r="BS2" s="241"/>
      <c r="BT2" s="241"/>
      <c r="BU2" s="241"/>
      <c r="BV2" s="241"/>
      <c r="BW2" s="241"/>
      <c r="BX2" s="241"/>
      <c r="BY2" s="241"/>
      <c r="BZ2" s="241"/>
      <c r="CA2" s="241"/>
      <c r="CB2" s="241"/>
      <c r="CC2" s="241"/>
      <c r="CD2" s="241"/>
      <c r="CE2" s="241"/>
      <c r="CF2" s="241"/>
      <c r="CG2" s="241"/>
      <c r="CH2" s="241"/>
      <c r="CI2" s="241"/>
      <c r="CJ2" s="241"/>
      <c r="CK2" s="241"/>
      <c r="CL2" s="241"/>
      <c r="CM2" s="241"/>
      <c r="CN2" s="241"/>
      <c r="CO2" s="241"/>
      <c r="CP2" s="241"/>
      <c r="CQ2" s="241"/>
      <c r="CR2" s="241"/>
      <c r="CS2" s="241"/>
      <c r="CT2" s="241"/>
      <c r="CU2" s="241"/>
      <c r="CV2" s="241"/>
      <c r="CW2" s="241"/>
      <c r="CX2" s="241"/>
      <c r="CY2" s="241"/>
      <c r="CZ2" s="241"/>
      <c r="DA2" s="241"/>
      <c r="DB2" s="241"/>
      <c r="DC2" s="241"/>
      <c r="DD2" s="241"/>
      <c r="DE2" s="241"/>
      <c r="DF2" s="241"/>
      <c r="DG2" s="241"/>
      <c r="DH2" s="241"/>
      <c r="DI2" s="241"/>
      <c r="DJ2" s="241"/>
      <c r="DK2" s="241"/>
      <c r="DL2" s="241"/>
      <c r="DM2" s="241"/>
      <c r="DN2" s="241"/>
      <c r="DO2" s="241"/>
      <c r="DP2" s="241"/>
      <c r="DQ2" s="241"/>
      <c r="DR2" s="241"/>
      <c r="DS2" s="241"/>
      <c r="DT2" s="241"/>
      <c r="DU2" s="241"/>
      <c r="DV2" s="241"/>
      <c r="DW2" s="241"/>
      <c r="DX2" s="241"/>
      <c r="DY2" s="241"/>
      <c r="DZ2" s="241"/>
      <c r="EA2" s="241"/>
      <c r="EB2" s="241"/>
      <c r="EC2" s="241"/>
      <c r="ED2" s="241"/>
      <c r="EE2" s="241"/>
      <c r="EF2" s="241"/>
      <c r="EG2" s="241"/>
      <c r="EH2" s="241"/>
      <c r="EI2" s="241"/>
      <c r="EJ2" s="241"/>
      <c r="EK2" s="241"/>
      <c r="EL2" s="241"/>
      <c r="EM2" s="241"/>
      <c r="EN2" s="241"/>
      <c r="EO2" s="241"/>
      <c r="EP2" s="241"/>
      <c r="EQ2" s="241"/>
      <c r="ER2" s="241"/>
      <c r="ES2" s="241"/>
      <c r="ET2" s="241"/>
      <c r="EU2" s="241"/>
      <c r="EV2" s="241"/>
      <c r="EW2" s="241"/>
      <c r="EX2" s="241"/>
      <c r="EY2" s="241"/>
      <c r="EZ2" s="241"/>
      <c r="FA2" s="241"/>
      <c r="FB2" s="241"/>
      <c r="FC2" s="241"/>
      <c r="FD2" s="241"/>
      <c r="FE2" s="241"/>
      <c r="FF2" s="241"/>
      <c r="FG2" s="241"/>
      <c r="FH2" s="241"/>
      <c r="FI2" s="241"/>
      <c r="FJ2" s="241"/>
      <c r="FK2" s="241"/>
      <c r="FL2" s="241"/>
      <c r="FM2" s="241"/>
      <c r="FN2" s="241"/>
      <c r="FO2" s="241"/>
      <c r="FP2" s="241"/>
      <c r="FQ2" s="241"/>
      <c r="FR2" s="241"/>
      <c r="FS2" s="241"/>
      <c r="FT2" s="241"/>
      <c r="FU2" s="241"/>
      <c r="FV2" s="241"/>
      <c r="FW2" s="241"/>
      <c r="FX2" s="241"/>
      <c r="FY2" s="241"/>
      <c r="FZ2" s="241"/>
      <c r="GA2" s="241"/>
      <c r="GB2" s="241"/>
      <c r="GC2" s="241"/>
      <c r="GD2" s="241"/>
      <c r="GE2" s="241"/>
      <c r="GF2" s="241"/>
      <c r="GG2" s="241"/>
      <c r="GH2" s="241"/>
      <c r="GI2" s="241"/>
      <c r="GJ2" s="241"/>
      <c r="GK2" s="241"/>
      <c r="GL2" s="241"/>
      <c r="GM2" s="241"/>
      <c r="GN2" s="241"/>
      <c r="GO2" s="241"/>
      <c r="GP2" s="241"/>
      <c r="GQ2" s="241"/>
      <c r="GR2" s="241"/>
      <c r="GS2" s="241"/>
      <c r="GT2" s="241"/>
      <c r="GU2" s="241"/>
      <c r="GV2" s="241"/>
      <c r="GW2" s="241"/>
      <c r="GX2" s="241"/>
      <c r="GY2" s="241"/>
      <c r="GZ2" s="241"/>
      <c r="HA2" s="241"/>
      <c r="HB2" s="241"/>
      <c r="HC2" s="241"/>
      <c r="HD2" s="241"/>
      <c r="HE2" s="241"/>
      <c r="HF2" s="241"/>
      <c r="HG2" s="241"/>
      <c r="HH2" s="241"/>
      <c r="HI2" s="241"/>
      <c r="HJ2" s="241"/>
      <c r="HK2" s="241"/>
      <c r="HL2" s="241"/>
      <c r="HM2" s="241"/>
      <c r="HN2" s="241"/>
      <c r="HO2" s="241"/>
      <c r="HP2" s="241"/>
      <c r="HQ2" s="241"/>
      <c r="HR2" s="241"/>
      <c r="HS2" s="241"/>
      <c r="HT2" s="241"/>
      <c r="HU2" s="241"/>
      <c r="HV2" s="241"/>
      <c r="HW2" s="241"/>
      <c r="HX2" s="241"/>
      <c r="HY2" s="241"/>
      <c r="HZ2" s="241"/>
      <c r="IA2" s="241"/>
      <c r="IB2" s="241"/>
      <c r="IC2" s="241"/>
      <c r="ID2" s="241"/>
      <c r="IE2" s="241"/>
      <c r="IF2" s="241"/>
      <c r="IG2" s="241"/>
      <c r="IH2" s="241"/>
      <c r="II2" s="241"/>
      <c r="IJ2" s="241"/>
      <c r="IK2" s="241"/>
      <c r="IL2" s="241"/>
      <c r="IM2" s="241"/>
      <c r="IN2" s="241"/>
      <c r="IO2" s="241"/>
      <c r="IP2" s="241"/>
      <c r="IQ2" s="241"/>
      <c r="IR2" s="241"/>
      <c r="IS2" s="241"/>
      <c r="IT2" s="241"/>
      <c r="IU2" s="241"/>
      <c r="IV2" s="241"/>
      <c r="IW2" s="241"/>
      <c r="IX2" s="241"/>
      <c r="IY2" s="241"/>
      <c r="IZ2" s="241"/>
      <c r="JA2" s="241"/>
      <c r="JB2" s="241"/>
      <c r="JC2" s="241"/>
      <c r="JD2" s="241"/>
      <c r="JE2" s="241"/>
      <c r="JF2" s="241"/>
      <c r="JG2" s="241"/>
      <c r="JH2" s="241"/>
      <c r="JI2" s="241"/>
      <c r="JJ2" s="241"/>
      <c r="JK2" s="241"/>
      <c r="JL2" s="241"/>
      <c r="JM2" s="241"/>
      <c r="JN2" s="241"/>
      <c r="JO2" s="241"/>
      <c r="JP2" s="241"/>
      <c r="JQ2" s="241"/>
      <c r="JR2" s="241"/>
      <c r="JS2" s="241"/>
      <c r="JT2" s="241"/>
      <c r="JU2" s="241"/>
      <c r="JV2" s="241"/>
      <c r="JW2" s="241"/>
      <c r="JX2" s="241"/>
      <c r="JY2" s="241"/>
      <c r="JZ2" s="241"/>
      <c r="KA2" s="241"/>
      <c r="KB2" s="241"/>
      <c r="KC2" s="241"/>
      <c r="KD2" s="241"/>
      <c r="KE2" s="241"/>
      <c r="KF2" s="241"/>
      <c r="KG2" s="241"/>
      <c r="KH2" s="241"/>
      <c r="KI2" s="241"/>
      <c r="KJ2" s="241"/>
      <c r="KK2" s="241"/>
      <c r="KL2" s="241"/>
      <c r="KM2" s="241"/>
      <c r="KN2" s="241"/>
      <c r="KO2" s="241"/>
      <c r="KP2" s="241"/>
      <c r="KQ2" s="241"/>
      <c r="KR2" s="241"/>
      <c r="KS2" s="241"/>
      <c r="KT2" s="241"/>
      <c r="KU2" s="241"/>
      <c r="KV2" s="241"/>
      <c r="KW2" s="241"/>
      <c r="KX2" s="241"/>
      <c r="KY2" s="241"/>
      <c r="KZ2" s="241"/>
      <c r="LA2" s="241"/>
      <c r="LB2" s="241"/>
      <c r="LC2" s="241"/>
      <c r="LD2" s="241"/>
      <c r="LE2" s="241"/>
      <c r="LF2" s="241"/>
      <c r="LG2" s="241"/>
      <c r="LH2" s="241"/>
      <c r="LI2" s="241"/>
      <c r="LJ2" s="241"/>
      <c r="LK2" s="241"/>
      <c r="LL2" s="241"/>
      <c r="LM2" s="241"/>
      <c r="LN2" s="241"/>
      <c r="LO2" s="241"/>
      <c r="LP2" s="241"/>
      <c r="LQ2" s="241"/>
      <c r="LR2" s="241"/>
      <c r="LS2" s="241"/>
      <c r="LT2" s="241"/>
      <c r="LU2" s="241"/>
      <c r="LV2" s="241"/>
      <c r="LW2" s="241"/>
      <c r="LX2" s="241"/>
      <c r="LY2" s="241"/>
      <c r="LZ2" s="241"/>
      <c r="MA2" s="241"/>
      <c r="MB2" s="241"/>
      <c r="MC2" s="241"/>
      <c r="MD2" s="241"/>
      <c r="ME2" s="241"/>
      <c r="MF2" s="241"/>
      <c r="MG2" s="241"/>
      <c r="MH2" s="241"/>
      <c r="MI2" s="241"/>
      <c r="MJ2" s="241"/>
      <c r="MK2" s="241"/>
      <c r="ML2" s="241"/>
      <c r="MM2" s="241"/>
      <c r="MN2" s="241"/>
      <c r="MO2" s="241"/>
      <c r="MP2" s="241"/>
      <c r="MQ2" s="241"/>
      <c r="MR2" s="241"/>
      <c r="MS2" s="241"/>
      <c r="MT2" s="241"/>
      <c r="MU2" s="241"/>
      <c r="MV2" s="241"/>
      <c r="MW2" s="241"/>
      <c r="MX2" s="241"/>
      <c r="MY2" s="241"/>
      <c r="MZ2" s="241"/>
      <c r="NA2" s="241"/>
      <c r="NB2" s="241"/>
      <c r="NC2" s="241"/>
      <c r="ND2" s="241"/>
      <c r="NE2" s="241"/>
      <c r="NF2" s="241"/>
      <c r="NG2" s="241"/>
      <c r="NH2" s="241"/>
      <c r="NI2" s="241"/>
      <c r="NJ2" s="241"/>
      <c r="NK2" s="241"/>
      <c r="NL2" s="241"/>
      <c r="NM2" s="241"/>
      <c r="NN2" s="241"/>
      <c r="NO2" s="241"/>
      <c r="NP2" s="241"/>
      <c r="NQ2" s="241"/>
      <c r="NR2" s="241"/>
      <c r="NS2" s="241"/>
      <c r="NT2" s="241"/>
      <c r="NU2" s="241"/>
      <c r="NV2" s="241"/>
      <c r="NW2" s="241"/>
      <c r="NX2" s="241"/>
      <c r="NY2" s="241"/>
      <c r="NZ2" s="241"/>
      <c r="OA2" s="241"/>
      <c r="OB2" s="241"/>
      <c r="OC2" s="241"/>
      <c r="OD2" s="241"/>
      <c r="OE2" s="241"/>
      <c r="OF2" s="241"/>
      <c r="OG2" s="241"/>
      <c r="OH2" s="241"/>
      <c r="OI2" s="241"/>
      <c r="OJ2" s="241"/>
      <c r="OK2" s="241"/>
      <c r="OL2" s="241"/>
      <c r="OM2" s="241"/>
      <c r="ON2" s="241"/>
      <c r="OO2" s="241"/>
      <c r="OP2" s="241"/>
      <c r="OQ2" s="241"/>
      <c r="OR2" s="241"/>
      <c r="OS2" s="241"/>
      <c r="OT2" s="241"/>
      <c r="OU2" s="241"/>
      <c r="OV2" s="241"/>
      <c r="OW2" s="241"/>
      <c r="OX2" s="241"/>
      <c r="OY2" s="241"/>
      <c r="OZ2" s="241"/>
      <c r="PA2" s="241"/>
      <c r="PB2" s="241"/>
      <c r="PC2" s="241"/>
      <c r="PD2" s="241"/>
      <c r="PE2" s="241"/>
      <c r="PF2" s="241"/>
      <c r="PG2" s="241"/>
      <c r="PH2" s="241"/>
      <c r="PI2" s="241"/>
      <c r="PJ2" s="241"/>
      <c r="PK2" s="241"/>
      <c r="PL2" s="241"/>
      <c r="PM2" s="241"/>
      <c r="PN2" s="241"/>
      <c r="PO2" s="241"/>
      <c r="PP2" s="241"/>
      <c r="PQ2" s="241"/>
      <c r="PR2" s="241"/>
      <c r="PS2" s="241"/>
      <c r="PT2" s="241"/>
      <c r="PU2" s="241"/>
      <c r="PV2" s="241"/>
      <c r="PW2" s="241"/>
      <c r="PX2" s="241"/>
      <c r="PY2" s="241"/>
      <c r="PZ2" s="241"/>
      <c r="QA2" s="241"/>
      <c r="QB2" s="241"/>
      <c r="QC2" s="241"/>
      <c r="QD2" s="241"/>
      <c r="QE2" s="241"/>
      <c r="QF2" s="241"/>
      <c r="QG2" s="241"/>
      <c r="QH2" s="241"/>
      <c r="QI2" s="241"/>
      <c r="QJ2" s="241"/>
      <c r="QK2" s="241"/>
      <c r="QL2" s="241"/>
      <c r="QM2" s="241"/>
      <c r="QN2" s="241"/>
      <c r="QO2" s="241"/>
      <c r="QP2" s="241"/>
      <c r="QQ2" s="241"/>
      <c r="QR2" s="241"/>
      <c r="QS2" s="241"/>
      <c r="QT2" s="241"/>
      <c r="QU2" s="241"/>
      <c r="QV2" s="241"/>
      <c r="QW2" s="241"/>
      <c r="QX2" s="241"/>
      <c r="QY2" s="241"/>
      <c r="QZ2" s="241"/>
      <c r="RA2" s="241"/>
      <c r="RB2" s="241"/>
      <c r="RC2" s="241"/>
      <c r="RD2" s="241"/>
      <c r="RE2" s="241"/>
      <c r="RF2" s="241"/>
      <c r="RG2" s="241"/>
      <c r="RH2" s="241"/>
      <c r="RI2" s="241"/>
      <c r="RJ2" s="241"/>
      <c r="RK2" s="241"/>
      <c r="RL2" s="241"/>
      <c r="RM2" s="241"/>
      <c r="RN2" s="241"/>
      <c r="RO2" s="241"/>
      <c r="RP2" s="241"/>
      <c r="RQ2" s="241"/>
      <c r="RR2" s="241"/>
      <c r="RS2" s="241"/>
      <c r="RT2" s="241"/>
      <c r="RU2" s="241"/>
      <c r="RV2" s="241"/>
      <c r="RW2" s="241"/>
      <c r="RX2" s="241"/>
      <c r="RY2" s="241"/>
      <c r="RZ2" s="241"/>
      <c r="SA2" s="241"/>
      <c r="SB2" s="241"/>
      <c r="SC2" s="241"/>
      <c r="SD2" s="241"/>
      <c r="SE2" s="241"/>
      <c r="SF2" s="241"/>
      <c r="SG2" s="241"/>
      <c r="SH2" s="241"/>
      <c r="SI2" s="241"/>
      <c r="SJ2" s="241"/>
      <c r="SK2" s="241"/>
      <c r="SL2" s="241"/>
      <c r="SM2" s="241"/>
      <c r="SN2" s="241"/>
      <c r="SO2" s="241"/>
      <c r="SP2" s="241"/>
      <c r="SQ2" s="241"/>
      <c r="SR2" s="241"/>
      <c r="SS2" s="241"/>
      <c r="ST2" s="241"/>
      <c r="SU2" s="241"/>
      <c r="SV2" s="241"/>
      <c r="SW2" s="241"/>
      <c r="SX2" s="241"/>
      <c r="SY2" s="241"/>
      <c r="SZ2" s="241"/>
      <c r="TA2" s="241"/>
      <c r="TB2" s="241"/>
      <c r="TC2" s="241"/>
      <c r="TD2" s="241"/>
      <c r="TE2" s="241"/>
      <c r="TF2" s="241"/>
      <c r="TG2" s="241"/>
      <c r="TH2" s="241"/>
      <c r="TI2" s="241"/>
      <c r="TJ2" s="241"/>
      <c r="TK2" s="241"/>
      <c r="TL2" s="241"/>
      <c r="TM2" s="241"/>
      <c r="TN2" s="241"/>
      <c r="TO2" s="241"/>
      <c r="TP2" s="241"/>
      <c r="TQ2" s="241"/>
      <c r="TR2" s="241"/>
      <c r="TS2" s="241"/>
      <c r="TT2" s="241"/>
      <c r="TU2" s="241"/>
      <c r="TV2" s="241"/>
      <c r="TW2" s="241"/>
      <c r="TX2" s="241"/>
      <c r="TY2" s="241"/>
      <c r="TZ2" s="241"/>
      <c r="UA2" s="241"/>
      <c r="UB2" s="241"/>
      <c r="UC2" s="241"/>
      <c r="UD2" s="241"/>
      <c r="UE2" s="241"/>
      <c r="UF2" s="241"/>
      <c r="UG2" s="241"/>
      <c r="UH2" s="241"/>
      <c r="UI2" s="241"/>
      <c r="UJ2" s="241"/>
      <c r="UK2" s="241"/>
      <c r="UL2" s="241"/>
      <c r="UM2" s="241"/>
      <c r="UN2" s="241"/>
      <c r="UO2" s="241"/>
      <c r="UP2" s="241"/>
      <c r="UQ2" s="241"/>
      <c r="UR2" s="241"/>
      <c r="US2" s="241"/>
      <c r="UT2" s="241"/>
      <c r="UU2" s="241"/>
      <c r="UV2" s="241"/>
      <c r="UW2" s="241"/>
      <c r="UX2" s="241"/>
      <c r="UY2" s="241"/>
      <c r="UZ2" s="241"/>
      <c r="VA2" s="241"/>
      <c r="VB2" s="241"/>
      <c r="VC2" s="241"/>
      <c r="VD2" s="241"/>
      <c r="VE2" s="241"/>
      <c r="VF2" s="241"/>
      <c r="VG2" s="241"/>
      <c r="VH2" s="241"/>
      <c r="VI2" s="241"/>
      <c r="VJ2" s="241"/>
      <c r="VK2" s="241"/>
      <c r="VL2" s="241"/>
      <c r="VM2" s="241"/>
      <c r="VN2" s="241"/>
      <c r="VO2" s="241"/>
      <c r="VP2" s="241"/>
      <c r="VQ2" s="241"/>
      <c r="VR2" s="241"/>
      <c r="VS2" s="241"/>
      <c r="VT2" s="241"/>
      <c r="VU2" s="241"/>
      <c r="VV2" s="241"/>
      <c r="VW2" s="241"/>
      <c r="VX2" s="241"/>
      <c r="VY2" s="241"/>
      <c r="VZ2" s="241"/>
      <c r="WA2" s="241"/>
      <c r="WB2" s="241"/>
      <c r="WC2" s="241"/>
      <c r="WD2" s="241"/>
      <c r="WE2" s="241"/>
      <c r="WF2" s="241"/>
      <c r="WG2" s="241"/>
      <c r="WH2" s="241"/>
      <c r="WI2" s="241"/>
      <c r="WJ2" s="241"/>
      <c r="WK2" s="241"/>
      <c r="WL2" s="241"/>
      <c r="WM2" s="241"/>
      <c r="WN2" s="241"/>
      <c r="WO2" s="241"/>
      <c r="WP2" s="241"/>
      <c r="WQ2" s="241"/>
      <c r="WR2" s="241"/>
      <c r="WS2" s="241"/>
      <c r="WT2" s="241"/>
      <c r="WU2" s="241"/>
      <c r="WV2" s="241"/>
      <c r="WW2" s="241"/>
      <c r="WX2" s="241"/>
      <c r="WY2" s="241"/>
      <c r="WZ2" s="241"/>
      <c r="XA2" s="241"/>
      <c r="XB2" s="241"/>
      <c r="XC2" s="241"/>
      <c r="XD2" s="241"/>
      <c r="XE2" s="241"/>
      <c r="XF2" s="241"/>
      <c r="XG2" s="241"/>
      <c r="XH2" s="241"/>
      <c r="XI2" s="241"/>
      <c r="XJ2" s="241"/>
      <c r="XK2" s="241"/>
      <c r="XL2" s="241"/>
      <c r="XM2" s="241"/>
      <c r="XN2" s="241"/>
      <c r="XO2" s="241"/>
      <c r="XP2" s="241"/>
      <c r="XQ2" s="241"/>
      <c r="XR2" s="241"/>
      <c r="XS2" s="241"/>
      <c r="XT2" s="241"/>
      <c r="XU2" s="241"/>
      <c r="XV2" s="241"/>
      <c r="XW2" s="241"/>
      <c r="XX2" s="241"/>
      <c r="XY2" s="241"/>
      <c r="XZ2" s="241"/>
      <c r="YA2" s="241"/>
      <c r="YB2" s="241"/>
      <c r="YC2" s="241"/>
      <c r="YD2" s="241"/>
      <c r="YE2" s="241"/>
      <c r="YF2" s="241"/>
      <c r="YG2" s="241"/>
      <c r="YH2" s="241"/>
      <c r="YI2" s="241"/>
      <c r="YJ2" s="241"/>
      <c r="YK2" s="241"/>
      <c r="YL2" s="241"/>
      <c r="YM2" s="241"/>
      <c r="YN2" s="241"/>
      <c r="YO2" s="241"/>
      <c r="YP2" s="241"/>
      <c r="YQ2" s="241"/>
      <c r="YR2" s="241"/>
      <c r="YS2" s="241"/>
      <c r="YT2" s="241"/>
      <c r="YU2" s="241"/>
      <c r="YV2" s="241"/>
      <c r="YW2" s="241"/>
      <c r="YX2" s="241"/>
      <c r="YY2" s="241"/>
      <c r="YZ2" s="241"/>
      <c r="ZA2" s="241"/>
      <c r="ZB2" s="241"/>
      <c r="ZC2" s="241"/>
      <c r="ZD2" s="241"/>
      <c r="ZE2" s="241"/>
      <c r="ZF2" s="241"/>
      <c r="ZG2" s="241"/>
      <c r="ZH2" s="241"/>
      <c r="ZI2" s="241"/>
      <c r="ZJ2" s="241"/>
      <c r="ZK2" s="241"/>
      <c r="ZL2" s="241"/>
      <c r="ZM2" s="241"/>
      <c r="ZN2" s="241"/>
      <c r="ZO2" s="241"/>
      <c r="ZP2" s="241"/>
      <c r="ZQ2" s="241"/>
      <c r="ZR2" s="241"/>
      <c r="ZS2" s="241"/>
      <c r="ZT2" s="241"/>
      <c r="ZU2" s="241"/>
      <c r="ZV2" s="241"/>
      <c r="ZW2" s="241"/>
      <c r="ZX2" s="241"/>
      <c r="ZY2" s="241"/>
      <c r="ZZ2" s="241"/>
      <c r="AAA2" s="241"/>
      <c r="AAB2" s="241"/>
      <c r="AAC2" s="241"/>
      <c r="AAD2" s="241"/>
      <c r="AAE2" s="241"/>
      <c r="AAF2" s="241"/>
      <c r="AAG2" s="241"/>
      <c r="AAH2" s="241"/>
      <c r="AAI2" s="241"/>
      <c r="AAJ2" s="241"/>
      <c r="AAK2" s="241"/>
      <c r="AAL2" s="241"/>
      <c r="AAM2" s="241"/>
      <c r="AAN2" s="241"/>
      <c r="AAO2" s="241"/>
      <c r="AAP2" s="241"/>
      <c r="AAQ2" s="241"/>
      <c r="AAR2" s="241"/>
      <c r="AAS2" s="241"/>
      <c r="AAT2" s="241"/>
      <c r="AAU2" s="241"/>
      <c r="AAV2" s="241"/>
      <c r="AAW2" s="241"/>
      <c r="AAX2" s="241"/>
      <c r="AAY2" s="241"/>
      <c r="AAZ2" s="241"/>
      <c r="ABA2" s="241"/>
      <c r="ABB2" s="241"/>
      <c r="ABC2" s="241"/>
      <c r="ABD2" s="241"/>
      <c r="ABE2" s="241"/>
      <c r="ABF2" s="241"/>
      <c r="ABG2" s="241"/>
      <c r="ABH2" s="241"/>
      <c r="ABI2" s="241"/>
      <c r="ABJ2" s="241"/>
      <c r="ABK2" s="241"/>
      <c r="ABL2" s="241"/>
      <c r="ABM2" s="241"/>
      <c r="ABN2" s="241"/>
      <c r="ABO2" s="241"/>
      <c r="ABP2" s="241"/>
      <c r="ABQ2" s="241"/>
      <c r="ABR2" s="241"/>
      <c r="ABS2" s="241"/>
      <c r="ABT2" s="241"/>
      <c r="ABU2" s="241"/>
      <c r="ABV2" s="241"/>
      <c r="ABW2" s="241"/>
      <c r="ABX2" s="241"/>
      <c r="ABY2" s="241"/>
      <c r="ABZ2" s="241"/>
      <c r="ACA2" s="241"/>
      <c r="ACB2" s="241"/>
      <c r="ACC2" s="241"/>
      <c r="ACD2" s="241"/>
      <c r="ACE2" s="241"/>
      <c r="ACF2" s="241"/>
      <c r="ACG2" s="241"/>
      <c r="ACH2" s="241"/>
      <c r="ACI2" s="241"/>
      <c r="ACJ2" s="241"/>
      <c r="ACK2" s="241"/>
      <c r="ACL2" s="241"/>
      <c r="ACM2" s="241"/>
      <c r="ACN2" s="241"/>
      <c r="ACO2" s="241"/>
      <c r="ACP2" s="241"/>
      <c r="ACQ2" s="241"/>
      <c r="ACR2" s="241"/>
      <c r="ACS2" s="241"/>
      <c r="ACT2" s="241"/>
      <c r="ACU2" s="241"/>
      <c r="ACV2" s="241"/>
      <c r="ACW2" s="241"/>
      <c r="ACX2" s="241"/>
      <c r="ACY2" s="241"/>
      <c r="ACZ2" s="241"/>
      <c r="ADA2" s="241"/>
      <c r="ADB2" s="241"/>
      <c r="ADC2" s="241"/>
      <c r="ADD2" s="241"/>
      <c r="ADE2" s="241"/>
      <c r="ADF2" s="241"/>
      <c r="ADG2" s="241"/>
      <c r="ADH2" s="241"/>
      <c r="ADI2" s="241"/>
      <c r="ADJ2" s="241"/>
      <c r="ADK2" s="241"/>
      <c r="ADL2" s="241"/>
      <c r="ADM2" s="241"/>
      <c r="ADN2" s="241"/>
      <c r="ADO2" s="241"/>
      <c r="ADP2" s="241"/>
      <c r="ADQ2" s="241"/>
      <c r="ADR2" s="241"/>
      <c r="ADS2" s="241"/>
      <c r="ADT2" s="241"/>
      <c r="ADU2" s="241"/>
      <c r="ADV2" s="241"/>
      <c r="ADW2" s="241"/>
      <c r="ADX2" s="241"/>
      <c r="ADY2" s="241"/>
      <c r="ADZ2" s="241"/>
      <c r="AEA2" s="241"/>
      <c r="AEB2" s="241"/>
      <c r="AEC2" s="241"/>
      <c r="AED2" s="241"/>
      <c r="AEE2" s="241"/>
      <c r="AEF2" s="241"/>
      <c r="AEG2" s="241"/>
      <c r="AEH2" s="241"/>
      <c r="AEI2" s="241"/>
      <c r="AEJ2" s="241"/>
      <c r="AEK2" s="241"/>
      <c r="AEL2" s="241"/>
      <c r="AEM2" s="241"/>
      <c r="AEN2" s="241"/>
      <c r="AEO2" s="241"/>
      <c r="AEP2" s="241"/>
      <c r="AEQ2" s="241"/>
      <c r="AER2" s="241"/>
      <c r="AES2" s="241"/>
      <c r="AET2" s="241"/>
      <c r="AEU2" s="241"/>
      <c r="AEV2" s="241"/>
      <c r="AEW2" s="241"/>
      <c r="AEX2" s="241"/>
      <c r="AEY2" s="241"/>
      <c r="AEZ2" s="241"/>
      <c r="AFA2" s="241"/>
      <c r="AFB2" s="241"/>
      <c r="AFC2" s="241"/>
      <c r="AFD2" s="241"/>
      <c r="AFE2" s="241"/>
      <c r="AFF2" s="241"/>
      <c r="AFG2" s="241"/>
      <c r="AFH2" s="241"/>
      <c r="AFI2" s="241"/>
      <c r="AFJ2" s="241"/>
      <c r="AFK2" s="241"/>
      <c r="AFL2" s="241"/>
      <c r="AFM2" s="241"/>
      <c r="AFN2" s="241"/>
      <c r="AFO2" s="241"/>
      <c r="AFP2" s="241"/>
      <c r="AFQ2" s="241"/>
      <c r="AFR2" s="241"/>
      <c r="AFS2" s="241"/>
      <c r="AFT2" s="241"/>
      <c r="AFU2" s="241"/>
      <c r="AFV2" s="241"/>
      <c r="AFW2" s="241"/>
      <c r="AFX2" s="241"/>
      <c r="AFY2" s="241"/>
      <c r="AFZ2" s="241"/>
      <c r="AGA2" s="241"/>
      <c r="AGB2" s="241"/>
      <c r="AGC2" s="241"/>
      <c r="AGD2" s="241"/>
      <c r="AGE2" s="241"/>
      <c r="AGF2" s="241"/>
      <c r="AGG2" s="241"/>
      <c r="AGH2" s="241"/>
      <c r="AGI2" s="241"/>
      <c r="AGJ2" s="241"/>
      <c r="AGK2" s="241"/>
      <c r="AGL2" s="241"/>
      <c r="AGM2" s="241"/>
      <c r="AGN2" s="241"/>
      <c r="AGO2" s="241"/>
      <c r="AGP2" s="241"/>
      <c r="AGQ2" s="241"/>
      <c r="AGR2" s="241"/>
      <c r="AGS2" s="241"/>
      <c r="AGT2" s="241"/>
      <c r="AGU2" s="241"/>
      <c r="AGV2" s="241"/>
      <c r="AGW2" s="241"/>
      <c r="AGX2" s="241"/>
      <c r="AGY2" s="241"/>
      <c r="AGZ2" s="241"/>
      <c r="AHA2" s="241"/>
      <c r="AHB2" s="241"/>
      <c r="AHC2" s="241"/>
      <c r="AHD2" s="241"/>
      <c r="AHE2" s="241"/>
      <c r="AHF2" s="241"/>
      <c r="AHG2" s="241"/>
      <c r="AHH2" s="241"/>
      <c r="AHI2" s="241"/>
      <c r="AHJ2" s="241"/>
      <c r="AHK2" s="241"/>
      <c r="AHL2" s="241"/>
      <c r="AHM2" s="241"/>
      <c r="AHN2" s="241"/>
      <c r="AHO2" s="241"/>
      <c r="AHP2" s="241"/>
      <c r="AHQ2" s="241"/>
      <c r="AHR2" s="241"/>
      <c r="AHS2" s="241"/>
      <c r="AHT2" s="241"/>
      <c r="AHU2" s="241"/>
      <c r="AHV2" s="241"/>
      <c r="AHW2" s="241"/>
      <c r="AHX2" s="241"/>
      <c r="AHY2" s="241"/>
      <c r="AHZ2" s="241"/>
      <c r="AIA2" s="241"/>
      <c r="AIB2" s="241"/>
      <c r="AIC2" s="241"/>
      <c r="AID2" s="241"/>
      <c r="AIE2" s="241"/>
      <c r="AIF2" s="241"/>
      <c r="AIG2" s="241"/>
      <c r="AIH2" s="241"/>
      <c r="AII2" s="241"/>
      <c r="AIJ2" s="241"/>
      <c r="AIK2" s="241"/>
      <c r="AIL2" s="241"/>
      <c r="AIM2" s="241"/>
      <c r="AIN2" s="241"/>
      <c r="AIO2" s="241"/>
      <c r="AIP2" s="241"/>
      <c r="AIQ2" s="241"/>
      <c r="AIR2" s="241"/>
      <c r="AIS2" s="241"/>
      <c r="AIT2" s="241"/>
      <c r="AIU2" s="241"/>
      <c r="AIV2" s="241"/>
      <c r="AIW2" s="241"/>
      <c r="AIX2" s="241"/>
      <c r="AIY2" s="241"/>
      <c r="AIZ2" s="241"/>
      <c r="AJA2" s="241"/>
      <c r="AJB2" s="241"/>
      <c r="AJC2" s="241"/>
      <c r="AJD2" s="241"/>
      <c r="AJE2" s="241"/>
      <c r="AJF2" s="241"/>
      <c r="AJG2" s="241"/>
      <c r="AJH2" s="241"/>
      <c r="AJI2" s="241"/>
      <c r="AJJ2" s="241"/>
      <c r="AJK2" s="241"/>
      <c r="AJL2" s="241"/>
      <c r="AJM2" s="241"/>
      <c r="AJN2" s="241"/>
      <c r="AJO2" s="241"/>
      <c r="AJP2" s="241"/>
      <c r="AJQ2" s="241"/>
      <c r="AJR2" s="241"/>
      <c r="AJS2" s="241"/>
      <c r="AJT2" s="241"/>
      <c r="AJU2" s="241"/>
      <c r="AJV2" s="241"/>
      <c r="AJW2" s="241"/>
      <c r="AJX2" s="241"/>
      <c r="AJY2" s="241"/>
      <c r="AJZ2" s="241"/>
      <c r="AKA2" s="241"/>
      <c r="AKB2" s="241"/>
      <c r="AKC2" s="241"/>
      <c r="AKD2" s="241"/>
      <c r="AKE2" s="241"/>
      <c r="AKF2" s="241"/>
      <c r="AKG2" s="241"/>
      <c r="AKH2" s="241"/>
      <c r="AKI2" s="241"/>
      <c r="AKJ2" s="241"/>
      <c r="AKK2" s="241"/>
      <c r="AKL2" s="241"/>
      <c r="AKM2" s="241"/>
      <c r="AKN2" s="241"/>
      <c r="AKO2" s="241"/>
      <c r="AKP2" s="241"/>
      <c r="AKQ2" s="241"/>
      <c r="AKR2" s="241"/>
      <c r="AKS2" s="241"/>
      <c r="AKT2" s="241"/>
      <c r="AKU2" s="241"/>
      <c r="AKV2" s="241"/>
      <c r="AKW2" s="241"/>
      <c r="AKX2" s="241"/>
      <c r="AKY2" s="241"/>
      <c r="AKZ2" s="241"/>
      <c r="ALA2" s="241"/>
      <c r="ALB2" s="241"/>
      <c r="ALC2" s="241"/>
      <c r="ALD2" s="241"/>
      <c r="ALE2" s="241"/>
      <c r="ALF2" s="241"/>
      <c r="ALG2" s="241"/>
      <c r="ALH2" s="241"/>
      <c r="ALI2" s="241"/>
      <c r="ALJ2" s="241"/>
      <c r="ALK2" s="241"/>
      <c r="ALL2" s="241"/>
      <c r="ALM2" s="241"/>
      <c r="ALN2" s="241"/>
      <c r="ALO2" s="241"/>
      <c r="ALP2" s="241"/>
      <c r="ALQ2" s="241"/>
      <c r="ALR2" s="241"/>
      <c r="ALS2" s="241"/>
      <c r="ALT2" s="241"/>
      <c r="ALU2" s="241"/>
      <c r="ALV2" s="241"/>
      <c r="ALW2" s="241"/>
      <c r="ALX2" s="241"/>
      <c r="ALY2" s="241"/>
      <c r="ALZ2" s="241"/>
      <c r="AMA2" s="241"/>
      <c r="AMB2" s="241"/>
      <c r="AMC2" s="241"/>
      <c r="AMD2" s="241"/>
      <c r="AME2" s="241"/>
      <c r="AMF2" s="241"/>
      <c r="AMG2" s="241"/>
      <c r="AMH2" s="241"/>
      <c r="AMI2" s="241"/>
      <c r="AMJ2" s="241"/>
    </row>
    <row r="3" customFormat="false" ht="17.25" hidden="false" customHeight="true" outlineLevel="0" collapsed="false">
      <c r="A3" s="242" t="s">
        <v>431</v>
      </c>
      <c r="B3" s="243"/>
      <c r="C3" s="244"/>
      <c r="D3" s="244"/>
      <c r="E3" s="244"/>
      <c r="F3" s="245"/>
      <c r="G3" s="245"/>
      <c r="H3" s="242" t="s">
        <v>431</v>
      </c>
      <c r="I3" s="245"/>
      <c r="J3" s="245"/>
      <c r="K3" s="245"/>
      <c r="L3" s="245"/>
      <c r="M3" s="245"/>
      <c r="N3" s="245"/>
      <c r="O3" s="246"/>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7"/>
      <c r="BC3" s="247"/>
      <c r="BD3" s="247"/>
      <c r="BE3" s="247"/>
      <c r="BF3" s="247"/>
      <c r="BG3" s="247"/>
      <c r="BH3" s="247"/>
      <c r="BI3" s="247"/>
      <c r="BJ3" s="247"/>
      <c r="BK3" s="247"/>
      <c r="BL3" s="247"/>
      <c r="BM3" s="247"/>
      <c r="BN3" s="247"/>
      <c r="BO3" s="247"/>
      <c r="BP3" s="247"/>
      <c r="BQ3" s="247"/>
      <c r="BR3" s="247"/>
      <c r="BS3" s="247"/>
      <c r="BT3" s="247"/>
      <c r="BU3" s="247"/>
      <c r="BV3" s="247"/>
      <c r="BW3" s="247"/>
      <c r="BX3" s="247"/>
      <c r="BY3" s="247"/>
      <c r="BZ3" s="247"/>
      <c r="CA3" s="247"/>
      <c r="CB3" s="247"/>
      <c r="CC3" s="247"/>
      <c r="CD3" s="247"/>
      <c r="CE3" s="247"/>
      <c r="CF3" s="247"/>
      <c r="CG3" s="247"/>
      <c r="CH3" s="247"/>
      <c r="CI3" s="247"/>
      <c r="CJ3" s="247"/>
      <c r="CK3" s="247"/>
      <c r="CL3" s="247"/>
      <c r="CM3" s="247"/>
      <c r="CN3" s="247"/>
      <c r="CO3" s="247"/>
      <c r="CP3" s="247"/>
      <c r="CQ3" s="247"/>
      <c r="CR3" s="247"/>
      <c r="CS3" s="247"/>
      <c r="CT3" s="247"/>
      <c r="CU3" s="247"/>
      <c r="CV3" s="247"/>
      <c r="CW3" s="247"/>
      <c r="CX3" s="247"/>
      <c r="CY3" s="247"/>
      <c r="CZ3" s="247"/>
      <c r="DA3" s="247"/>
      <c r="DB3" s="247"/>
      <c r="DC3" s="247"/>
      <c r="DD3" s="247"/>
      <c r="DE3" s="247"/>
      <c r="DF3" s="247"/>
      <c r="DG3" s="247"/>
      <c r="DH3" s="247"/>
      <c r="DI3" s="247"/>
      <c r="DJ3" s="247"/>
      <c r="DK3" s="247"/>
      <c r="DL3" s="247"/>
      <c r="DM3" s="247"/>
      <c r="DN3" s="247"/>
      <c r="DO3" s="247"/>
      <c r="DP3" s="247"/>
      <c r="DQ3" s="247"/>
      <c r="DR3" s="247"/>
      <c r="DS3" s="247"/>
      <c r="DT3" s="247"/>
      <c r="DU3" s="247"/>
      <c r="DV3" s="247"/>
      <c r="DW3" s="247"/>
      <c r="DX3" s="247"/>
      <c r="DY3" s="247"/>
      <c r="DZ3" s="247"/>
      <c r="EA3" s="247"/>
      <c r="EB3" s="247"/>
      <c r="EC3" s="247"/>
      <c r="ED3" s="247"/>
      <c r="EE3" s="247"/>
      <c r="EF3" s="247"/>
      <c r="EG3" s="247"/>
      <c r="EH3" s="247"/>
      <c r="EI3" s="247"/>
      <c r="EJ3" s="247"/>
      <c r="EK3" s="247"/>
      <c r="EL3" s="247"/>
      <c r="EM3" s="247"/>
      <c r="EN3" s="247"/>
      <c r="EO3" s="247"/>
      <c r="EP3" s="247"/>
      <c r="EQ3" s="247"/>
      <c r="ER3" s="247"/>
      <c r="ES3" s="247"/>
      <c r="ET3" s="247"/>
      <c r="EU3" s="247"/>
      <c r="EV3" s="247"/>
      <c r="EW3" s="247"/>
      <c r="EX3" s="247"/>
      <c r="EY3" s="247"/>
      <c r="EZ3" s="247"/>
      <c r="FA3" s="247"/>
      <c r="FB3" s="247"/>
      <c r="FC3" s="247"/>
      <c r="FD3" s="247"/>
      <c r="FE3" s="247"/>
      <c r="FF3" s="247"/>
      <c r="FG3" s="247"/>
      <c r="FH3" s="247"/>
      <c r="FI3" s="247"/>
      <c r="FJ3" s="247"/>
      <c r="FK3" s="247"/>
      <c r="FL3" s="247"/>
      <c r="FM3" s="247"/>
      <c r="FN3" s="247"/>
      <c r="FO3" s="247"/>
      <c r="FP3" s="247"/>
      <c r="FQ3" s="247"/>
      <c r="FR3" s="247"/>
      <c r="FS3" s="247"/>
      <c r="FT3" s="247"/>
      <c r="FU3" s="247"/>
      <c r="FV3" s="247"/>
      <c r="FW3" s="247"/>
      <c r="FX3" s="247"/>
      <c r="FY3" s="247"/>
      <c r="FZ3" s="247"/>
      <c r="GA3" s="247"/>
      <c r="GB3" s="247"/>
      <c r="GC3" s="247"/>
      <c r="GD3" s="247"/>
      <c r="GE3" s="247"/>
      <c r="GF3" s="247"/>
      <c r="GG3" s="247"/>
      <c r="GH3" s="247"/>
      <c r="GI3" s="247"/>
      <c r="GJ3" s="247"/>
      <c r="GK3" s="247"/>
      <c r="GL3" s="247"/>
      <c r="GM3" s="247"/>
      <c r="GN3" s="247"/>
      <c r="GO3" s="247"/>
      <c r="GP3" s="247"/>
      <c r="GQ3" s="247"/>
      <c r="GR3" s="247"/>
      <c r="GS3" s="247"/>
      <c r="GT3" s="247"/>
      <c r="GU3" s="247"/>
      <c r="GV3" s="247"/>
      <c r="GW3" s="247"/>
      <c r="GX3" s="247"/>
      <c r="GY3" s="247"/>
      <c r="GZ3" s="247"/>
      <c r="HA3" s="247"/>
      <c r="HB3" s="247"/>
      <c r="HC3" s="247"/>
      <c r="HD3" s="247"/>
      <c r="HE3" s="247"/>
      <c r="HF3" s="247"/>
      <c r="HG3" s="247"/>
      <c r="HH3" s="247"/>
      <c r="HI3" s="247"/>
      <c r="HJ3" s="247"/>
      <c r="HK3" s="247"/>
      <c r="HL3" s="247"/>
      <c r="HM3" s="247"/>
      <c r="HN3" s="247"/>
      <c r="HO3" s="247"/>
      <c r="HP3" s="247"/>
      <c r="HQ3" s="247"/>
      <c r="HR3" s="247"/>
      <c r="HS3" s="247"/>
      <c r="HT3" s="247"/>
      <c r="HU3" s="247"/>
      <c r="HV3" s="247"/>
      <c r="HW3" s="247"/>
      <c r="HX3" s="247"/>
      <c r="HY3" s="247"/>
      <c r="HZ3" s="247"/>
      <c r="IA3" s="247"/>
      <c r="IB3" s="247"/>
      <c r="IC3" s="247"/>
      <c r="ID3" s="247"/>
      <c r="IE3" s="247"/>
      <c r="IF3" s="247"/>
      <c r="IG3" s="247"/>
      <c r="IH3" s="247"/>
      <c r="II3" s="247"/>
      <c r="IJ3" s="247"/>
      <c r="IK3" s="247"/>
      <c r="IL3" s="247"/>
      <c r="IM3" s="247"/>
      <c r="IN3" s="247"/>
      <c r="IO3" s="247"/>
      <c r="IP3" s="247"/>
      <c r="IQ3" s="247"/>
      <c r="IR3" s="247"/>
      <c r="IS3" s="247"/>
      <c r="IT3" s="247"/>
      <c r="IU3" s="247"/>
      <c r="IV3" s="247"/>
      <c r="IW3" s="247"/>
      <c r="IX3" s="247"/>
      <c r="IY3" s="247"/>
      <c r="IZ3" s="247"/>
      <c r="JA3" s="247"/>
      <c r="JB3" s="247"/>
      <c r="JC3" s="247"/>
      <c r="JD3" s="247"/>
      <c r="JE3" s="247"/>
      <c r="JF3" s="247"/>
      <c r="JG3" s="247"/>
      <c r="JH3" s="247"/>
      <c r="JI3" s="247"/>
      <c r="JJ3" s="247"/>
      <c r="JK3" s="247"/>
      <c r="JL3" s="247"/>
      <c r="JM3" s="247"/>
      <c r="JN3" s="247"/>
      <c r="JO3" s="247"/>
      <c r="JP3" s="247"/>
      <c r="JQ3" s="247"/>
      <c r="JR3" s="247"/>
      <c r="JS3" s="247"/>
      <c r="JT3" s="247"/>
      <c r="JU3" s="247"/>
      <c r="JV3" s="247"/>
      <c r="JW3" s="247"/>
      <c r="JX3" s="247"/>
      <c r="JY3" s="247"/>
      <c r="JZ3" s="247"/>
      <c r="KA3" s="247"/>
      <c r="KB3" s="247"/>
      <c r="KC3" s="247"/>
      <c r="KD3" s="247"/>
      <c r="KE3" s="247"/>
      <c r="KF3" s="247"/>
      <c r="KG3" s="247"/>
      <c r="KH3" s="247"/>
      <c r="KI3" s="247"/>
      <c r="KJ3" s="247"/>
      <c r="KK3" s="247"/>
      <c r="KL3" s="247"/>
      <c r="KM3" s="247"/>
      <c r="KN3" s="247"/>
      <c r="KO3" s="247"/>
      <c r="KP3" s="247"/>
      <c r="KQ3" s="247"/>
      <c r="KR3" s="247"/>
      <c r="KS3" s="247"/>
      <c r="KT3" s="247"/>
      <c r="KU3" s="247"/>
      <c r="KV3" s="247"/>
      <c r="KW3" s="247"/>
      <c r="KX3" s="247"/>
      <c r="KY3" s="247"/>
      <c r="KZ3" s="247"/>
      <c r="LA3" s="247"/>
      <c r="LB3" s="247"/>
      <c r="LC3" s="247"/>
      <c r="LD3" s="247"/>
      <c r="LE3" s="247"/>
      <c r="LF3" s="247"/>
      <c r="LG3" s="247"/>
      <c r="LH3" s="247"/>
      <c r="LI3" s="247"/>
      <c r="LJ3" s="247"/>
      <c r="LK3" s="247"/>
      <c r="LL3" s="247"/>
      <c r="LM3" s="247"/>
      <c r="LN3" s="247"/>
      <c r="LO3" s="247"/>
      <c r="LP3" s="247"/>
      <c r="LQ3" s="247"/>
      <c r="LR3" s="247"/>
      <c r="LS3" s="247"/>
      <c r="LT3" s="247"/>
      <c r="LU3" s="247"/>
      <c r="LV3" s="247"/>
      <c r="LW3" s="247"/>
      <c r="LX3" s="247"/>
      <c r="LY3" s="247"/>
      <c r="LZ3" s="247"/>
      <c r="MA3" s="247"/>
      <c r="MB3" s="247"/>
      <c r="MC3" s="247"/>
      <c r="MD3" s="247"/>
      <c r="ME3" s="247"/>
      <c r="MF3" s="247"/>
      <c r="MG3" s="247"/>
      <c r="MH3" s="247"/>
      <c r="MI3" s="247"/>
      <c r="MJ3" s="247"/>
      <c r="MK3" s="247"/>
      <c r="ML3" s="247"/>
      <c r="MM3" s="247"/>
      <c r="MN3" s="247"/>
      <c r="MO3" s="247"/>
      <c r="MP3" s="247"/>
      <c r="MQ3" s="247"/>
      <c r="MR3" s="247"/>
      <c r="MS3" s="247"/>
      <c r="MT3" s="247"/>
      <c r="MU3" s="247"/>
      <c r="MV3" s="247"/>
      <c r="MW3" s="247"/>
      <c r="MX3" s="247"/>
      <c r="MY3" s="247"/>
      <c r="MZ3" s="247"/>
      <c r="NA3" s="247"/>
      <c r="NB3" s="247"/>
      <c r="NC3" s="247"/>
      <c r="ND3" s="247"/>
      <c r="NE3" s="247"/>
      <c r="NF3" s="247"/>
      <c r="NG3" s="247"/>
      <c r="NH3" s="247"/>
      <c r="NI3" s="247"/>
      <c r="NJ3" s="247"/>
      <c r="NK3" s="247"/>
      <c r="NL3" s="247"/>
      <c r="NM3" s="247"/>
      <c r="NN3" s="247"/>
      <c r="NO3" s="247"/>
      <c r="NP3" s="247"/>
      <c r="NQ3" s="247"/>
      <c r="NR3" s="247"/>
      <c r="NS3" s="247"/>
      <c r="NT3" s="247"/>
      <c r="NU3" s="247"/>
      <c r="NV3" s="247"/>
      <c r="NW3" s="247"/>
      <c r="NX3" s="247"/>
      <c r="NY3" s="247"/>
      <c r="NZ3" s="247"/>
      <c r="OA3" s="247"/>
      <c r="OB3" s="247"/>
      <c r="OC3" s="247"/>
      <c r="OD3" s="247"/>
      <c r="OE3" s="247"/>
      <c r="OF3" s="247"/>
      <c r="OG3" s="247"/>
      <c r="OH3" s="247"/>
      <c r="OI3" s="247"/>
      <c r="OJ3" s="247"/>
      <c r="OK3" s="247"/>
      <c r="OL3" s="247"/>
      <c r="OM3" s="247"/>
      <c r="ON3" s="247"/>
      <c r="OO3" s="247"/>
      <c r="OP3" s="247"/>
      <c r="OQ3" s="247"/>
      <c r="OR3" s="247"/>
      <c r="OS3" s="247"/>
      <c r="OT3" s="247"/>
      <c r="OU3" s="247"/>
      <c r="OV3" s="247"/>
      <c r="OW3" s="247"/>
      <c r="OX3" s="247"/>
      <c r="OY3" s="247"/>
      <c r="OZ3" s="247"/>
      <c r="PA3" s="247"/>
      <c r="PB3" s="247"/>
      <c r="PC3" s="247"/>
      <c r="PD3" s="247"/>
      <c r="PE3" s="247"/>
      <c r="PF3" s="247"/>
      <c r="PG3" s="247"/>
      <c r="PH3" s="247"/>
      <c r="PI3" s="247"/>
      <c r="PJ3" s="247"/>
      <c r="PK3" s="247"/>
      <c r="PL3" s="247"/>
      <c r="PM3" s="247"/>
      <c r="PN3" s="247"/>
      <c r="PO3" s="247"/>
      <c r="PP3" s="247"/>
      <c r="PQ3" s="247"/>
      <c r="PR3" s="247"/>
      <c r="PS3" s="247"/>
      <c r="PT3" s="247"/>
      <c r="PU3" s="247"/>
      <c r="PV3" s="247"/>
      <c r="PW3" s="247"/>
      <c r="PX3" s="247"/>
      <c r="PY3" s="247"/>
      <c r="PZ3" s="247"/>
      <c r="QA3" s="247"/>
      <c r="QB3" s="247"/>
      <c r="QC3" s="247"/>
      <c r="QD3" s="247"/>
      <c r="QE3" s="247"/>
      <c r="QF3" s="247"/>
      <c r="QG3" s="247"/>
      <c r="QH3" s="247"/>
      <c r="QI3" s="247"/>
      <c r="QJ3" s="247"/>
      <c r="QK3" s="247"/>
      <c r="QL3" s="247"/>
      <c r="QM3" s="247"/>
      <c r="QN3" s="247"/>
      <c r="QO3" s="247"/>
      <c r="QP3" s="247"/>
      <c r="QQ3" s="247"/>
      <c r="QR3" s="247"/>
      <c r="QS3" s="247"/>
      <c r="QT3" s="247"/>
      <c r="QU3" s="247"/>
      <c r="QV3" s="247"/>
      <c r="QW3" s="247"/>
      <c r="QX3" s="247"/>
      <c r="QY3" s="247"/>
      <c r="QZ3" s="247"/>
      <c r="RA3" s="247"/>
      <c r="RB3" s="247"/>
      <c r="RC3" s="247"/>
      <c r="RD3" s="247"/>
      <c r="RE3" s="247"/>
      <c r="RF3" s="247"/>
      <c r="RG3" s="247"/>
      <c r="RH3" s="247"/>
      <c r="RI3" s="247"/>
      <c r="RJ3" s="247"/>
      <c r="RK3" s="247"/>
      <c r="RL3" s="247"/>
      <c r="RM3" s="247"/>
      <c r="RN3" s="247"/>
      <c r="RO3" s="247"/>
      <c r="RP3" s="247"/>
      <c r="RQ3" s="247"/>
      <c r="RR3" s="247"/>
      <c r="RS3" s="247"/>
      <c r="RT3" s="247"/>
      <c r="RU3" s="247"/>
      <c r="RV3" s="247"/>
      <c r="RW3" s="247"/>
      <c r="RX3" s="247"/>
      <c r="RY3" s="247"/>
      <c r="RZ3" s="247"/>
      <c r="SA3" s="247"/>
      <c r="SB3" s="247"/>
      <c r="SC3" s="247"/>
      <c r="SD3" s="247"/>
      <c r="SE3" s="247"/>
      <c r="SF3" s="247"/>
      <c r="SG3" s="247"/>
      <c r="SH3" s="247"/>
      <c r="SI3" s="247"/>
      <c r="SJ3" s="247"/>
      <c r="SK3" s="247"/>
      <c r="SL3" s="247"/>
      <c r="SM3" s="247"/>
      <c r="SN3" s="247"/>
      <c r="SO3" s="247"/>
      <c r="SP3" s="247"/>
      <c r="SQ3" s="247"/>
      <c r="SR3" s="247"/>
      <c r="SS3" s="247"/>
      <c r="ST3" s="247"/>
      <c r="SU3" s="247"/>
      <c r="SV3" s="247"/>
      <c r="SW3" s="247"/>
      <c r="SX3" s="247"/>
      <c r="SY3" s="247"/>
      <c r="SZ3" s="247"/>
      <c r="TA3" s="247"/>
      <c r="TB3" s="247"/>
      <c r="TC3" s="247"/>
      <c r="TD3" s="247"/>
      <c r="TE3" s="247"/>
      <c r="TF3" s="247"/>
      <c r="TG3" s="247"/>
      <c r="TH3" s="247"/>
      <c r="TI3" s="247"/>
      <c r="TJ3" s="247"/>
      <c r="TK3" s="247"/>
      <c r="TL3" s="247"/>
      <c r="TM3" s="247"/>
      <c r="TN3" s="247"/>
      <c r="TO3" s="247"/>
      <c r="TP3" s="247"/>
      <c r="TQ3" s="247"/>
      <c r="TR3" s="247"/>
      <c r="TS3" s="247"/>
      <c r="TT3" s="247"/>
      <c r="TU3" s="247"/>
      <c r="TV3" s="247"/>
      <c r="TW3" s="247"/>
      <c r="TX3" s="247"/>
      <c r="TY3" s="247"/>
      <c r="TZ3" s="247"/>
      <c r="UA3" s="247"/>
      <c r="UB3" s="247"/>
      <c r="UC3" s="247"/>
      <c r="UD3" s="247"/>
      <c r="UE3" s="247"/>
      <c r="UF3" s="247"/>
      <c r="UG3" s="247"/>
      <c r="UH3" s="247"/>
      <c r="UI3" s="247"/>
      <c r="UJ3" s="247"/>
      <c r="UK3" s="247"/>
      <c r="UL3" s="247"/>
      <c r="UM3" s="247"/>
      <c r="UN3" s="247"/>
      <c r="UO3" s="247"/>
      <c r="UP3" s="247"/>
      <c r="UQ3" s="247"/>
      <c r="UR3" s="247"/>
      <c r="US3" s="247"/>
      <c r="UT3" s="247"/>
      <c r="UU3" s="247"/>
      <c r="UV3" s="247"/>
      <c r="UW3" s="247"/>
      <c r="UX3" s="247"/>
      <c r="UY3" s="247"/>
      <c r="UZ3" s="247"/>
      <c r="VA3" s="247"/>
      <c r="VB3" s="247"/>
      <c r="VC3" s="247"/>
      <c r="VD3" s="247"/>
      <c r="VE3" s="247"/>
      <c r="VF3" s="247"/>
      <c r="VG3" s="247"/>
      <c r="VH3" s="247"/>
      <c r="VI3" s="247"/>
      <c r="VJ3" s="247"/>
      <c r="VK3" s="247"/>
      <c r="VL3" s="247"/>
      <c r="VM3" s="247"/>
      <c r="VN3" s="247"/>
      <c r="VO3" s="247"/>
      <c r="VP3" s="247"/>
      <c r="VQ3" s="247"/>
      <c r="VR3" s="247"/>
      <c r="VS3" s="247"/>
      <c r="VT3" s="247"/>
      <c r="VU3" s="247"/>
      <c r="VV3" s="247"/>
      <c r="VW3" s="247"/>
      <c r="VX3" s="247"/>
      <c r="VY3" s="247"/>
      <c r="VZ3" s="247"/>
      <c r="WA3" s="247"/>
      <c r="WB3" s="247"/>
      <c r="WC3" s="247"/>
      <c r="WD3" s="247"/>
      <c r="WE3" s="247"/>
      <c r="WF3" s="247"/>
      <c r="WG3" s="247"/>
      <c r="WH3" s="247"/>
      <c r="WI3" s="247"/>
      <c r="WJ3" s="247"/>
      <c r="WK3" s="247"/>
      <c r="WL3" s="247"/>
      <c r="WM3" s="247"/>
      <c r="WN3" s="247"/>
      <c r="WO3" s="247"/>
      <c r="WP3" s="247"/>
      <c r="WQ3" s="247"/>
      <c r="WR3" s="247"/>
      <c r="WS3" s="247"/>
      <c r="WT3" s="247"/>
      <c r="WU3" s="247"/>
      <c r="WV3" s="247"/>
      <c r="WW3" s="247"/>
      <c r="WX3" s="247"/>
      <c r="WY3" s="247"/>
      <c r="WZ3" s="247"/>
      <c r="XA3" s="247"/>
      <c r="XB3" s="247"/>
      <c r="XC3" s="247"/>
      <c r="XD3" s="247"/>
      <c r="XE3" s="247"/>
      <c r="XF3" s="247"/>
      <c r="XG3" s="247"/>
      <c r="XH3" s="247"/>
      <c r="XI3" s="247"/>
      <c r="XJ3" s="247"/>
      <c r="XK3" s="247"/>
      <c r="XL3" s="247"/>
      <c r="XM3" s="247"/>
      <c r="XN3" s="247"/>
      <c r="XO3" s="247"/>
      <c r="XP3" s="247"/>
      <c r="XQ3" s="247"/>
      <c r="XR3" s="247"/>
      <c r="XS3" s="247"/>
      <c r="XT3" s="247"/>
      <c r="XU3" s="247"/>
      <c r="XV3" s="247"/>
      <c r="XW3" s="247"/>
      <c r="XX3" s="247"/>
      <c r="XY3" s="247"/>
      <c r="XZ3" s="247"/>
      <c r="YA3" s="247"/>
      <c r="YB3" s="247"/>
      <c r="YC3" s="247"/>
      <c r="YD3" s="247"/>
      <c r="YE3" s="247"/>
      <c r="YF3" s="247"/>
      <c r="YG3" s="247"/>
      <c r="YH3" s="247"/>
      <c r="YI3" s="247"/>
      <c r="YJ3" s="247"/>
      <c r="YK3" s="247"/>
      <c r="YL3" s="247"/>
      <c r="YM3" s="247"/>
      <c r="YN3" s="247"/>
      <c r="YO3" s="247"/>
      <c r="YP3" s="247"/>
      <c r="YQ3" s="247"/>
      <c r="YR3" s="247"/>
      <c r="YS3" s="247"/>
      <c r="YT3" s="247"/>
      <c r="YU3" s="247"/>
      <c r="YV3" s="247"/>
      <c r="YW3" s="247"/>
      <c r="YX3" s="247"/>
      <c r="YY3" s="247"/>
      <c r="YZ3" s="247"/>
      <c r="ZA3" s="247"/>
      <c r="ZB3" s="247"/>
      <c r="ZC3" s="247"/>
      <c r="ZD3" s="247"/>
      <c r="ZE3" s="247"/>
      <c r="ZF3" s="247"/>
      <c r="ZG3" s="247"/>
      <c r="ZH3" s="247"/>
      <c r="ZI3" s="247"/>
      <c r="ZJ3" s="247"/>
      <c r="ZK3" s="247"/>
      <c r="ZL3" s="247"/>
      <c r="ZM3" s="247"/>
      <c r="ZN3" s="247"/>
      <c r="ZO3" s="247"/>
      <c r="ZP3" s="247"/>
      <c r="ZQ3" s="247"/>
      <c r="ZR3" s="247"/>
      <c r="ZS3" s="247"/>
      <c r="ZT3" s="247"/>
      <c r="ZU3" s="247"/>
      <c r="ZV3" s="247"/>
      <c r="ZW3" s="247"/>
      <c r="ZX3" s="247"/>
      <c r="ZY3" s="247"/>
      <c r="ZZ3" s="247"/>
      <c r="AAA3" s="247"/>
      <c r="AAB3" s="247"/>
      <c r="AAC3" s="247"/>
      <c r="AAD3" s="247"/>
      <c r="AAE3" s="247"/>
      <c r="AAF3" s="247"/>
      <c r="AAG3" s="247"/>
      <c r="AAH3" s="247"/>
      <c r="AAI3" s="247"/>
      <c r="AAJ3" s="247"/>
      <c r="AAK3" s="247"/>
      <c r="AAL3" s="247"/>
      <c r="AAM3" s="247"/>
      <c r="AAN3" s="247"/>
      <c r="AAO3" s="247"/>
      <c r="AAP3" s="247"/>
      <c r="AAQ3" s="247"/>
      <c r="AAR3" s="247"/>
      <c r="AAS3" s="247"/>
      <c r="AAT3" s="247"/>
      <c r="AAU3" s="247"/>
      <c r="AAV3" s="247"/>
      <c r="AAW3" s="247"/>
      <c r="AAX3" s="247"/>
      <c r="AAY3" s="247"/>
      <c r="AAZ3" s="247"/>
      <c r="ABA3" s="247"/>
      <c r="ABB3" s="247"/>
      <c r="ABC3" s="247"/>
      <c r="ABD3" s="247"/>
      <c r="ABE3" s="247"/>
      <c r="ABF3" s="247"/>
      <c r="ABG3" s="247"/>
      <c r="ABH3" s="247"/>
      <c r="ABI3" s="247"/>
      <c r="ABJ3" s="247"/>
      <c r="ABK3" s="247"/>
      <c r="ABL3" s="247"/>
      <c r="ABM3" s="247"/>
      <c r="ABN3" s="247"/>
      <c r="ABO3" s="247"/>
      <c r="ABP3" s="247"/>
      <c r="ABQ3" s="247"/>
      <c r="ABR3" s="247"/>
      <c r="ABS3" s="247"/>
      <c r="ABT3" s="247"/>
      <c r="ABU3" s="247"/>
      <c r="ABV3" s="247"/>
      <c r="ABW3" s="247"/>
      <c r="ABX3" s="247"/>
      <c r="ABY3" s="247"/>
      <c r="ABZ3" s="247"/>
      <c r="ACA3" s="247"/>
      <c r="ACB3" s="247"/>
      <c r="ACC3" s="247"/>
      <c r="ACD3" s="247"/>
      <c r="ACE3" s="247"/>
      <c r="ACF3" s="247"/>
      <c r="ACG3" s="247"/>
      <c r="ACH3" s="247"/>
      <c r="ACI3" s="247"/>
      <c r="ACJ3" s="247"/>
      <c r="ACK3" s="247"/>
      <c r="ACL3" s="247"/>
      <c r="ACM3" s="247"/>
      <c r="ACN3" s="247"/>
      <c r="ACO3" s="247"/>
      <c r="ACP3" s="247"/>
      <c r="ACQ3" s="247"/>
      <c r="ACR3" s="247"/>
      <c r="ACS3" s="247"/>
      <c r="ACT3" s="247"/>
      <c r="ACU3" s="247"/>
      <c r="ACV3" s="247"/>
      <c r="ACW3" s="247"/>
      <c r="ACX3" s="247"/>
      <c r="ACY3" s="247"/>
      <c r="ACZ3" s="247"/>
      <c r="ADA3" s="247"/>
      <c r="ADB3" s="247"/>
      <c r="ADC3" s="247"/>
      <c r="ADD3" s="247"/>
      <c r="ADE3" s="247"/>
      <c r="ADF3" s="247"/>
      <c r="ADG3" s="247"/>
      <c r="ADH3" s="247"/>
      <c r="ADI3" s="247"/>
      <c r="ADJ3" s="247"/>
      <c r="ADK3" s="247"/>
      <c r="ADL3" s="247"/>
      <c r="ADM3" s="247"/>
      <c r="ADN3" s="247"/>
      <c r="ADO3" s="247"/>
      <c r="ADP3" s="247"/>
      <c r="ADQ3" s="247"/>
      <c r="ADR3" s="247"/>
      <c r="ADS3" s="247"/>
      <c r="ADT3" s="247"/>
      <c r="ADU3" s="247"/>
      <c r="ADV3" s="247"/>
      <c r="ADW3" s="247"/>
      <c r="ADX3" s="247"/>
      <c r="ADY3" s="247"/>
      <c r="ADZ3" s="247"/>
      <c r="AEA3" s="247"/>
      <c r="AEB3" s="247"/>
      <c r="AEC3" s="247"/>
      <c r="AED3" s="247"/>
      <c r="AEE3" s="247"/>
      <c r="AEF3" s="247"/>
      <c r="AEG3" s="247"/>
      <c r="AEH3" s="247"/>
      <c r="AEI3" s="247"/>
      <c r="AEJ3" s="247"/>
      <c r="AEK3" s="247"/>
      <c r="AEL3" s="247"/>
      <c r="AEM3" s="247"/>
      <c r="AEN3" s="247"/>
      <c r="AEO3" s="247"/>
      <c r="AEP3" s="247"/>
      <c r="AEQ3" s="247"/>
      <c r="AER3" s="247"/>
      <c r="AES3" s="247"/>
      <c r="AET3" s="247"/>
      <c r="AEU3" s="247"/>
      <c r="AEV3" s="247"/>
      <c r="AEW3" s="247"/>
      <c r="AEX3" s="247"/>
      <c r="AEY3" s="247"/>
      <c r="AEZ3" s="247"/>
      <c r="AFA3" s="247"/>
      <c r="AFB3" s="247"/>
      <c r="AFC3" s="247"/>
      <c r="AFD3" s="247"/>
      <c r="AFE3" s="247"/>
      <c r="AFF3" s="247"/>
      <c r="AFG3" s="247"/>
      <c r="AFH3" s="247"/>
      <c r="AFI3" s="247"/>
      <c r="AFJ3" s="247"/>
      <c r="AFK3" s="247"/>
      <c r="AFL3" s="247"/>
      <c r="AFM3" s="247"/>
      <c r="AFN3" s="247"/>
      <c r="AFO3" s="247"/>
      <c r="AFP3" s="247"/>
      <c r="AFQ3" s="247"/>
      <c r="AFR3" s="247"/>
      <c r="AFS3" s="247"/>
      <c r="AFT3" s="247"/>
      <c r="AFU3" s="247"/>
      <c r="AFV3" s="247"/>
      <c r="AFW3" s="247"/>
      <c r="AFX3" s="247"/>
      <c r="AFY3" s="247"/>
      <c r="AFZ3" s="247"/>
      <c r="AGA3" s="247"/>
      <c r="AGB3" s="247"/>
      <c r="AGC3" s="247"/>
      <c r="AGD3" s="247"/>
      <c r="AGE3" s="247"/>
      <c r="AGF3" s="247"/>
      <c r="AGG3" s="247"/>
      <c r="AGH3" s="247"/>
      <c r="AGI3" s="247"/>
      <c r="AGJ3" s="247"/>
      <c r="AGK3" s="247"/>
      <c r="AGL3" s="247"/>
      <c r="AGM3" s="247"/>
      <c r="AGN3" s="247"/>
      <c r="AGO3" s="247"/>
      <c r="AGP3" s="247"/>
      <c r="AGQ3" s="247"/>
      <c r="AGR3" s="247"/>
      <c r="AGS3" s="247"/>
      <c r="AGT3" s="247"/>
      <c r="AGU3" s="247"/>
      <c r="AGV3" s="247"/>
      <c r="AGW3" s="247"/>
      <c r="AGX3" s="247"/>
      <c r="AGY3" s="247"/>
      <c r="AGZ3" s="247"/>
      <c r="AHA3" s="247"/>
      <c r="AHB3" s="247"/>
      <c r="AHC3" s="247"/>
      <c r="AHD3" s="247"/>
      <c r="AHE3" s="247"/>
      <c r="AHF3" s="247"/>
      <c r="AHG3" s="247"/>
      <c r="AHH3" s="247"/>
      <c r="AHI3" s="247"/>
      <c r="AHJ3" s="247"/>
      <c r="AHK3" s="247"/>
      <c r="AHL3" s="247"/>
      <c r="AHM3" s="247"/>
      <c r="AHN3" s="247"/>
      <c r="AHO3" s="247"/>
      <c r="AHP3" s="247"/>
      <c r="AHQ3" s="247"/>
      <c r="AHR3" s="247"/>
      <c r="AHS3" s="247"/>
      <c r="AHT3" s="247"/>
      <c r="AHU3" s="247"/>
      <c r="AHV3" s="247"/>
      <c r="AHW3" s="247"/>
      <c r="AHX3" s="247"/>
      <c r="AHY3" s="247"/>
      <c r="AHZ3" s="247"/>
      <c r="AIA3" s="247"/>
      <c r="AIB3" s="247"/>
      <c r="AIC3" s="247"/>
      <c r="AID3" s="247"/>
      <c r="AIE3" s="247"/>
      <c r="AIF3" s="247"/>
      <c r="AIG3" s="247"/>
      <c r="AIH3" s="247"/>
      <c r="AII3" s="247"/>
      <c r="AIJ3" s="247"/>
      <c r="AIK3" s="247"/>
      <c r="AIL3" s="247"/>
      <c r="AIM3" s="247"/>
      <c r="AIN3" s="247"/>
      <c r="AIO3" s="247"/>
      <c r="AIP3" s="247"/>
      <c r="AIQ3" s="247"/>
      <c r="AIR3" s="247"/>
      <c r="AIS3" s="247"/>
      <c r="AIT3" s="247"/>
      <c r="AIU3" s="247"/>
      <c r="AIV3" s="247"/>
      <c r="AIW3" s="247"/>
      <c r="AIX3" s="247"/>
      <c r="AIY3" s="247"/>
      <c r="AIZ3" s="247"/>
      <c r="AJA3" s="247"/>
      <c r="AJB3" s="247"/>
      <c r="AJC3" s="247"/>
      <c r="AJD3" s="247"/>
      <c r="AJE3" s="247"/>
      <c r="AJF3" s="247"/>
      <c r="AJG3" s="247"/>
      <c r="AJH3" s="247"/>
      <c r="AJI3" s="247"/>
      <c r="AJJ3" s="247"/>
      <c r="AJK3" s="247"/>
      <c r="AJL3" s="247"/>
      <c r="AJM3" s="247"/>
      <c r="AJN3" s="247"/>
      <c r="AJO3" s="247"/>
      <c r="AJP3" s="247"/>
      <c r="AJQ3" s="247"/>
      <c r="AJR3" s="247"/>
      <c r="AJS3" s="247"/>
      <c r="AJT3" s="247"/>
      <c r="AJU3" s="247"/>
      <c r="AJV3" s="247"/>
      <c r="AJW3" s="247"/>
      <c r="AJX3" s="247"/>
      <c r="AJY3" s="247"/>
      <c r="AJZ3" s="247"/>
      <c r="AKA3" s="247"/>
      <c r="AKB3" s="247"/>
      <c r="AKC3" s="247"/>
      <c r="AKD3" s="247"/>
      <c r="AKE3" s="247"/>
      <c r="AKF3" s="247"/>
      <c r="AKG3" s="247"/>
      <c r="AKH3" s="247"/>
      <c r="AKI3" s="247"/>
      <c r="AKJ3" s="247"/>
      <c r="AKK3" s="247"/>
      <c r="AKL3" s="247"/>
      <c r="AKM3" s="247"/>
      <c r="AKN3" s="247"/>
      <c r="AKO3" s="247"/>
      <c r="AKP3" s="247"/>
      <c r="AKQ3" s="247"/>
      <c r="AKR3" s="247"/>
      <c r="AKS3" s="247"/>
      <c r="AKT3" s="247"/>
      <c r="AKU3" s="247"/>
      <c r="AKV3" s="247"/>
      <c r="AKW3" s="247"/>
      <c r="AKX3" s="247"/>
      <c r="AKY3" s="247"/>
      <c r="AKZ3" s="247"/>
      <c r="ALA3" s="247"/>
      <c r="ALB3" s="247"/>
      <c r="ALC3" s="247"/>
      <c r="ALD3" s="247"/>
      <c r="ALE3" s="247"/>
      <c r="ALF3" s="247"/>
      <c r="ALG3" s="247"/>
      <c r="ALH3" s="247"/>
      <c r="ALI3" s="247"/>
      <c r="ALJ3" s="247"/>
      <c r="ALK3" s="247"/>
      <c r="ALL3" s="247"/>
      <c r="ALM3" s="247"/>
      <c r="ALN3" s="247"/>
      <c r="ALO3" s="247"/>
      <c r="ALP3" s="247"/>
      <c r="ALQ3" s="247"/>
      <c r="ALR3" s="247"/>
      <c r="ALS3" s="247"/>
      <c r="ALT3" s="247"/>
      <c r="ALU3" s="247"/>
      <c r="ALV3" s="247"/>
      <c r="ALW3" s="247"/>
      <c r="ALX3" s="247"/>
      <c r="ALY3" s="247"/>
      <c r="ALZ3" s="247"/>
      <c r="AMA3" s="247"/>
      <c r="AMB3" s="247"/>
      <c r="AMC3" s="247"/>
      <c r="AMD3" s="247"/>
      <c r="AME3" s="247"/>
      <c r="AMF3" s="247"/>
      <c r="AMG3" s="247"/>
      <c r="AMH3" s="247"/>
      <c r="AMI3" s="247"/>
      <c r="AMJ3" s="247"/>
    </row>
    <row r="4" customFormat="false" ht="17.25" hidden="false" customHeight="true" outlineLevel="0" collapsed="false">
      <c r="A4" s="248" t="s">
        <v>432</v>
      </c>
      <c r="B4" s="249"/>
      <c r="C4" s="249" t="n">
        <v>23505887</v>
      </c>
      <c r="D4" s="249"/>
      <c r="E4" s="249"/>
      <c r="F4" s="250" t="n">
        <v>23505887</v>
      </c>
      <c r="G4" s="250" t="n">
        <v>29395472</v>
      </c>
      <c r="H4" s="248" t="s">
        <v>432</v>
      </c>
      <c r="I4" s="250" t="n">
        <v>36874280</v>
      </c>
      <c r="J4" s="250" t="n">
        <v>38756121</v>
      </c>
      <c r="K4" s="250" t="n">
        <v>54505286</v>
      </c>
      <c r="L4" s="250" t="n">
        <v>63871048</v>
      </c>
      <c r="M4" s="250" t="n">
        <v>66915020</v>
      </c>
      <c r="N4" s="250" t="n">
        <v>68946084</v>
      </c>
      <c r="O4" s="251" t="n">
        <v>68623477</v>
      </c>
      <c r="P4" s="252"/>
      <c r="Q4" s="252"/>
      <c r="R4" s="252"/>
      <c r="S4" s="252"/>
      <c r="T4" s="252"/>
      <c r="U4" s="252"/>
      <c r="V4" s="252"/>
      <c r="W4" s="252"/>
      <c r="X4" s="252"/>
      <c r="Y4" s="252"/>
      <c r="Z4" s="252"/>
      <c r="AA4" s="252"/>
      <c r="AB4" s="252"/>
      <c r="AC4" s="252"/>
      <c r="AD4" s="252"/>
      <c r="AE4" s="252"/>
      <c r="AF4" s="252"/>
      <c r="AG4" s="252"/>
      <c r="AH4" s="252"/>
      <c r="AI4" s="252"/>
      <c r="AJ4" s="252"/>
      <c r="AK4" s="252"/>
      <c r="AL4" s="252"/>
      <c r="AM4" s="252"/>
      <c r="AN4" s="252"/>
      <c r="AO4" s="252"/>
      <c r="AP4" s="252"/>
      <c r="AQ4" s="252"/>
      <c r="AR4" s="252"/>
      <c r="AS4" s="252"/>
      <c r="AT4" s="252"/>
      <c r="AU4" s="252"/>
      <c r="AV4" s="252"/>
      <c r="AW4" s="252"/>
      <c r="AX4" s="252"/>
      <c r="AY4" s="252"/>
      <c r="AZ4" s="252"/>
      <c r="BA4" s="252"/>
      <c r="BB4" s="252"/>
      <c r="BC4" s="252"/>
      <c r="BD4" s="252"/>
      <c r="BE4" s="252"/>
      <c r="BF4" s="252"/>
      <c r="BG4" s="252"/>
      <c r="BH4" s="252"/>
      <c r="BI4" s="252"/>
      <c r="BJ4" s="252"/>
      <c r="BK4" s="252"/>
      <c r="BL4" s="252"/>
      <c r="BM4" s="252"/>
      <c r="BN4" s="252"/>
      <c r="BO4" s="252"/>
      <c r="BP4" s="252"/>
      <c r="BQ4" s="252"/>
      <c r="BR4" s="252"/>
      <c r="BS4" s="252"/>
      <c r="BT4" s="252"/>
      <c r="BU4" s="252"/>
      <c r="BV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2"/>
      <c r="DG4" s="252"/>
      <c r="DH4" s="252"/>
      <c r="DI4" s="252"/>
      <c r="DJ4" s="252"/>
      <c r="DK4" s="252"/>
      <c r="DL4" s="252"/>
      <c r="DM4" s="252"/>
      <c r="DN4" s="252"/>
      <c r="DO4" s="252"/>
      <c r="DP4" s="252"/>
      <c r="DQ4" s="252"/>
      <c r="DR4" s="252"/>
      <c r="DS4" s="252"/>
      <c r="DT4" s="252"/>
      <c r="DU4" s="252"/>
      <c r="DV4" s="252"/>
      <c r="DW4" s="252"/>
      <c r="DX4" s="252"/>
      <c r="DY4" s="252"/>
      <c r="DZ4" s="252"/>
      <c r="EA4" s="252"/>
      <c r="EB4" s="252"/>
      <c r="EC4" s="252"/>
      <c r="ED4" s="252"/>
      <c r="EE4" s="252"/>
      <c r="EF4" s="252"/>
      <c r="EG4" s="252"/>
      <c r="EH4" s="252"/>
      <c r="EI4" s="252"/>
      <c r="EJ4" s="252"/>
      <c r="EK4" s="252"/>
      <c r="EL4" s="252"/>
      <c r="EM4" s="252"/>
      <c r="EN4" s="252"/>
      <c r="EO4" s="252"/>
      <c r="EP4" s="252"/>
      <c r="EQ4" s="252"/>
      <c r="ER4" s="252"/>
      <c r="ES4" s="252"/>
      <c r="ET4" s="252"/>
      <c r="EU4" s="252"/>
      <c r="EV4" s="252"/>
      <c r="EW4" s="252"/>
      <c r="EX4" s="252"/>
      <c r="EY4" s="252"/>
      <c r="EZ4" s="252"/>
      <c r="FA4" s="252"/>
      <c r="FB4" s="252"/>
      <c r="FC4" s="252"/>
      <c r="FD4" s="252"/>
      <c r="FE4" s="252"/>
      <c r="FF4" s="252"/>
      <c r="FG4" s="252"/>
      <c r="FH4" s="252"/>
      <c r="FI4" s="252"/>
      <c r="FJ4" s="252"/>
      <c r="FK4" s="252"/>
      <c r="FL4" s="252"/>
      <c r="FM4" s="252"/>
      <c r="FN4" s="252"/>
      <c r="FO4" s="252"/>
      <c r="FP4" s="252"/>
      <c r="FQ4" s="252"/>
      <c r="FR4" s="252"/>
      <c r="FS4" s="252"/>
      <c r="FT4" s="252"/>
      <c r="FU4" s="252"/>
      <c r="FV4" s="252"/>
      <c r="FW4" s="252"/>
      <c r="FX4" s="252"/>
      <c r="FY4" s="252"/>
      <c r="FZ4" s="252"/>
      <c r="GA4" s="252"/>
      <c r="GB4" s="252"/>
      <c r="GC4" s="252"/>
      <c r="GD4" s="252"/>
      <c r="GE4" s="252"/>
      <c r="GF4" s="252"/>
      <c r="GG4" s="252"/>
      <c r="GH4" s="252"/>
      <c r="GI4" s="252"/>
      <c r="GJ4" s="252"/>
      <c r="GK4" s="252"/>
      <c r="GL4" s="252"/>
      <c r="GM4" s="252"/>
      <c r="GN4" s="252"/>
      <c r="GO4" s="252"/>
      <c r="GP4" s="252"/>
      <c r="GQ4" s="252"/>
      <c r="GR4" s="252"/>
      <c r="GS4" s="252"/>
      <c r="GT4" s="252"/>
      <c r="GU4" s="252"/>
      <c r="GV4" s="252"/>
      <c r="GW4" s="252"/>
      <c r="GX4" s="252"/>
      <c r="GY4" s="252"/>
      <c r="GZ4" s="252"/>
      <c r="HA4" s="252"/>
      <c r="HB4" s="252"/>
      <c r="HC4" s="252"/>
      <c r="HD4" s="252"/>
      <c r="HE4" s="252"/>
      <c r="HF4" s="252"/>
      <c r="HG4" s="252"/>
      <c r="HH4" s="252"/>
      <c r="HI4" s="252"/>
      <c r="HJ4" s="252"/>
      <c r="HK4" s="252"/>
      <c r="HL4" s="252"/>
      <c r="HM4" s="252"/>
      <c r="HN4" s="252"/>
      <c r="HO4" s="252"/>
      <c r="HP4" s="252"/>
      <c r="HQ4" s="252"/>
      <c r="HR4" s="252"/>
      <c r="HS4" s="252"/>
      <c r="HT4" s="252"/>
      <c r="HU4" s="252"/>
      <c r="HV4" s="252"/>
      <c r="HW4" s="252"/>
      <c r="HX4" s="252"/>
      <c r="HY4" s="252"/>
      <c r="HZ4" s="252"/>
      <c r="IA4" s="252"/>
      <c r="IB4" s="252"/>
      <c r="IC4" s="252"/>
      <c r="ID4" s="252"/>
      <c r="IE4" s="252"/>
      <c r="IF4" s="252"/>
      <c r="IG4" s="252"/>
      <c r="IH4" s="252"/>
      <c r="II4" s="252"/>
      <c r="IJ4" s="252"/>
      <c r="IK4" s="252"/>
      <c r="IL4" s="252"/>
      <c r="IM4" s="252"/>
      <c r="IN4" s="252"/>
      <c r="IO4" s="252"/>
      <c r="IP4" s="252"/>
      <c r="IQ4" s="252"/>
      <c r="IR4" s="252"/>
      <c r="IS4" s="252"/>
      <c r="IT4" s="252"/>
      <c r="IU4" s="252"/>
      <c r="IV4" s="252"/>
      <c r="IW4" s="252"/>
      <c r="IX4" s="252"/>
      <c r="IY4" s="252"/>
      <c r="IZ4" s="252"/>
      <c r="JA4" s="252"/>
      <c r="JB4" s="252"/>
      <c r="JC4" s="252"/>
      <c r="JD4" s="252"/>
      <c r="JE4" s="252"/>
      <c r="JF4" s="252"/>
      <c r="JG4" s="252"/>
      <c r="JH4" s="252"/>
      <c r="JI4" s="252"/>
      <c r="JJ4" s="252"/>
      <c r="JK4" s="252"/>
      <c r="JL4" s="252"/>
      <c r="JM4" s="252"/>
      <c r="JN4" s="252"/>
      <c r="JO4" s="252"/>
      <c r="JP4" s="252"/>
      <c r="JQ4" s="252"/>
      <c r="JR4" s="252"/>
      <c r="JS4" s="252"/>
      <c r="JT4" s="252"/>
      <c r="JU4" s="252"/>
      <c r="JV4" s="252"/>
      <c r="JW4" s="252"/>
      <c r="JX4" s="252"/>
      <c r="JY4" s="252"/>
      <c r="JZ4" s="252"/>
      <c r="KA4" s="252"/>
      <c r="KB4" s="252"/>
      <c r="KC4" s="252"/>
      <c r="KD4" s="252"/>
      <c r="KE4" s="252"/>
      <c r="KF4" s="252"/>
      <c r="KG4" s="252"/>
      <c r="KH4" s="252"/>
      <c r="KI4" s="252"/>
      <c r="KJ4" s="252"/>
      <c r="KK4" s="252"/>
      <c r="KL4" s="252"/>
      <c r="KM4" s="252"/>
      <c r="KN4" s="252"/>
      <c r="KO4" s="252"/>
      <c r="KP4" s="252"/>
      <c r="KQ4" s="252"/>
      <c r="KR4" s="252"/>
      <c r="KS4" s="252"/>
      <c r="KT4" s="252"/>
      <c r="KU4" s="252"/>
      <c r="KV4" s="252"/>
      <c r="KW4" s="252"/>
      <c r="KX4" s="252"/>
      <c r="KY4" s="252"/>
      <c r="KZ4" s="252"/>
      <c r="LA4" s="252"/>
      <c r="LB4" s="252"/>
      <c r="LC4" s="252"/>
      <c r="LD4" s="252"/>
      <c r="LE4" s="252"/>
      <c r="LF4" s="252"/>
      <c r="LG4" s="252"/>
      <c r="LH4" s="252"/>
      <c r="LI4" s="252"/>
      <c r="LJ4" s="252"/>
      <c r="LK4" s="252"/>
      <c r="LL4" s="252"/>
      <c r="LM4" s="252"/>
      <c r="LN4" s="252"/>
      <c r="LO4" s="252"/>
      <c r="LP4" s="252"/>
      <c r="LQ4" s="252"/>
      <c r="LR4" s="252"/>
      <c r="LS4" s="252"/>
      <c r="LT4" s="252"/>
      <c r="LU4" s="252"/>
      <c r="LV4" s="252"/>
      <c r="LW4" s="252"/>
      <c r="LX4" s="252"/>
      <c r="LY4" s="252"/>
      <c r="LZ4" s="252"/>
      <c r="MA4" s="252"/>
      <c r="MB4" s="252"/>
      <c r="MC4" s="252"/>
      <c r="MD4" s="252"/>
      <c r="ME4" s="252"/>
      <c r="MF4" s="252"/>
      <c r="MG4" s="252"/>
      <c r="MH4" s="252"/>
      <c r="MI4" s="252"/>
      <c r="MJ4" s="252"/>
      <c r="MK4" s="252"/>
      <c r="ML4" s="252"/>
      <c r="MM4" s="252"/>
      <c r="MN4" s="252"/>
      <c r="MO4" s="252"/>
      <c r="MP4" s="252"/>
      <c r="MQ4" s="252"/>
      <c r="MR4" s="252"/>
      <c r="MS4" s="252"/>
      <c r="MT4" s="252"/>
      <c r="MU4" s="252"/>
      <c r="MV4" s="252"/>
      <c r="MW4" s="252"/>
      <c r="MX4" s="252"/>
      <c r="MY4" s="252"/>
      <c r="MZ4" s="252"/>
      <c r="NA4" s="252"/>
      <c r="NB4" s="252"/>
      <c r="NC4" s="252"/>
      <c r="ND4" s="252"/>
      <c r="NE4" s="252"/>
      <c r="NF4" s="252"/>
      <c r="NG4" s="252"/>
      <c r="NH4" s="252"/>
      <c r="NI4" s="252"/>
      <c r="NJ4" s="252"/>
      <c r="NK4" s="252"/>
      <c r="NL4" s="252"/>
      <c r="NM4" s="252"/>
      <c r="NN4" s="252"/>
      <c r="NO4" s="252"/>
      <c r="NP4" s="252"/>
      <c r="NQ4" s="252"/>
      <c r="NR4" s="252"/>
      <c r="NS4" s="252"/>
      <c r="NT4" s="252"/>
      <c r="NU4" s="252"/>
      <c r="NV4" s="252"/>
      <c r="NW4" s="252"/>
      <c r="NX4" s="252"/>
      <c r="NY4" s="252"/>
      <c r="NZ4" s="252"/>
      <c r="OA4" s="252"/>
      <c r="OB4" s="252"/>
      <c r="OC4" s="252"/>
      <c r="OD4" s="252"/>
      <c r="OE4" s="252"/>
      <c r="OF4" s="252"/>
      <c r="OG4" s="252"/>
      <c r="OH4" s="252"/>
      <c r="OI4" s="252"/>
      <c r="OJ4" s="252"/>
      <c r="OK4" s="252"/>
      <c r="OL4" s="252"/>
      <c r="OM4" s="252"/>
      <c r="ON4" s="252"/>
      <c r="OO4" s="252"/>
      <c r="OP4" s="252"/>
      <c r="OQ4" s="252"/>
      <c r="OR4" s="252"/>
      <c r="OS4" s="252"/>
      <c r="OT4" s="252"/>
      <c r="OU4" s="252"/>
      <c r="OV4" s="252"/>
      <c r="OW4" s="252"/>
      <c r="OX4" s="252"/>
      <c r="OY4" s="252"/>
      <c r="OZ4" s="252"/>
      <c r="PA4" s="252"/>
      <c r="PB4" s="252"/>
      <c r="PC4" s="252"/>
      <c r="PD4" s="252"/>
      <c r="PE4" s="252"/>
      <c r="PF4" s="252"/>
      <c r="PG4" s="252"/>
      <c r="PH4" s="252"/>
      <c r="PI4" s="252"/>
      <c r="PJ4" s="252"/>
      <c r="PK4" s="252"/>
      <c r="PL4" s="252"/>
      <c r="PM4" s="252"/>
      <c r="PN4" s="252"/>
      <c r="PO4" s="252"/>
      <c r="PP4" s="252"/>
      <c r="PQ4" s="252"/>
      <c r="PR4" s="252"/>
      <c r="PS4" s="252"/>
      <c r="PT4" s="252"/>
      <c r="PU4" s="252"/>
      <c r="PV4" s="252"/>
      <c r="PW4" s="252"/>
      <c r="PX4" s="252"/>
      <c r="PY4" s="252"/>
      <c r="PZ4" s="252"/>
      <c r="QA4" s="252"/>
      <c r="QB4" s="252"/>
      <c r="QC4" s="252"/>
      <c r="QD4" s="252"/>
      <c r="QE4" s="252"/>
      <c r="QF4" s="252"/>
      <c r="QG4" s="252"/>
      <c r="QH4" s="252"/>
      <c r="QI4" s="252"/>
      <c r="QJ4" s="252"/>
      <c r="QK4" s="252"/>
      <c r="QL4" s="252"/>
      <c r="QM4" s="252"/>
      <c r="QN4" s="252"/>
      <c r="QO4" s="252"/>
      <c r="QP4" s="252"/>
      <c r="QQ4" s="252"/>
      <c r="QR4" s="252"/>
      <c r="QS4" s="252"/>
      <c r="QT4" s="252"/>
      <c r="QU4" s="252"/>
      <c r="QV4" s="252"/>
      <c r="QW4" s="252"/>
      <c r="QX4" s="252"/>
      <c r="QY4" s="252"/>
      <c r="QZ4" s="252"/>
      <c r="RA4" s="252"/>
      <c r="RB4" s="252"/>
      <c r="RC4" s="252"/>
      <c r="RD4" s="252"/>
      <c r="RE4" s="252"/>
      <c r="RF4" s="252"/>
      <c r="RG4" s="252"/>
      <c r="RH4" s="252"/>
      <c r="RI4" s="252"/>
      <c r="RJ4" s="252"/>
      <c r="RK4" s="252"/>
      <c r="RL4" s="252"/>
      <c r="RM4" s="252"/>
      <c r="RN4" s="252"/>
      <c r="RO4" s="252"/>
      <c r="RP4" s="252"/>
      <c r="RQ4" s="252"/>
      <c r="RR4" s="252"/>
      <c r="RS4" s="252"/>
      <c r="RT4" s="252"/>
      <c r="RU4" s="252"/>
      <c r="RV4" s="252"/>
      <c r="RW4" s="252"/>
      <c r="RX4" s="252"/>
      <c r="RY4" s="252"/>
      <c r="RZ4" s="252"/>
      <c r="SA4" s="252"/>
      <c r="SB4" s="252"/>
      <c r="SC4" s="252"/>
      <c r="SD4" s="252"/>
      <c r="SE4" s="252"/>
      <c r="SF4" s="252"/>
      <c r="SG4" s="252"/>
      <c r="SH4" s="252"/>
      <c r="SI4" s="252"/>
      <c r="SJ4" s="252"/>
      <c r="SK4" s="252"/>
      <c r="SL4" s="252"/>
      <c r="SM4" s="252"/>
      <c r="SN4" s="252"/>
      <c r="SO4" s="252"/>
      <c r="SP4" s="252"/>
      <c r="SQ4" s="252"/>
      <c r="SR4" s="252"/>
      <c r="SS4" s="252"/>
      <c r="ST4" s="252"/>
      <c r="SU4" s="252"/>
      <c r="SV4" s="252"/>
      <c r="SW4" s="252"/>
      <c r="SX4" s="252"/>
      <c r="SY4" s="252"/>
      <c r="SZ4" s="252"/>
      <c r="TA4" s="252"/>
      <c r="TB4" s="252"/>
      <c r="TC4" s="252"/>
      <c r="TD4" s="252"/>
      <c r="TE4" s="252"/>
      <c r="TF4" s="252"/>
      <c r="TG4" s="252"/>
      <c r="TH4" s="252"/>
      <c r="TI4" s="252"/>
      <c r="TJ4" s="252"/>
      <c r="TK4" s="252"/>
      <c r="TL4" s="252"/>
      <c r="TM4" s="252"/>
      <c r="TN4" s="252"/>
      <c r="TO4" s="252"/>
      <c r="TP4" s="252"/>
      <c r="TQ4" s="252"/>
      <c r="TR4" s="252"/>
      <c r="TS4" s="252"/>
      <c r="TT4" s="252"/>
      <c r="TU4" s="252"/>
      <c r="TV4" s="252"/>
      <c r="TW4" s="252"/>
      <c r="TX4" s="252"/>
      <c r="TY4" s="252"/>
      <c r="TZ4" s="252"/>
      <c r="UA4" s="252"/>
      <c r="UB4" s="252"/>
      <c r="UC4" s="252"/>
      <c r="UD4" s="252"/>
      <c r="UE4" s="252"/>
      <c r="UF4" s="252"/>
      <c r="UG4" s="252"/>
      <c r="UH4" s="252"/>
      <c r="UI4" s="252"/>
      <c r="UJ4" s="252"/>
      <c r="UK4" s="252"/>
      <c r="UL4" s="252"/>
      <c r="UM4" s="252"/>
      <c r="UN4" s="252"/>
      <c r="UO4" s="252"/>
      <c r="UP4" s="252"/>
      <c r="UQ4" s="252"/>
      <c r="UR4" s="252"/>
      <c r="US4" s="252"/>
      <c r="UT4" s="252"/>
      <c r="UU4" s="252"/>
      <c r="UV4" s="252"/>
      <c r="UW4" s="252"/>
      <c r="UX4" s="252"/>
      <c r="UY4" s="252"/>
      <c r="UZ4" s="252"/>
      <c r="VA4" s="252"/>
      <c r="VB4" s="252"/>
      <c r="VC4" s="252"/>
      <c r="VD4" s="252"/>
      <c r="VE4" s="252"/>
      <c r="VF4" s="252"/>
      <c r="VG4" s="252"/>
      <c r="VH4" s="252"/>
      <c r="VI4" s="252"/>
      <c r="VJ4" s="252"/>
      <c r="VK4" s="252"/>
      <c r="VL4" s="252"/>
      <c r="VM4" s="252"/>
      <c r="VN4" s="252"/>
      <c r="VO4" s="252"/>
      <c r="VP4" s="252"/>
      <c r="VQ4" s="252"/>
      <c r="VR4" s="252"/>
      <c r="VS4" s="252"/>
      <c r="VT4" s="252"/>
      <c r="VU4" s="252"/>
      <c r="VV4" s="252"/>
      <c r="VW4" s="252"/>
      <c r="VX4" s="252"/>
      <c r="VY4" s="252"/>
      <c r="VZ4" s="252"/>
      <c r="WA4" s="252"/>
      <c r="WB4" s="252"/>
      <c r="WC4" s="252"/>
      <c r="WD4" s="252"/>
      <c r="WE4" s="252"/>
      <c r="WF4" s="252"/>
      <c r="WG4" s="252"/>
      <c r="WH4" s="252"/>
      <c r="WI4" s="252"/>
      <c r="WJ4" s="252"/>
      <c r="WK4" s="252"/>
      <c r="WL4" s="252"/>
      <c r="WM4" s="252"/>
      <c r="WN4" s="252"/>
      <c r="WO4" s="252"/>
      <c r="WP4" s="252"/>
      <c r="WQ4" s="252"/>
      <c r="WR4" s="252"/>
      <c r="WS4" s="252"/>
      <c r="WT4" s="252"/>
      <c r="WU4" s="252"/>
      <c r="WV4" s="252"/>
      <c r="WW4" s="252"/>
      <c r="WX4" s="252"/>
      <c r="WY4" s="252"/>
      <c r="WZ4" s="252"/>
      <c r="XA4" s="252"/>
      <c r="XB4" s="252"/>
      <c r="XC4" s="252"/>
      <c r="XD4" s="252"/>
      <c r="XE4" s="252"/>
      <c r="XF4" s="252"/>
      <c r="XG4" s="252"/>
      <c r="XH4" s="252"/>
      <c r="XI4" s="252"/>
      <c r="XJ4" s="252"/>
      <c r="XK4" s="252"/>
      <c r="XL4" s="252"/>
      <c r="XM4" s="252"/>
      <c r="XN4" s="252"/>
      <c r="XO4" s="252"/>
      <c r="XP4" s="252"/>
      <c r="XQ4" s="252"/>
      <c r="XR4" s="252"/>
      <c r="XS4" s="252"/>
      <c r="XT4" s="252"/>
      <c r="XU4" s="252"/>
      <c r="XV4" s="252"/>
      <c r="XW4" s="252"/>
      <c r="XX4" s="252"/>
      <c r="XY4" s="252"/>
      <c r="XZ4" s="252"/>
      <c r="YA4" s="252"/>
      <c r="YB4" s="252"/>
      <c r="YC4" s="252"/>
      <c r="YD4" s="252"/>
      <c r="YE4" s="252"/>
      <c r="YF4" s="252"/>
      <c r="YG4" s="252"/>
      <c r="YH4" s="252"/>
      <c r="YI4" s="252"/>
      <c r="YJ4" s="252"/>
      <c r="YK4" s="252"/>
      <c r="YL4" s="252"/>
      <c r="YM4" s="252"/>
      <c r="YN4" s="252"/>
      <c r="YO4" s="252"/>
      <c r="YP4" s="252"/>
      <c r="YQ4" s="252"/>
      <c r="YR4" s="252"/>
      <c r="YS4" s="252"/>
      <c r="YT4" s="252"/>
      <c r="YU4" s="252"/>
      <c r="YV4" s="252"/>
      <c r="YW4" s="252"/>
      <c r="YX4" s="252"/>
      <c r="YY4" s="252"/>
      <c r="YZ4" s="252"/>
      <c r="ZA4" s="252"/>
      <c r="ZB4" s="252"/>
      <c r="ZC4" s="252"/>
      <c r="ZD4" s="252"/>
      <c r="ZE4" s="252"/>
      <c r="ZF4" s="252"/>
      <c r="ZG4" s="252"/>
      <c r="ZH4" s="252"/>
      <c r="ZI4" s="252"/>
      <c r="ZJ4" s="252"/>
      <c r="ZK4" s="252"/>
      <c r="ZL4" s="252"/>
      <c r="ZM4" s="252"/>
      <c r="ZN4" s="252"/>
      <c r="ZO4" s="252"/>
      <c r="ZP4" s="252"/>
      <c r="ZQ4" s="252"/>
      <c r="ZR4" s="252"/>
      <c r="ZS4" s="252"/>
      <c r="ZT4" s="252"/>
      <c r="ZU4" s="252"/>
      <c r="ZV4" s="252"/>
      <c r="ZW4" s="252"/>
      <c r="ZX4" s="252"/>
      <c r="ZY4" s="252"/>
      <c r="ZZ4" s="252"/>
      <c r="AAA4" s="252"/>
      <c r="AAB4" s="252"/>
      <c r="AAC4" s="252"/>
      <c r="AAD4" s="252"/>
      <c r="AAE4" s="252"/>
      <c r="AAF4" s="252"/>
      <c r="AAG4" s="252"/>
      <c r="AAH4" s="252"/>
      <c r="AAI4" s="252"/>
      <c r="AAJ4" s="252"/>
      <c r="AAK4" s="252"/>
      <c r="AAL4" s="252"/>
      <c r="AAM4" s="252"/>
      <c r="AAN4" s="252"/>
      <c r="AAO4" s="252"/>
      <c r="AAP4" s="252"/>
      <c r="AAQ4" s="252"/>
      <c r="AAR4" s="252"/>
      <c r="AAS4" s="252"/>
      <c r="AAT4" s="252"/>
      <c r="AAU4" s="252"/>
      <c r="AAV4" s="252"/>
      <c r="AAW4" s="252"/>
      <c r="AAX4" s="252"/>
      <c r="AAY4" s="252"/>
      <c r="AAZ4" s="252"/>
      <c r="ABA4" s="252"/>
      <c r="ABB4" s="252"/>
      <c r="ABC4" s="252"/>
      <c r="ABD4" s="252"/>
      <c r="ABE4" s="252"/>
      <c r="ABF4" s="252"/>
      <c r="ABG4" s="252"/>
      <c r="ABH4" s="252"/>
      <c r="ABI4" s="252"/>
      <c r="ABJ4" s="252"/>
      <c r="ABK4" s="252"/>
      <c r="ABL4" s="252"/>
      <c r="ABM4" s="252"/>
      <c r="ABN4" s="252"/>
      <c r="ABO4" s="252"/>
      <c r="ABP4" s="252"/>
      <c r="ABQ4" s="252"/>
      <c r="ABR4" s="252"/>
      <c r="ABS4" s="252"/>
      <c r="ABT4" s="252"/>
      <c r="ABU4" s="252"/>
      <c r="ABV4" s="252"/>
      <c r="ABW4" s="252"/>
      <c r="ABX4" s="252"/>
      <c r="ABY4" s="252"/>
      <c r="ABZ4" s="252"/>
      <c r="ACA4" s="252"/>
      <c r="ACB4" s="252"/>
      <c r="ACC4" s="252"/>
      <c r="ACD4" s="252"/>
      <c r="ACE4" s="252"/>
      <c r="ACF4" s="252"/>
      <c r="ACG4" s="252"/>
      <c r="ACH4" s="252"/>
      <c r="ACI4" s="252"/>
      <c r="ACJ4" s="252"/>
      <c r="ACK4" s="252"/>
      <c r="ACL4" s="252"/>
      <c r="ACM4" s="252"/>
      <c r="ACN4" s="252"/>
      <c r="ACO4" s="252"/>
      <c r="ACP4" s="252"/>
      <c r="ACQ4" s="252"/>
      <c r="ACR4" s="252"/>
      <c r="ACS4" s="252"/>
      <c r="ACT4" s="252"/>
      <c r="ACU4" s="252"/>
      <c r="ACV4" s="252"/>
      <c r="ACW4" s="252"/>
      <c r="ACX4" s="252"/>
      <c r="ACY4" s="252"/>
      <c r="ACZ4" s="252"/>
      <c r="ADA4" s="252"/>
      <c r="ADB4" s="252"/>
      <c r="ADC4" s="252"/>
      <c r="ADD4" s="252"/>
      <c r="ADE4" s="252"/>
      <c r="ADF4" s="252"/>
      <c r="ADG4" s="252"/>
      <c r="ADH4" s="252"/>
      <c r="ADI4" s="252"/>
      <c r="ADJ4" s="252"/>
      <c r="ADK4" s="252"/>
      <c r="ADL4" s="252"/>
      <c r="ADM4" s="252"/>
      <c r="ADN4" s="252"/>
      <c r="ADO4" s="252"/>
      <c r="ADP4" s="252"/>
      <c r="ADQ4" s="252"/>
      <c r="ADR4" s="252"/>
      <c r="ADS4" s="252"/>
      <c r="ADT4" s="252"/>
      <c r="ADU4" s="252"/>
      <c r="ADV4" s="252"/>
      <c r="ADW4" s="252"/>
      <c r="ADX4" s="252"/>
      <c r="ADY4" s="252"/>
      <c r="ADZ4" s="252"/>
      <c r="AEA4" s="252"/>
      <c r="AEB4" s="252"/>
      <c r="AEC4" s="252"/>
      <c r="AED4" s="252"/>
      <c r="AEE4" s="252"/>
      <c r="AEF4" s="252"/>
      <c r="AEG4" s="252"/>
      <c r="AEH4" s="252"/>
      <c r="AEI4" s="252"/>
      <c r="AEJ4" s="252"/>
      <c r="AEK4" s="252"/>
      <c r="AEL4" s="252"/>
      <c r="AEM4" s="252"/>
      <c r="AEN4" s="252"/>
      <c r="AEO4" s="252"/>
      <c r="AEP4" s="252"/>
      <c r="AEQ4" s="252"/>
      <c r="AER4" s="252"/>
      <c r="AES4" s="252"/>
      <c r="AET4" s="252"/>
      <c r="AEU4" s="252"/>
      <c r="AEV4" s="252"/>
      <c r="AEW4" s="252"/>
      <c r="AEX4" s="252"/>
      <c r="AEY4" s="252"/>
      <c r="AEZ4" s="252"/>
      <c r="AFA4" s="252"/>
      <c r="AFB4" s="252"/>
      <c r="AFC4" s="252"/>
      <c r="AFD4" s="252"/>
      <c r="AFE4" s="252"/>
      <c r="AFF4" s="252"/>
      <c r="AFG4" s="252"/>
      <c r="AFH4" s="252"/>
      <c r="AFI4" s="252"/>
      <c r="AFJ4" s="252"/>
      <c r="AFK4" s="252"/>
      <c r="AFL4" s="252"/>
      <c r="AFM4" s="252"/>
      <c r="AFN4" s="252"/>
      <c r="AFO4" s="252"/>
      <c r="AFP4" s="252"/>
      <c r="AFQ4" s="252"/>
      <c r="AFR4" s="252"/>
      <c r="AFS4" s="252"/>
      <c r="AFT4" s="252"/>
      <c r="AFU4" s="252"/>
      <c r="AFV4" s="252"/>
      <c r="AFW4" s="252"/>
      <c r="AFX4" s="252"/>
      <c r="AFY4" s="252"/>
      <c r="AFZ4" s="252"/>
      <c r="AGA4" s="252"/>
      <c r="AGB4" s="252"/>
      <c r="AGC4" s="252"/>
      <c r="AGD4" s="252"/>
      <c r="AGE4" s="252"/>
      <c r="AGF4" s="252"/>
      <c r="AGG4" s="252"/>
      <c r="AGH4" s="252"/>
      <c r="AGI4" s="252"/>
      <c r="AGJ4" s="252"/>
      <c r="AGK4" s="252"/>
      <c r="AGL4" s="252"/>
      <c r="AGM4" s="252"/>
      <c r="AGN4" s="252"/>
      <c r="AGO4" s="252"/>
      <c r="AGP4" s="252"/>
      <c r="AGQ4" s="252"/>
      <c r="AGR4" s="252"/>
      <c r="AGS4" s="252"/>
      <c r="AGT4" s="252"/>
      <c r="AGU4" s="252"/>
      <c r="AGV4" s="252"/>
      <c r="AGW4" s="252"/>
      <c r="AGX4" s="252"/>
      <c r="AGY4" s="252"/>
      <c r="AGZ4" s="252"/>
      <c r="AHA4" s="252"/>
      <c r="AHB4" s="252"/>
      <c r="AHC4" s="252"/>
      <c r="AHD4" s="252"/>
      <c r="AHE4" s="252"/>
      <c r="AHF4" s="252"/>
      <c r="AHG4" s="252"/>
      <c r="AHH4" s="252"/>
      <c r="AHI4" s="252"/>
      <c r="AHJ4" s="252"/>
      <c r="AHK4" s="252"/>
      <c r="AHL4" s="252"/>
      <c r="AHM4" s="252"/>
      <c r="AHN4" s="252"/>
      <c r="AHO4" s="252"/>
      <c r="AHP4" s="252"/>
      <c r="AHQ4" s="252"/>
      <c r="AHR4" s="252"/>
      <c r="AHS4" s="252"/>
      <c r="AHT4" s="252"/>
      <c r="AHU4" s="252"/>
      <c r="AHV4" s="252"/>
      <c r="AHW4" s="252"/>
      <c r="AHX4" s="252"/>
      <c r="AHY4" s="252"/>
      <c r="AHZ4" s="252"/>
      <c r="AIA4" s="252"/>
      <c r="AIB4" s="252"/>
      <c r="AIC4" s="252"/>
      <c r="AID4" s="252"/>
      <c r="AIE4" s="252"/>
      <c r="AIF4" s="252"/>
      <c r="AIG4" s="252"/>
      <c r="AIH4" s="252"/>
      <c r="AII4" s="252"/>
      <c r="AIJ4" s="252"/>
      <c r="AIK4" s="252"/>
      <c r="AIL4" s="252"/>
      <c r="AIM4" s="252"/>
      <c r="AIN4" s="252"/>
      <c r="AIO4" s="252"/>
      <c r="AIP4" s="252"/>
      <c r="AIQ4" s="252"/>
      <c r="AIR4" s="252"/>
      <c r="AIS4" s="252"/>
      <c r="AIT4" s="252"/>
      <c r="AIU4" s="252"/>
      <c r="AIV4" s="252"/>
      <c r="AIW4" s="252"/>
      <c r="AIX4" s="252"/>
      <c r="AIY4" s="252"/>
      <c r="AIZ4" s="252"/>
      <c r="AJA4" s="252"/>
      <c r="AJB4" s="252"/>
      <c r="AJC4" s="252"/>
      <c r="AJD4" s="252"/>
      <c r="AJE4" s="252"/>
      <c r="AJF4" s="252"/>
      <c r="AJG4" s="252"/>
      <c r="AJH4" s="252"/>
      <c r="AJI4" s="252"/>
      <c r="AJJ4" s="252"/>
      <c r="AJK4" s="252"/>
      <c r="AJL4" s="252"/>
      <c r="AJM4" s="252"/>
      <c r="AJN4" s="252"/>
      <c r="AJO4" s="252"/>
      <c r="AJP4" s="252"/>
      <c r="AJQ4" s="252"/>
      <c r="AJR4" s="252"/>
      <c r="AJS4" s="252"/>
      <c r="AJT4" s="252"/>
      <c r="AJU4" s="252"/>
      <c r="AJV4" s="252"/>
      <c r="AJW4" s="252"/>
      <c r="AJX4" s="252"/>
      <c r="AJY4" s="252"/>
      <c r="AJZ4" s="252"/>
      <c r="AKA4" s="252"/>
      <c r="AKB4" s="252"/>
      <c r="AKC4" s="252"/>
      <c r="AKD4" s="252"/>
      <c r="AKE4" s="252"/>
      <c r="AKF4" s="252"/>
      <c r="AKG4" s="252"/>
      <c r="AKH4" s="252"/>
      <c r="AKI4" s="252"/>
      <c r="AKJ4" s="252"/>
      <c r="AKK4" s="252"/>
      <c r="AKL4" s="252"/>
      <c r="AKM4" s="252"/>
      <c r="AKN4" s="252"/>
      <c r="AKO4" s="252"/>
      <c r="AKP4" s="252"/>
      <c r="AKQ4" s="252"/>
      <c r="AKR4" s="252"/>
      <c r="AKS4" s="252"/>
      <c r="AKT4" s="252"/>
      <c r="AKU4" s="252"/>
      <c r="AKV4" s="252"/>
      <c r="AKW4" s="252"/>
      <c r="AKX4" s="252"/>
      <c r="AKY4" s="252"/>
      <c r="AKZ4" s="252"/>
      <c r="ALA4" s="252"/>
      <c r="ALB4" s="252"/>
      <c r="ALC4" s="252"/>
      <c r="ALD4" s="252"/>
      <c r="ALE4" s="252"/>
      <c r="ALF4" s="252"/>
      <c r="ALG4" s="252"/>
      <c r="ALH4" s="252"/>
      <c r="ALI4" s="252"/>
      <c r="ALJ4" s="252"/>
      <c r="ALK4" s="252"/>
      <c r="ALL4" s="252"/>
      <c r="ALM4" s="252"/>
      <c r="ALN4" s="252"/>
      <c r="ALO4" s="252"/>
      <c r="ALP4" s="252"/>
      <c r="ALQ4" s="252"/>
      <c r="ALR4" s="252"/>
      <c r="ALS4" s="252"/>
      <c r="ALT4" s="252"/>
      <c r="ALU4" s="252"/>
      <c r="ALV4" s="252"/>
      <c r="ALW4" s="252"/>
      <c r="ALX4" s="252"/>
      <c r="ALY4" s="252"/>
      <c r="ALZ4" s="252"/>
      <c r="AMA4" s="252"/>
      <c r="AMB4" s="252"/>
      <c r="AMC4" s="252"/>
      <c r="AMD4" s="252"/>
      <c r="AME4" s="252"/>
      <c r="AMF4" s="252"/>
      <c r="AMG4" s="252"/>
      <c r="AMH4" s="252"/>
      <c r="AMI4" s="252"/>
      <c r="AMJ4" s="252"/>
    </row>
    <row r="5" customFormat="false" ht="17.25" hidden="false" customHeight="true" outlineLevel="0" collapsed="false">
      <c r="A5" s="248" t="s">
        <v>433</v>
      </c>
      <c r="B5" s="250" t="n">
        <v>802227</v>
      </c>
      <c r="C5" s="250" t="n">
        <v>1286595</v>
      </c>
      <c r="D5" s="250" t="n">
        <v>2234521</v>
      </c>
      <c r="E5" s="250" t="n">
        <v>3324789</v>
      </c>
      <c r="F5" s="251"/>
      <c r="G5" s="251"/>
      <c r="H5" s="248" t="s">
        <v>433</v>
      </c>
      <c r="I5" s="251"/>
      <c r="J5" s="251"/>
      <c r="K5" s="251"/>
      <c r="L5" s="251"/>
      <c r="M5" s="251"/>
      <c r="N5" s="251"/>
      <c r="O5" s="250"/>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253"/>
      <c r="AZ5" s="253"/>
      <c r="BA5" s="253"/>
      <c r="BB5" s="253"/>
      <c r="BC5" s="253"/>
      <c r="BD5" s="253"/>
      <c r="BE5" s="253"/>
      <c r="BF5" s="253"/>
      <c r="BG5" s="253"/>
      <c r="BH5" s="253"/>
      <c r="BI5" s="253"/>
      <c r="BJ5" s="253"/>
      <c r="BK5" s="253"/>
      <c r="BL5" s="253"/>
      <c r="BM5" s="253"/>
      <c r="BN5" s="253"/>
      <c r="BO5" s="253"/>
      <c r="BP5" s="253"/>
      <c r="BQ5" s="253"/>
      <c r="BR5" s="253"/>
      <c r="BS5" s="253"/>
      <c r="BT5" s="253"/>
      <c r="BU5" s="253"/>
      <c r="BV5" s="253"/>
      <c r="BW5" s="253"/>
      <c r="BX5" s="253"/>
      <c r="BY5" s="253"/>
      <c r="BZ5" s="253"/>
      <c r="CA5" s="253"/>
      <c r="CB5" s="253"/>
      <c r="CC5" s="253"/>
      <c r="CD5" s="253"/>
      <c r="CE5" s="253"/>
      <c r="CF5" s="253"/>
      <c r="CG5" s="253"/>
      <c r="CH5" s="253"/>
      <c r="CI5" s="253"/>
      <c r="CJ5" s="253"/>
      <c r="CK5" s="253"/>
      <c r="CL5" s="253"/>
      <c r="CM5" s="253"/>
      <c r="CN5" s="253"/>
      <c r="CO5" s="253"/>
      <c r="CP5" s="253"/>
      <c r="CQ5" s="253"/>
      <c r="CR5" s="253"/>
      <c r="CS5" s="253"/>
      <c r="CT5" s="253"/>
      <c r="CU5" s="253"/>
      <c r="CV5" s="253"/>
      <c r="CW5" s="253"/>
      <c r="CX5" s="253"/>
      <c r="CY5" s="253"/>
      <c r="CZ5" s="253"/>
      <c r="DA5" s="253"/>
      <c r="DB5" s="253"/>
      <c r="DC5" s="253"/>
      <c r="DD5" s="253"/>
      <c r="DE5" s="253"/>
      <c r="DF5" s="253"/>
      <c r="DG5" s="253"/>
      <c r="DH5" s="253"/>
      <c r="DI5" s="253"/>
      <c r="DJ5" s="253"/>
      <c r="DK5" s="253"/>
      <c r="DL5" s="253"/>
      <c r="DM5" s="253"/>
      <c r="DN5" s="253"/>
      <c r="DO5" s="253"/>
      <c r="DP5" s="253"/>
      <c r="DQ5" s="253"/>
      <c r="DR5" s="253"/>
      <c r="DS5" s="253"/>
      <c r="DT5" s="253"/>
      <c r="DU5" s="253"/>
      <c r="DV5" s="253"/>
      <c r="DW5" s="253"/>
      <c r="DX5" s="253"/>
      <c r="DY5" s="253"/>
      <c r="DZ5" s="253"/>
      <c r="EA5" s="253"/>
      <c r="EB5" s="253"/>
      <c r="EC5" s="253"/>
      <c r="ED5" s="253"/>
      <c r="EE5" s="253"/>
      <c r="EF5" s="253"/>
      <c r="EG5" s="253"/>
      <c r="EH5" s="253"/>
      <c r="EI5" s="253"/>
      <c r="EJ5" s="253"/>
      <c r="EK5" s="253"/>
      <c r="EL5" s="253"/>
      <c r="EM5" s="253"/>
      <c r="EN5" s="253"/>
      <c r="EO5" s="253"/>
      <c r="EP5" s="253"/>
      <c r="EQ5" s="253"/>
      <c r="ER5" s="253"/>
      <c r="ES5" s="253"/>
      <c r="ET5" s="253"/>
      <c r="EU5" s="253"/>
      <c r="EV5" s="253"/>
      <c r="EW5" s="253"/>
      <c r="EX5" s="253"/>
      <c r="EY5" s="253"/>
      <c r="EZ5" s="253"/>
      <c r="FA5" s="253"/>
      <c r="FB5" s="253"/>
      <c r="FC5" s="253"/>
      <c r="FD5" s="253"/>
      <c r="FE5" s="253"/>
      <c r="FF5" s="253"/>
      <c r="FG5" s="253"/>
      <c r="FH5" s="253"/>
      <c r="FI5" s="253"/>
      <c r="FJ5" s="253"/>
      <c r="FK5" s="253"/>
      <c r="FL5" s="253"/>
      <c r="FM5" s="253"/>
      <c r="FN5" s="253"/>
      <c r="FO5" s="253"/>
      <c r="FP5" s="253"/>
      <c r="FQ5" s="253"/>
      <c r="FR5" s="253"/>
      <c r="FS5" s="253"/>
      <c r="FT5" s="253"/>
      <c r="FU5" s="253"/>
      <c r="FV5" s="253"/>
      <c r="FW5" s="253"/>
      <c r="FX5" s="253"/>
      <c r="FY5" s="253"/>
      <c r="FZ5" s="253"/>
      <c r="GA5" s="253"/>
      <c r="GB5" s="253"/>
      <c r="GC5" s="253"/>
      <c r="GD5" s="253"/>
      <c r="GE5" s="253"/>
      <c r="GF5" s="253"/>
      <c r="GG5" s="253"/>
      <c r="GH5" s="253"/>
      <c r="GI5" s="253"/>
      <c r="GJ5" s="253"/>
      <c r="GK5" s="253"/>
      <c r="GL5" s="253"/>
      <c r="GM5" s="253"/>
      <c r="GN5" s="253"/>
      <c r="GO5" s="253"/>
      <c r="GP5" s="253"/>
      <c r="GQ5" s="253"/>
      <c r="GR5" s="253"/>
      <c r="GS5" s="253"/>
      <c r="GT5" s="253"/>
      <c r="GU5" s="253"/>
      <c r="GV5" s="253"/>
      <c r="GW5" s="253"/>
      <c r="GX5" s="253"/>
      <c r="GY5" s="253"/>
      <c r="GZ5" s="253"/>
      <c r="HA5" s="253"/>
      <c r="HB5" s="253"/>
      <c r="HC5" s="253"/>
      <c r="HD5" s="253"/>
      <c r="HE5" s="253"/>
      <c r="HF5" s="253"/>
      <c r="HG5" s="253"/>
      <c r="HH5" s="253"/>
      <c r="HI5" s="253"/>
      <c r="HJ5" s="253"/>
      <c r="HK5" s="253"/>
      <c r="HL5" s="253"/>
      <c r="HM5" s="253"/>
      <c r="HN5" s="253"/>
      <c r="HO5" s="253"/>
      <c r="HP5" s="253"/>
      <c r="HQ5" s="253"/>
      <c r="HR5" s="253"/>
      <c r="HS5" s="253"/>
      <c r="HT5" s="253"/>
      <c r="HU5" s="253"/>
      <c r="HV5" s="253"/>
      <c r="HW5" s="253"/>
      <c r="HX5" s="253"/>
      <c r="HY5" s="253"/>
      <c r="HZ5" s="253"/>
      <c r="IA5" s="253"/>
      <c r="IB5" s="253"/>
      <c r="IC5" s="253"/>
      <c r="ID5" s="253"/>
      <c r="IE5" s="253"/>
      <c r="IF5" s="253"/>
      <c r="IG5" s="253"/>
      <c r="IH5" s="253"/>
      <c r="II5" s="253"/>
      <c r="IJ5" s="253"/>
      <c r="IK5" s="253"/>
      <c r="IL5" s="253"/>
      <c r="IM5" s="253"/>
      <c r="IN5" s="253"/>
      <c r="IO5" s="253"/>
      <c r="IP5" s="253"/>
      <c r="IQ5" s="253"/>
      <c r="IR5" s="253"/>
      <c r="IS5" s="253"/>
      <c r="IT5" s="253"/>
      <c r="IU5" s="253"/>
      <c r="IV5" s="253"/>
      <c r="IW5" s="253"/>
      <c r="IX5" s="253"/>
      <c r="IY5" s="253"/>
      <c r="IZ5" s="253"/>
      <c r="JA5" s="253"/>
      <c r="JB5" s="253"/>
      <c r="JC5" s="253"/>
      <c r="JD5" s="253"/>
      <c r="JE5" s="253"/>
      <c r="JF5" s="253"/>
      <c r="JG5" s="253"/>
      <c r="JH5" s="253"/>
      <c r="JI5" s="253"/>
      <c r="JJ5" s="253"/>
      <c r="JK5" s="253"/>
      <c r="JL5" s="253"/>
      <c r="JM5" s="253"/>
      <c r="JN5" s="253"/>
      <c r="JO5" s="253"/>
      <c r="JP5" s="253"/>
      <c r="JQ5" s="253"/>
      <c r="JR5" s="253"/>
      <c r="JS5" s="253"/>
      <c r="JT5" s="253"/>
      <c r="JU5" s="253"/>
      <c r="JV5" s="253"/>
      <c r="JW5" s="253"/>
      <c r="JX5" s="253"/>
      <c r="JY5" s="253"/>
      <c r="JZ5" s="253"/>
      <c r="KA5" s="253"/>
      <c r="KB5" s="253"/>
      <c r="KC5" s="253"/>
      <c r="KD5" s="253"/>
      <c r="KE5" s="253"/>
      <c r="KF5" s="253"/>
      <c r="KG5" s="253"/>
      <c r="KH5" s="253"/>
      <c r="KI5" s="253"/>
      <c r="KJ5" s="253"/>
      <c r="KK5" s="253"/>
      <c r="KL5" s="253"/>
      <c r="KM5" s="253"/>
      <c r="KN5" s="253"/>
      <c r="KO5" s="253"/>
      <c r="KP5" s="253"/>
      <c r="KQ5" s="253"/>
      <c r="KR5" s="253"/>
      <c r="KS5" s="253"/>
      <c r="KT5" s="253"/>
      <c r="KU5" s="253"/>
      <c r="KV5" s="253"/>
      <c r="KW5" s="253"/>
      <c r="KX5" s="253"/>
      <c r="KY5" s="253"/>
      <c r="KZ5" s="253"/>
      <c r="LA5" s="253"/>
      <c r="LB5" s="253"/>
      <c r="LC5" s="253"/>
      <c r="LD5" s="253"/>
      <c r="LE5" s="253"/>
      <c r="LF5" s="253"/>
      <c r="LG5" s="253"/>
      <c r="LH5" s="253"/>
      <c r="LI5" s="253"/>
      <c r="LJ5" s="253"/>
      <c r="LK5" s="253"/>
      <c r="LL5" s="253"/>
      <c r="LM5" s="253"/>
      <c r="LN5" s="253"/>
      <c r="LO5" s="253"/>
      <c r="LP5" s="253"/>
      <c r="LQ5" s="253"/>
      <c r="LR5" s="253"/>
      <c r="LS5" s="253"/>
      <c r="LT5" s="253"/>
      <c r="LU5" s="253"/>
      <c r="LV5" s="253"/>
      <c r="LW5" s="253"/>
      <c r="LX5" s="253"/>
      <c r="LY5" s="253"/>
      <c r="LZ5" s="253"/>
      <c r="MA5" s="253"/>
      <c r="MB5" s="253"/>
      <c r="MC5" s="253"/>
      <c r="MD5" s="253"/>
      <c r="ME5" s="253"/>
      <c r="MF5" s="253"/>
      <c r="MG5" s="253"/>
      <c r="MH5" s="253"/>
      <c r="MI5" s="253"/>
      <c r="MJ5" s="253"/>
      <c r="MK5" s="253"/>
      <c r="ML5" s="253"/>
      <c r="MM5" s="253"/>
      <c r="MN5" s="253"/>
      <c r="MO5" s="253"/>
      <c r="MP5" s="253"/>
      <c r="MQ5" s="253"/>
      <c r="MR5" s="253"/>
      <c r="MS5" s="253"/>
      <c r="MT5" s="253"/>
      <c r="MU5" s="253"/>
      <c r="MV5" s="253"/>
      <c r="MW5" s="253"/>
      <c r="MX5" s="253"/>
      <c r="MY5" s="253"/>
      <c r="MZ5" s="253"/>
      <c r="NA5" s="253"/>
      <c r="NB5" s="253"/>
      <c r="NC5" s="253"/>
      <c r="ND5" s="253"/>
      <c r="NE5" s="253"/>
      <c r="NF5" s="253"/>
      <c r="NG5" s="253"/>
      <c r="NH5" s="253"/>
      <c r="NI5" s="253"/>
      <c r="NJ5" s="253"/>
      <c r="NK5" s="253"/>
      <c r="NL5" s="253"/>
      <c r="NM5" s="253"/>
      <c r="NN5" s="253"/>
      <c r="NO5" s="253"/>
      <c r="NP5" s="253"/>
      <c r="NQ5" s="253"/>
      <c r="NR5" s="253"/>
      <c r="NS5" s="253"/>
      <c r="NT5" s="253"/>
      <c r="NU5" s="253"/>
      <c r="NV5" s="253"/>
      <c r="NW5" s="253"/>
      <c r="NX5" s="253"/>
      <c r="NY5" s="253"/>
      <c r="NZ5" s="253"/>
      <c r="OA5" s="253"/>
      <c r="OB5" s="253"/>
      <c r="OC5" s="253"/>
      <c r="OD5" s="253"/>
      <c r="OE5" s="253"/>
      <c r="OF5" s="253"/>
      <c r="OG5" s="253"/>
      <c r="OH5" s="253"/>
      <c r="OI5" s="253"/>
      <c r="OJ5" s="253"/>
      <c r="OK5" s="253"/>
      <c r="OL5" s="253"/>
      <c r="OM5" s="253"/>
      <c r="ON5" s="253"/>
      <c r="OO5" s="253"/>
      <c r="OP5" s="253"/>
      <c r="OQ5" s="253"/>
      <c r="OR5" s="253"/>
      <c r="OS5" s="253"/>
      <c r="OT5" s="253"/>
      <c r="OU5" s="253"/>
      <c r="OV5" s="253"/>
      <c r="OW5" s="253"/>
      <c r="OX5" s="253"/>
      <c r="OY5" s="253"/>
      <c r="OZ5" s="253"/>
      <c r="PA5" s="253"/>
      <c r="PB5" s="253"/>
      <c r="PC5" s="253"/>
      <c r="PD5" s="253"/>
      <c r="PE5" s="253"/>
      <c r="PF5" s="253"/>
      <c r="PG5" s="253"/>
      <c r="PH5" s="253"/>
      <c r="PI5" s="253"/>
      <c r="PJ5" s="253"/>
      <c r="PK5" s="253"/>
      <c r="PL5" s="253"/>
      <c r="PM5" s="253"/>
      <c r="PN5" s="253"/>
      <c r="PO5" s="253"/>
      <c r="PP5" s="253"/>
      <c r="PQ5" s="253"/>
      <c r="PR5" s="253"/>
      <c r="PS5" s="253"/>
      <c r="PT5" s="253"/>
      <c r="PU5" s="253"/>
      <c r="PV5" s="253"/>
      <c r="PW5" s="253"/>
      <c r="PX5" s="253"/>
      <c r="PY5" s="253"/>
      <c r="PZ5" s="253"/>
      <c r="QA5" s="253"/>
      <c r="QB5" s="253"/>
      <c r="QC5" s="253"/>
      <c r="QD5" s="253"/>
      <c r="QE5" s="253"/>
      <c r="QF5" s="253"/>
      <c r="QG5" s="253"/>
      <c r="QH5" s="253"/>
      <c r="QI5" s="253"/>
      <c r="QJ5" s="253"/>
      <c r="QK5" s="253"/>
      <c r="QL5" s="253"/>
      <c r="QM5" s="253"/>
      <c r="QN5" s="253"/>
      <c r="QO5" s="253"/>
      <c r="QP5" s="253"/>
      <c r="QQ5" s="253"/>
      <c r="QR5" s="253"/>
      <c r="QS5" s="253"/>
      <c r="QT5" s="253"/>
      <c r="QU5" s="253"/>
      <c r="QV5" s="253"/>
      <c r="QW5" s="253"/>
      <c r="QX5" s="253"/>
      <c r="QY5" s="253"/>
      <c r="QZ5" s="253"/>
      <c r="RA5" s="253"/>
      <c r="RB5" s="253"/>
      <c r="RC5" s="253"/>
      <c r="RD5" s="253"/>
      <c r="RE5" s="253"/>
      <c r="RF5" s="253"/>
      <c r="RG5" s="253"/>
      <c r="RH5" s="253"/>
      <c r="RI5" s="253"/>
      <c r="RJ5" s="253"/>
      <c r="RK5" s="253"/>
      <c r="RL5" s="253"/>
      <c r="RM5" s="253"/>
      <c r="RN5" s="253"/>
      <c r="RO5" s="253"/>
      <c r="RP5" s="253"/>
      <c r="RQ5" s="253"/>
      <c r="RR5" s="253"/>
      <c r="RS5" s="253"/>
      <c r="RT5" s="253"/>
      <c r="RU5" s="253"/>
      <c r="RV5" s="253"/>
      <c r="RW5" s="253"/>
      <c r="RX5" s="253"/>
      <c r="RY5" s="253"/>
      <c r="RZ5" s="253"/>
      <c r="SA5" s="253"/>
      <c r="SB5" s="253"/>
      <c r="SC5" s="253"/>
      <c r="SD5" s="253"/>
      <c r="SE5" s="253"/>
      <c r="SF5" s="253"/>
      <c r="SG5" s="253"/>
      <c r="SH5" s="253"/>
      <c r="SI5" s="253"/>
      <c r="SJ5" s="253"/>
      <c r="SK5" s="253"/>
      <c r="SL5" s="253"/>
      <c r="SM5" s="253"/>
      <c r="SN5" s="253"/>
      <c r="SO5" s="253"/>
      <c r="SP5" s="253"/>
      <c r="SQ5" s="253"/>
      <c r="SR5" s="253"/>
      <c r="SS5" s="253"/>
      <c r="ST5" s="253"/>
      <c r="SU5" s="253"/>
      <c r="SV5" s="253"/>
      <c r="SW5" s="253"/>
      <c r="SX5" s="253"/>
      <c r="SY5" s="253"/>
      <c r="SZ5" s="253"/>
      <c r="TA5" s="253"/>
      <c r="TB5" s="253"/>
      <c r="TC5" s="253"/>
      <c r="TD5" s="253"/>
      <c r="TE5" s="253"/>
      <c r="TF5" s="253"/>
      <c r="TG5" s="253"/>
      <c r="TH5" s="253"/>
      <c r="TI5" s="253"/>
      <c r="TJ5" s="253"/>
      <c r="TK5" s="253"/>
      <c r="TL5" s="253"/>
      <c r="TM5" s="253"/>
      <c r="TN5" s="253"/>
      <c r="TO5" s="253"/>
      <c r="TP5" s="253"/>
      <c r="TQ5" s="253"/>
      <c r="TR5" s="253"/>
      <c r="TS5" s="253"/>
      <c r="TT5" s="253"/>
      <c r="TU5" s="253"/>
      <c r="TV5" s="253"/>
      <c r="TW5" s="253"/>
      <c r="TX5" s="253"/>
      <c r="TY5" s="253"/>
      <c r="TZ5" s="253"/>
      <c r="UA5" s="253"/>
      <c r="UB5" s="253"/>
      <c r="UC5" s="253"/>
      <c r="UD5" s="253"/>
      <c r="UE5" s="253"/>
      <c r="UF5" s="253"/>
      <c r="UG5" s="253"/>
      <c r="UH5" s="253"/>
      <c r="UI5" s="253"/>
      <c r="UJ5" s="253"/>
      <c r="UK5" s="253"/>
      <c r="UL5" s="253"/>
      <c r="UM5" s="253"/>
      <c r="UN5" s="253"/>
      <c r="UO5" s="253"/>
      <c r="UP5" s="253"/>
      <c r="UQ5" s="253"/>
      <c r="UR5" s="253"/>
      <c r="US5" s="253"/>
      <c r="UT5" s="253"/>
      <c r="UU5" s="253"/>
      <c r="UV5" s="253"/>
      <c r="UW5" s="253"/>
      <c r="UX5" s="253"/>
      <c r="UY5" s="253"/>
      <c r="UZ5" s="253"/>
      <c r="VA5" s="253"/>
      <c r="VB5" s="253"/>
      <c r="VC5" s="253"/>
      <c r="VD5" s="253"/>
      <c r="VE5" s="253"/>
      <c r="VF5" s="253"/>
      <c r="VG5" s="253"/>
      <c r="VH5" s="253"/>
      <c r="VI5" s="253"/>
      <c r="VJ5" s="253"/>
      <c r="VK5" s="253"/>
      <c r="VL5" s="253"/>
      <c r="VM5" s="253"/>
      <c r="VN5" s="253"/>
      <c r="VO5" s="253"/>
      <c r="VP5" s="253"/>
      <c r="VQ5" s="253"/>
      <c r="VR5" s="253"/>
      <c r="VS5" s="253"/>
      <c r="VT5" s="253"/>
      <c r="VU5" s="253"/>
      <c r="VV5" s="253"/>
      <c r="VW5" s="253"/>
      <c r="VX5" s="253"/>
      <c r="VY5" s="253"/>
      <c r="VZ5" s="253"/>
      <c r="WA5" s="253"/>
      <c r="WB5" s="253"/>
      <c r="WC5" s="253"/>
      <c r="WD5" s="253"/>
      <c r="WE5" s="253"/>
      <c r="WF5" s="253"/>
      <c r="WG5" s="253"/>
      <c r="WH5" s="253"/>
      <c r="WI5" s="253"/>
      <c r="WJ5" s="253"/>
      <c r="WK5" s="253"/>
      <c r="WL5" s="253"/>
      <c r="WM5" s="253"/>
      <c r="WN5" s="253"/>
      <c r="WO5" s="253"/>
      <c r="WP5" s="253"/>
      <c r="WQ5" s="253"/>
      <c r="WR5" s="253"/>
      <c r="WS5" s="253"/>
      <c r="WT5" s="253"/>
      <c r="WU5" s="253"/>
      <c r="WV5" s="253"/>
      <c r="WW5" s="253"/>
      <c r="WX5" s="253"/>
      <c r="WY5" s="253"/>
      <c r="WZ5" s="253"/>
      <c r="XA5" s="253"/>
      <c r="XB5" s="253"/>
      <c r="XC5" s="253"/>
      <c r="XD5" s="253"/>
      <c r="XE5" s="253"/>
      <c r="XF5" s="253"/>
      <c r="XG5" s="253"/>
      <c r="XH5" s="253"/>
      <c r="XI5" s="253"/>
      <c r="XJ5" s="253"/>
      <c r="XK5" s="253"/>
      <c r="XL5" s="253"/>
      <c r="XM5" s="253"/>
      <c r="XN5" s="253"/>
      <c r="XO5" s="253"/>
      <c r="XP5" s="253"/>
      <c r="XQ5" s="253"/>
      <c r="XR5" s="253"/>
      <c r="XS5" s="253"/>
      <c r="XT5" s="253"/>
      <c r="XU5" s="253"/>
      <c r="XV5" s="253"/>
      <c r="XW5" s="253"/>
      <c r="XX5" s="253"/>
      <c r="XY5" s="253"/>
      <c r="XZ5" s="253"/>
      <c r="YA5" s="253"/>
      <c r="YB5" s="253"/>
      <c r="YC5" s="253"/>
      <c r="YD5" s="253"/>
      <c r="YE5" s="253"/>
      <c r="YF5" s="253"/>
      <c r="YG5" s="253"/>
      <c r="YH5" s="253"/>
      <c r="YI5" s="253"/>
      <c r="YJ5" s="253"/>
      <c r="YK5" s="253"/>
      <c r="YL5" s="253"/>
      <c r="YM5" s="253"/>
      <c r="YN5" s="253"/>
      <c r="YO5" s="253"/>
      <c r="YP5" s="253"/>
      <c r="YQ5" s="253"/>
      <c r="YR5" s="253"/>
      <c r="YS5" s="253"/>
      <c r="YT5" s="253"/>
      <c r="YU5" s="253"/>
      <c r="YV5" s="253"/>
      <c r="YW5" s="253"/>
      <c r="YX5" s="253"/>
      <c r="YY5" s="253"/>
      <c r="YZ5" s="253"/>
      <c r="ZA5" s="253"/>
      <c r="ZB5" s="253"/>
      <c r="ZC5" s="253"/>
      <c r="ZD5" s="253"/>
      <c r="ZE5" s="253"/>
      <c r="ZF5" s="253"/>
      <c r="ZG5" s="253"/>
      <c r="ZH5" s="253"/>
      <c r="ZI5" s="253"/>
      <c r="ZJ5" s="253"/>
      <c r="ZK5" s="253"/>
      <c r="ZL5" s="253"/>
      <c r="ZM5" s="253"/>
      <c r="ZN5" s="253"/>
      <c r="ZO5" s="253"/>
      <c r="ZP5" s="253"/>
      <c r="ZQ5" s="253"/>
      <c r="ZR5" s="253"/>
      <c r="ZS5" s="253"/>
      <c r="ZT5" s="253"/>
      <c r="ZU5" s="253"/>
      <c r="ZV5" s="253"/>
      <c r="ZW5" s="253"/>
      <c r="ZX5" s="253"/>
      <c r="ZY5" s="253"/>
      <c r="ZZ5" s="253"/>
      <c r="AAA5" s="253"/>
      <c r="AAB5" s="253"/>
      <c r="AAC5" s="253"/>
      <c r="AAD5" s="253"/>
      <c r="AAE5" s="253"/>
      <c r="AAF5" s="253"/>
      <c r="AAG5" s="253"/>
      <c r="AAH5" s="253"/>
      <c r="AAI5" s="253"/>
      <c r="AAJ5" s="253"/>
      <c r="AAK5" s="253"/>
      <c r="AAL5" s="253"/>
      <c r="AAM5" s="253"/>
      <c r="AAN5" s="253"/>
      <c r="AAO5" s="253"/>
      <c r="AAP5" s="253"/>
      <c r="AAQ5" s="253"/>
      <c r="AAR5" s="253"/>
      <c r="AAS5" s="253"/>
      <c r="AAT5" s="253"/>
      <c r="AAU5" s="253"/>
      <c r="AAV5" s="253"/>
      <c r="AAW5" s="253"/>
      <c r="AAX5" s="253"/>
      <c r="AAY5" s="253"/>
      <c r="AAZ5" s="253"/>
      <c r="ABA5" s="253"/>
      <c r="ABB5" s="253"/>
      <c r="ABC5" s="253"/>
      <c r="ABD5" s="253"/>
      <c r="ABE5" s="253"/>
      <c r="ABF5" s="253"/>
      <c r="ABG5" s="253"/>
      <c r="ABH5" s="253"/>
      <c r="ABI5" s="253"/>
      <c r="ABJ5" s="253"/>
      <c r="ABK5" s="253"/>
      <c r="ABL5" s="253"/>
      <c r="ABM5" s="253"/>
      <c r="ABN5" s="253"/>
      <c r="ABO5" s="253"/>
      <c r="ABP5" s="253"/>
      <c r="ABQ5" s="253"/>
      <c r="ABR5" s="253"/>
      <c r="ABS5" s="253"/>
      <c r="ABT5" s="253"/>
      <c r="ABU5" s="253"/>
      <c r="ABV5" s="253"/>
      <c r="ABW5" s="253"/>
      <c r="ABX5" s="253"/>
      <c r="ABY5" s="253"/>
      <c r="ABZ5" s="253"/>
      <c r="ACA5" s="253"/>
      <c r="ACB5" s="253"/>
      <c r="ACC5" s="253"/>
      <c r="ACD5" s="253"/>
      <c r="ACE5" s="253"/>
      <c r="ACF5" s="253"/>
      <c r="ACG5" s="253"/>
      <c r="ACH5" s="253"/>
      <c r="ACI5" s="253"/>
      <c r="ACJ5" s="253"/>
      <c r="ACK5" s="253"/>
      <c r="ACL5" s="253"/>
      <c r="ACM5" s="253"/>
      <c r="ACN5" s="253"/>
      <c r="ACO5" s="253"/>
      <c r="ACP5" s="253"/>
      <c r="ACQ5" s="253"/>
      <c r="ACR5" s="253"/>
      <c r="ACS5" s="253"/>
      <c r="ACT5" s="253"/>
      <c r="ACU5" s="253"/>
      <c r="ACV5" s="253"/>
      <c r="ACW5" s="253"/>
      <c r="ACX5" s="253"/>
      <c r="ACY5" s="253"/>
      <c r="ACZ5" s="253"/>
      <c r="ADA5" s="253"/>
      <c r="ADB5" s="253"/>
      <c r="ADC5" s="253"/>
      <c r="ADD5" s="253"/>
      <c r="ADE5" s="253"/>
      <c r="ADF5" s="253"/>
      <c r="ADG5" s="253"/>
      <c r="ADH5" s="253"/>
      <c r="ADI5" s="253"/>
      <c r="ADJ5" s="253"/>
      <c r="ADK5" s="253"/>
      <c r="ADL5" s="253"/>
      <c r="ADM5" s="253"/>
      <c r="ADN5" s="253"/>
      <c r="ADO5" s="253"/>
      <c r="ADP5" s="253"/>
      <c r="ADQ5" s="253"/>
      <c r="ADR5" s="253"/>
      <c r="ADS5" s="253"/>
      <c r="ADT5" s="253"/>
      <c r="ADU5" s="253"/>
      <c r="ADV5" s="253"/>
      <c r="ADW5" s="253"/>
      <c r="ADX5" s="253"/>
      <c r="ADY5" s="253"/>
      <c r="ADZ5" s="253"/>
      <c r="AEA5" s="253"/>
      <c r="AEB5" s="253"/>
      <c r="AEC5" s="253"/>
      <c r="AED5" s="253"/>
      <c r="AEE5" s="253"/>
      <c r="AEF5" s="253"/>
      <c r="AEG5" s="253"/>
      <c r="AEH5" s="253"/>
      <c r="AEI5" s="253"/>
      <c r="AEJ5" s="253"/>
      <c r="AEK5" s="253"/>
      <c r="AEL5" s="253"/>
      <c r="AEM5" s="253"/>
      <c r="AEN5" s="253"/>
      <c r="AEO5" s="253"/>
      <c r="AEP5" s="253"/>
      <c r="AEQ5" s="253"/>
      <c r="AER5" s="253"/>
      <c r="AES5" s="253"/>
      <c r="AET5" s="253"/>
      <c r="AEU5" s="253"/>
      <c r="AEV5" s="253"/>
      <c r="AEW5" s="253"/>
      <c r="AEX5" s="253"/>
      <c r="AEY5" s="253"/>
      <c r="AEZ5" s="253"/>
      <c r="AFA5" s="253"/>
      <c r="AFB5" s="253"/>
      <c r="AFC5" s="253"/>
      <c r="AFD5" s="253"/>
      <c r="AFE5" s="253"/>
      <c r="AFF5" s="253"/>
      <c r="AFG5" s="253"/>
      <c r="AFH5" s="253"/>
      <c r="AFI5" s="253"/>
      <c r="AFJ5" s="253"/>
      <c r="AFK5" s="253"/>
      <c r="AFL5" s="253"/>
      <c r="AFM5" s="253"/>
      <c r="AFN5" s="253"/>
      <c r="AFO5" s="253"/>
      <c r="AFP5" s="253"/>
      <c r="AFQ5" s="253"/>
      <c r="AFR5" s="253"/>
      <c r="AFS5" s="253"/>
      <c r="AFT5" s="253"/>
      <c r="AFU5" s="253"/>
      <c r="AFV5" s="253"/>
      <c r="AFW5" s="253"/>
      <c r="AFX5" s="253"/>
      <c r="AFY5" s="253"/>
      <c r="AFZ5" s="253"/>
      <c r="AGA5" s="253"/>
      <c r="AGB5" s="253"/>
      <c r="AGC5" s="253"/>
      <c r="AGD5" s="253"/>
      <c r="AGE5" s="253"/>
      <c r="AGF5" s="253"/>
      <c r="AGG5" s="253"/>
      <c r="AGH5" s="253"/>
      <c r="AGI5" s="253"/>
      <c r="AGJ5" s="253"/>
      <c r="AGK5" s="253"/>
      <c r="AGL5" s="253"/>
      <c r="AGM5" s="253"/>
      <c r="AGN5" s="253"/>
      <c r="AGO5" s="253"/>
      <c r="AGP5" s="253"/>
      <c r="AGQ5" s="253"/>
      <c r="AGR5" s="253"/>
      <c r="AGS5" s="253"/>
      <c r="AGT5" s="253"/>
      <c r="AGU5" s="253"/>
      <c r="AGV5" s="253"/>
      <c r="AGW5" s="253"/>
      <c r="AGX5" s="253"/>
      <c r="AGY5" s="253"/>
      <c r="AGZ5" s="253"/>
      <c r="AHA5" s="253"/>
      <c r="AHB5" s="253"/>
      <c r="AHC5" s="253"/>
      <c r="AHD5" s="253"/>
      <c r="AHE5" s="253"/>
      <c r="AHF5" s="253"/>
      <c r="AHG5" s="253"/>
      <c r="AHH5" s="253"/>
      <c r="AHI5" s="253"/>
      <c r="AHJ5" s="253"/>
      <c r="AHK5" s="253"/>
      <c r="AHL5" s="253"/>
      <c r="AHM5" s="253"/>
      <c r="AHN5" s="253"/>
      <c r="AHO5" s="253"/>
      <c r="AHP5" s="253"/>
      <c r="AHQ5" s="253"/>
      <c r="AHR5" s="253"/>
      <c r="AHS5" s="253"/>
      <c r="AHT5" s="253"/>
      <c r="AHU5" s="253"/>
      <c r="AHV5" s="253"/>
      <c r="AHW5" s="253"/>
      <c r="AHX5" s="253"/>
      <c r="AHY5" s="253"/>
      <c r="AHZ5" s="253"/>
      <c r="AIA5" s="253"/>
      <c r="AIB5" s="253"/>
      <c r="AIC5" s="253"/>
      <c r="AID5" s="253"/>
      <c r="AIE5" s="253"/>
      <c r="AIF5" s="253"/>
      <c r="AIG5" s="253"/>
      <c r="AIH5" s="253"/>
      <c r="AII5" s="253"/>
      <c r="AIJ5" s="253"/>
      <c r="AIK5" s="253"/>
      <c r="AIL5" s="253"/>
      <c r="AIM5" s="253"/>
      <c r="AIN5" s="253"/>
      <c r="AIO5" s="253"/>
      <c r="AIP5" s="253"/>
      <c r="AIQ5" s="253"/>
      <c r="AIR5" s="253"/>
      <c r="AIS5" s="253"/>
      <c r="AIT5" s="253"/>
      <c r="AIU5" s="253"/>
      <c r="AIV5" s="253"/>
      <c r="AIW5" s="253"/>
      <c r="AIX5" s="253"/>
      <c r="AIY5" s="253"/>
      <c r="AIZ5" s="253"/>
      <c r="AJA5" s="253"/>
      <c r="AJB5" s="253"/>
      <c r="AJC5" s="253"/>
      <c r="AJD5" s="253"/>
      <c r="AJE5" s="253"/>
      <c r="AJF5" s="253"/>
      <c r="AJG5" s="253"/>
      <c r="AJH5" s="253"/>
      <c r="AJI5" s="253"/>
      <c r="AJJ5" s="253"/>
      <c r="AJK5" s="253"/>
      <c r="AJL5" s="253"/>
      <c r="AJM5" s="253"/>
      <c r="AJN5" s="253"/>
      <c r="AJO5" s="253"/>
      <c r="AJP5" s="253"/>
      <c r="AJQ5" s="253"/>
      <c r="AJR5" s="253"/>
      <c r="AJS5" s="253"/>
      <c r="AJT5" s="253"/>
      <c r="AJU5" s="253"/>
      <c r="AJV5" s="253"/>
      <c r="AJW5" s="253"/>
      <c r="AJX5" s="253"/>
      <c r="AJY5" s="253"/>
      <c r="AJZ5" s="253"/>
      <c r="AKA5" s="253"/>
      <c r="AKB5" s="253"/>
      <c r="AKC5" s="253"/>
      <c r="AKD5" s="253"/>
      <c r="AKE5" s="253"/>
      <c r="AKF5" s="253"/>
      <c r="AKG5" s="253"/>
      <c r="AKH5" s="253"/>
      <c r="AKI5" s="253"/>
      <c r="AKJ5" s="253"/>
      <c r="AKK5" s="253"/>
      <c r="AKL5" s="253"/>
      <c r="AKM5" s="253"/>
      <c r="AKN5" s="253"/>
      <c r="AKO5" s="253"/>
      <c r="AKP5" s="253"/>
      <c r="AKQ5" s="253"/>
      <c r="AKR5" s="253"/>
      <c r="AKS5" s="253"/>
      <c r="AKT5" s="253"/>
      <c r="AKU5" s="253"/>
      <c r="AKV5" s="253"/>
      <c r="AKW5" s="253"/>
      <c r="AKX5" s="253"/>
      <c r="AKY5" s="253"/>
      <c r="AKZ5" s="253"/>
      <c r="ALA5" s="253"/>
      <c r="ALB5" s="253"/>
      <c r="ALC5" s="253"/>
      <c r="ALD5" s="253"/>
      <c r="ALE5" s="253"/>
      <c r="ALF5" s="253"/>
      <c r="ALG5" s="253"/>
      <c r="ALH5" s="253"/>
      <c r="ALI5" s="253"/>
      <c r="ALJ5" s="253"/>
      <c r="ALK5" s="253"/>
      <c r="ALL5" s="253"/>
      <c r="ALM5" s="253"/>
      <c r="ALN5" s="253"/>
      <c r="ALO5" s="253"/>
      <c r="ALP5" s="253"/>
      <c r="ALQ5" s="253"/>
      <c r="ALR5" s="253"/>
      <c r="ALS5" s="253"/>
      <c r="ALT5" s="253"/>
      <c r="ALU5" s="253"/>
      <c r="ALV5" s="253"/>
      <c r="ALW5" s="253"/>
      <c r="ALX5" s="253"/>
      <c r="ALY5" s="253"/>
      <c r="ALZ5" s="253"/>
      <c r="AMA5" s="253"/>
      <c r="AMB5" s="253"/>
      <c r="AMC5" s="253"/>
      <c r="AMD5" s="253"/>
      <c r="AME5" s="253"/>
      <c r="AMF5" s="253"/>
      <c r="AMG5" s="253"/>
      <c r="AMH5" s="253"/>
      <c r="AMI5" s="253"/>
      <c r="AMJ5" s="253"/>
    </row>
    <row r="6" customFormat="false" ht="17.25" hidden="false" customHeight="true" outlineLevel="0" collapsed="false">
      <c r="A6" s="248" t="s">
        <v>434</v>
      </c>
      <c r="B6" s="250" t="n">
        <v>2905691</v>
      </c>
      <c r="C6" s="250" t="n">
        <v>2757142</v>
      </c>
      <c r="D6" s="250" t="n">
        <v>4178669</v>
      </c>
      <c r="E6" s="250" t="n">
        <v>5422165</v>
      </c>
      <c r="F6" s="250" t="n">
        <v>6328495</v>
      </c>
      <c r="G6" s="250" t="n">
        <v>7536074</v>
      </c>
      <c r="H6" s="248" t="s">
        <v>434</v>
      </c>
      <c r="I6" s="250" t="n">
        <v>9388704</v>
      </c>
      <c r="J6" s="250" t="n">
        <v>13886120</v>
      </c>
      <c r="K6" s="254"/>
      <c r="L6" s="254"/>
      <c r="M6" s="254"/>
      <c r="N6" s="254"/>
      <c r="O6" s="250"/>
      <c r="P6" s="255"/>
      <c r="Q6" s="255"/>
      <c r="R6" s="255"/>
      <c r="S6" s="255"/>
      <c r="T6" s="255"/>
      <c r="U6" s="255"/>
      <c r="V6" s="255"/>
      <c r="W6" s="255"/>
      <c r="X6" s="255"/>
      <c r="Y6" s="255"/>
      <c r="Z6" s="255"/>
      <c r="AA6" s="255"/>
      <c r="AB6" s="255"/>
      <c r="AC6" s="255"/>
      <c r="AD6" s="255"/>
      <c r="AE6" s="255"/>
      <c r="AF6" s="255"/>
      <c r="AG6" s="255"/>
      <c r="AH6" s="255"/>
      <c r="AI6" s="255"/>
      <c r="AJ6" s="255"/>
      <c r="AK6" s="255"/>
      <c r="AL6" s="255"/>
      <c r="AM6" s="255"/>
      <c r="AN6" s="255"/>
      <c r="AO6" s="255"/>
      <c r="AP6" s="255"/>
      <c r="AQ6" s="255"/>
      <c r="AR6" s="255"/>
      <c r="AS6" s="255"/>
      <c r="AT6" s="255"/>
      <c r="AU6" s="255"/>
      <c r="AV6" s="255"/>
      <c r="AW6" s="255"/>
      <c r="AX6" s="255"/>
      <c r="AY6" s="255"/>
      <c r="AZ6" s="255"/>
      <c r="BA6" s="255"/>
      <c r="BB6" s="255"/>
      <c r="BC6" s="255"/>
      <c r="BD6" s="255"/>
      <c r="BE6" s="255"/>
      <c r="BF6" s="255"/>
      <c r="BG6" s="255"/>
      <c r="BH6" s="255"/>
      <c r="BI6" s="255"/>
      <c r="BJ6" s="255"/>
      <c r="BK6" s="255"/>
      <c r="BL6" s="255"/>
      <c r="BM6" s="255"/>
      <c r="BN6" s="255"/>
      <c r="BO6" s="255"/>
      <c r="BP6" s="255"/>
      <c r="BQ6" s="255"/>
      <c r="BR6" s="255"/>
      <c r="BS6" s="255"/>
      <c r="BT6" s="255"/>
      <c r="BU6" s="255"/>
      <c r="BV6" s="255"/>
      <c r="BW6" s="255"/>
      <c r="BX6" s="255"/>
      <c r="BY6" s="255"/>
      <c r="BZ6" s="255"/>
      <c r="CA6" s="255"/>
      <c r="CB6" s="255"/>
      <c r="CC6" s="255"/>
      <c r="CD6" s="255"/>
      <c r="CE6" s="255"/>
      <c r="CF6" s="255"/>
      <c r="CG6" s="255"/>
      <c r="CH6" s="255"/>
      <c r="CI6" s="255"/>
      <c r="CJ6" s="255"/>
      <c r="CK6" s="255"/>
      <c r="CL6" s="255"/>
      <c r="CM6" s="255"/>
      <c r="CN6" s="255"/>
      <c r="CO6" s="255"/>
      <c r="CP6" s="255"/>
      <c r="CQ6" s="255"/>
      <c r="CR6" s="255"/>
      <c r="CS6" s="255"/>
      <c r="CT6" s="255"/>
      <c r="CU6" s="255"/>
      <c r="CV6" s="255"/>
      <c r="CW6" s="255"/>
      <c r="CX6" s="255"/>
      <c r="CY6" s="255"/>
      <c r="CZ6" s="255"/>
      <c r="DA6" s="255"/>
      <c r="DB6" s="255"/>
      <c r="DC6" s="255"/>
      <c r="DD6" s="255"/>
      <c r="DE6" s="255"/>
      <c r="DF6" s="255"/>
      <c r="DG6" s="255"/>
      <c r="DH6" s="255"/>
      <c r="DI6" s="255"/>
      <c r="DJ6" s="255"/>
      <c r="DK6" s="255"/>
      <c r="DL6" s="255"/>
      <c r="DM6" s="255"/>
      <c r="DN6" s="255"/>
      <c r="DO6" s="255"/>
      <c r="DP6" s="255"/>
      <c r="DQ6" s="255"/>
      <c r="DR6" s="255"/>
      <c r="DS6" s="255"/>
      <c r="DT6" s="255"/>
      <c r="DU6" s="255"/>
      <c r="DV6" s="255"/>
      <c r="DW6" s="255"/>
      <c r="DX6" s="255"/>
      <c r="DY6" s="255"/>
      <c r="DZ6" s="255"/>
      <c r="EA6" s="255"/>
      <c r="EB6" s="255"/>
      <c r="EC6" s="255"/>
      <c r="ED6" s="255"/>
      <c r="EE6" s="255"/>
      <c r="EF6" s="255"/>
      <c r="EG6" s="255"/>
      <c r="EH6" s="255"/>
      <c r="EI6" s="255"/>
      <c r="EJ6" s="255"/>
      <c r="EK6" s="255"/>
      <c r="EL6" s="255"/>
      <c r="EM6" s="255"/>
      <c r="EN6" s="255"/>
      <c r="EO6" s="255"/>
      <c r="EP6" s="255"/>
      <c r="EQ6" s="255"/>
      <c r="ER6" s="255"/>
      <c r="ES6" s="255"/>
      <c r="ET6" s="255"/>
      <c r="EU6" s="255"/>
      <c r="EV6" s="255"/>
      <c r="EW6" s="255"/>
      <c r="EX6" s="255"/>
      <c r="EY6" s="255"/>
      <c r="EZ6" s="255"/>
      <c r="FA6" s="255"/>
      <c r="FB6" s="255"/>
      <c r="FC6" s="255"/>
      <c r="FD6" s="255"/>
      <c r="FE6" s="255"/>
      <c r="FF6" s="255"/>
      <c r="FG6" s="255"/>
      <c r="FH6" s="255"/>
      <c r="FI6" s="255"/>
      <c r="FJ6" s="255"/>
      <c r="FK6" s="255"/>
      <c r="FL6" s="255"/>
      <c r="FM6" s="255"/>
      <c r="FN6" s="255"/>
      <c r="FO6" s="255"/>
      <c r="FP6" s="255"/>
      <c r="FQ6" s="255"/>
      <c r="FR6" s="255"/>
      <c r="FS6" s="255"/>
      <c r="FT6" s="255"/>
      <c r="FU6" s="255"/>
      <c r="FV6" s="255"/>
      <c r="FW6" s="255"/>
      <c r="FX6" s="255"/>
      <c r="FY6" s="255"/>
      <c r="FZ6" s="255"/>
      <c r="GA6" s="255"/>
      <c r="GB6" s="255"/>
      <c r="GC6" s="255"/>
      <c r="GD6" s="255"/>
      <c r="GE6" s="255"/>
      <c r="GF6" s="255"/>
      <c r="GG6" s="255"/>
      <c r="GH6" s="255"/>
      <c r="GI6" s="255"/>
      <c r="GJ6" s="255"/>
      <c r="GK6" s="255"/>
      <c r="GL6" s="255"/>
      <c r="GM6" s="255"/>
      <c r="GN6" s="255"/>
      <c r="GO6" s="255"/>
      <c r="GP6" s="255"/>
      <c r="GQ6" s="255"/>
      <c r="GR6" s="255"/>
      <c r="GS6" s="255"/>
      <c r="GT6" s="255"/>
      <c r="GU6" s="255"/>
      <c r="GV6" s="255"/>
      <c r="GW6" s="255"/>
      <c r="GX6" s="255"/>
      <c r="GY6" s="255"/>
      <c r="GZ6" s="255"/>
      <c r="HA6" s="255"/>
      <c r="HB6" s="255"/>
      <c r="HC6" s="255"/>
      <c r="HD6" s="255"/>
      <c r="HE6" s="255"/>
      <c r="HF6" s="255"/>
      <c r="HG6" s="255"/>
      <c r="HH6" s="255"/>
      <c r="HI6" s="255"/>
      <c r="HJ6" s="255"/>
      <c r="HK6" s="255"/>
      <c r="HL6" s="255"/>
      <c r="HM6" s="255"/>
      <c r="HN6" s="255"/>
      <c r="HO6" s="255"/>
      <c r="HP6" s="255"/>
      <c r="HQ6" s="255"/>
      <c r="HR6" s="255"/>
      <c r="HS6" s="255"/>
      <c r="HT6" s="255"/>
      <c r="HU6" s="255"/>
      <c r="HV6" s="255"/>
      <c r="HW6" s="255"/>
      <c r="HX6" s="255"/>
      <c r="HY6" s="255"/>
      <c r="HZ6" s="255"/>
      <c r="IA6" s="255"/>
      <c r="IB6" s="255"/>
      <c r="IC6" s="255"/>
      <c r="ID6" s="255"/>
      <c r="IE6" s="255"/>
      <c r="IF6" s="255"/>
      <c r="IG6" s="255"/>
      <c r="IH6" s="255"/>
      <c r="II6" s="255"/>
      <c r="IJ6" s="255"/>
      <c r="IK6" s="255"/>
      <c r="IL6" s="255"/>
      <c r="IM6" s="255"/>
      <c r="IN6" s="255"/>
      <c r="IO6" s="255"/>
      <c r="IP6" s="255"/>
      <c r="IQ6" s="255"/>
      <c r="IR6" s="255"/>
      <c r="IS6" s="255"/>
      <c r="IT6" s="255"/>
      <c r="IU6" s="255"/>
      <c r="IV6" s="255"/>
      <c r="IW6" s="255"/>
      <c r="IX6" s="255"/>
      <c r="IY6" s="255"/>
      <c r="IZ6" s="255"/>
      <c r="JA6" s="255"/>
      <c r="JB6" s="255"/>
      <c r="JC6" s="255"/>
      <c r="JD6" s="255"/>
      <c r="JE6" s="255"/>
      <c r="JF6" s="255"/>
      <c r="JG6" s="255"/>
      <c r="JH6" s="255"/>
      <c r="JI6" s="255"/>
      <c r="JJ6" s="255"/>
      <c r="JK6" s="255"/>
      <c r="JL6" s="255"/>
      <c r="JM6" s="255"/>
      <c r="JN6" s="255"/>
      <c r="JO6" s="255"/>
      <c r="JP6" s="255"/>
      <c r="JQ6" s="255"/>
      <c r="JR6" s="255"/>
      <c r="JS6" s="255"/>
      <c r="JT6" s="255"/>
      <c r="JU6" s="255"/>
      <c r="JV6" s="255"/>
      <c r="JW6" s="255"/>
      <c r="JX6" s="255"/>
      <c r="JY6" s="255"/>
      <c r="JZ6" s="255"/>
      <c r="KA6" s="255"/>
      <c r="KB6" s="255"/>
      <c r="KC6" s="255"/>
      <c r="KD6" s="255"/>
      <c r="KE6" s="255"/>
      <c r="KF6" s="255"/>
      <c r="KG6" s="255"/>
      <c r="KH6" s="255"/>
      <c r="KI6" s="255"/>
      <c r="KJ6" s="255"/>
      <c r="KK6" s="255"/>
      <c r="KL6" s="255"/>
      <c r="KM6" s="255"/>
      <c r="KN6" s="255"/>
      <c r="KO6" s="255"/>
      <c r="KP6" s="255"/>
      <c r="KQ6" s="255"/>
      <c r="KR6" s="255"/>
      <c r="KS6" s="255"/>
      <c r="KT6" s="255"/>
      <c r="KU6" s="255"/>
      <c r="KV6" s="255"/>
      <c r="KW6" s="255"/>
      <c r="KX6" s="255"/>
      <c r="KY6" s="255"/>
      <c r="KZ6" s="255"/>
      <c r="LA6" s="255"/>
      <c r="LB6" s="255"/>
      <c r="LC6" s="255"/>
      <c r="LD6" s="255"/>
      <c r="LE6" s="255"/>
      <c r="LF6" s="255"/>
      <c r="LG6" s="255"/>
      <c r="LH6" s="255"/>
      <c r="LI6" s="255"/>
      <c r="LJ6" s="255"/>
      <c r="LK6" s="255"/>
      <c r="LL6" s="255"/>
      <c r="LM6" s="255"/>
      <c r="LN6" s="255"/>
      <c r="LO6" s="255"/>
      <c r="LP6" s="255"/>
      <c r="LQ6" s="255"/>
      <c r="LR6" s="255"/>
      <c r="LS6" s="255"/>
      <c r="LT6" s="255"/>
      <c r="LU6" s="255"/>
      <c r="LV6" s="255"/>
      <c r="LW6" s="255"/>
      <c r="LX6" s="255"/>
      <c r="LY6" s="255"/>
      <c r="LZ6" s="255"/>
      <c r="MA6" s="255"/>
      <c r="MB6" s="255"/>
      <c r="MC6" s="255"/>
      <c r="MD6" s="255"/>
      <c r="ME6" s="255"/>
      <c r="MF6" s="255"/>
      <c r="MG6" s="255"/>
      <c r="MH6" s="255"/>
      <c r="MI6" s="255"/>
      <c r="MJ6" s="255"/>
      <c r="MK6" s="255"/>
      <c r="ML6" s="255"/>
      <c r="MM6" s="255"/>
      <c r="MN6" s="255"/>
      <c r="MO6" s="255"/>
      <c r="MP6" s="255"/>
      <c r="MQ6" s="255"/>
      <c r="MR6" s="255"/>
      <c r="MS6" s="255"/>
      <c r="MT6" s="255"/>
      <c r="MU6" s="255"/>
      <c r="MV6" s="255"/>
      <c r="MW6" s="255"/>
      <c r="MX6" s="255"/>
      <c r="MY6" s="255"/>
      <c r="MZ6" s="255"/>
      <c r="NA6" s="255"/>
      <c r="NB6" s="255"/>
      <c r="NC6" s="255"/>
      <c r="ND6" s="255"/>
      <c r="NE6" s="255"/>
      <c r="NF6" s="255"/>
      <c r="NG6" s="255"/>
      <c r="NH6" s="255"/>
      <c r="NI6" s="255"/>
      <c r="NJ6" s="255"/>
      <c r="NK6" s="255"/>
      <c r="NL6" s="255"/>
      <c r="NM6" s="255"/>
      <c r="NN6" s="255"/>
      <c r="NO6" s="255"/>
      <c r="NP6" s="255"/>
      <c r="NQ6" s="255"/>
      <c r="NR6" s="255"/>
      <c r="NS6" s="255"/>
      <c r="NT6" s="255"/>
      <c r="NU6" s="255"/>
      <c r="NV6" s="255"/>
      <c r="NW6" s="255"/>
      <c r="NX6" s="255"/>
      <c r="NY6" s="255"/>
      <c r="NZ6" s="255"/>
      <c r="OA6" s="255"/>
      <c r="OB6" s="255"/>
      <c r="OC6" s="255"/>
      <c r="OD6" s="255"/>
      <c r="OE6" s="255"/>
      <c r="OF6" s="255"/>
      <c r="OG6" s="255"/>
      <c r="OH6" s="255"/>
      <c r="OI6" s="255"/>
      <c r="OJ6" s="255"/>
      <c r="OK6" s="255"/>
      <c r="OL6" s="255"/>
      <c r="OM6" s="255"/>
      <c r="ON6" s="255"/>
      <c r="OO6" s="255"/>
      <c r="OP6" s="255"/>
      <c r="OQ6" s="255"/>
      <c r="OR6" s="255"/>
      <c r="OS6" s="255"/>
      <c r="OT6" s="255"/>
      <c r="OU6" s="255"/>
      <c r="OV6" s="255"/>
      <c r="OW6" s="255"/>
      <c r="OX6" s="255"/>
      <c r="OY6" s="255"/>
      <c r="OZ6" s="255"/>
      <c r="PA6" s="255"/>
      <c r="PB6" s="255"/>
      <c r="PC6" s="255"/>
      <c r="PD6" s="255"/>
      <c r="PE6" s="255"/>
      <c r="PF6" s="255"/>
      <c r="PG6" s="255"/>
      <c r="PH6" s="255"/>
      <c r="PI6" s="255"/>
      <c r="PJ6" s="255"/>
      <c r="PK6" s="255"/>
      <c r="PL6" s="255"/>
      <c r="PM6" s="255"/>
      <c r="PN6" s="255"/>
      <c r="PO6" s="255"/>
      <c r="PP6" s="255"/>
      <c r="PQ6" s="255"/>
      <c r="PR6" s="255"/>
      <c r="PS6" s="255"/>
      <c r="PT6" s="255"/>
      <c r="PU6" s="255"/>
      <c r="PV6" s="255"/>
      <c r="PW6" s="255"/>
      <c r="PX6" s="255"/>
      <c r="PY6" s="255"/>
      <c r="PZ6" s="255"/>
      <c r="QA6" s="255"/>
      <c r="QB6" s="255"/>
      <c r="QC6" s="255"/>
      <c r="QD6" s="255"/>
      <c r="QE6" s="255"/>
      <c r="QF6" s="255"/>
      <c r="QG6" s="255"/>
      <c r="QH6" s="255"/>
      <c r="QI6" s="255"/>
      <c r="QJ6" s="255"/>
      <c r="QK6" s="255"/>
      <c r="QL6" s="255"/>
      <c r="QM6" s="255"/>
      <c r="QN6" s="255"/>
      <c r="QO6" s="255"/>
      <c r="QP6" s="255"/>
      <c r="QQ6" s="255"/>
      <c r="QR6" s="255"/>
      <c r="QS6" s="255"/>
      <c r="QT6" s="255"/>
      <c r="QU6" s="255"/>
      <c r="QV6" s="255"/>
      <c r="QW6" s="255"/>
      <c r="QX6" s="255"/>
      <c r="QY6" s="255"/>
      <c r="QZ6" s="255"/>
      <c r="RA6" s="255"/>
      <c r="RB6" s="255"/>
      <c r="RC6" s="255"/>
      <c r="RD6" s="255"/>
      <c r="RE6" s="255"/>
      <c r="RF6" s="255"/>
      <c r="RG6" s="255"/>
      <c r="RH6" s="255"/>
      <c r="RI6" s="255"/>
      <c r="RJ6" s="255"/>
      <c r="RK6" s="255"/>
      <c r="RL6" s="255"/>
      <c r="RM6" s="255"/>
      <c r="RN6" s="255"/>
      <c r="RO6" s="255"/>
      <c r="RP6" s="255"/>
      <c r="RQ6" s="255"/>
      <c r="RR6" s="255"/>
      <c r="RS6" s="255"/>
      <c r="RT6" s="255"/>
      <c r="RU6" s="255"/>
      <c r="RV6" s="255"/>
      <c r="RW6" s="255"/>
      <c r="RX6" s="255"/>
      <c r="RY6" s="255"/>
      <c r="RZ6" s="255"/>
      <c r="SA6" s="255"/>
      <c r="SB6" s="255"/>
      <c r="SC6" s="255"/>
      <c r="SD6" s="255"/>
      <c r="SE6" s="255"/>
      <c r="SF6" s="255"/>
      <c r="SG6" s="255"/>
      <c r="SH6" s="255"/>
      <c r="SI6" s="255"/>
      <c r="SJ6" s="255"/>
      <c r="SK6" s="255"/>
      <c r="SL6" s="255"/>
      <c r="SM6" s="255"/>
      <c r="SN6" s="255"/>
      <c r="SO6" s="255"/>
      <c r="SP6" s="255"/>
      <c r="SQ6" s="255"/>
      <c r="SR6" s="255"/>
      <c r="SS6" s="255"/>
      <c r="ST6" s="255"/>
      <c r="SU6" s="255"/>
      <c r="SV6" s="255"/>
      <c r="SW6" s="255"/>
      <c r="SX6" s="255"/>
      <c r="SY6" s="255"/>
      <c r="SZ6" s="255"/>
      <c r="TA6" s="255"/>
      <c r="TB6" s="255"/>
      <c r="TC6" s="255"/>
      <c r="TD6" s="255"/>
      <c r="TE6" s="255"/>
      <c r="TF6" s="255"/>
      <c r="TG6" s="255"/>
      <c r="TH6" s="255"/>
      <c r="TI6" s="255"/>
      <c r="TJ6" s="255"/>
      <c r="TK6" s="255"/>
      <c r="TL6" s="255"/>
      <c r="TM6" s="255"/>
      <c r="TN6" s="255"/>
      <c r="TO6" s="255"/>
      <c r="TP6" s="255"/>
      <c r="TQ6" s="255"/>
      <c r="TR6" s="255"/>
      <c r="TS6" s="255"/>
      <c r="TT6" s="255"/>
      <c r="TU6" s="255"/>
      <c r="TV6" s="255"/>
      <c r="TW6" s="255"/>
      <c r="TX6" s="255"/>
      <c r="TY6" s="255"/>
      <c r="TZ6" s="255"/>
      <c r="UA6" s="255"/>
      <c r="UB6" s="255"/>
      <c r="UC6" s="255"/>
      <c r="UD6" s="255"/>
      <c r="UE6" s="255"/>
      <c r="UF6" s="255"/>
      <c r="UG6" s="255"/>
      <c r="UH6" s="255"/>
      <c r="UI6" s="255"/>
      <c r="UJ6" s="255"/>
      <c r="UK6" s="255"/>
      <c r="UL6" s="255"/>
      <c r="UM6" s="255"/>
      <c r="UN6" s="255"/>
      <c r="UO6" s="255"/>
      <c r="UP6" s="255"/>
      <c r="UQ6" s="255"/>
      <c r="UR6" s="255"/>
      <c r="US6" s="255"/>
      <c r="UT6" s="255"/>
      <c r="UU6" s="255"/>
      <c r="UV6" s="255"/>
      <c r="UW6" s="255"/>
      <c r="UX6" s="255"/>
      <c r="UY6" s="255"/>
      <c r="UZ6" s="255"/>
      <c r="VA6" s="255"/>
      <c r="VB6" s="255"/>
      <c r="VC6" s="255"/>
      <c r="VD6" s="255"/>
      <c r="VE6" s="255"/>
      <c r="VF6" s="255"/>
      <c r="VG6" s="255"/>
      <c r="VH6" s="255"/>
      <c r="VI6" s="255"/>
      <c r="VJ6" s="255"/>
      <c r="VK6" s="255"/>
      <c r="VL6" s="255"/>
      <c r="VM6" s="255"/>
      <c r="VN6" s="255"/>
      <c r="VO6" s="255"/>
      <c r="VP6" s="255"/>
      <c r="VQ6" s="255"/>
      <c r="VR6" s="255"/>
      <c r="VS6" s="255"/>
      <c r="VT6" s="255"/>
      <c r="VU6" s="255"/>
      <c r="VV6" s="255"/>
      <c r="VW6" s="255"/>
      <c r="VX6" s="255"/>
      <c r="VY6" s="255"/>
      <c r="VZ6" s="255"/>
      <c r="WA6" s="255"/>
      <c r="WB6" s="255"/>
      <c r="WC6" s="255"/>
      <c r="WD6" s="255"/>
      <c r="WE6" s="255"/>
      <c r="WF6" s="255"/>
      <c r="WG6" s="255"/>
      <c r="WH6" s="255"/>
      <c r="WI6" s="255"/>
      <c r="WJ6" s="255"/>
      <c r="WK6" s="255"/>
      <c r="WL6" s="255"/>
      <c r="WM6" s="255"/>
      <c r="WN6" s="255"/>
      <c r="WO6" s="255"/>
      <c r="WP6" s="255"/>
      <c r="WQ6" s="255"/>
      <c r="WR6" s="255"/>
      <c r="WS6" s="255"/>
      <c r="WT6" s="255"/>
      <c r="WU6" s="255"/>
      <c r="WV6" s="255"/>
      <c r="WW6" s="255"/>
      <c r="WX6" s="255"/>
      <c r="WY6" s="255"/>
      <c r="WZ6" s="255"/>
      <c r="XA6" s="255"/>
      <c r="XB6" s="255"/>
      <c r="XC6" s="255"/>
      <c r="XD6" s="255"/>
      <c r="XE6" s="255"/>
      <c r="XF6" s="255"/>
      <c r="XG6" s="255"/>
      <c r="XH6" s="255"/>
      <c r="XI6" s="255"/>
      <c r="XJ6" s="255"/>
      <c r="XK6" s="255"/>
      <c r="XL6" s="255"/>
      <c r="XM6" s="255"/>
      <c r="XN6" s="255"/>
      <c r="XO6" s="255"/>
      <c r="XP6" s="255"/>
      <c r="XQ6" s="255"/>
      <c r="XR6" s="255"/>
      <c r="XS6" s="255"/>
      <c r="XT6" s="255"/>
      <c r="XU6" s="255"/>
      <c r="XV6" s="255"/>
      <c r="XW6" s="255"/>
      <c r="XX6" s="255"/>
      <c r="XY6" s="255"/>
      <c r="XZ6" s="255"/>
      <c r="YA6" s="255"/>
      <c r="YB6" s="255"/>
      <c r="YC6" s="255"/>
      <c r="YD6" s="255"/>
      <c r="YE6" s="255"/>
      <c r="YF6" s="255"/>
      <c r="YG6" s="255"/>
      <c r="YH6" s="255"/>
      <c r="YI6" s="255"/>
      <c r="YJ6" s="255"/>
      <c r="YK6" s="255"/>
      <c r="YL6" s="255"/>
      <c r="YM6" s="255"/>
      <c r="YN6" s="255"/>
      <c r="YO6" s="255"/>
      <c r="YP6" s="255"/>
      <c r="YQ6" s="255"/>
      <c r="YR6" s="255"/>
      <c r="YS6" s="255"/>
      <c r="YT6" s="255"/>
      <c r="YU6" s="255"/>
      <c r="YV6" s="255"/>
      <c r="YW6" s="255"/>
      <c r="YX6" s="255"/>
      <c r="YY6" s="255"/>
      <c r="YZ6" s="255"/>
      <c r="ZA6" s="255"/>
      <c r="ZB6" s="255"/>
      <c r="ZC6" s="255"/>
      <c r="ZD6" s="255"/>
      <c r="ZE6" s="255"/>
      <c r="ZF6" s="255"/>
      <c r="ZG6" s="255"/>
      <c r="ZH6" s="255"/>
      <c r="ZI6" s="255"/>
      <c r="ZJ6" s="255"/>
      <c r="ZK6" s="255"/>
      <c r="ZL6" s="255"/>
      <c r="ZM6" s="255"/>
      <c r="ZN6" s="255"/>
      <c r="ZO6" s="255"/>
      <c r="ZP6" s="255"/>
      <c r="ZQ6" s="255"/>
      <c r="ZR6" s="255"/>
      <c r="ZS6" s="255"/>
      <c r="ZT6" s="255"/>
      <c r="ZU6" s="255"/>
      <c r="ZV6" s="255"/>
      <c r="ZW6" s="255"/>
      <c r="ZX6" s="255"/>
      <c r="ZY6" s="255"/>
      <c r="ZZ6" s="255"/>
      <c r="AAA6" s="255"/>
      <c r="AAB6" s="255"/>
      <c r="AAC6" s="255"/>
      <c r="AAD6" s="255"/>
      <c r="AAE6" s="255"/>
      <c r="AAF6" s="255"/>
      <c r="AAG6" s="255"/>
      <c r="AAH6" s="255"/>
      <c r="AAI6" s="255"/>
      <c r="AAJ6" s="255"/>
      <c r="AAK6" s="255"/>
      <c r="AAL6" s="255"/>
      <c r="AAM6" s="255"/>
      <c r="AAN6" s="255"/>
      <c r="AAO6" s="255"/>
      <c r="AAP6" s="255"/>
      <c r="AAQ6" s="255"/>
      <c r="AAR6" s="255"/>
      <c r="AAS6" s="255"/>
      <c r="AAT6" s="255"/>
      <c r="AAU6" s="255"/>
      <c r="AAV6" s="255"/>
      <c r="AAW6" s="255"/>
      <c r="AAX6" s="255"/>
      <c r="AAY6" s="255"/>
      <c r="AAZ6" s="255"/>
      <c r="ABA6" s="255"/>
      <c r="ABB6" s="255"/>
      <c r="ABC6" s="255"/>
      <c r="ABD6" s="255"/>
      <c r="ABE6" s="255"/>
      <c r="ABF6" s="255"/>
      <c r="ABG6" s="255"/>
      <c r="ABH6" s="255"/>
      <c r="ABI6" s="255"/>
      <c r="ABJ6" s="255"/>
      <c r="ABK6" s="255"/>
      <c r="ABL6" s="255"/>
      <c r="ABM6" s="255"/>
      <c r="ABN6" s="255"/>
      <c r="ABO6" s="255"/>
      <c r="ABP6" s="255"/>
      <c r="ABQ6" s="255"/>
      <c r="ABR6" s="255"/>
      <c r="ABS6" s="255"/>
      <c r="ABT6" s="255"/>
      <c r="ABU6" s="255"/>
      <c r="ABV6" s="255"/>
      <c r="ABW6" s="255"/>
      <c r="ABX6" s="255"/>
      <c r="ABY6" s="255"/>
      <c r="ABZ6" s="255"/>
      <c r="ACA6" s="255"/>
      <c r="ACB6" s="255"/>
      <c r="ACC6" s="255"/>
      <c r="ACD6" s="255"/>
      <c r="ACE6" s="255"/>
      <c r="ACF6" s="255"/>
      <c r="ACG6" s="255"/>
      <c r="ACH6" s="255"/>
      <c r="ACI6" s="255"/>
      <c r="ACJ6" s="255"/>
      <c r="ACK6" s="255"/>
      <c r="ACL6" s="255"/>
      <c r="ACM6" s="255"/>
      <c r="ACN6" s="255"/>
      <c r="ACO6" s="255"/>
      <c r="ACP6" s="255"/>
      <c r="ACQ6" s="255"/>
      <c r="ACR6" s="255"/>
      <c r="ACS6" s="255"/>
      <c r="ACT6" s="255"/>
      <c r="ACU6" s="255"/>
      <c r="ACV6" s="255"/>
      <c r="ACW6" s="255"/>
      <c r="ACX6" s="255"/>
      <c r="ACY6" s="255"/>
      <c r="ACZ6" s="255"/>
      <c r="ADA6" s="255"/>
      <c r="ADB6" s="255"/>
      <c r="ADC6" s="255"/>
      <c r="ADD6" s="255"/>
      <c r="ADE6" s="255"/>
      <c r="ADF6" s="255"/>
      <c r="ADG6" s="255"/>
      <c r="ADH6" s="255"/>
      <c r="ADI6" s="255"/>
      <c r="ADJ6" s="255"/>
      <c r="ADK6" s="255"/>
      <c r="ADL6" s="255"/>
      <c r="ADM6" s="255"/>
      <c r="ADN6" s="255"/>
      <c r="ADO6" s="255"/>
      <c r="ADP6" s="255"/>
      <c r="ADQ6" s="255"/>
      <c r="ADR6" s="255"/>
      <c r="ADS6" s="255"/>
      <c r="ADT6" s="255"/>
      <c r="ADU6" s="255"/>
      <c r="ADV6" s="255"/>
      <c r="ADW6" s="255"/>
      <c r="ADX6" s="255"/>
      <c r="ADY6" s="255"/>
      <c r="ADZ6" s="255"/>
      <c r="AEA6" s="255"/>
      <c r="AEB6" s="255"/>
      <c r="AEC6" s="255"/>
      <c r="AED6" s="255"/>
      <c r="AEE6" s="255"/>
      <c r="AEF6" s="255"/>
      <c r="AEG6" s="255"/>
      <c r="AEH6" s="255"/>
      <c r="AEI6" s="255"/>
      <c r="AEJ6" s="255"/>
      <c r="AEK6" s="255"/>
      <c r="AEL6" s="255"/>
      <c r="AEM6" s="255"/>
      <c r="AEN6" s="255"/>
      <c r="AEO6" s="255"/>
      <c r="AEP6" s="255"/>
      <c r="AEQ6" s="255"/>
      <c r="AER6" s="255"/>
      <c r="AES6" s="255"/>
      <c r="AET6" s="255"/>
      <c r="AEU6" s="255"/>
      <c r="AEV6" s="255"/>
      <c r="AEW6" s="255"/>
      <c r="AEX6" s="255"/>
      <c r="AEY6" s="255"/>
      <c r="AEZ6" s="255"/>
      <c r="AFA6" s="255"/>
      <c r="AFB6" s="255"/>
      <c r="AFC6" s="255"/>
      <c r="AFD6" s="255"/>
      <c r="AFE6" s="255"/>
      <c r="AFF6" s="255"/>
      <c r="AFG6" s="255"/>
      <c r="AFH6" s="255"/>
      <c r="AFI6" s="255"/>
      <c r="AFJ6" s="255"/>
      <c r="AFK6" s="255"/>
      <c r="AFL6" s="255"/>
      <c r="AFM6" s="255"/>
      <c r="AFN6" s="255"/>
      <c r="AFO6" s="255"/>
      <c r="AFP6" s="255"/>
      <c r="AFQ6" s="255"/>
      <c r="AFR6" s="255"/>
      <c r="AFS6" s="255"/>
      <c r="AFT6" s="255"/>
      <c r="AFU6" s="255"/>
      <c r="AFV6" s="255"/>
      <c r="AFW6" s="255"/>
      <c r="AFX6" s="255"/>
      <c r="AFY6" s="255"/>
      <c r="AFZ6" s="255"/>
      <c r="AGA6" s="255"/>
      <c r="AGB6" s="255"/>
      <c r="AGC6" s="255"/>
      <c r="AGD6" s="255"/>
      <c r="AGE6" s="255"/>
      <c r="AGF6" s="255"/>
      <c r="AGG6" s="255"/>
      <c r="AGH6" s="255"/>
      <c r="AGI6" s="255"/>
      <c r="AGJ6" s="255"/>
      <c r="AGK6" s="255"/>
      <c r="AGL6" s="255"/>
      <c r="AGM6" s="255"/>
      <c r="AGN6" s="255"/>
      <c r="AGO6" s="255"/>
      <c r="AGP6" s="255"/>
      <c r="AGQ6" s="255"/>
      <c r="AGR6" s="255"/>
      <c r="AGS6" s="255"/>
      <c r="AGT6" s="255"/>
      <c r="AGU6" s="255"/>
      <c r="AGV6" s="255"/>
      <c r="AGW6" s="255"/>
      <c r="AGX6" s="255"/>
      <c r="AGY6" s="255"/>
      <c r="AGZ6" s="255"/>
      <c r="AHA6" s="255"/>
      <c r="AHB6" s="255"/>
      <c r="AHC6" s="255"/>
      <c r="AHD6" s="255"/>
      <c r="AHE6" s="255"/>
      <c r="AHF6" s="255"/>
      <c r="AHG6" s="255"/>
      <c r="AHH6" s="255"/>
      <c r="AHI6" s="255"/>
      <c r="AHJ6" s="255"/>
      <c r="AHK6" s="255"/>
      <c r="AHL6" s="255"/>
      <c r="AHM6" s="255"/>
      <c r="AHN6" s="255"/>
      <c r="AHO6" s="255"/>
      <c r="AHP6" s="255"/>
      <c r="AHQ6" s="255"/>
      <c r="AHR6" s="255"/>
      <c r="AHS6" s="255"/>
      <c r="AHT6" s="255"/>
      <c r="AHU6" s="255"/>
      <c r="AHV6" s="255"/>
      <c r="AHW6" s="255"/>
      <c r="AHX6" s="255"/>
      <c r="AHY6" s="255"/>
      <c r="AHZ6" s="255"/>
      <c r="AIA6" s="255"/>
      <c r="AIB6" s="255"/>
      <c r="AIC6" s="255"/>
      <c r="AID6" s="255"/>
      <c r="AIE6" s="255"/>
      <c r="AIF6" s="255"/>
      <c r="AIG6" s="255"/>
      <c r="AIH6" s="255"/>
      <c r="AII6" s="255"/>
      <c r="AIJ6" s="255"/>
      <c r="AIK6" s="255"/>
      <c r="AIL6" s="255"/>
      <c r="AIM6" s="255"/>
      <c r="AIN6" s="255"/>
      <c r="AIO6" s="255"/>
      <c r="AIP6" s="255"/>
      <c r="AIQ6" s="255"/>
      <c r="AIR6" s="255"/>
      <c r="AIS6" s="255"/>
      <c r="AIT6" s="255"/>
      <c r="AIU6" s="255"/>
      <c r="AIV6" s="255"/>
      <c r="AIW6" s="255"/>
      <c r="AIX6" s="255"/>
      <c r="AIY6" s="255"/>
      <c r="AIZ6" s="255"/>
      <c r="AJA6" s="255"/>
      <c r="AJB6" s="255"/>
      <c r="AJC6" s="255"/>
      <c r="AJD6" s="255"/>
      <c r="AJE6" s="255"/>
      <c r="AJF6" s="255"/>
      <c r="AJG6" s="255"/>
      <c r="AJH6" s="255"/>
      <c r="AJI6" s="255"/>
      <c r="AJJ6" s="255"/>
      <c r="AJK6" s="255"/>
      <c r="AJL6" s="255"/>
      <c r="AJM6" s="255"/>
      <c r="AJN6" s="255"/>
      <c r="AJO6" s="255"/>
      <c r="AJP6" s="255"/>
      <c r="AJQ6" s="255"/>
      <c r="AJR6" s="255"/>
      <c r="AJS6" s="255"/>
      <c r="AJT6" s="255"/>
      <c r="AJU6" s="255"/>
      <c r="AJV6" s="255"/>
      <c r="AJW6" s="255"/>
      <c r="AJX6" s="255"/>
      <c r="AJY6" s="255"/>
      <c r="AJZ6" s="255"/>
      <c r="AKA6" s="255"/>
      <c r="AKB6" s="255"/>
      <c r="AKC6" s="255"/>
      <c r="AKD6" s="255"/>
      <c r="AKE6" s="255"/>
      <c r="AKF6" s="255"/>
      <c r="AKG6" s="255"/>
      <c r="AKH6" s="255"/>
      <c r="AKI6" s="255"/>
      <c r="AKJ6" s="255"/>
      <c r="AKK6" s="255"/>
      <c r="AKL6" s="255"/>
      <c r="AKM6" s="255"/>
      <c r="AKN6" s="255"/>
      <c r="AKO6" s="255"/>
      <c r="AKP6" s="255"/>
      <c r="AKQ6" s="255"/>
      <c r="AKR6" s="255"/>
      <c r="AKS6" s="255"/>
      <c r="AKT6" s="255"/>
      <c r="AKU6" s="255"/>
      <c r="AKV6" s="255"/>
      <c r="AKW6" s="255"/>
      <c r="AKX6" s="255"/>
      <c r="AKY6" s="255"/>
      <c r="AKZ6" s="255"/>
      <c r="ALA6" s="255"/>
      <c r="ALB6" s="255"/>
      <c r="ALC6" s="255"/>
      <c r="ALD6" s="255"/>
      <c r="ALE6" s="255"/>
      <c r="ALF6" s="255"/>
      <c r="ALG6" s="255"/>
      <c r="ALH6" s="255"/>
      <c r="ALI6" s="255"/>
      <c r="ALJ6" s="255"/>
      <c r="ALK6" s="255"/>
      <c r="ALL6" s="255"/>
      <c r="ALM6" s="255"/>
      <c r="ALN6" s="255"/>
      <c r="ALO6" s="255"/>
      <c r="ALP6" s="255"/>
      <c r="ALQ6" s="255"/>
      <c r="ALR6" s="255"/>
      <c r="ALS6" s="255"/>
      <c r="ALT6" s="255"/>
      <c r="ALU6" s="255"/>
      <c r="ALV6" s="255"/>
      <c r="ALW6" s="255"/>
      <c r="ALX6" s="255"/>
      <c r="ALY6" s="255"/>
      <c r="ALZ6" s="255"/>
      <c r="AMA6" s="255"/>
      <c r="AMB6" s="255"/>
      <c r="AMC6" s="255"/>
      <c r="AMD6" s="255"/>
      <c r="AME6" s="255"/>
      <c r="AMF6" s="255"/>
      <c r="AMG6" s="255"/>
      <c r="AMH6" s="255"/>
      <c r="AMI6" s="255"/>
      <c r="AMJ6" s="255"/>
    </row>
    <row r="7" customFormat="false" ht="17.25" hidden="false" customHeight="true" outlineLevel="0" collapsed="false">
      <c r="A7" s="248" t="s">
        <v>435</v>
      </c>
      <c r="B7" s="250" t="n">
        <v>1307654</v>
      </c>
      <c r="C7" s="250" t="n">
        <v>3808147</v>
      </c>
      <c r="D7" s="250" t="n">
        <v>7750396</v>
      </c>
      <c r="E7" s="250" t="n">
        <v>13345784</v>
      </c>
      <c r="F7" s="250" t="n">
        <v>2005025</v>
      </c>
      <c r="G7" s="250" t="n">
        <v>7039060</v>
      </c>
      <c r="H7" s="248" t="s">
        <v>435</v>
      </c>
      <c r="I7" s="250" t="n">
        <v>11304499</v>
      </c>
      <c r="J7" s="250" t="n">
        <v>20628908</v>
      </c>
      <c r="K7" s="250" t="n">
        <v>24205579</v>
      </c>
      <c r="L7" s="250" t="n">
        <v>29960397</v>
      </c>
      <c r="M7" s="250" t="n">
        <v>35399299</v>
      </c>
      <c r="N7" s="250" t="n">
        <v>41743700</v>
      </c>
      <c r="O7" s="250" t="n">
        <v>44700518</v>
      </c>
      <c r="P7" s="253"/>
      <c r="Q7" s="253"/>
      <c r="R7" s="253"/>
      <c r="S7" s="253"/>
      <c r="T7" s="253"/>
      <c r="U7" s="253"/>
      <c r="V7" s="253"/>
      <c r="W7" s="253"/>
      <c r="X7" s="253"/>
      <c r="Y7" s="253"/>
      <c r="Z7" s="253"/>
      <c r="AA7" s="253"/>
      <c r="AB7" s="253"/>
      <c r="AC7" s="253"/>
      <c r="AD7" s="253"/>
      <c r="AE7" s="253"/>
      <c r="AF7" s="253"/>
      <c r="AG7" s="253"/>
      <c r="AH7" s="253"/>
      <c r="AI7" s="253"/>
      <c r="AJ7" s="253"/>
      <c r="AK7" s="253"/>
      <c r="AL7" s="253"/>
      <c r="AM7" s="253"/>
      <c r="AN7" s="253"/>
      <c r="AO7" s="253"/>
      <c r="AP7" s="253"/>
      <c r="AQ7" s="253"/>
      <c r="AR7" s="253"/>
      <c r="AS7" s="253"/>
      <c r="AT7" s="253"/>
      <c r="AU7" s="253"/>
      <c r="AV7" s="253"/>
      <c r="AW7" s="253"/>
      <c r="AX7" s="253"/>
      <c r="AY7" s="253"/>
      <c r="AZ7" s="253"/>
      <c r="BA7" s="253"/>
      <c r="BB7" s="253"/>
      <c r="BC7" s="253"/>
      <c r="BD7" s="253"/>
      <c r="BE7" s="253"/>
      <c r="BF7" s="253"/>
      <c r="BG7" s="253"/>
      <c r="BH7" s="253"/>
      <c r="BI7" s="253"/>
      <c r="BJ7" s="253"/>
      <c r="BK7" s="253"/>
      <c r="BL7" s="253"/>
      <c r="BM7" s="253"/>
      <c r="BN7" s="253"/>
      <c r="BO7" s="253"/>
      <c r="BP7" s="253"/>
      <c r="BQ7" s="253"/>
      <c r="BR7" s="253"/>
      <c r="BS7" s="253"/>
      <c r="BT7" s="253"/>
      <c r="BU7" s="253"/>
      <c r="BV7" s="253"/>
      <c r="BW7" s="253"/>
      <c r="BX7" s="253"/>
      <c r="BY7" s="253"/>
      <c r="BZ7" s="253"/>
      <c r="CA7" s="253"/>
      <c r="CB7" s="253"/>
      <c r="CC7" s="253"/>
      <c r="CD7" s="253"/>
      <c r="CE7" s="253"/>
      <c r="CF7" s="253"/>
      <c r="CG7" s="253"/>
      <c r="CH7" s="253"/>
      <c r="CI7" s="253"/>
      <c r="CJ7" s="253"/>
      <c r="CK7" s="253"/>
      <c r="CL7" s="253"/>
      <c r="CM7" s="253"/>
      <c r="CN7" s="253"/>
      <c r="CO7" s="253"/>
      <c r="CP7" s="253"/>
      <c r="CQ7" s="253"/>
      <c r="CR7" s="253"/>
      <c r="CS7" s="253"/>
      <c r="CT7" s="253"/>
      <c r="CU7" s="253"/>
      <c r="CV7" s="253"/>
      <c r="CW7" s="253"/>
      <c r="CX7" s="253"/>
      <c r="CY7" s="253"/>
      <c r="CZ7" s="253"/>
      <c r="DA7" s="253"/>
      <c r="DB7" s="253"/>
      <c r="DC7" s="253"/>
      <c r="DD7" s="253"/>
      <c r="DE7" s="253"/>
      <c r="DF7" s="253"/>
      <c r="DG7" s="253"/>
      <c r="DH7" s="253"/>
      <c r="DI7" s="253"/>
      <c r="DJ7" s="253"/>
      <c r="DK7" s="253"/>
      <c r="DL7" s="253"/>
      <c r="DM7" s="253"/>
      <c r="DN7" s="253"/>
      <c r="DO7" s="253"/>
      <c r="DP7" s="253"/>
      <c r="DQ7" s="253"/>
      <c r="DR7" s="253"/>
      <c r="DS7" s="253"/>
      <c r="DT7" s="253"/>
      <c r="DU7" s="253"/>
      <c r="DV7" s="253"/>
      <c r="DW7" s="253"/>
      <c r="DX7" s="253"/>
      <c r="DY7" s="253"/>
      <c r="DZ7" s="253"/>
      <c r="EA7" s="253"/>
      <c r="EB7" s="253"/>
      <c r="EC7" s="253"/>
      <c r="ED7" s="253"/>
      <c r="EE7" s="253"/>
      <c r="EF7" s="253"/>
      <c r="EG7" s="253"/>
      <c r="EH7" s="253"/>
      <c r="EI7" s="253"/>
      <c r="EJ7" s="253"/>
      <c r="EK7" s="253"/>
      <c r="EL7" s="253"/>
      <c r="EM7" s="253"/>
      <c r="EN7" s="253"/>
      <c r="EO7" s="253"/>
      <c r="EP7" s="253"/>
      <c r="EQ7" s="253"/>
      <c r="ER7" s="253"/>
      <c r="ES7" s="253"/>
      <c r="ET7" s="253"/>
      <c r="EU7" s="253"/>
      <c r="EV7" s="253"/>
      <c r="EW7" s="253"/>
      <c r="EX7" s="253"/>
      <c r="EY7" s="253"/>
      <c r="EZ7" s="253"/>
      <c r="FA7" s="253"/>
      <c r="FB7" s="253"/>
      <c r="FC7" s="253"/>
      <c r="FD7" s="253"/>
      <c r="FE7" s="253"/>
      <c r="FF7" s="253"/>
      <c r="FG7" s="253"/>
      <c r="FH7" s="253"/>
      <c r="FI7" s="253"/>
      <c r="FJ7" s="253"/>
      <c r="FK7" s="253"/>
      <c r="FL7" s="253"/>
      <c r="FM7" s="253"/>
      <c r="FN7" s="253"/>
      <c r="FO7" s="253"/>
      <c r="FP7" s="253"/>
      <c r="FQ7" s="253"/>
      <c r="FR7" s="253"/>
      <c r="FS7" s="253"/>
      <c r="FT7" s="253"/>
      <c r="FU7" s="253"/>
      <c r="FV7" s="253"/>
      <c r="FW7" s="253"/>
      <c r="FX7" s="253"/>
      <c r="FY7" s="253"/>
      <c r="FZ7" s="253"/>
      <c r="GA7" s="253"/>
      <c r="GB7" s="253"/>
      <c r="GC7" s="253"/>
      <c r="GD7" s="253"/>
      <c r="GE7" s="253"/>
      <c r="GF7" s="253"/>
      <c r="GG7" s="253"/>
      <c r="GH7" s="253"/>
      <c r="GI7" s="253"/>
      <c r="GJ7" s="253"/>
      <c r="GK7" s="253"/>
      <c r="GL7" s="253"/>
      <c r="GM7" s="253"/>
      <c r="GN7" s="253"/>
      <c r="GO7" s="253"/>
      <c r="GP7" s="253"/>
      <c r="GQ7" s="253"/>
      <c r="GR7" s="253"/>
      <c r="GS7" s="253"/>
      <c r="GT7" s="253"/>
      <c r="GU7" s="253"/>
      <c r="GV7" s="253"/>
      <c r="GW7" s="253"/>
      <c r="GX7" s="253"/>
      <c r="GY7" s="253"/>
      <c r="GZ7" s="253"/>
      <c r="HA7" s="253"/>
      <c r="HB7" s="253"/>
      <c r="HC7" s="253"/>
      <c r="HD7" s="253"/>
      <c r="HE7" s="253"/>
      <c r="HF7" s="253"/>
      <c r="HG7" s="253"/>
      <c r="HH7" s="253"/>
      <c r="HI7" s="253"/>
      <c r="HJ7" s="253"/>
      <c r="HK7" s="253"/>
      <c r="HL7" s="253"/>
      <c r="HM7" s="253"/>
      <c r="HN7" s="253"/>
      <c r="HO7" s="253"/>
      <c r="HP7" s="253"/>
      <c r="HQ7" s="253"/>
      <c r="HR7" s="253"/>
      <c r="HS7" s="253"/>
      <c r="HT7" s="253"/>
      <c r="HU7" s="253"/>
      <c r="HV7" s="253"/>
      <c r="HW7" s="253"/>
      <c r="HX7" s="253"/>
      <c r="HY7" s="253"/>
      <c r="HZ7" s="253"/>
      <c r="IA7" s="253"/>
      <c r="IB7" s="253"/>
      <c r="IC7" s="253"/>
      <c r="ID7" s="253"/>
      <c r="IE7" s="253"/>
      <c r="IF7" s="253"/>
      <c r="IG7" s="253"/>
      <c r="IH7" s="253"/>
      <c r="II7" s="253"/>
      <c r="IJ7" s="253"/>
      <c r="IK7" s="253"/>
      <c r="IL7" s="253"/>
      <c r="IM7" s="253"/>
      <c r="IN7" s="253"/>
      <c r="IO7" s="253"/>
      <c r="IP7" s="253"/>
      <c r="IQ7" s="253"/>
      <c r="IR7" s="253"/>
      <c r="IS7" s="253"/>
      <c r="IT7" s="253"/>
      <c r="IU7" s="253"/>
      <c r="IV7" s="253"/>
      <c r="IW7" s="253"/>
      <c r="IX7" s="253"/>
      <c r="IY7" s="253"/>
      <c r="IZ7" s="253"/>
      <c r="JA7" s="253"/>
      <c r="JB7" s="253"/>
      <c r="JC7" s="253"/>
      <c r="JD7" s="253"/>
      <c r="JE7" s="253"/>
      <c r="JF7" s="253"/>
      <c r="JG7" s="253"/>
      <c r="JH7" s="253"/>
      <c r="JI7" s="253"/>
      <c r="JJ7" s="253"/>
      <c r="JK7" s="253"/>
      <c r="JL7" s="253"/>
      <c r="JM7" s="253"/>
      <c r="JN7" s="253"/>
      <c r="JO7" s="253"/>
      <c r="JP7" s="253"/>
      <c r="JQ7" s="253"/>
      <c r="JR7" s="253"/>
      <c r="JS7" s="253"/>
      <c r="JT7" s="253"/>
      <c r="JU7" s="253"/>
      <c r="JV7" s="253"/>
      <c r="JW7" s="253"/>
      <c r="JX7" s="253"/>
      <c r="JY7" s="253"/>
      <c r="JZ7" s="253"/>
      <c r="KA7" s="253"/>
      <c r="KB7" s="253"/>
      <c r="KC7" s="253"/>
      <c r="KD7" s="253"/>
      <c r="KE7" s="253"/>
      <c r="KF7" s="253"/>
      <c r="KG7" s="253"/>
      <c r="KH7" s="253"/>
      <c r="KI7" s="253"/>
      <c r="KJ7" s="253"/>
      <c r="KK7" s="253"/>
      <c r="KL7" s="253"/>
      <c r="KM7" s="253"/>
      <c r="KN7" s="253"/>
      <c r="KO7" s="253"/>
      <c r="KP7" s="253"/>
      <c r="KQ7" s="253"/>
      <c r="KR7" s="253"/>
      <c r="KS7" s="253"/>
      <c r="KT7" s="253"/>
      <c r="KU7" s="253"/>
      <c r="KV7" s="253"/>
      <c r="KW7" s="253"/>
      <c r="KX7" s="253"/>
      <c r="KY7" s="253"/>
      <c r="KZ7" s="253"/>
      <c r="LA7" s="253"/>
      <c r="LB7" s="253"/>
      <c r="LC7" s="253"/>
      <c r="LD7" s="253"/>
      <c r="LE7" s="253"/>
      <c r="LF7" s="253"/>
      <c r="LG7" s="253"/>
      <c r="LH7" s="253"/>
      <c r="LI7" s="253"/>
      <c r="LJ7" s="253"/>
      <c r="LK7" s="253"/>
      <c r="LL7" s="253"/>
      <c r="LM7" s="253"/>
      <c r="LN7" s="253"/>
      <c r="LO7" s="253"/>
      <c r="LP7" s="253"/>
      <c r="LQ7" s="253"/>
      <c r="LR7" s="253"/>
      <c r="LS7" s="253"/>
      <c r="LT7" s="253"/>
      <c r="LU7" s="253"/>
      <c r="LV7" s="253"/>
      <c r="LW7" s="253"/>
      <c r="LX7" s="253"/>
      <c r="LY7" s="253"/>
      <c r="LZ7" s="253"/>
      <c r="MA7" s="253"/>
      <c r="MB7" s="253"/>
      <c r="MC7" s="253"/>
      <c r="MD7" s="253"/>
      <c r="ME7" s="253"/>
      <c r="MF7" s="253"/>
      <c r="MG7" s="253"/>
      <c r="MH7" s="253"/>
      <c r="MI7" s="253"/>
      <c r="MJ7" s="253"/>
      <c r="MK7" s="253"/>
      <c r="ML7" s="253"/>
      <c r="MM7" s="253"/>
      <c r="MN7" s="253"/>
      <c r="MO7" s="253"/>
      <c r="MP7" s="253"/>
      <c r="MQ7" s="253"/>
      <c r="MR7" s="253"/>
      <c r="MS7" s="253"/>
      <c r="MT7" s="253"/>
      <c r="MU7" s="253"/>
      <c r="MV7" s="253"/>
      <c r="MW7" s="253"/>
      <c r="MX7" s="253"/>
      <c r="MY7" s="253"/>
      <c r="MZ7" s="253"/>
      <c r="NA7" s="253"/>
      <c r="NB7" s="253"/>
      <c r="NC7" s="253"/>
      <c r="ND7" s="253"/>
      <c r="NE7" s="253"/>
      <c r="NF7" s="253"/>
      <c r="NG7" s="253"/>
      <c r="NH7" s="253"/>
      <c r="NI7" s="253"/>
      <c r="NJ7" s="253"/>
      <c r="NK7" s="253"/>
      <c r="NL7" s="253"/>
      <c r="NM7" s="253"/>
      <c r="NN7" s="253"/>
      <c r="NO7" s="253"/>
      <c r="NP7" s="253"/>
      <c r="NQ7" s="253"/>
      <c r="NR7" s="253"/>
      <c r="NS7" s="253"/>
      <c r="NT7" s="253"/>
      <c r="NU7" s="253"/>
      <c r="NV7" s="253"/>
      <c r="NW7" s="253"/>
      <c r="NX7" s="253"/>
      <c r="NY7" s="253"/>
      <c r="NZ7" s="253"/>
      <c r="OA7" s="253"/>
      <c r="OB7" s="253"/>
      <c r="OC7" s="253"/>
      <c r="OD7" s="253"/>
      <c r="OE7" s="253"/>
      <c r="OF7" s="253"/>
      <c r="OG7" s="253"/>
      <c r="OH7" s="253"/>
      <c r="OI7" s="253"/>
      <c r="OJ7" s="253"/>
      <c r="OK7" s="253"/>
      <c r="OL7" s="253"/>
      <c r="OM7" s="253"/>
      <c r="ON7" s="253"/>
      <c r="OO7" s="253"/>
      <c r="OP7" s="253"/>
      <c r="OQ7" s="253"/>
      <c r="OR7" s="253"/>
      <c r="OS7" s="253"/>
      <c r="OT7" s="253"/>
      <c r="OU7" s="253"/>
      <c r="OV7" s="253"/>
      <c r="OW7" s="253"/>
      <c r="OX7" s="253"/>
      <c r="OY7" s="253"/>
      <c r="OZ7" s="253"/>
      <c r="PA7" s="253"/>
      <c r="PB7" s="253"/>
      <c r="PC7" s="253"/>
      <c r="PD7" s="253"/>
      <c r="PE7" s="253"/>
      <c r="PF7" s="253"/>
      <c r="PG7" s="253"/>
      <c r="PH7" s="253"/>
      <c r="PI7" s="253"/>
      <c r="PJ7" s="253"/>
      <c r="PK7" s="253"/>
      <c r="PL7" s="253"/>
      <c r="PM7" s="253"/>
      <c r="PN7" s="253"/>
      <c r="PO7" s="253"/>
      <c r="PP7" s="253"/>
      <c r="PQ7" s="253"/>
      <c r="PR7" s="253"/>
      <c r="PS7" s="253"/>
      <c r="PT7" s="253"/>
      <c r="PU7" s="253"/>
      <c r="PV7" s="253"/>
      <c r="PW7" s="253"/>
      <c r="PX7" s="253"/>
      <c r="PY7" s="253"/>
      <c r="PZ7" s="253"/>
      <c r="QA7" s="253"/>
      <c r="QB7" s="253"/>
      <c r="QC7" s="253"/>
      <c r="QD7" s="253"/>
      <c r="QE7" s="253"/>
      <c r="QF7" s="253"/>
      <c r="QG7" s="253"/>
      <c r="QH7" s="253"/>
      <c r="QI7" s="253"/>
      <c r="QJ7" s="253"/>
      <c r="QK7" s="253"/>
      <c r="QL7" s="253"/>
      <c r="QM7" s="253"/>
      <c r="QN7" s="253"/>
      <c r="QO7" s="253"/>
      <c r="QP7" s="253"/>
      <c r="QQ7" s="253"/>
      <c r="QR7" s="253"/>
      <c r="QS7" s="253"/>
      <c r="QT7" s="253"/>
      <c r="QU7" s="253"/>
      <c r="QV7" s="253"/>
      <c r="QW7" s="253"/>
      <c r="QX7" s="253"/>
      <c r="QY7" s="253"/>
      <c r="QZ7" s="253"/>
      <c r="RA7" s="253"/>
      <c r="RB7" s="253"/>
      <c r="RC7" s="253"/>
      <c r="RD7" s="253"/>
      <c r="RE7" s="253"/>
      <c r="RF7" s="253"/>
      <c r="RG7" s="253"/>
      <c r="RH7" s="253"/>
      <c r="RI7" s="253"/>
      <c r="RJ7" s="253"/>
      <c r="RK7" s="253"/>
      <c r="RL7" s="253"/>
      <c r="RM7" s="253"/>
      <c r="RN7" s="253"/>
      <c r="RO7" s="253"/>
      <c r="RP7" s="253"/>
      <c r="RQ7" s="253"/>
      <c r="RR7" s="253"/>
      <c r="RS7" s="253"/>
      <c r="RT7" s="253"/>
      <c r="RU7" s="253"/>
      <c r="RV7" s="253"/>
      <c r="RW7" s="253"/>
      <c r="RX7" s="253"/>
      <c r="RY7" s="253"/>
      <c r="RZ7" s="253"/>
      <c r="SA7" s="253"/>
      <c r="SB7" s="253"/>
      <c r="SC7" s="253"/>
      <c r="SD7" s="253"/>
      <c r="SE7" s="253"/>
      <c r="SF7" s="253"/>
      <c r="SG7" s="253"/>
      <c r="SH7" s="253"/>
      <c r="SI7" s="253"/>
      <c r="SJ7" s="253"/>
      <c r="SK7" s="253"/>
      <c r="SL7" s="253"/>
      <c r="SM7" s="253"/>
      <c r="SN7" s="253"/>
      <c r="SO7" s="253"/>
      <c r="SP7" s="253"/>
      <c r="SQ7" s="253"/>
      <c r="SR7" s="253"/>
      <c r="SS7" s="253"/>
      <c r="ST7" s="253"/>
      <c r="SU7" s="253"/>
      <c r="SV7" s="253"/>
      <c r="SW7" s="253"/>
      <c r="SX7" s="253"/>
      <c r="SY7" s="253"/>
      <c r="SZ7" s="253"/>
      <c r="TA7" s="253"/>
      <c r="TB7" s="253"/>
      <c r="TC7" s="253"/>
      <c r="TD7" s="253"/>
      <c r="TE7" s="253"/>
      <c r="TF7" s="253"/>
      <c r="TG7" s="253"/>
      <c r="TH7" s="253"/>
      <c r="TI7" s="253"/>
      <c r="TJ7" s="253"/>
      <c r="TK7" s="253"/>
      <c r="TL7" s="253"/>
      <c r="TM7" s="253"/>
      <c r="TN7" s="253"/>
      <c r="TO7" s="253"/>
      <c r="TP7" s="253"/>
      <c r="TQ7" s="253"/>
      <c r="TR7" s="253"/>
      <c r="TS7" s="253"/>
      <c r="TT7" s="253"/>
      <c r="TU7" s="253"/>
      <c r="TV7" s="253"/>
      <c r="TW7" s="253"/>
      <c r="TX7" s="253"/>
      <c r="TY7" s="253"/>
      <c r="TZ7" s="253"/>
      <c r="UA7" s="253"/>
      <c r="UB7" s="253"/>
      <c r="UC7" s="253"/>
      <c r="UD7" s="253"/>
      <c r="UE7" s="253"/>
      <c r="UF7" s="253"/>
      <c r="UG7" s="253"/>
      <c r="UH7" s="253"/>
      <c r="UI7" s="253"/>
      <c r="UJ7" s="253"/>
      <c r="UK7" s="253"/>
      <c r="UL7" s="253"/>
      <c r="UM7" s="253"/>
      <c r="UN7" s="253"/>
      <c r="UO7" s="253"/>
      <c r="UP7" s="253"/>
      <c r="UQ7" s="253"/>
      <c r="UR7" s="253"/>
      <c r="US7" s="253"/>
      <c r="UT7" s="253"/>
      <c r="UU7" s="253"/>
      <c r="UV7" s="253"/>
      <c r="UW7" s="253"/>
      <c r="UX7" s="253"/>
      <c r="UY7" s="253"/>
      <c r="UZ7" s="253"/>
      <c r="VA7" s="253"/>
      <c r="VB7" s="253"/>
      <c r="VC7" s="253"/>
      <c r="VD7" s="253"/>
      <c r="VE7" s="253"/>
      <c r="VF7" s="253"/>
      <c r="VG7" s="253"/>
      <c r="VH7" s="253"/>
      <c r="VI7" s="253"/>
      <c r="VJ7" s="253"/>
      <c r="VK7" s="253"/>
      <c r="VL7" s="253"/>
      <c r="VM7" s="253"/>
      <c r="VN7" s="253"/>
      <c r="VO7" s="253"/>
      <c r="VP7" s="253"/>
      <c r="VQ7" s="253"/>
      <c r="VR7" s="253"/>
      <c r="VS7" s="253"/>
      <c r="VT7" s="253"/>
      <c r="VU7" s="253"/>
      <c r="VV7" s="253"/>
      <c r="VW7" s="253"/>
      <c r="VX7" s="253"/>
      <c r="VY7" s="253"/>
      <c r="VZ7" s="253"/>
      <c r="WA7" s="253"/>
      <c r="WB7" s="253"/>
      <c r="WC7" s="253"/>
      <c r="WD7" s="253"/>
      <c r="WE7" s="253"/>
      <c r="WF7" s="253"/>
      <c r="WG7" s="253"/>
      <c r="WH7" s="253"/>
      <c r="WI7" s="253"/>
      <c r="WJ7" s="253"/>
      <c r="WK7" s="253"/>
      <c r="WL7" s="253"/>
      <c r="WM7" s="253"/>
      <c r="WN7" s="253"/>
      <c r="WO7" s="253"/>
      <c r="WP7" s="253"/>
      <c r="WQ7" s="253"/>
      <c r="WR7" s="253"/>
      <c r="WS7" s="253"/>
      <c r="WT7" s="253"/>
      <c r="WU7" s="253"/>
      <c r="WV7" s="253"/>
      <c r="WW7" s="253"/>
      <c r="WX7" s="253"/>
      <c r="WY7" s="253"/>
      <c r="WZ7" s="253"/>
      <c r="XA7" s="253"/>
      <c r="XB7" s="253"/>
      <c r="XC7" s="253"/>
      <c r="XD7" s="253"/>
      <c r="XE7" s="253"/>
      <c r="XF7" s="253"/>
      <c r="XG7" s="253"/>
      <c r="XH7" s="253"/>
      <c r="XI7" s="253"/>
      <c r="XJ7" s="253"/>
      <c r="XK7" s="253"/>
      <c r="XL7" s="253"/>
      <c r="XM7" s="253"/>
      <c r="XN7" s="253"/>
      <c r="XO7" s="253"/>
      <c r="XP7" s="253"/>
      <c r="XQ7" s="253"/>
      <c r="XR7" s="253"/>
      <c r="XS7" s="253"/>
      <c r="XT7" s="253"/>
      <c r="XU7" s="253"/>
      <c r="XV7" s="253"/>
      <c r="XW7" s="253"/>
      <c r="XX7" s="253"/>
      <c r="XY7" s="253"/>
      <c r="XZ7" s="253"/>
      <c r="YA7" s="253"/>
      <c r="YB7" s="253"/>
      <c r="YC7" s="253"/>
      <c r="YD7" s="253"/>
      <c r="YE7" s="253"/>
      <c r="YF7" s="253"/>
      <c r="YG7" s="253"/>
      <c r="YH7" s="253"/>
      <c r="YI7" s="253"/>
      <c r="YJ7" s="253"/>
      <c r="YK7" s="253"/>
      <c r="YL7" s="253"/>
      <c r="YM7" s="253"/>
      <c r="YN7" s="253"/>
      <c r="YO7" s="253"/>
      <c r="YP7" s="253"/>
      <c r="YQ7" s="253"/>
      <c r="YR7" s="253"/>
      <c r="YS7" s="253"/>
      <c r="YT7" s="253"/>
      <c r="YU7" s="253"/>
      <c r="YV7" s="253"/>
      <c r="YW7" s="253"/>
      <c r="YX7" s="253"/>
      <c r="YY7" s="253"/>
      <c r="YZ7" s="253"/>
      <c r="ZA7" s="253"/>
      <c r="ZB7" s="253"/>
      <c r="ZC7" s="253"/>
      <c r="ZD7" s="253"/>
      <c r="ZE7" s="253"/>
      <c r="ZF7" s="253"/>
      <c r="ZG7" s="253"/>
      <c r="ZH7" s="253"/>
      <c r="ZI7" s="253"/>
      <c r="ZJ7" s="253"/>
      <c r="ZK7" s="253"/>
      <c r="ZL7" s="253"/>
      <c r="ZM7" s="253"/>
      <c r="ZN7" s="253"/>
      <c r="ZO7" s="253"/>
      <c r="ZP7" s="253"/>
      <c r="ZQ7" s="253"/>
      <c r="ZR7" s="253"/>
      <c r="ZS7" s="253"/>
      <c r="ZT7" s="253"/>
      <c r="ZU7" s="253"/>
      <c r="ZV7" s="253"/>
      <c r="ZW7" s="253"/>
      <c r="ZX7" s="253"/>
      <c r="ZY7" s="253"/>
      <c r="ZZ7" s="253"/>
      <c r="AAA7" s="253"/>
      <c r="AAB7" s="253"/>
      <c r="AAC7" s="253"/>
      <c r="AAD7" s="253"/>
      <c r="AAE7" s="253"/>
      <c r="AAF7" s="253"/>
      <c r="AAG7" s="253"/>
      <c r="AAH7" s="253"/>
      <c r="AAI7" s="253"/>
      <c r="AAJ7" s="253"/>
      <c r="AAK7" s="253"/>
      <c r="AAL7" s="253"/>
      <c r="AAM7" s="253"/>
      <c r="AAN7" s="253"/>
      <c r="AAO7" s="253"/>
      <c r="AAP7" s="253"/>
      <c r="AAQ7" s="253"/>
      <c r="AAR7" s="253"/>
      <c r="AAS7" s="253"/>
      <c r="AAT7" s="253"/>
      <c r="AAU7" s="253"/>
      <c r="AAV7" s="253"/>
      <c r="AAW7" s="253"/>
      <c r="AAX7" s="253"/>
      <c r="AAY7" s="253"/>
      <c r="AAZ7" s="253"/>
      <c r="ABA7" s="253"/>
      <c r="ABB7" s="253"/>
      <c r="ABC7" s="253"/>
      <c r="ABD7" s="253"/>
      <c r="ABE7" s="253"/>
      <c r="ABF7" s="253"/>
      <c r="ABG7" s="253"/>
      <c r="ABH7" s="253"/>
      <c r="ABI7" s="253"/>
      <c r="ABJ7" s="253"/>
      <c r="ABK7" s="253"/>
      <c r="ABL7" s="253"/>
      <c r="ABM7" s="253"/>
      <c r="ABN7" s="253"/>
      <c r="ABO7" s="253"/>
      <c r="ABP7" s="253"/>
      <c r="ABQ7" s="253"/>
      <c r="ABR7" s="253"/>
      <c r="ABS7" s="253"/>
      <c r="ABT7" s="253"/>
      <c r="ABU7" s="253"/>
      <c r="ABV7" s="253"/>
      <c r="ABW7" s="253"/>
      <c r="ABX7" s="253"/>
      <c r="ABY7" s="253"/>
      <c r="ABZ7" s="253"/>
      <c r="ACA7" s="253"/>
      <c r="ACB7" s="253"/>
      <c r="ACC7" s="253"/>
      <c r="ACD7" s="253"/>
      <c r="ACE7" s="253"/>
      <c r="ACF7" s="253"/>
      <c r="ACG7" s="253"/>
      <c r="ACH7" s="253"/>
      <c r="ACI7" s="253"/>
      <c r="ACJ7" s="253"/>
      <c r="ACK7" s="253"/>
      <c r="ACL7" s="253"/>
      <c r="ACM7" s="253"/>
      <c r="ACN7" s="253"/>
      <c r="ACO7" s="253"/>
      <c r="ACP7" s="253"/>
      <c r="ACQ7" s="253"/>
      <c r="ACR7" s="253"/>
      <c r="ACS7" s="253"/>
      <c r="ACT7" s="253"/>
      <c r="ACU7" s="253"/>
      <c r="ACV7" s="253"/>
      <c r="ACW7" s="253"/>
      <c r="ACX7" s="253"/>
      <c r="ACY7" s="253"/>
      <c r="ACZ7" s="253"/>
      <c r="ADA7" s="253"/>
      <c r="ADB7" s="253"/>
      <c r="ADC7" s="253"/>
      <c r="ADD7" s="253"/>
      <c r="ADE7" s="253"/>
      <c r="ADF7" s="253"/>
      <c r="ADG7" s="253"/>
      <c r="ADH7" s="253"/>
      <c r="ADI7" s="253"/>
      <c r="ADJ7" s="253"/>
      <c r="ADK7" s="253"/>
      <c r="ADL7" s="253"/>
      <c r="ADM7" s="253"/>
      <c r="ADN7" s="253"/>
      <c r="ADO7" s="253"/>
      <c r="ADP7" s="253"/>
      <c r="ADQ7" s="253"/>
      <c r="ADR7" s="253"/>
      <c r="ADS7" s="253"/>
      <c r="ADT7" s="253"/>
      <c r="ADU7" s="253"/>
      <c r="ADV7" s="253"/>
      <c r="ADW7" s="253"/>
      <c r="ADX7" s="253"/>
      <c r="ADY7" s="253"/>
      <c r="ADZ7" s="253"/>
      <c r="AEA7" s="253"/>
      <c r="AEB7" s="253"/>
      <c r="AEC7" s="253"/>
      <c r="AED7" s="253"/>
      <c r="AEE7" s="253"/>
      <c r="AEF7" s="253"/>
      <c r="AEG7" s="253"/>
      <c r="AEH7" s="253"/>
      <c r="AEI7" s="253"/>
      <c r="AEJ7" s="253"/>
      <c r="AEK7" s="253"/>
      <c r="AEL7" s="253"/>
      <c r="AEM7" s="253"/>
      <c r="AEN7" s="253"/>
      <c r="AEO7" s="253"/>
      <c r="AEP7" s="253"/>
      <c r="AEQ7" s="253"/>
      <c r="AER7" s="253"/>
      <c r="AES7" s="253"/>
      <c r="AET7" s="253"/>
      <c r="AEU7" s="253"/>
      <c r="AEV7" s="253"/>
      <c r="AEW7" s="253"/>
      <c r="AEX7" s="253"/>
      <c r="AEY7" s="253"/>
      <c r="AEZ7" s="253"/>
      <c r="AFA7" s="253"/>
      <c r="AFB7" s="253"/>
      <c r="AFC7" s="253"/>
      <c r="AFD7" s="253"/>
      <c r="AFE7" s="253"/>
      <c r="AFF7" s="253"/>
      <c r="AFG7" s="253"/>
      <c r="AFH7" s="253"/>
      <c r="AFI7" s="253"/>
      <c r="AFJ7" s="253"/>
      <c r="AFK7" s="253"/>
      <c r="AFL7" s="253"/>
      <c r="AFM7" s="253"/>
      <c r="AFN7" s="253"/>
      <c r="AFO7" s="253"/>
      <c r="AFP7" s="253"/>
      <c r="AFQ7" s="253"/>
      <c r="AFR7" s="253"/>
      <c r="AFS7" s="253"/>
      <c r="AFT7" s="253"/>
      <c r="AFU7" s="253"/>
      <c r="AFV7" s="253"/>
      <c r="AFW7" s="253"/>
      <c r="AFX7" s="253"/>
      <c r="AFY7" s="253"/>
      <c r="AFZ7" s="253"/>
      <c r="AGA7" s="253"/>
      <c r="AGB7" s="253"/>
      <c r="AGC7" s="253"/>
      <c r="AGD7" s="253"/>
      <c r="AGE7" s="253"/>
      <c r="AGF7" s="253"/>
      <c r="AGG7" s="253"/>
      <c r="AGH7" s="253"/>
      <c r="AGI7" s="253"/>
      <c r="AGJ7" s="253"/>
      <c r="AGK7" s="253"/>
      <c r="AGL7" s="253"/>
      <c r="AGM7" s="253"/>
      <c r="AGN7" s="253"/>
      <c r="AGO7" s="253"/>
      <c r="AGP7" s="253"/>
      <c r="AGQ7" s="253"/>
      <c r="AGR7" s="253"/>
      <c r="AGS7" s="253"/>
      <c r="AGT7" s="253"/>
      <c r="AGU7" s="253"/>
      <c r="AGV7" s="253"/>
      <c r="AGW7" s="253"/>
      <c r="AGX7" s="253"/>
      <c r="AGY7" s="253"/>
      <c r="AGZ7" s="253"/>
      <c r="AHA7" s="253"/>
      <c r="AHB7" s="253"/>
      <c r="AHC7" s="253"/>
      <c r="AHD7" s="253"/>
      <c r="AHE7" s="253"/>
      <c r="AHF7" s="253"/>
      <c r="AHG7" s="253"/>
      <c r="AHH7" s="253"/>
      <c r="AHI7" s="253"/>
      <c r="AHJ7" s="253"/>
      <c r="AHK7" s="253"/>
      <c r="AHL7" s="253"/>
      <c r="AHM7" s="253"/>
      <c r="AHN7" s="253"/>
      <c r="AHO7" s="253"/>
      <c r="AHP7" s="253"/>
      <c r="AHQ7" s="253"/>
      <c r="AHR7" s="253"/>
      <c r="AHS7" s="253"/>
      <c r="AHT7" s="253"/>
      <c r="AHU7" s="253"/>
      <c r="AHV7" s="253"/>
      <c r="AHW7" s="253"/>
      <c r="AHX7" s="253"/>
      <c r="AHY7" s="253"/>
      <c r="AHZ7" s="253"/>
      <c r="AIA7" s="253"/>
      <c r="AIB7" s="253"/>
      <c r="AIC7" s="253"/>
      <c r="AID7" s="253"/>
      <c r="AIE7" s="253"/>
      <c r="AIF7" s="253"/>
      <c r="AIG7" s="253"/>
      <c r="AIH7" s="253"/>
      <c r="AII7" s="253"/>
      <c r="AIJ7" s="253"/>
      <c r="AIK7" s="253"/>
      <c r="AIL7" s="253"/>
      <c r="AIM7" s="253"/>
      <c r="AIN7" s="253"/>
      <c r="AIO7" s="253"/>
      <c r="AIP7" s="253"/>
      <c r="AIQ7" s="253"/>
      <c r="AIR7" s="253"/>
      <c r="AIS7" s="253"/>
      <c r="AIT7" s="253"/>
      <c r="AIU7" s="253"/>
      <c r="AIV7" s="253"/>
      <c r="AIW7" s="253"/>
      <c r="AIX7" s="253"/>
      <c r="AIY7" s="253"/>
      <c r="AIZ7" s="253"/>
      <c r="AJA7" s="253"/>
      <c r="AJB7" s="253"/>
      <c r="AJC7" s="253"/>
      <c r="AJD7" s="253"/>
      <c r="AJE7" s="253"/>
      <c r="AJF7" s="253"/>
      <c r="AJG7" s="253"/>
      <c r="AJH7" s="253"/>
      <c r="AJI7" s="253"/>
      <c r="AJJ7" s="253"/>
      <c r="AJK7" s="253"/>
      <c r="AJL7" s="253"/>
      <c r="AJM7" s="253"/>
      <c r="AJN7" s="253"/>
      <c r="AJO7" s="253"/>
      <c r="AJP7" s="253"/>
      <c r="AJQ7" s="253"/>
      <c r="AJR7" s="253"/>
      <c r="AJS7" s="253"/>
      <c r="AJT7" s="253"/>
      <c r="AJU7" s="253"/>
      <c r="AJV7" s="253"/>
      <c r="AJW7" s="253"/>
      <c r="AJX7" s="253"/>
      <c r="AJY7" s="253"/>
      <c r="AJZ7" s="253"/>
      <c r="AKA7" s="253"/>
      <c r="AKB7" s="253"/>
      <c r="AKC7" s="253"/>
      <c r="AKD7" s="253"/>
      <c r="AKE7" s="253"/>
      <c r="AKF7" s="253"/>
      <c r="AKG7" s="253"/>
      <c r="AKH7" s="253"/>
      <c r="AKI7" s="253"/>
      <c r="AKJ7" s="253"/>
      <c r="AKK7" s="253"/>
      <c r="AKL7" s="253"/>
      <c r="AKM7" s="253"/>
      <c r="AKN7" s="253"/>
      <c r="AKO7" s="253"/>
      <c r="AKP7" s="253"/>
      <c r="AKQ7" s="253"/>
      <c r="AKR7" s="253"/>
      <c r="AKS7" s="253"/>
      <c r="AKT7" s="253"/>
      <c r="AKU7" s="253"/>
      <c r="AKV7" s="253"/>
      <c r="AKW7" s="253"/>
      <c r="AKX7" s="253"/>
      <c r="AKY7" s="253"/>
      <c r="AKZ7" s="253"/>
      <c r="ALA7" s="253"/>
      <c r="ALB7" s="253"/>
      <c r="ALC7" s="253"/>
      <c r="ALD7" s="253"/>
      <c r="ALE7" s="253"/>
      <c r="ALF7" s="253"/>
      <c r="ALG7" s="253"/>
      <c r="ALH7" s="253"/>
      <c r="ALI7" s="253"/>
      <c r="ALJ7" s="253"/>
      <c r="ALK7" s="253"/>
      <c r="ALL7" s="253"/>
      <c r="ALM7" s="253"/>
      <c r="ALN7" s="253"/>
      <c r="ALO7" s="253"/>
      <c r="ALP7" s="253"/>
      <c r="ALQ7" s="253"/>
      <c r="ALR7" s="253"/>
      <c r="ALS7" s="253"/>
      <c r="ALT7" s="253"/>
      <c r="ALU7" s="253"/>
      <c r="ALV7" s="253"/>
      <c r="ALW7" s="253"/>
      <c r="ALX7" s="253"/>
      <c r="ALY7" s="253"/>
      <c r="ALZ7" s="253"/>
      <c r="AMA7" s="253"/>
      <c r="AMB7" s="253"/>
      <c r="AMC7" s="253"/>
      <c r="AMD7" s="253"/>
      <c r="AME7" s="253"/>
      <c r="AMF7" s="253"/>
      <c r="AMG7" s="253"/>
      <c r="AMH7" s="253"/>
      <c r="AMI7" s="253"/>
      <c r="AMJ7" s="253"/>
    </row>
    <row r="8" customFormat="false" ht="17.25" hidden="false" customHeight="true" outlineLevel="0" collapsed="false">
      <c r="A8" s="248" t="s">
        <v>436</v>
      </c>
      <c r="B8" s="250" t="n">
        <v>1307189</v>
      </c>
      <c r="C8" s="250" t="n">
        <v>2158917</v>
      </c>
      <c r="D8" s="250" t="n">
        <v>3612096</v>
      </c>
      <c r="E8" s="250" t="n">
        <v>6279357</v>
      </c>
      <c r="F8" s="250" t="n">
        <v>8107055</v>
      </c>
      <c r="G8" s="250" t="n">
        <v>9200216</v>
      </c>
      <c r="H8" s="248" t="s">
        <v>436</v>
      </c>
      <c r="I8" s="250" t="n">
        <v>11818504</v>
      </c>
      <c r="J8" s="250" t="n">
        <v>12324370</v>
      </c>
      <c r="K8" s="250" t="n">
        <v>14517185</v>
      </c>
      <c r="L8" s="250" t="n">
        <v>21341595</v>
      </c>
      <c r="M8" s="250" t="n">
        <v>20884624</v>
      </c>
      <c r="N8" s="250" t="n">
        <v>23380609</v>
      </c>
      <c r="O8" s="250" t="n">
        <v>29777584</v>
      </c>
      <c r="P8" s="253"/>
      <c r="Q8" s="253"/>
      <c r="R8" s="253"/>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c r="AS8" s="253"/>
      <c r="AT8" s="253"/>
      <c r="AU8" s="253"/>
      <c r="AV8" s="253"/>
      <c r="AW8" s="253"/>
      <c r="AX8" s="253"/>
      <c r="AY8" s="253"/>
      <c r="AZ8" s="253"/>
      <c r="BA8" s="253"/>
      <c r="BB8" s="253"/>
      <c r="BC8" s="253"/>
      <c r="BD8" s="253"/>
      <c r="BE8" s="253"/>
      <c r="BF8" s="253"/>
      <c r="BG8" s="253"/>
      <c r="BH8" s="253"/>
      <c r="BI8" s="253"/>
      <c r="BJ8" s="253"/>
      <c r="BK8" s="253"/>
      <c r="BL8" s="253"/>
      <c r="BM8" s="253"/>
      <c r="BN8" s="253"/>
      <c r="BO8" s="253"/>
      <c r="BP8" s="253"/>
      <c r="BQ8" s="253"/>
      <c r="BR8" s="253"/>
      <c r="BS8" s="253"/>
      <c r="BT8" s="253"/>
      <c r="BU8" s="253"/>
      <c r="BV8" s="253"/>
      <c r="BW8" s="253"/>
      <c r="BX8" s="253"/>
      <c r="BY8" s="253"/>
      <c r="BZ8" s="253"/>
      <c r="CA8" s="253"/>
      <c r="CB8" s="253"/>
      <c r="CC8" s="253"/>
      <c r="CD8" s="253"/>
      <c r="CE8" s="253"/>
      <c r="CF8" s="253"/>
      <c r="CG8" s="253"/>
      <c r="CH8" s="253"/>
      <c r="CI8" s="253"/>
      <c r="CJ8" s="253"/>
      <c r="CK8" s="253"/>
      <c r="CL8" s="253"/>
      <c r="CM8" s="253"/>
      <c r="CN8" s="253"/>
      <c r="CO8" s="253"/>
      <c r="CP8" s="253"/>
      <c r="CQ8" s="253"/>
      <c r="CR8" s="253"/>
      <c r="CS8" s="253"/>
      <c r="CT8" s="253"/>
      <c r="CU8" s="253"/>
      <c r="CV8" s="253"/>
      <c r="CW8" s="253"/>
      <c r="CX8" s="253"/>
      <c r="CY8" s="253"/>
      <c r="CZ8" s="253"/>
      <c r="DA8" s="253"/>
      <c r="DB8" s="253"/>
      <c r="DC8" s="253"/>
      <c r="DD8" s="253"/>
      <c r="DE8" s="253"/>
      <c r="DF8" s="253"/>
      <c r="DG8" s="253"/>
      <c r="DH8" s="253"/>
      <c r="DI8" s="253"/>
      <c r="DJ8" s="253"/>
      <c r="DK8" s="253"/>
      <c r="DL8" s="253"/>
      <c r="DM8" s="253"/>
      <c r="DN8" s="253"/>
      <c r="DO8" s="253"/>
      <c r="DP8" s="253"/>
      <c r="DQ8" s="253"/>
      <c r="DR8" s="253"/>
      <c r="DS8" s="253"/>
      <c r="DT8" s="253"/>
      <c r="DU8" s="253"/>
      <c r="DV8" s="253"/>
      <c r="DW8" s="253"/>
      <c r="DX8" s="253"/>
      <c r="DY8" s="253"/>
      <c r="DZ8" s="253"/>
      <c r="EA8" s="253"/>
      <c r="EB8" s="253"/>
      <c r="EC8" s="253"/>
      <c r="ED8" s="253"/>
      <c r="EE8" s="253"/>
      <c r="EF8" s="253"/>
      <c r="EG8" s="253"/>
      <c r="EH8" s="253"/>
      <c r="EI8" s="253"/>
      <c r="EJ8" s="253"/>
      <c r="EK8" s="253"/>
      <c r="EL8" s="253"/>
      <c r="EM8" s="253"/>
      <c r="EN8" s="253"/>
      <c r="EO8" s="253"/>
      <c r="EP8" s="253"/>
      <c r="EQ8" s="253"/>
      <c r="ER8" s="253"/>
      <c r="ES8" s="253"/>
      <c r="ET8" s="253"/>
      <c r="EU8" s="253"/>
      <c r="EV8" s="253"/>
      <c r="EW8" s="253"/>
      <c r="EX8" s="253"/>
      <c r="EY8" s="253"/>
      <c r="EZ8" s="253"/>
      <c r="FA8" s="253"/>
      <c r="FB8" s="253"/>
      <c r="FC8" s="253"/>
      <c r="FD8" s="253"/>
      <c r="FE8" s="253"/>
      <c r="FF8" s="253"/>
      <c r="FG8" s="253"/>
      <c r="FH8" s="253"/>
      <c r="FI8" s="253"/>
      <c r="FJ8" s="253"/>
      <c r="FK8" s="253"/>
      <c r="FL8" s="253"/>
      <c r="FM8" s="253"/>
      <c r="FN8" s="253"/>
      <c r="FO8" s="253"/>
      <c r="FP8" s="253"/>
      <c r="FQ8" s="253"/>
      <c r="FR8" s="253"/>
      <c r="FS8" s="253"/>
      <c r="FT8" s="253"/>
      <c r="FU8" s="253"/>
      <c r="FV8" s="253"/>
      <c r="FW8" s="253"/>
      <c r="FX8" s="253"/>
      <c r="FY8" s="253"/>
      <c r="FZ8" s="253"/>
      <c r="GA8" s="253"/>
      <c r="GB8" s="253"/>
      <c r="GC8" s="253"/>
      <c r="GD8" s="253"/>
      <c r="GE8" s="253"/>
      <c r="GF8" s="253"/>
      <c r="GG8" s="253"/>
      <c r="GH8" s="253"/>
      <c r="GI8" s="253"/>
      <c r="GJ8" s="253"/>
      <c r="GK8" s="253"/>
      <c r="GL8" s="253"/>
      <c r="GM8" s="253"/>
      <c r="GN8" s="253"/>
      <c r="GO8" s="253"/>
      <c r="GP8" s="253"/>
      <c r="GQ8" s="253"/>
      <c r="GR8" s="253"/>
      <c r="GS8" s="253"/>
      <c r="GT8" s="253"/>
      <c r="GU8" s="253"/>
      <c r="GV8" s="253"/>
      <c r="GW8" s="253"/>
      <c r="GX8" s="253"/>
      <c r="GY8" s="253"/>
      <c r="GZ8" s="253"/>
      <c r="HA8" s="253"/>
      <c r="HB8" s="253"/>
      <c r="HC8" s="253"/>
      <c r="HD8" s="253"/>
      <c r="HE8" s="253"/>
      <c r="HF8" s="253"/>
      <c r="HG8" s="253"/>
      <c r="HH8" s="253"/>
      <c r="HI8" s="253"/>
      <c r="HJ8" s="253"/>
      <c r="HK8" s="253"/>
      <c r="HL8" s="253"/>
      <c r="HM8" s="253"/>
      <c r="HN8" s="253"/>
      <c r="HO8" s="253"/>
      <c r="HP8" s="253"/>
      <c r="HQ8" s="253"/>
      <c r="HR8" s="253"/>
      <c r="HS8" s="253"/>
      <c r="HT8" s="253"/>
      <c r="HU8" s="253"/>
      <c r="HV8" s="253"/>
      <c r="HW8" s="253"/>
      <c r="HX8" s="253"/>
      <c r="HY8" s="253"/>
      <c r="HZ8" s="253"/>
      <c r="IA8" s="253"/>
      <c r="IB8" s="253"/>
      <c r="IC8" s="253"/>
      <c r="ID8" s="253"/>
      <c r="IE8" s="253"/>
      <c r="IF8" s="253"/>
      <c r="IG8" s="253"/>
      <c r="IH8" s="253"/>
      <c r="II8" s="253"/>
      <c r="IJ8" s="253"/>
      <c r="IK8" s="253"/>
      <c r="IL8" s="253"/>
      <c r="IM8" s="253"/>
      <c r="IN8" s="253"/>
      <c r="IO8" s="253"/>
      <c r="IP8" s="253"/>
      <c r="IQ8" s="253"/>
      <c r="IR8" s="253"/>
      <c r="IS8" s="253"/>
      <c r="IT8" s="253"/>
      <c r="IU8" s="253"/>
      <c r="IV8" s="253"/>
      <c r="IW8" s="253"/>
      <c r="IX8" s="253"/>
      <c r="IY8" s="253"/>
      <c r="IZ8" s="253"/>
      <c r="JA8" s="253"/>
      <c r="JB8" s="253"/>
      <c r="JC8" s="253"/>
      <c r="JD8" s="253"/>
      <c r="JE8" s="253"/>
      <c r="JF8" s="253"/>
      <c r="JG8" s="253"/>
      <c r="JH8" s="253"/>
      <c r="JI8" s="253"/>
      <c r="JJ8" s="253"/>
      <c r="JK8" s="253"/>
      <c r="JL8" s="253"/>
      <c r="JM8" s="253"/>
      <c r="JN8" s="253"/>
      <c r="JO8" s="253"/>
      <c r="JP8" s="253"/>
      <c r="JQ8" s="253"/>
      <c r="JR8" s="253"/>
      <c r="JS8" s="253"/>
      <c r="JT8" s="253"/>
      <c r="JU8" s="253"/>
      <c r="JV8" s="253"/>
      <c r="JW8" s="253"/>
      <c r="JX8" s="253"/>
      <c r="JY8" s="253"/>
      <c r="JZ8" s="253"/>
      <c r="KA8" s="253"/>
      <c r="KB8" s="253"/>
      <c r="KC8" s="253"/>
      <c r="KD8" s="253"/>
      <c r="KE8" s="253"/>
      <c r="KF8" s="253"/>
      <c r="KG8" s="253"/>
      <c r="KH8" s="253"/>
      <c r="KI8" s="253"/>
      <c r="KJ8" s="253"/>
      <c r="KK8" s="253"/>
      <c r="KL8" s="253"/>
      <c r="KM8" s="253"/>
      <c r="KN8" s="253"/>
      <c r="KO8" s="253"/>
      <c r="KP8" s="253"/>
      <c r="KQ8" s="253"/>
      <c r="KR8" s="253"/>
      <c r="KS8" s="253"/>
      <c r="KT8" s="253"/>
      <c r="KU8" s="253"/>
      <c r="KV8" s="253"/>
      <c r="KW8" s="253"/>
      <c r="KX8" s="253"/>
      <c r="KY8" s="253"/>
      <c r="KZ8" s="253"/>
      <c r="LA8" s="253"/>
      <c r="LB8" s="253"/>
      <c r="LC8" s="253"/>
      <c r="LD8" s="253"/>
      <c r="LE8" s="253"/>
      <c r="LF8" s="253"/>
      <c r="LG8" s="253"/>
      <c r="LH8" s="253"/>
      <c r="LI8" s="253"/>
      <c r="LJ8" s="253"/>
      <c r="LK8" s="253"/>
      <c r="LL8" s="253"/>
      <c r="LM8" s="253"/>
      <c r="LN8" s="253"/>
      <c r="LO8" s="253"/>
      <c r="LP8" s="253"/>
      <c r="LQ8" s="253"/>
      <c r="LR8" s="253"/>
      <c r="LS8" s="253"/>
      <c r="LT8" s="253"/>
      <c r="LU8" s="253"/>
      <c r="LV8" s="253"/>
      <c r="LW8" s="253"/>
      <c r="LX8" s="253"/>
      <c r="LY8" s="253"/>
      <c r="LZ8" s="253"/>
      <c r="MA8" s="253"/>
      <c r="MB8" s="253"/>
      <c r="MC8" s="253"/>
      <c r="MD8" s="253"/>
      <c r="ME8" s="253"/>
      <c r="MF8" s="253"/>
      <c r="MG8" s="253"/>
      <c r="MH8" s="253"/>
      <c r="MI8" s="253"/>
      <c r="MJ8" s="253"/>
      <c r="MK8" s="253"/>
      <c r="ML8" s="253"/>
      <c r="MM8" s="253"/>
      <c r="MN8" s="253"/>
      <c r="MO8" s="253"/>
      <c r="MP8" s="253"/>
      <c r="MQ8" s="253"/>
      <c r="MR8" s="253"/>
      <c r="MS8" s="253"/>
      <c r="MT8" s="253"/>
      <c r="MU8" s="253"/>
      <c r="MV8" s="253"/>
      <c r="MW8" s="253"/>
      <c r="MX8" s="253"/>
      <c r="MY8" s="253"/>
      <c r="MZ8" s="253"/>
      <c r="NA8" s="253"/>
      <c r="NB8" s="253"/>
      <c r="NC8" s="253"/>
      <c r="ND8" s="253"/>
      <c r="NE8" s="253"/>
      <c r="NF8" s="253"/>
      <c r="NG8" s="253"/>
      <c r="NH8" s="253"/>
      <c r="NI8" s="253"/>
      <c r="NJ8" s="253"/>
      <c r="NK8" s="253"/>
      <c r="NL8" s="253"/>
      <c r="NM8" s="253"/>
      <c r="NN8" s="253"/>
      <c r="NO8" s="253"/>
      <c r="NP8" s="253"/>
      <c r="NQ8" s="253"/>
      <c r="NR8" s="253"/>
      <c r="NS8" s="253"/>
      <c r="NT8" s="253"/>
      <c r="NU8" s="253"/>
      <c r="NV8" s="253"/>
      <c r="NW8" s="253"/>
      <c r="NX8" s="253"/>
      <c r="NY8" s="253"/>
      <c r="NZ8" s="253"/>
      <c r="OA8" s="253"/>
      <c r="OB8" s="253"/>
      <c r="OC8" s="253"/>
      <c r="OD8" s="253"/>
      <c r="OE8" s="253"/>
      <c r="OF8" s="253"/>
      <c r="OG8" s="253"/>
      <c r="OH8" s="253"/>
      <c r="OI8" s="253"/>
      <c r="OJ8" s="253"/>
      <c r="OK8" s="253"/>
      <c r="OL8" s="253"/>
      <c r="OM8" s="253"/>
      <c r="ON8" s="253"/>
      <c r="OO8" s="253"/>
      <c r="OP8" s="253"/>
      <c r="OQ8" s="253"/>
      <c r="OR8" s="253"/>
      <c r="OS8" s="253"/>
      <c r="OT8" s="253"/>
      <c r="OU8" s="253"/>
      <c r="OV8" s="253"/>
      <c r="OW8" s="253"/>
      <c r="OX8" s="253"/>
      <c r="OY8" s="253"/>
      <c r="OZ8" s="253"/>
      <c r="PA8" s="253"/>
      <c r="PB8" s="253"/>
      <c r="PC8" s="253"/>
      <c r="PD8" s="253"/>
      <c r="PE8" s="253"/>
      <c r="PF8" s="253"/>
      <c r="PG8" s="253"/>
      <c r="PH8" s="253"/>
      <c r="PI8" s="253"/>
      <c r="PJ8" s="253"/>
      <c r="PK8" s="253"/>
      <c r="PL8" s="253"/>
      <c r="PM8" s="253"/>
      <c r="PN8" s="253"/>
      <c r="PO8" s="253"/>
      <c r="PP8" s="253"/>
      <c r="PQ8" s="253"/>
      <c r="PR8" s="253"/>
      <c r="PS8" s="253"/>
      <c r="PT8" s="253"/>
      <c r="PU8" s="253"/>
      <c r="PV8" s="253"/>
      <c r="PW8" s="253"/>
      <c r="PX8" s="253"/>
      <c r="PY8" s="253"/>
      <c r="PZ8" s="253"/>
      <c r="QA8" s="253"/>
      <c r="QB8" s="253"/>
      <c r="QC8" s="253"/>
      <c r="QD8" s="253"/>
      <c r="QE8" s="253"/>
      <c r="QF8" s="253"/>
      <c r="QG8" s="253"/>
      <c r="QH8" s="253"/>
      <c r="QI8" s="253"/>
      <c r="QJ8" s="253"/>
      <c r="QK8" s="253"/>
      <c r="QL8" s="253"/>
      <c r="QM8" s="253"/>
      <c r="QN8" s="253"/>
      <c r="QO8" s="253"/>
      <c r="QP8" s="253"/>
      <c r="QQ8" s="253"/>
      <c r="QR8" s="253"/>
      <c r="QS8" s="253"/>
      <c r="QT8" s="253"/>
      <c r="QU8" s="253"/>
      <c r="QV8" s="253"/>
      <c r="QW8" s="253"/>
      <c r="QX8" s="253"/>
      <c r="QY8" s="253"/>
      <c r="QZ8" s="253"/>
      <c r="RA8" s="253"/>
      <c r="RB8" s="253"/>
      <c r="RC8" s="253"/>
      <c r="RD8" s="253"/>
      <c r="RE8" s="253"/>
      <c r="RF8" s="253"/>
      <c r="RG8" s="253"/>
      <c r="RH8" s="253"/>
      <c r="RI8" s="253"/>
      <c r="RJ8" s="253"/>
      <c r="RK8" s="253"/>
      <c r="RL8" s="253"/>
      <c r="RM8" s="253"/>
      <c r="RN8" s="253"/>
      <c r="RO8" s="253"/>
      <c r="RP8" s="253"/>
      <c r="RQ8" s="253"/>
      <c r="RR8" s="253"/>
      <c r="RS8" s="253"/>
      <c r="RT8" s="253"/>
      <c r="RU8" s="253"/>
      <c r="RV8" s="253"/>
      <c r="RW8" s="253"/>
      <c r="RX8" s="253"/>
      <c r="RY8" s="253"/>
      <c r="RZ8" s="253"/>
      <c r="SA8" s="253"/>
      <c r="SB8" s="253"/>
      <c r="SC8" s="253"/>
      <c r="SD8" s="253"/>
      <c r="SE8" s="253"/>
      <c r="SF8" s="253"/>
      <c r="SG8" s="253"/>
      <c r="SH8" s="253"/>
      <c r="SI8" s="253"/>
      <c r="SJ8" s="253"/>
      <c r="SK8" s="253"/>
      <c r="SL8" s="253"/>
      <c r="SM8" s="253"/>
      <c r="SN8" s="253"/>
      <c r="SO8" s="253"/>
      <c r="SP8" s="253"/>
      <c r="SQ8" s="253"/>
      <c r="SR8" s="253"/>
      <c r="SS8" s="253"/>
      <c r="ST8" s="253"/>
      <c r="SU8" s="253"/>
      <c r="SV8" s="253"/>
      <c r="SW8" s="253"/>
      <c r="SX8" s="253"/>
      <c r="SY8" s="253"/>
      <c r="SZ8" s="253"/>
      <c r="TA8" s="253"/>
      <c r="TB8" s="253"/>
      <c r="TC8" s="253"/>
      <c r="TD8" s="253"/>
      <c r="TE8" s="253"/>
      <c r="TF8" s="253"/>
      <c r="TG8" s="253"/>
      <c r="TH8" s="253"/>
      <c r="TI8" s="253"/>
      <c r="TJ8" s="253"/>
      <c r="TK8" s="253"/>
      <c r="TL8" s="253"/>
      <c r="TM8" s="253"/>
      <c r="TN8" s="253"/>
      <c r="TO8" s="253"/>
      <c r="TP8" s="253"/>
      <c r="TQ8" s="253"/>
      <c r="TR8" s="253"/>
      <c r="TS8" s="253"/>
      <c r="TT8" s="253"/>
      <c r="TU8" s="253"/>
      <c r="TV8" s="253"/>
      <c r="TW8" s="253"/>
      <c r="TX8" s="253"/>
      <c r="TY8" s="253"/>
      <c r="TZ8" s="253"/>
      <c r="UA8" s="253"/>
      <c r="UB8" s="253"/>
      <c r="UC8" s="253"/>
      <c r="UD8" s="253"/>
      <c r="UE8" s="253"/>
      <c r="UF8" s="253"/>
      <c r="UG8" s="253"/>
      <c r="UH8" s="253"/>
      <c r="UI8" s="253"/>
      <c r="UJ8" s="253"/>
      <c r="UK8" s="253"/>
      <c r="UL8" s="253"/>
      <c r="UM8" s="253"/>
      <c r="UN8" s="253"/>
      <c r="UO8" s="253"/>
      <c r="UP8" s="253"/>
      <c r="UQ8" s="253"/>
      <c r="UR8" s="253"/>
      <c r="US8" s="253"/>
      <c r="UT8" s="253"/>
      <c r="UU8" s="253"/>
      <c r="UV8" s="253"/>
      <c r="UW8" s="253"/>
      <c r="UX8" s="253"/>
      <c r="UY8" s="253"/>
      <c r="UZ8" s="253"/>
      <c r="VA8" s="253"/>
      <c r="VB8" s="253"/>
      <c r="VC8" s="253"/>
      <c r="VD8" s="253"/>
      <c r="VE8" s="253"/>
      <c r="VF8" s="253"/>
      <c r="VG8" s="253"/>
      <c r="VH8" s="253"/>
      <c r="VI8" s="253"/>
      <c r="VJ8" s="253"/>
      <c r="VK8" s="253"/>
      <c r="VL8" s="253"/>
      <c r="VM8" s="253"/>
      <c r="VN8" s="253"/>
      <c r="VO8" s="253"/>
      <c r="VP8" s="253"/>
      <c r="VQ8" s="253"/>
      <c r="VR8" s="253"/>
      <c r="VS8" s="253"/>
      <c r="VT8" s="253"/>
      <c r="VU8" s="253"/>
      <c r="VV8" s="253"/>
      <c r="VW8" s="253"/>
      <c r="VX8" s="253"/>
      <c r="VY8" s="253"/>
      <c r="VZ8" s="253"/>
      <c r="WA8" s="253"/>
      <c r="WB8" s="253"/>
      <c r="WC8" s="253"/>
      <c r="WD8" s="253"/>
      <c r="WE8" s="253"/>
      <c r="WF8" s="253"/>
      <c r="WG8" s="253"/>
      <c r="WH8" s="253"/>
      <c r="WI8" s="253"/>
      <c r="WJ8" s="253"/>
      <c r="WK8" s="253"/>
      <c r="WL8" s="253"/>
      <c r="WM8" s="253"/>
      <c r="WN8" s="253"/>
      <c r="WO8" s="253"/>
      <c r="WP8" s="253"/>
      <c r="WQ8" s="253"/>
      <c r="WR8" s="253"/>
      <c r="WS8" s="253"/>
      <c r="WT8" s="253"/>
      <c r="WU8" s="253"/>
      <c r="WV8" s="253"/>
      <c r="WW8" s="253"/>
      <c r="WX8" s="253"/>
      <c r="WY8" s="253"/>
      <c r="WZ8" s="253"/>
      <c r="XA8" s="253"/>
      <c r="XB8" s="253"/>
      <c r="XC8" s="253"/>
      <c r="XD8" s="253"/>
      <c r="XE8" s="253"/>
      <c r="XF8" s="253"/>
      <c r="XG8" s="253"/>
      <c r="XH8" s="253"/>
      <c r="XI8" s="253"/>
      <c r="XJ8" s="253"/>
      <c r="XK8" s="253"/>
      <c r="XL8" s="253"/>
      <c r="XM8" s="253"/>
      <c r="XN8" s="253"/>
      <c r="XO8" s="253"/>
      <c r="XP8" s="253"/>
      <c r="XQ8" s="253"/>
      <c r="XR8" s="253"/>
      <c r="XS8" s="253"/>
      <c r="XT8" s="253"/>
      <c r="XU8" s="253"/>
      <c r="XV8" s="253"/>
      <c r="XW8" s="253"/>
      <c r="XX8" s="253"/>
      <c r="XY8" s="253"/>
      <c r="XZ8" s="253"/>
      <c r="YA8" s="253"/>
      <c r="YB8" s="253"/>
      <c r="YC8" s="253"/>
      <c r="YD8" s="253"/>
      <c r="YE8" s="253"/>
      <c r="YF8" s="253"/>
      <c r="YG8" s="253"/>
      <c r="YH8" s="253"/>
      <c r="YI8" s="253"/>
      <c r="YJ8" s="253"/>
      <c r="YK8" s="253"/>
      <c r="YL8" s="253"/>
      <c r="YM8" s="253"/>
      <c r="YN8" s="253"/>
      <c r="YO8" s="253"/>
      <c r="YP8" s="253"/>
      <c r="YQ8" s="253"/>
      <c r="YR8" s="253"/>
      <c r="YS8" s="253"/>
      <c r="YT8" s="253"/>
      <c r="YU8" s="253"/>
      <c r="YV8" s="253"/>
      <c r="YW8" s="253"/>
      <c r="YX8" s="253"/>
      <c r="YY8" s="253"/>
      <c r="YZ8" s="253"/>
      <c r="ZA8" s="253"/>
      <c r="ZB8" s="253"/>
      <c r="ZC8" s="253"/>
      <c r="ZD8" s="253"/>
      <c r="ZE8" s="253"/>
      <c r="ZF8" s="253"/>
      <c r="ZG8" s="253"/>
      <c r="ZH8" s="253"/>
      <c r="ZI8" s="253"/>
      <c r="ZJ8" s="253"/>
      <c r="ZK8" s="253"/>
      <c r="ZL8" s="253"/>
      <c r="ZM8" s="253"/>
      <c r="ZN8" s="253"/>
      <c r="ZO8" s="253"/>
      <c r="ZP8" s="253"/>
      <c r="ZQ8" s="253"/>
      <c r="ZR8" s="253"/>
      <c r="ZS8" s="253"/>
      <c r="ZT8" s="253"/>
      <c r="ZU8" s="253"/>
      <c r="ZV8" s="253"/>
      <c r="ZW8" s="253"/>
      <c r="ZX8" s="253"/>
      <c r="ZY8" s="253"/>
      <c r="ZZ8" s="253"/>
      <c r="AAA8" s="253"/>
      <c r="AAB8" s="253"/>
      <c r="AAC8" s="253"/>
      <c r="AAD8" s="253"/>
      <c r="AAE8" s="253"/>
      <c r="AAF8" s="253"/>
      <c r="AAG8" s="253"/>
      <c r="AAH8" s="253"/>
      <c r="AAI8" s="253"/>
      <c r="AAJ8" s="253"/>
      <c r="AAK8" s="253"/>
      <c r="AAL8" s="253"/>
      <c r="AAM8" s="253"/>
      <c r="AAN8" s="253"/>
      <c r="AAO8" s="253"/>
      <c r="AAP8" s="253"/>
      <c r="AAQ8" s="253"/>
      <c r="AAR8" s="253"/>
      <c r="AAS8" s="253"/>
      <c r="AAT8" s="253"/>
      <c r="AAU8" s="253"/>
      <c r="AAV8" s="253"/>
      <c r="AAW8" s="253"/>
      <c r="AAX8" s="253"/>
      <c r="AAY8" s="253"/>
      <c r="AAZ8" s="253"/>
      <c r="ABA8" s="253"/>
      <c r="ABB8" s="253"/>
      <c r="ABC8" s="253"/>
      <c r="ABD8" s="253"/>
      <c r="ABE8" s="253"/>
      <c r="ABF8" s="253"/>
      <c r="ABG8" s="253"/>
      <c r="ABH8" s="253"/>
      <c r="ABI8" s="253"/>
      <c r="ABJ8" s="253"/>
      <c r="ABK8" s="253"/>
      <c r="ABL8" s="253"/>
      <c r="ABM8" s="253"/>
      <c r="ABN8" s="253"/>
      <c r="ABO8" s="253"/>
      <c r="ABP8" s="253"/>
      <c r="ABQ8" s="253"/>
      <c r="ABR8" s="253"/>
      <c r="ABS8" s="253"/>
      <c r="ABT8" s="253"/>
      <c r="ABU8" s="253"/>
      <c r="ABV8" s="253"/>
      <c r="ABW8" s="253"/>
      <c r="ABX8" s="253"/>
      <c r="ABY8" s="253"/>
      <c r="ABZ8" s="253"/>
      <c r="ACA8" s="253"/>
      <c r="ACB8" s="253"/>
      <c r="ACC8" s="253"/>
      <c r="ACD8" s="253"/>
      <c r="ACE8" s="253"/>
      <c r="ACF8" s="253"/>
      <c r="ACG8" s="253"/>
      <c r="ACH8" s="253"/>
      <c r="ACI8" s="253"/>
      <c r="ACJ8" s="253"/>
      <c r="ACK8" s="253"/>
      <c r="ACL8" s="253"/>
      <c r="ACM8" s="253"/>
      <c r="ACN8" s="253"/>
      <c r="ACO8" s="253"/>
      <c r="ACP8" s="253"/>
      <c r="ACQ8" s="253"/>
      <c r="ACR8" s="253"/>
      <c r="ACS8" s="253"/>
      <c r="ACT8" s="253"/>
      <c r="ACU8" s="253"/>
      <c r="ACV8" s="253"/>
      <c r="ACW8" s="253"/>
      <c r="ACX8" s="253"/>
      <c r="ACY8" s="253"/>
      <c r="ACZ8" s="253"/>
      <c r="ADA8" s="253"/>
      <c r="ADB8" s="253"/>
      <c r="ADC8" s="253"/>
      <c r="ADD8" s="253"/>
      <c r="ADE8" s="253"/>
      <c r="ADF8" s="253"/>
      <c r="ADG8" s="253"/>
      <c r="ADH8" s="253"/>
      <c r="ADI8" s="253"/>
      <c r="ADJ8" s="253"/>
      <c r="ADK8" s="253"/>
      <c r="ADL8" s="253"/>
      <c r="ADM8" s="253"/>
      <c r="ADN8" s="253"/>
      <c r="ADO8" s="253"/>
      <c r="ADP8" s="253"/>
      <c r="ADQ8" s="253"/>
      <c r="ADR8" s="253"/>
      <c r="ADS8" s="253"/>
      <c r="ADT8" s="253"/>
      <c r="ADU8" s="253"/>
      <c r="ADV8" s="253"/>
      <c r="ADW8" s="253"/>
      <c r="ADX8" s="253"/>
      <c r="ADY8" s="253"/>
      <c r="ADZ8" s="253"/>
      <c r="AEA8" s="253"/>
      <c r="AEB8" s="253"/>
      <c r="AEC8" s="253"/>
      <c r="AED8" s="253"/>
      <c r="AEE8" s="253"/>
      <c r="AEF8" s="253"/>
      <c r="AEG8" s="253"/>
      <c r="AEH8" s="253"/>
      <c r="AEI8" s="253"/>
      <c r="AEJ8" s="253"/>
      <c r="AEK8" s="253"/>
      <c r="AEL8" s="253"/>
      <c r="AEM8" s="253"/>
      <c r="AEN8" s="253"/>
      <c r="AEO8" s="253"/>
      <c r="AEP8" s="253"/>
      <c r="AEQ8" s="253"/>
      <c r="AER8" s="253"/>
      <c r="AES8" s="253"/>
      <c r="AET8" s="253"/>
      <c r="AEU8" s="253"/>
      <c r="AEV8" s="253"/>
      <c r="AEW8" s="253"/>
      <c r="AEX8" s="253"/>
      <c r="AEY8" s="253"/>
      <c r="AEZ8" s="253"/>
      <c r="AFA8" s="253"/>
      <c r="AFB8" s="253"/>
      <c r="AFC8" s="253"/>
      <c r="AFD8" s="253"/>
      <c r="AFE8" s="253"/>
      <c r="AFF8" s="253"/>
      <c r="AFG8" s="253"/>
      <c r="AFH8" s="253"/>
      <c r="AFI8" s="253"/>
      <c r="AFJ8" s="253"/>
      <c r="AFK8" s="253"/>
      <c r="AFL8" s="253"/>
      <c r="AFM8" s="253"/>
      <c r="AFN8" s="253"/>
      <c r="AFO8" s="253"/>
      <c r="AFP8" s="253"/>
      <c r="AFQ8" s="253"/>
      <c r="AFR8" s="253"/>
      <c r="AFS8" s="253"/>
      <c r="AFT8" s="253"/>
      <c r="AFU8" s="253"/>
      <c r="AFV8" s="253"/>
      <c r="AFW8" s="253"/>
      <c r="AFX8" s="253"/>
      <c r="AFY8" s="253"/>
      <c r="AFZ8" s="253"/>
      <c r="AGA8" s="253"/>
      <c r="AGB8" s="253"/>
      <c r="AGC8" s="253"/>
      <c r="AGD8" s="253"/>
      <c r="AGE8" s="253"/>
      <c r="AGF8" s="253"/>
      <c r="AGG8" s="253"/>
      <c r="AGH8" s="253"/>
      <c r="AGI8" s="253"/>
      <c r="AGJ8" s="253"/>
      <c r="AGK8" s="253"/>
      <c r="AGL8" s="253"/>
      <c r="AGM8" s="253"/>
      <c r="AGN8" s="253"/>
      <c r="AGO8" s="253"/>
      <c r="AGP8" s="253"/>
      <c r="AGQ8" s="253"/>
      <c r="AGR8" s="253"/>
      <c r="AGS8" s="253"/>
      <c r="AGT8" s="253"/>
      <c r="AGU8" s="253"/>
      <c r="AGV8" s="253"/>
      <c r="AGW8" s="253"/>
      <c r="AGX8" s="253"/>
      <c r="AGY8" s="253"/>
      <c r="AGZ8" s="253"/>
      <c r="AHA8" s="253"/>
      <c r="AHB8" s="253"/>
      <c r="AHC8" s="253"/>
      <c r="AHD8" s="253"/>
      <c r="AHE8" s="253"/>
      <c r="AHF8" s="253"/>
      <c r="AHG8" s="253"/>
      <c r="AHH8" s="253"/>
      <c r="AHI8" s="253"/>
      <c r="AHJ8" s="253"/>
      <c r="AHK8" s="253"/>
      <c r="AHL8" s="253"/>
      <c r="AHM8" s="253"/>
      <c r="AHN8" s="253"/>
      <c r="AHO8" s="253"/>
      <c r="AHP8" s="253"/>
      <c r="AHQ8" s="253"/>
      <c r="AHR8" s="253"/>
      <c r="AHS8" s="253"/>
      <c r="AHT8" s="253"/>
      <c r="AHU8" s="253"/>
      <c r="AHV8" s="253"/>
      <c r="AHW8" s="253"/>
      <c r="AHX8" s="253"/>
      <c r="AHY8" s="253"/>
      <c r="AHZ8" s="253"/>
      <c r="AIA8" s="253"/>
      <c r="AIB8" s="253"/>
      <c r="AIC8" s="253"/>
      <c r="AID8" s="253"/>
      <c r="AIE8" s="253"/>
      <c r="AIF8" s="253"/>
      <c r="AIG8" s="253"/>
      <c r="AIH8" s="253"/>
      <c r="AII8" s="253"/>
      <c r="AIJ8" s="253"/>
      <c r="AIK8" s="253"/>
      <c r="AIL8" s="253"/>
      <c r="AIM8" s="253"/>
      <c r="AIN8" s="253"/>
      <c r="AIO8" s="253"/>
      <c r="AIP8" s="253"/>
      <c r="AIQ8" s="253"/>
      <c r="AIR8" s="253"/>
      <c r="AIS8" s="253"/>
      <c r="AIT8" s="253"/>
      <c r="AIU8" s="253"/>
      <c r="AIV8" s="253"/>
      <c r="AIW8" s="253"/>
      <c r="AIX8" s="253"/>
      <c r="AIY8" s="253"/>
      <c r="AIZ8" s="253"/>
      <c r="AJA8" s="253"/>
      <c r="AJB8" s="253"/>
      <c r="AJC8" s="253"/>
      <c r="AJD8" s="253"/>
      <c r="AJE8" s="253"/>
      <c r="AJF8" s="253"/>
      <c r="AJG8" s="253"/>
      <c r="AJH8" s="253"/>
      <c r="AJI8" s="253"/>
      <c r="AJJ8" s="253"/>
      <c r="AJK8" s="253"/>
      <c r="AJL8" s="253"/>
      <c r="AJM8" s="253"/>
      <c r="AJN8" s="253"/>
      <c r="AJO8" s="253"/>
      <c r="AJP8" s="253"/>
      <c r="AJQ8" s="253"/>
      <c r="AJR8" s="253"/>
      <c r="AJS8" s="253"/>
      <c r="AJT8" s="253"/>
      <c r="AJU8" s="253"/>
      <c r="AJV8" s="253"/>
      <c r="AJW8" s="253"/>
      <c r="AJX8" s="253"/>
      <c r="AJY8" s="253"/>
      <c r="AJZ8" s="253"/>
      <c r="AKA8" s="253"/>
      <c r="AKB8" s="253"/>
      <c r="AKC8" s="253"/>
      <c r="AKD8" s="253"/>
      <c r="AKE8" s="253"/>
      <c r="AKF8" s="253"/>
      <c r="AKG8" s="253"/>
      <c r="AKH8" s="253"/>
      <c r="AKI8" s="253"/>
      <c r="AKJ8" s="253"/>
      <c r="AKK8" s="253"/>
      <c r="AKL8" s="253"/>
      <c r="AKM8" s="253"/>
      <c r="AKN8" s="253"/>
      <c r="AKO8" s="253"/>
      <c r="AKP8" s="253"/>
      <c r="AKQ8" s="253"/>
      <c r="AKR8" s="253"/>
      <c r="AKS8" s="253"/>
      <c r="AKT8" s="253"/>
      <c r="AKU8" s="253"/>
      <c r="AKV8" s="253"/>
      <c r="AKW8" s="253"/>
      <c r="AKX8" s="253"/>
      <c r="AKY8" s="253"/>
      <c r="AKZ8" s="253"/>
      <c r="ALA8" s="253"/>
      <c r="ALB8" s="253"/>
      <c r="ALC8" s="253"/>
      <c r="ALD8" s="253"/>
      <c r="ALE8" s="253"/>
      <c r="ALF8" s="253"/>
      <c r="ALG8" s="253"/>
      <c r="ALH8" s="253"/>
      <c r="ALI8" s="253"/>
      <c r="ALJ8" s="253"/>
      <c r="ALK8" s="253"/>
      <c r="ALL8" s="253"/>
      <c r="ALM8" s="253"/>
      <c r="ALN8" s="253"/>
      <c r="ALO8" s="253"/>
      <c r="ALP8" s="253"/>
      <c r="ALQ8" s="253"/>
      <c r="ALR8" s="253"/>
      <c r="ALS8" s="253"/>
      <c r="ALT8" s="253"/>
      <c r="ALU8" s="253"/>
      <c r="ALV8" s="253"/>
      <c r="ALW8" s="253"/>
      <c r="ALX8" s="253"/>
      <c r="ALY8" s="253"/>
      <c r="ALZ8" s="253"/>
      <c r="AMA8" s="253"/>
      <c r="AMB8" s="253"/>
      <c r="AMC8" s="253"/>
      <c r="AMD8" s="253"/>
      <c r="AME8" s="253"/>
      <c r="AMF8" s="253"/>
      <c r="AMG8" s="253"/>
      <c r="AMH8" s="253"/>
      <c r="AMI8" s="253"/>
      <c r="AMJ8" s="253"/>
    </row>
    <row r="9" customFormat="false" ht="17.25" hidden="false" customHeight="true" outlineLevel="0" collapsed="false">
      <c r="A9" s="248" t="s">
        <v>437</v>
      </c>
      <c r="B9" s="250" t="n">
        <v>1438772</v>
      </c>
      <c r="C9" s="250" t="n">
        <v>1846344</v>
      </c>
      <c r="D9" s="250" t="n">
        <v>2791168</v>
      </c>
      <c r="E9" s="250" t="n">
        <v>3794964</v>
      </c>
      <c r="F9" s="250" t="n">
        <v>6257194</v>
      </c>
      <c r="G9" s="250" t="n">
        <v>8136903</v>
      </c>
      <c r="H9" s="248" t="s">
        <v>437</v>
      </c>
      <c r="I9" s="250" t="n">
        <v>9850236</v>
      </c>
      <c r="J9" s="250" t="n">
        <v>11057467</v>
      </c>
      <c r="K9" s="250" t="n">
        <v>12951747</v>
      </c>
      <c r="L9" s="250" t="n">
        <v>12974150</v>
      </c>
      <c r="M9" s="250" t="n">
        <v>11965795</v>
      </c>
      <c r="N9" s="250" t="n">
        <v>19487194</v>
      </c>
      <c r="O9" s="250" t="n">
        <v>32507563</v>
      </c>
      <c r="P9" s="252"/>
      <c r="Q9" s="252"/>
      <c r="R9" s="252"/>
      <c r="S9" s="252"/>
      <c r="T9" s="252"/>
      <c r="U9" s="252"/>
      <c r="V9" s="252"/>
      <c r="W9" s="252"/>
      <c r="X9" s="252"/>
      <c r="Y9" s="252"/>
      <c r="Z9" s="252"/>
      <c r="AA9" s="252"/>
      <c r="AB9" s="252"/>
      <c r="AC9" s="252"/>
      <c r="AD9" s="252"/>
      <c r="AE9" s="252"/>
      <c r="AF9" s="252"/>
      <c r="AG9" s="252"/>
      <c r="AH9" s="252"/>
      <c r="AI9" s="252"/>
      <c r="AJ9" s="252"/>
      <c r="AK9" s="252"/>
      <c r="AL9" s="252"/>
      <c r="AM9" s="252"/>
      <c r="AN9" s="252"/>
      <c r="AO9" s="252"/>
      <c r="AP9" s="252"/>
      <c r="AQ9" s="252"/>
      <c r="AR9" s="252"/>
      <c r="AS9" s="252"/>
      <c r="AT9" s="252"/>
      <c r="AU9" s="252"/>
      <c r="AV9" s="252"/>
      <c r="AW9" s="252"/>
      <c r="AX9" s="252"/>
      <c r="AY9" s="252"/>
      <c r="AZ9" s="252"/>
      <c r="BA9" s="252"/>
      <c r="BB9" s="252"/>
      <c r="BC9" s="252"/>
      <c r="BD9" s="252"/>
      <c r="BE9" s="252"/>
      <c r="BF9" s="252"/>
      <c r="BG9" s="252"/>
      <c r="BH9" s="252"/>
      <c r="BI9" s="252"/>
      <c r="BJ9" s="252"/>
      <c r="BK9" s="252"/>
      <c r="BL9" s="252"/>
      <c r="BM9" s="252"/>
      <c r="BN9" s="252"/>
      <c r="BO9" s="252"/>
      <c r="BP9" s="252"/>
      <c r="BQ9" s="252"/>
      <c r="BR9" s="252"/>
      <c r="BS9" s="252"/>
      <c r="BT9" s="252"/>
      <c r="BU9" s="252"/>
      <c r="BV9" s="252"/>
      <c r="BW9" s="252"/>
      <c r="BX9" s="252"/>
      <c r="BY9" s="252"/>
      <c r="BZ9" s="252"/>
      <c r="CA9" s="252"/>
      <c r="CB9" s="252"/>
      <c r="CC9" s="252"/>
      <c r="CD9" s="252"/>
      <c r="CE9" s="252"/>
      <c r="CF9" s="252"/>
      <c r="CG9" s="252"/>
      <c r="CH9" s="252"/>
      <c r="CI9" s="252"/>
      <c r="CJ9" s="252"/>
      <c r="CK9" s="252"/>
      <c r="CL9" s="252"/>
      <c r="CM9" s="252"/>
      <c r="CN9" s="252"/>
      <c r="CO9" s="252"/>
      <c r="CP9" s="252"/>
      <c r="CQ9" s="252"/>
      <c r="CR9" s="252"/>
      <c r="CS9" s="252"/>
      <c r="CT9" s="252"/>
      <c r="CU9" s="252"/>
      <c r="CV9" s="252"/>
      <c r="CW9" s="252"/>
      <c r="CX9" s="252"/>
      <c r="CY9" s="252"/>
      <c r="CZ9" s="252"/>
      <c r="DA9" s="252"/>
      <c r="DB9" s="252"/>
      <c r="DC9" s="252"/>
      <c r="DD9" s="252"/>
      <c r="DE9" s="252"/>
      <c r="DF9" s="252"/>
      <c r="DG9" s="252"/>
      <c r="DH9" s="252"/>
      <c r="DI9" s="252"/>
      <c r="DJ9" s="252"/>
      <c r="DK9" s="252"/>
      <c r="DL9" s="252"/>
      <c r="DM9" s="252"/>
      <c r="DN9" s="252"/>
      <c r="DO9" s="252"/>
      <c r="DP9" s="252"/>
      <c r="DQ9" s="252"/>
      <c r="DR9" s="252"/>
      <c r="DS9" s="252"/>
      <c r="DT9" s="252"/>
      <c r="DU9" s="252"/>
      <c r="DV9" s="252"/>
      <c r="DW9" s="252"/>
      <c r="DX9" s="252"/>
      <c r="DY9" s="252"/>
      <c r="DZ9" s="252"/>
      <c r="EA9" s="252"/>
      <c r="EB9" s="252"/>
      <c r="EC9" s="252"/>
      <c r="ED9" s="252"/>
      <c r="EE9" s="252"/>
      <c r="EF9" s="252"/>
      <c r="EG9" s="252"/>
      <c r="EH9" s="252"/>
      <c r="EI9" s="252"/>
      <c r="EJ9" s="252"/>
      <c r="EK9" s="252"/>
      <c r="EL9" s="252"/>
      <c r="EM9" s="252"/>
      <c r="EN9" s="252"/>
      <c r="EO9" s="252"/>
      <c r="EP9" s="252"/>
      <c r="EQ9" s="252"/>
      <c r="ER9" s="252"/>
      <c r="ES9" s="252"/>
      <c r="ET9" s="252"/>
      <c r="EU9" s="252"/>
      <c r="EV9" s="252"/>
      <c r="EW9" s="252"/>
      <c r="EX9" s="252"/>
      <c r="EY9" s="252"/>
      <c r="EZ9" s="252"/>
      <c r="FA9" s="252"/>
      <c r="FB9" s="252"/>
      <c r="FC9" s="252"/>
      <c r="FD9" s="252"/>
      <c r="FE9" s="252"/>
      <c r="FF9" s="252"/>
      <c r="FG9" s="252"/>
      <c r="FH9" s="252"/>
      <c r="FI9" s="252"/>
      <c r="FJ9" s="252"/>
      <c r="FK9" s="252"/>
      <c r="FL9" s="252"/>
      <c r="FM9" s="252"/>
      <c r="FN9" s="252"/>
      <c r="FO9" s="252"/>
      <c r="FP9" s="252"/>
      <c r="FQ9" s="252"/>
      <c r="FR9" s="252"/>
      <c r="FS9" s="252"/>
      <c r="FT9" s="252"/>
      <c r="FU9" s="252"/>
      <c r="FV9" s="252"/>
      <c r="FW9" s="252"/>
      <c r="FX9" s="252"/>
      <c r="FY9" s="252"/>
      <c r="FZ9" s="252"/>
      <c r="GA9" s="252"/>
      <c r="GB9" s="252"/>
      <c r="GC9" s="252"/>
      <c r="GD9" s="252"/>
      <c r="GE9" s="252"/>
      <c r="GF9" s="252"/>
      <c r="GG9" s="252"/>
      <c r="GH9" s="252"/>
      <c r="GI9" s="252"/>
      <c r="GJ9" s="252"/>
      <c r="GK9" s="252"/>
      <c r="GL9" s="252"/>
      <c r="GM9" s="252"/>
      <c r="GN9" s="252"/>
      <c r="GO9" s="252"/>
      <c r="GP9" s="252"/>
      <c r="GQ9" s="252"/>
      <c r="GR9" s="252"/>
      <c r="GS9" s="252"/>
      <c r="GT9" s="252"/>
      <c r="GU9" s="252"/>
      <c r="GV9" s="252"/>
      <c r="GW9" s="252"/>
      <c r="GX9" s="252"/>
      <c r="GY9" s="252"/>
      <c r="GZ9" s="252"/>
      <c r="HA9" s="252"/>
      <c r="HB9" s="252"/>
      <c r="HC9" s="252"/>
      <c r="HD9" s="252"/>
      <c r="HE9" s="252"/>
      <c r="HF9" s="252"/>
      <c r="HG9" s="252"/>
      <c r="HH9" s="252"/>
      <c r="HI9" s="252"/>
      <c r="HJ9" s="252"/>
      <c r="HK9" s="252"/>
      <c r="HL9" s="252"/>
      <c r="HM9" s="252"/>
      <c r="HN9" s="252"/>
      <c r="HO9" s="252"/>
      <c r="HP9" s="252"/>
      <c r="HQ9" s="252"/>
      <c r="HR9" s="252"/>
      <c r="HS9" s="252"/>
      <c r="HT9" s="252"/>
      <c r="HU9" s="252"/>
      <c r="HV9" s="252"/>
      <c r="HW9" s="252"/>
      <c r="HX9" s="252"/>
      <c r="HY9" s="252"/>
      <c r="HZ9" s="252"/>
      <c r="IA9" s="252"/>
      <c r="IB9" s="252"/>
      <c r="IC9" s="252"/>
      <c r="ID9" s="252"/>
      <c r="IE9" s="252"/>
      <c r="IF9" s="252"/>
      <c r="IG9" s="252"/>
      <c r="IH9" s="252"/>
      <c r="II9" s="252"/>
      <c r="IJ9" s="252"/>
      <c r="IK9" s="252"/>
      <c r="IL9" s="252"/>
      <c r="IM9" s="252"/>
      <c r="IN9" s="252"/>
      <c r="IO9" s="252"/>
      <c r="IP9" s="252"/>
      <c r="IQ9" s="252"/>
      <c r="IR9" s="252"/>
      <c r="IS9" s="252"/>
      <c r="IT9" s="252"/>
      <c r="IU9" s="252"/>
      <c r="IV9" s="252"/>
      <c r="IW9" s="252"/>
      <c r="IX9" s="252"/>
      <c r="IY9" s="252"/>
      <c r="IZ9" s="252"/>
      <c r="JA9" s="252"/>
      <c r="JB9" s="252"/>
      <c r="JC9" s="252"/>
      <c r="JD9" s="252"/>
      <c r="JE9" s="252"/>
      <c r="JF9" s="252"/>
      <c r="JG9" s="252"/>
      <c r="JH9" s="252"/>
      <c r="JI9" s="252"/>
      <c r="JJ9" s="252"/>
      <c r="JK9" s="252"/>
      <c r="JL9" s="252"/>
      <c r="JM9" s="252"/>
      <c r="JN9" s="252"/>
      <c r="JO9" s="252"/>
      <c r="JP9" s="252"/>
      <c r="JQ9" s="252"/>
      <c r="JR9" s="252"/>
      <c r="JS9" s="252"/>
      <c r="JT9" s="252"/>
      <c r="JU9" s="252"/>
      <c r="JV9" s="252"/>
      <c r="JW9" s="252"/>
      <c r="JX9" s="252"/>
      <c r="JY9" s="252"/>
      <c r="JZ9" s="252"/>
      <c r="KA9" s="252"/>
      <c r="KB9" s="252"/>
      <c r="KC9" s="252"/>
      <c r="KD9" s="252"/>
      <c r="KE9" s="252"/>
      <c r="KF9" s="252"/>
      <c r="KG9" s="252"/>
      <c r="KH9" s="252"/>
      <c r="KI9" s="252"/>
      <c r="KJ9" s="252"/>
      <c r="KK9" s="252"/>
      <c r="KL9" s="252"/>
      <c r="KM9" s="252"/>
      <c r="KN9" s="252"/>
      <c r="KO9" s="252"/>
      <c r="KP9" s="252"/>
      <c r="KQ9" s="252"/>
      <c r="KR9" s="252"/>
      <c r="KS9" s="252"/>
      <c r="KT9" s="252"/>
      <c r="KU9" s="252"/>
      <c r="KV9" s="252"/>
      <c r="KW9" s="252"/>
      <c r="KX9" s="252"/>
      <c r="KY9" s="252"/>
      <c r="KZ9" s="252"/>
      <c r="LA9" s="252"/>
      <c r="LB9" s="252"/>
      <c r="LC9" s="252"/>
      <c r="LD9" s="252"/>
      <c r="LE9" s="252"/>
      <c r="LF9" s="252"/>
      <c r="LG9" s="252"/>
      <c r="LH9" s="252"/>
      <c r="LI9" s="252"/>
      <c r="LJ9" s="252"/>
      <c r="LK9" s="252"/>
      <c r="LL9" s="252"/>
      <c r="LM9" s="252"/>
      <c r="LN9" s="252"/>
      <c r="LO9" s="252"/>
      <c r="LP9" s="252"/>
      <c r="LQ9" s="252"/>
      <c r="LR9" s="252"/>
      <c r="LS9" s="252"/>
      <c r="LT9" s="252"/>
      <c r="LU9" s="252"/>
      <c r="LV9" s="252"/>
      <c r="LW9" s="252"/>
      <c r="LX9" s="252"/>
      <c r="LY9" s="252"/>
      <c r="LZ9" s="252"/>
      <c r="MA9" s="252"/>
      <c r="MB9" s="252"/>
      <c r="MC9" s="252"/>
      <c r="MD9" s="252"/>
      <c r="ME9" s="252"/>
      <c r="MF9" s="252"/>
      <c r="MG9" s="252"/>
      <c r="MH9" s="252"/>
      <c r="MI9" s="252"/>
      <c r="MJ9" s="252"/>
      <c r="MK9" s="252"/>
      <c r="ML9" s="252"/>
      <c r="MM9" s="252"/>
      <c r="MN9" s="252"/>
      <c r="MO9" s="252"/>
      <c r="MP9" s="252"/>
      <c r="MQ9" s="252"/>
      <c r="MR9" s="252"/>
      <c r="MS9" s="252"/>
      <c r="MT9" s="252"/>
      <c r="MU9" s="252"/>
      <c r="MV9" s="252"/>
      <c r="MW9" s="252"/>
      <c r="MX9" s="252"/>
      <c r="MY9" s="252"/>
      <c r="MZ9" s="252"/>
      <c r="NA9" s="252"/>
      <c r="NB9" s="252"/>
      <c r="NC9" s="252"/>
      <c r="ND9" s="252"/>
      <c r="NE9" s="252"/>
      <c r="NF9" s="252"/>
      <c r="NG9" s="252"/>
      <c r="NH9" s="252"/>
      <c r="NI9" s="252"/>
      <c r="NJ9" s="252"/>
      <c r="NK9" s="252"/>
      <c r="NL9" s="252"/>
      <c r="NM9" s="252"/>
      <c r="NN9" s="252"/>
      <c r="NO9" s="252"/>
      <c r="NP9" s="252"/>
      <c r="NQ9" s="252"/>
      <c r="NR9" s="252"/>
      <c r="NS9" s="252"/>
      <c r="NT9" s="252"/>
      <c r="NU9" s="252"/>
      <c r="NV9" s="252"/>
      <c r="NW9" s="252"/>
      <c r="NX9" s="252"/>
      <c r="NY9" s="252"/>
      <c r="NZ9" s="252"/>
      <c r="OA9" s="252"/>
      <c r="OB9" s="252"/>
      <c r="OC9" s="252"/>
      <c r="OD9" s="252"/>
      <c r="OE9" s="252"/>
      <c r="OF9" s="252"/>
      <c r="OG9" s="252"/>
      <c r="OH9" s="252"/>
      <c r="OI9" s="252"/>
      <c r="OJ9" s="252"/>
      <c r="OK9" s="252"/>
      <c r="OL9" s="252"/>
      <c r="OM9" s="252"/>
      <c r="ON9" s="252"/>
      <c r="OO9" s="252"/>
      <c r="OP9" s="252"/>
      <c r="OQ9" s="252"/>
      <c r="OR9" s="252"/>
      <c r="OS9" s="252"/>
      <c r="OT9" s="252"/>
      <c r="OU9" s="252"/>
      <c r="OV9" s="252"/>
      <c r="OW9" s="252"/>
      <c r="OX9" s="252"/>
      <c r="OY9" s="252"/>
      <c r="OZ9" s="252"/>
      <c r="PA9" s="252"/>
      <c r="PB9" s="252"/>
      <c r="PC9" s="252"/>
      <c r="PD9" s="252"/>
      <c r="PE9" s="252"/>
      <c r="PF9" s="252"/>
      <c r="PG9" s="252"/>
      <c r="PH9" s="252"/>
      <c r="PI9" s="252"/>
      <c r="PJ9" s="252"/>
      <c r="PK9" s="252"/>
      <c r="PL9" s="252"/>
      <c r="PM9" s="252"/>
      <c r="PN9" s="252"/>
      <c r="PO9" s="252"/>
      <c r="PP9" s="252"/>
      <c r="PQ9" s="252"/>
      <c r="PR9" s="252"/>
      <c r="PS9" s="252"/>
      <c r="PT9" s="252"/>
      <c r="PU9" s="252"/>
      <c r="PV9" s="252"/>
      <c r="PW9" s="252"/>
      <c r="PX9" s="252"/>
      <c r="PY9" s="252"/>
      <c r="PZ9" s="252"/>
      <c r="QA9" s="252"/>
      <c r="QB9" s="252"/>
      <c r="QC9" s="252"/>
      <c r="QD9" s="252"/>
      <c r="QE9" s="252"/>
      <c r="QF9" s="252"/>
      <c r="QG9" s="252"/>
      <c r="QH9" s="252"/>
      <c r="QI9" s="252"/>
      <c r="QJ9" s="252"/>
      <c r="QK9" s="252"/>
      <c r="QL9" s="252"/>
      <c r="QM9" s="252"/>
      <c r="QN9" s="252"/>
      <c r="QO9" s="252"/>
      <c r="QP9" s="252"/>
      <c r="QQ9" s="252"/>
      <c r="QR9" s="252"/>
      <c r="QS9" s="252"/>
      <c r="QT9" s="252"/>
      <c r="QU9" s="252"/>
      <c r="QV9" s="252"/>
      <c r="QW9" s="252"/>
      <c r="QX9" s="252"/>
      <c r="QY9" s="252"/>
      <c r="QZ9" s="252"/>
      <c r="RA9" s="252"/>
      <c r="RB9" s="252"/>
      <c r="RC9" s="252"/>
      <c r="RD9" s="252"/>
      <c r="RE9" s="252"/>
      <c r="RF9" s="252"/>
      <c r="RG9" s="252"/>
      <c r="RH9" s="252"/>
      <c r="RI9" s="252"/>
      <c r="RJ9" s="252"/>
      <c r="RK9" s="252"/>
      <c r="RL9" s="252"/>
      <c r="RM9" s="252"/>
      <c r="RN9" s="252"/>
      <c r="RO9" s="252"/>
      <c r="RP9" s="252"/>
      <c r="RQ9" s="252"/>
      <c r="RR9" s="252"/>
      <c r="RS9" s="252"/>
      <c r="RT9" s="252"/>
      <c r="RU9" s="252"/>
      <c r="RV9" s="252"/>
      <c r="RW9" s="252"/>
      <c r="RX9" s="252"/>
      <c r="RY9" s="252"/>
      <c r="RZ9" s="252"/>
      <c r="SA9" s="252"/>
      <c r="SB9" s="252"/>
      <c r="SC9" s="252"/>
      <c r="SD9" s="252"/>
      <c r="SE9" s="252"/>
      <c r="SF9" s="252"/>
      <c r="SG9" s="252"/>
      <c r="SH9" s="252"/>
      <c r="SI9" s="252"/>
      <c r="SJ9" s="252"/>
      <c r="SK9" s="252"/>
      <c r="SL9" s="252"/>
      <c r="SM9" s="252"/>
      <c r="SN9" s="252"/>
      <c r="SO9" s="252"/>
      <c r="SP9" s="252"/>
      <c r="SQ9" s="252"/>
      <c r="SR9" s="252"/>
      <c r="SS9" s="252"/>
      <c r="ST9" s="252"/>
      <c r="SU9" s="252"/>
      <c r="SV9" s="252"/>
      <c r="SW9" s="252"/>
      <c r="SX9" s="252"/>
      <c r="SY9" s="252"/>
      <c r="SZ9" s="252"/>
      <c r="TA9" s="252"/>
      <c r="TB9" s="252"/>
      <c r="TC9" s="252"/>
      <c r="TD9" s="252"/>
      <c r="TE9" s="252"/>
      <c r="TF9" s="252"/>
      <c r="TG9" s="252"/>
      <c r="TH9" s="252"/>
      <c r="TI9" s="252"/>
      <c r="TJ9" s="252"/>
      <c r="TK9" s="252"/>
      <c r="TL9" s="252"/>
      <c r="TM9" s="252"/>
      <c r="TN9" s="252"/>
      <c r="TO9" s="252"/>
      <c r="TP9" s="252"/>
      <c r="TQ9" s="252"/>
      <c r="TR9" s="252"/>
      <c r="TS9" s="252"/>
      <c r="TT9" s="252"/>
      <c r="TU9" s="252"/>
      <c r="TV9" s="252"/>
      <c r="TW9" s="252"/>
      <c r="TX9" s="252"/>
      <c r="TY9" s="252"/>
      <c r="TZ9" s="252"/>
      <c r="UA9" s="252"/>
      <c r="UB9" s="252"/>
      <c r="UC9" s="252"/>
      <c r="UD9" s="252"/>
      <c r="UE9" s="252"/>
      <c r="UF9" s="252"/>
      <c r="UG9" s="252"/>
      <c r="UH9" s="252"/>
      <c r="UI9" s="252"/>
      <c r="UJ9" s="252"/>
      <c r="UK9" s="252"/>
      <c r="UL9" s="252"/>
      <c r="UM9" s="252"/>
      <c r="UN9" s="252"/>
      <c r="UO9" s="252"/>
      <c r="UP9" s="252"/>
      <c r="UQ9" s="252"/>
      <c r="UR9" s="252"/>
      <c r="US9" s="252"/>
      <c r="UT9" s="252"/>
      <c r="UU9" s="252"/>
      <c r="UV9" s="252"/>
      <c r="UW9" s="252"/>
      <c r="UX9" s="252"/>
      <c r="UY9" s="252"/>
      <c r="UZ9" s="252"/>
      <c r="VA9" s="252"/>
      <c r="VB9" s="252"/>
      <c r="VC9" s="252"/>
      <c r="VD9" s="252"/>
      <c r="VE9" s="252"/>
      <c r="VF9" s="252"/>
      <c r="VG9" s="252"/>
      <c r="VH9" s="252"/>
      <c r="VI9" s="252"/>
      <c r="VJ9" s="252"/>
      <c r="VK9" s="252"/>
      <c r="VL9" s="252"/>
      <c r="VM9" s="252"/>
      <c r="VN9" s="252"/>
      <c r="VO9" s="252"/>
      <c r="VP9" s="252"/>
      <c r="VQ9" s="252"/>
      <c r="VR9" s="252"/>
      <c r="VS9" s="252"/>
      <c r="VT9" s="252"/>
      <c r="VU9" s="252"/>
      <c r="VV9" s="252"/>
      <c r="VW9" s="252"/>
      <c r="VX9" s="252"/>
      <c r="VY9" s="252"/>
      <c r="VZ9" s="252"/>
      <c r="WA9" s="252"/>
      <c r="WB9" s="252"/>
      <c r="WC9" s="252"/>
      <c r="WD9" s="252"/>
      <c r="WE9" s="252"/>
      <c r="WF9" s="252"/>
      <c r="WG9" s="252"/>
      <c r="WH9" s="252"/>
      <c r="WI9" s="252"/>
      <c r="WJ9" s="252"/>
      <c r="WK9" s="252"/>
      <c r="WL9" s="252"/>
      <c r="WM9" s="252"/>
      <c r="WN9" s="252"/>
      <c r="WO9" s="252"/>
      <c r="WP9" s="252"/>
      <c r="WQ9" s="252"/>
      <c r="WR9" s="252"/>
      <c r="WS9" s="252"/>
      <c r="WT9" s="252"/>
      <c r="WU9" s="252"/>
      <c r="WV9" s="252"/>
      <c r="WW9" s="252"/>
      <c r="WX9" s="252"/>
      <c r="WY9" s="252"/>
      <c r="WZ9" s="252"/>
      <c r="XA9" s="252"/>
      <c r="XB9" s="252"/>
      <c r="XC9" s="252"/>
      <c r="XD9" s="252"/>
      <c r="XE9" s="252"/>
      <c r="XF9" s="252"/>
      <c r="XG9" s="252"/>
      <c r="XH9" s="252"/>
      <c r="XI9" s="252"/>
      <c r="XJ9" s="252"/>
      <c r="XK9" s="252"/>
      <c r="XL9" s="252"/>
      <c r="XM9" s="252"/>
      <c r="XN9" s="252"/>
      <c r="XO9" s="252"/>
      <c r="XP9" s="252"/>
      <c r="XQ9" s="252"/>
      <c r="XR9" s="252"/>
      <c r="XS9" s="252"/>
      <c r="XT9" s="252"/>
      <c r="XU9" s="252"/>
      <c r="XV9" s="252"/>
      <c r="XW9" s="252"/>
      <c r="XX9" s="252"/>
      <c r="XY9" s="252"/>
      <c r="XZ9" s="252"/>
      <c r="YA9" s="252"/>
      <c r="YB9" s="252"/>
      <c r="YC9" s="252"/>
      <c r="YD9" s="252"/>
      <c r="YE9" s="252"/>
      <c r="YF9" s="252"/>
      <c r="YG9" s="252"/>
      <c r="YH9" s="252"/>
      <c r="YI9" s="252"/>
      <c r="YJ9" s="252"/>
      <c r="YK9" s="252"/>
      <c r="YL9" s="252"/>
      <c r="YM9" s="252"/>
      <c r="YN9" s="252"/>
      <c r="YO9" s="252"/>
      <c r="YP9" s="252"/>
      <c r="YQ9" s="252"/>
      <c r="YR9" s="252"/>
      <c r="YS9" s="252"/>
      <c r="YT9" s="252"/>
      <c r="YU9" s="252"/>
      <c r="YV9" s="252"/>
      <c r="YW9" s="252"/>
      <c r="YX9" s="252"/>
      <c r="YY9" s="252"/>
      <c r="YZ9" s="252"/>
      <c r="ZA9" s="252"/>
      <c r="ZB9" s="252"/>
      <c r="ZC9" s="252"/>
      <c r="ZD9" s="252"/>
      <c r="ZE9" s="252"/>
      <c r="ZF9" s="252"/>
      <c r="ZG9" s="252"/>
      <c r="ZH9" s="252"/>
      <c r="ZI9" s="252"/>
      <c r="ZJ9" s="252"/>
      <c r="ZK9" s="252"/>
      <c r="ZL9" s="252"/>
      <c r="ZM9" s="252"/>
      <c r="ZN9" s="252"/>
      <c r="ZO9" s="252"/>
      <c r="ZP9" s="252"/>
      <c r="ZQ9" s="252"/>
      <c r="ZR9" s="252"/>
      <c r="ZS9" s="252"/>
      <c r="ZT9" s="252"/>
      <c r="ZU9" s="252"/>
      <c r="ZV9" s="252"/>
      <c r="ZW9" s="252"/>
      <c r="ZX9" s="252"/>
      <c r="ZY9" s="252"/>
      <c r="ZZ9" s="252"/>
      <c r="AAA9" s="252"/>
      <c r="AAB9" s="252"/>
      <c r="AAC9" s="252"/>
      <c r="AAD9" s="252"/>
      <c r="AAE9" s="252"/>
      <c r="AAF9" s="252"/>
      <c r="AAG9" s="252"/>
      <c r="AAH9" s="252"/>
      <c r="AAI9" s="252"/>
      <c r="AAJ9" s="252"/>
      <c r="AAK9" s="252"/>
      <c r="AAL9" s="252"/>
      <c r="AAM9" s="252"/>
      <c r="AAN9" s="252"/>
      <c r="AAO9" s="252"/>
      <c r="AAP9" s="252"/>
      <c r="AAQ9" s="252"/>
      <c r="AAR9" s="252"/>
      <c r="AAS9" s="252"/>
      <c r="AAT9" s="252"/>
      <c r="AAU9" s="252"/>
      <c r="AAV9" s="252"/>
      <c r="AAW9" s="252"/>
      <c r="AAX9" s="252"/>
      <c r="AAY9" s="252"/>
      <c r="AAZ9" s="252"/>
      <c r="ABA9" s="252"/>
      <c r="ABB9" s="252"/>
      <c r="ABC9" s="252"/>
      <c r="ABD9" s="252"/>
      <c r="ABE9" s="252"/>
      <c r="ABF9" s="252"/>
      <c r="ABG9" s="252"/>
      <c r="ABH9" s="252"/>
      <c r="ABI9" s="252"/>
      <c r="ABJ9" s="252"/>
      <c r="ABK9" s="252"/>
      <c r="ABL9" s="252"/>
      <c r="ABM9" s="252"/>
      <c r="ABN9" s="252"/>
      <c r="ABO9" s="252"/>
      <c r="ABP9" s="252"/>
      <c r="ABQ9" s="252"/>
      <c r="ABR9" s="252"/>
      <c r="ABS9" s="252"/>
      <c r="ABT9" s="252"/>
      <c r="ABU9" s="252"/>
      <c r="ABV9" s="252"/>
      <c r="ABW9" s="252"/>
      <c r="ABX9" s="252"/>
      <c r="ABY9" s="252"/>
      <c r="ABZ9" s="252"/>
      <c r="ACA9" s="252"/>
      <c r="ACB9" s="252"/>
      <c r="ACC9" s="252"/>
      <c r="ACD9" s="252"/>
      <c r="ACE9" s="252"/>
      <c r="ACF9" s="252"/>
      <c r="ACG9" s="252"/>
      <c r="ACH9" s="252"/>
      <c r="ACI9" s="252"/>
      <c r="ACJ9" s="252"/>
      <c r="ACK9" s="252"/>
      <c r="ACL9" s="252"/>
      <c r="ACM9" s="252"/>
      <c r="ACN9" s="252"/>
      <c r="ACO9" s="252"/>
      <c r="ACP9" s="252"/>
      <c r="ACQ9" s="252"/>
      <c r="ACR9" s="252"/>
      <c r="ACS9" s="252"/>
      <c r="ACT9" s="252"/>
      <c r="ACU9" s="252"/>
      <c r="ACV9" s="252"/>
      <c r="ACW9" s="252"/>
      <c r="ACX9" s="252"/>
      <c r="ACY9" s="252"/>
      <c r="ACZ9" s="252"/>
      <c r="ADA9" s="252"/>
      <c r="ADB9" s="252"/>
      <c r="ADC9" s="252"/>
      <c r="ADD9" s="252"/>
      <c r="ADE9" s="252"/>
      <c r="ADF9" s="252"/>
      <c r="ADG9" s="252"/>
      <c r="ADH9" s="252"/>
      <c r="ADI9" s="252"/>
      <c r="ADJ9" s="252"/>
      <c r="ADK9" s="252"/>
      <c r="ADL9" s="252"/>
      <c r="ADM9" s="252"/>
      <c r="ADN9" s="252"/>
      <c r="ADO9" s="252"/>
      <c r="ADP9" s="252"/>
      <c r="ADQ9" s="252"/>
      <c r="ADR9" s="252"/>
      <c r="ADS9" s="252"/>
      <c r="ADT9" s="252"/>
      <c r="ADU9" s="252"/>
      <c r="ADV9" s="252"/>
      <c r="ADW9" s="252"/>
      <c r="ADX9" s="252"/>
      <c r="ADY9" s="252"/>
      <c r="ADZ9" s="252"/>
      <c r="AEA9" s="252"/>
      <c r="AEB9" s="252"/>
      <c r="AEC9" s="252"/>
      <c r="AED9" s="252"/>
      <c r="AEE9" s="252"/>
      <c r="AEF9" s="252"/>
      <c r="AEG9" s="252"/>
      <c r="AEH9" s="252"/>
      <c r="AEI9" s="252"/>
      <c r="AEJ9" s="252"/>
      <c r="AEK9" s="252"/>
      <c r="AEL9" s="252"/>
      <c r="AEM9" s="252"/>
      <c r="AEN9" s="252"/>
      <c r="AEO9" s="252"/>
      <c r="AEP9" s="252"/>
      <c r="AEQ9" s="252"/>
      <c r="AER9" s="252"/>
      <c r="AES9" s="252"/>
      <c r="AET9" s="252"/>
      <c r="AEU9" s="252"/>
      <c r="AEV9" s="252"/>
      <c r="AEW9" s="252"/>
      <c r="AEX9" s="252"/>
      <c r="AEY9" s="252"/>
      <c r="AEZ9" s="252"/>
      <c r="AFA9" s="252"/>
      <c r="AFB9" s="252"/>
      <c r="AFC9" s="252"/>
      <c r="AFD9" s="252"/>
      <c r="AFE9" s="252"/>
      <c r="AFF9" s="252"/>
      <c r="AFG9" s="252"/>
      <c r="AFH9" s="252"/>
      <c r="AFI9" s="252"/>
      <c r="AFJ9" s="252"/>
      <c r="AFK9" s="252"/>
      <c r="AFL9" s="252"/>
      <c r="AFM9" s="252"/>
      <c r="AFN9" s="252"/>
      <c r="AFO9" s="252"/>
      <c r="AFP9" s="252"/>
      <c r="AFQ9" s="252"/>
      <c r="AFR9" s="252"/>
      <c r="AFS9" s="252"/>
      <c r="AFT9" s="252"/>
      <c r="AFU9" s="252"/>
      <c r="AFV9" s="252"/>
      <c r="AFW9" s="252"/>
      <c r="AFX9" s="252"/>
      <c r="AFY9" s="252"/>
      <c r="AFZ9" s="252"/>
      <c r="AGA9" s="252"/>
      <c r="AGB9" s="252"/>
      <c r="AGC9" s="252"/>
      <c r="AGD9" s="252"/>
      <c r="AGE9" s="252"/>
      <c r="AGF9" s="252"/>
      <c r="AGG9" s="252"/>
      <c r="AGH9" s="252"/>
      <c r="AGI9" s="252"/>
      <c r="AGJ9" s="252"/>
      <c r="AGK9" s="252"/>
      <c r="AGL9" s="252"/>
      <c r="AGM9" s="252"/>
      <c r="AGN9" s="252"/>
      <c r="AGO9" s="252"/>
      <c r="AGP9" s="252"/>
      <c r="AGQ9" s="252"/>
      <c r="AGR9" s="252"/>
      <c r="AGS9" s="252"/>
      <c r="AGT9" s="252"/>
      <c r="AGU9" s="252"/>
      <c r="AGV9" s="252"/>
      <c r="AGW9" s="252"/>
      <c r="AGX9" s="252"/>
      <c r="AGY9" s="252"/>
      <c r="AGZ9" s="252"/>
      <c r="AHA9" s="252"/>
      <c r="AHB9" s="252"/>
      <c r="AHC9" s="252"/>
      <c r="AHD9" s="252"/>
      <c r="AHE9" s="252"/>
      <c r="AHF9" s="252"/>
      <c r="AHG9" s="252"/>
      <c r="AHH9" s="252"/>
      <c r="AHI9" s="252"/>
      <c r="AHJ9" s="252"/>
      <c r="AHK9" s="252"/>
      <c r="AHL9" s="252"/>
      <c r="AHM9" s="252"/>
      <c r="AHN9" s="252"/>
      <c r="AHO9" s="252"/>
      <c r="AHP9" s="252"/>
      <c r="AHQ9" s="252"/>
      <c r="AHR9" s="252"/>
      <c r="AHS9" s="252"/>
      <c r="AHT9" s="252"/>
      <c r="AHU9" s="252"/>
      <c r="AHV9" s="252"/>
      <c r="AHW9" s="252"/>
      <c r="AHX9" s="252"/>
      <c r="AHY9" s="252"/>
      <c r="AHZ9" s="252"/>
      <c r="AIA9" s="252"/>
      <c r="AIB9" s="252"/>
      <c r="AIC9" s="252"/>
      <c r="AID9" s="252"/>
      <c r="AIE9" s="252"/>
      <c r="AIF9" s="252"/>
      <c r="AIG9" s="252"/>
      <c r="AIH9" s="252"/>
      <c r="AII9" s="252"/>
      <c r="AIJ9" s="252"/>
      <c r="AIK9" s="252"/>
      <c r="AIL9" s="252"/>
      <c r="AIM9" s="252"/>
      <c r="AIN9" s="252"/>
      <c r="AIO9" s="252"/>
      <c r="AIP9" s="252"/>
      <c r="AIQ9" s="252"/>
      <c r="AIR9" s="252"/>
      <c r="AIS9" s="252"/>
      <c r="AIT9" s="252"/>
      <c r="AIU9" s="252"/>
      <c r="AIV9" s="252"/>
      <c r="AIW9" s="252"/>
      <c r="AIX9" s="252"/>
      <c r="AIY9" s="252"/>
      <c r="AIZ9" s="252"/>
      <c r="AJA9" s="252"/>
      <c r="AJB9" s="252"/>
      <c r="AJC9" s="252"/>
      <c r="AJD9" s="252"/>
      <c r="AJE9" s="252"/>
      <c r="AJF9" s="252"/>
      <c r="AJG9" s="252"/>
      <c r="AJH9" s="252"/>
      <c r="AJI9" s="252"/>
      <c r="AJJ9" s="252"/>
      <c r="AJK9" s="252"/>
      <c r="AJL9" s="252"/>
      <c r="AJM9" s="252"/>
      <c r="AJN9" s="252"/>
      <c r="AJO9" s="252"/>
      <c r="AJP9" s="252"/>
      <c r="AJQ9" s="252"/>
      <c r="AJR9" s="252"/>
      <c r="AJS9" s="252"/>
      <c r="AJT9" s="252"/>
      <c r="AJU9" s="252"/>
      <c r="AJV9" s="252"/>
      <c r="AJW9" s="252"/>
      <c r="AJX9" s="252"/>
      <c r="AJY9" s="252"/>
      <c r="AJZ9" s="252"/>
      <c r="AKA9" s="252"/>
      <c r="AKB9" s="252"/>
      <c r="AKC9" s="252"/>
      <c r="AKD9" s="252"/>
      <c r="AKE9" s="252"/>
      <c r="AKF9" s="252"/>
      <c r="AKG9" s="252"/>
      <c r="AKH9" s="252"/>
      <c r="AKI9" s="252"/>
      <c r="AKJ9" s="252"/>
      <c r="AKK9" s="252"/>
      <c r="AKL9" s="252"/>
      <c r="AKM9" s="252"/>
      <c r="AKN9" s="252"/>
      <c r="AKO9" s="252"/>
      <c r="AKP9" s="252"/>
      <c r="AKQ9" s="252"/>
      <c r="AKR9" s="252"/>
      <c r="AKS9" s="252"/>
      <c r="AKT9" s="252"/>
      <c r="AKU9" s="252"/>
      <c r="AKV9" s="252"/>
      <c r="AKW9" s="252"/>
      <c r="AKX9" s="252"/>
      <c r="AKY9" s="252"/>
      <c r="AKZ9" s="252"/>
      <c r="ALA9" s="252"/>
      <c r="ALB9" s="252"/>
      <c r="ALC9" s="252"/>
      <c r="ALD9" s="252"/>
      <c r="ALE9" s="252"/>
      <c r="ALF9" s="252"/>
      <c r="ALG9" s="252"/>
      <c r="ALH9" s="252"/>
      <c r="ALI9" s="252"/>
      <c r="ALJ9" s="252"/>
      <c r="ALK9" s="252"/>
      <c r="ALL9" s="252"/>
      <c r="ALM9" s="252"/>
      <c r="ALN9" s="252"/>
      <c r="ALO9" s="252"/>
      <c r="ALP9" s="252"/>
      <c r="ALQ9" s="252"/>
      <c r="ALR9" s="252"/>
      <c r="ALS9" s="252"/>
      <c r="ALT9" s="252"/>
      <c r="ALU9" s="252"/>
      <c r="ALV9" s="252"/>
      <c r="ALW9" s="252"/>
      <c r="ALX9" s="252"/>
      <c r="ALY9" s="252"/>
      <c r="ALZ9" s="252"/>
      <c r="AMA9" s="252"/>
      <c r="AMB9" s="252"/>
      <c r="AMC9" s="252"/>
      <c r="AMD9" s="252"/>
      <c r="AME9" s="252"/>
      <c r="AMF9" s="252"/>
      <c r="AMG9" s="252"/>
      <c r="AMH9" s="252"/>
      <c r="AMI9" s="252"/>
      <c r="AMJ9" s="252"/>
    </row>
    <row r="10" customFormat="false" ht="17.25" hidden="false" customHeight="true" outlineLevel="0" collapsed="false">
      <c r="A10" s="248" t="s">
        <v>438</v>
      </c>
      <c r="B10" s="250" t="n">
        <v>123109</v>
      </c>
      <c r="C10" s="250" t="n">
        <v>1284251</v>
      </c>
      <c r="D10" s="250" t="n">
        <v>159258</v>
      </c>
      <c r="E10" s="250" t="n">
        <v>246867</v>
      </c>
      <c r="F10" s="250" t="n">
        <v>330206</v>
      </c>
      <c r="G10" s="250" t="n">
        <v>498053</v>
      </c>
      <c r="H10" s="248" t="s">
        <v>438</v>
      </c>
      <c r="I10" s="250" t="n">
        <v>385359</v>
      </c>
      <c r="J10" s="250" t="n">
        <v>2766145</v>
      </c>
      <c r="K10" s="250" t="n">
        <v>7440059</v>
      </c>
      <c r="L10" s="250" t="n">
        <v>3938359</v>
      </c>
      <c r="M10" s="250" t="n">
        <v>886809</v>
      </c>
      <c r="N10" s="250" t="n">
        <v>2640117</v>
      </c>
      <c r="O10" s="250" t="n">
        <v>1405104</v>
      </c>
      <c r="P10" s="256"/>
      <c r="Q10" s="256"/>
      <c r="R10" s="256"/>
      <c r="S10" s="256"/>
      <c r="T10" s="256"/>
      <c r="U10" s="256"/>
      <c r="V10" s="256"/>
      <c r="W10" s="256"/>
      <c r="X10" s="256"/>
      <c r="Y10" s="256"/>
      <c r="Z10" s="256"/>
      <c r="AA10" s="256"/>
      <c r="AB10" s="256"/>
      <c r="AC10" s="256"/>
      <c r="AD10" s="256"/>
      <c r="AE10" s="256"/>
      <c r="AF10" s="256"/>
      <c r="AG10" s="256"/>
      <c r="AH10" s="256"/>
      <c r="AI10" s="256"/>
      <c r="AJ10" s="256"/>
      <c r="AK10" s="256"/>
      <c r="AL10" s="256"/>
      <c r="AM10" s="256"/>
      <c r="AN10" s="256"/>
      <c r="AO10" s="256"/>
      <c r="AP10" s="256"/>
      <c r="AQ10" s="256"/>
      <c r="AR10" s="256"/>
      <c r="AS10" s="256"/>
      <c r="AT10" s="256"/>
      <c r="AU10" s="256"/>
      <c r="AV10" s="256"/>
      <c r="AW10" s="256"/>
      <c r="AX10" s="256"/>
      <c r="AY10" s="256"/>
      <c r="AZ10" s="256"/>
      <c r="BA10" s="256"/>
      <c r="BB10" s="256"/>
      <c r="BC10" s="256"/>
      <c r="BD10" s="256"/>
      <c r="BE10" s="256"/>
      <c r="BF10" s="256"/>
      <c r="BG10" s="256"/>
      <c r="BH10" s="256"/>
      <c r="BI10" s="256"/>
      <c r="BJ10" s="256"/>
      <c r="BK10" s="256"/>
      <c r="BL10" s="256"/>
      <c r="BM10" s="256"/>
      <c r="BN10" s="256"/>
      <c r="BO10" s="256"/>
      <c r="BP10" s="256"/>
      <c r="BQ10" s="256"/>
      <c r="BR10" s="256"/>
      <c r="BS10" s="256"/>
      <c r="BT10" s="256"/>
      <c r="BU10" s="256"/>
      <c r="BV10" s="256"/>
      <c r="BW10" s="256"/>
      <c r="BX10" s="256"/>
      <c r="BY10" s="256"/>
      <c r="BZ10" s="256"/>
      <c r="CA10" s="256"/>
      <c r="CB10" s="256"/>
      <c r="CC10" s="256"/>
      <c r="CD10" s="256"/>
      <c r="CE10" s="256"/>
      <c r="CF10" s="256"/>
      <c r="CG10" s="256"/>
      <c r="CH10" s="256"/>
      <c r="CI10" s="256"/>
      <c r="CJ10" s="256"/>
      <c r="CK10" s="256"/>
      <c r="CL10" s="256"/>
      <c r="CM10" s="256"/>
      <c r="CN10" s="256"/>
      <c r="CO10" s="256"/>
      <c r="CP10" s="256"/>
      <c r="CQ10" s="256"/>
      <c r="CR10" s="256"/>
      <c r="CS10" s="256"/>
      <c r="CT10" s="256"/>
      <c r="CU10" s="256"/>
      <c r="CV10" s="256"/>
      <c r="CW10" s="256"/>
      <c r="CX10" s="256"/>
      <c r="CY10" s="256"/>
      <c r="CZ10" s="256"/>
      <c r="DA10" s="256"/>
      <c r="DB10" s="256"/>
      <c r="DC10" s="256"/>
      <c r="DD10" s="256"/>
      <c r="DE10" s="256"/>
      <c r="DF10" s="256"/>
      <c r="DG10" s="256"/>
      <c r="DH10" s="256"/>
      <c r="DI10" s="256"/>
      <c r="DJ10" s="256"/>
      <c r="DK10" s="256"/>
      <c r="DL10" s="256"/>
      <c r="DM10" s="256"/>
      <c r="DN10" s="256"/>
      <c r="DO10" s="256"/>
      <c r="DP10" s="256"/>
      <c r="DQ10" s="256"/>
      <c r="DR10" s="256"/>
      <c r="DS10" s="256"/>
      <c r="DT10" s="256"/>
      <c r="DU10" s="256"/>
      <c r="DV10" s="256"/>
      <c r="DW10" s="256"/>
      <c r="DX10" s="256"/>
      <c r="DY10" s="256"/>
      <c r="DZ10" s="256"/>
      <c r="EA10" s="256"/>
      <c r="EB10" s="256"/>
      <c r="EC10" s="256"/>
      <c r="ED10" s="256"/>
      <c r="EE10" s="256"/>
      <c r="EF10" s="256"/>
      <c r="EG10" s="256"/>
      <c r="EH10" s="256"/>
      <c r="EI10" s="256"/>
      <c r="EJ10" s="256"/>
      <c r="EK10" s="256"/>
      <c r="EL10" s="256"/>
      <c r="EM10" s="256"/>
      <c r="EN10" s="256"/>
      <c r="EO10" s="256"/>
      <c r="EP10" s="256"/>
      <c r="EQ10" s="256"/>
      <c r="ER10" s="256"/>
      <c r="ES10" s="256"/>
      <c r="ET10" s="256"/>
      <c r="EU10" s="256"/>
      <c r="EV10" s="256"/>
      <c r="EW10" s="256"/>
      <c r="EX10" s="256"/>
      <c r="EY10" s="256"/>
      <c r="EZ10" s="256"/>
      <c r="FA10" s="256"/>
      <c r="FB10" s="256"/>
      <c r="FC10" s="256"/>
      <c r="FD10" s="256"/>
      <c r="FE10" s="256"/>
      <c r="FF10" s="256"/>
      <c r="FG10" s="256"/>
      <c r="FH10" s="256"/>
      <c r="FI10" s="256"/>
      <c r="FJ10" s="256"/>
      <c r="FK10" s="256"/>
      <c r="FL10" s="256"/>
      <c r="FM10" s="256"/>
      <c r="FN10" s="256"/>
      <c r="FO10" s="256"/>
      <c r="FP10" s="256"/>
      <c r="FQ10" s="256"/>
      <c r="FR10" s="256"/>
      <c r="FS10" s="256"/>
      <c r="FT10" s="256"/>
      <c r="FU10" s="256"/>
      <c r="FV10" s="256"/>
      <c r="FW10" s="256"/>
      <c r="FX10" s="256"/>
      <c r="FY10" s="256"/>
      <c r="FZ10" s="256"/>
      <c r="GA10" s="256"/>
      <c r="GB10" s="256"/>
      <c r="GC10" s="256"/>
      <c r="GD10" s="256"/>
      <c r="GE10" s="256"/>
      <c r="GF10" s="256"/>
      <c r="GG10" s="256"/>
      <c r="GH10" s="256"/>
      <c r="GI10" s="256"/>
      <c r="GJ10" s="256"/>
      <c r="GK10" s="256"/>
      <c r="GL10" s="256"/>
      <c r="GM10" s="256"/>
      <c r="GN10" s="256"/>
      <c r="GO10" s="256"/>
      <c r="GP10" s="256"/>
      <c r="GQ10" s="256"/>
      <c r="GR10" s="256"/>
      <c r="GS10" s="256"/>
      <c r="GT10" s="256"/>
      <c r="GU10" s="256"/>
      <c r="GV10" s="256"/>
      <c r="GW10" s="256"/>
      <c r="GX10" s="256"/>
      <c r="GY10" s="256"/>
      <c r="GZ10" s="256"/>
      <c r="HA10" s="256"/>
      <c r="HB10" s="256"/>
      <c r="HC10" s="256"/>
      <c r="HD10" s="256"/>
      <c r="HE10" s="256"/>
      <c r="HF10" s="256"/>
      <c r="HG10" s="256"/>
      <c r="HH10" s="256"/>
      <c r="HI10" s="256"/>
      <c r="HJ10" s="256"/>
      <c r="HK10" s="256"/>
      <c r="HL10" s="256"/>
      <c r="HM10" s="256"/>
      <c r="HN10" s="256"/>
      <c r="HO10" s="256"/>
      <c r="HP10" s="256"/>
      <c r="HQ10" s="256"/>
      <c r="HR10" s="256"/>
      <c r="HS10" s="256"/>
      <c r="HT10" s="256"/>
      <c r="HU10" s="256"/>
      <c r="HV10" s="256"/>
      <c r="HW10" s="256"/>
      <c r="HX10" s="256"/>
      <c r="HY10" s="256"/>
      <c r="HZ10" s="256"/>
      <c r="IA10" s="256"/>
      <c r="IB10" s="256"/>
      <c r="IC10" s="256"/>
      <c r="ID10" s="256"/>
      <c r="IE10" s="256"/>
      <c r="IF10" s="256"/>
      <c r="IG10" s="256"/>
      <c r="IH10" s="256"/>
      <c r="II10" s="256"/>
      <c r="IJ10" s="256"/>
      <c r="IK10" s="256"/>
      <c r="IL10" s="256"/>
      <c r="IM10" s="256"/>
      <c r="IN10" s="256"/>
      <c r="IO10" s="256"/>
      <c r="IP10" s="256"/>
      <c r="IQ10" s="256"/>
      <c r="IR10" s="256"/>
      <c r="IS10" s="256"/>
      <c r="IT10" s="256"/>
      <c r="IU10" s="256"/>
      <c r="IV10" s="256"/>
      <c r="IW10" s="256"/>
      <c r="IX10" s="256"/>
      <c r="IY10" s="256"/>
      <c r="IZ10" s="256"/>
      <c r="JA10" s="256"/>
      <c r="JB10" s="256"/>
      <c r="JC10" s="256"/>
      <c r="JD10" s="256"/>
      <c r="JE10" s="256"/>
      <c r="JF10" s="256"/>
      <c r="JG10" s="256"/>
      <c r="JH10" s="256"/>
      <c r="JI10" s="256"/>
      <c r="JJ10" s="256"/>
      <c r="JK10" s="256"/>
      <c r="JL10" s="256"/>
      <c r="JM10" s="256"/>
      <c r="JN10" s="256"/>
      <c r="JO10" s="256"/>
      <c r="JP10" s="256"/>
      <c r="JQ10" s="256"/>
      <c r="JR10" s="256"/>
      <c r="JS10" s="256"/>
      <c r="JT10" s="256"/>
      <c r="JU10" s="256"/>
      <c r="JV10" s="256"/>
      <c r="JW10" s="256"/>
      <c r="JX10" s="256"/>
      <c r="JY10" s="256"/>
      <c r="JZ10" s="256"/>
      <c r="KA10" s="256"/>
      <c r="KB10" s="256"/>
      <c r="KC10" s="256"/>
      <c r="KD10" s="256"/>
      <c r="KE10" s="256"/>
      <c r="KF10" s="256"/>
      <c r="KG10" s="256"/>
      <c r="KH10" s="256"/>
      <c r="KI10" s="256"/>
      <c r="KJ10" s="256"/>
      <c r="KK10" s="256"/>
      <c r="KL10" s="256"/>
      <c r="KM10" s="256"/>
      <c r="KN10" s="256"/>
      <c r="KO10" s="256"/>
      <c r="KP10" s="256"/>
      <c r="KQ10" s="256"/>
      <c r="KR10" s="256"/>
      <c r="KS10" s="256"/>
      <c r="KT10" s="256"/>
      <c r="KU10" s="256"/>
      <c r="KV10" s="256"/>
      <c r="KW10" s="256"/>
      <c r="KX10" s="256"/>
      <c r="KY10" s="256"/>
      <c r="KZ10" s="256"/>
      <c r="LA10" s="256"/>
      <c r="LB10" s="256"/>
      <c r="LC10" s="256"/>
      <c r="LD10" s="256"/>
      <c r="LE10" s="256"/>
      <c r="LF10" s="256"/>
      <c r="LG10" s="256"/>
      <c r="LH10" s="256"/>
      <c r="LI10" s="256"/>
      <c r="LJ10" s="256"/>
      <c r="LK10" s="256"/>
      <c r="LL10" s="256"/>
      <c r="LM10" s="256"/>
      <c r="LN10" s="256"/>
      <c r="LO10" s="256"/>
      <c r="LP10" s="256"/>
      <c r="LQ10" s="256"/>
      <c r="LR10" s="256"/>
      <c r="LS10" s="256"/>
      <c r="LT10" s="256"/>
      <c r="LU10" s="256"/>
      <c r="LV10" s="256"/>
      <c r="LW10" s="256"/>
      <c r="LX10" s="256"/>
      <c r="LY10" s="256"/>
      <c r="LZ10" s="256"/>
      <c r="MA10" s="256"/>
      <c r="MB10" s="256"/>
      <c r="MC10" s="256"/>
      <c r="MD10" s="256"/>
      <c r="ME10" s="256"/>
      <c r="MF10" s="256"/>
      <c r="MG10" s="256"/>
      <c r="MH10" s="256"/>
      <c r="MI10" s="256"/>
      <c r="MJ10" s="256"/>
      <c r="MK10" s="256"/>
      <c r="ML10" s="256"/>
      <c r="MM10" s="256"/>
      <c r="MN10" s="256"/>
      <c r="MO10" s="256"/>
      <c r="MP10" s="256"/>
      <c r="MQ10" s="256"/>
      <c r="MR10" s="256"/>
      <c r="MS10" s="256"/>
      <c r="MT10" s="256"/>
      <c r="MU10" s="256"/>
      <c r="MV10" s="256"/>
      <c r="MW10" s="256"/>
      <c r="MX10" s="256"/>
      <c r="MY10" s="256"/>
      <c r="MZ10" s="256"/>
      <c r="NA10" s="256"/>
      <c r="NB10" s="256"/>
      <c r="NC10" s="256"/>
      <c r="ND10" s="256"/>
      <c r="NE10" s="256"/>
      <c r="NF10" s="256"/>
      <c r="NG10" s="256"/>
      <c r="NH10" s="256"/>
      <c r="NI10" s="256"/>
      <c r="NJ10" s="256"/>
      <c r="NK10" s="256"/>
      <c r="NL10" s="256"/>
      <c r="NM10" s="256"/>
      <c r="NN10" s="256"/>
      <c r="NO10" s="256"/>
      <c r="NP10" s="256"/>
      <c r="NQ10" s="256"/>
      <c r="NR10" s="256"/>
      <c r="NS10" s="256"/>
      <c r="NT10" s="256"/>
      <c r="NU10" s="256"/>
      <c r="NV10" s="256"/>
      <c r="NW10" s="256"/>
      <c r="NX10" s="256"/>
      <c r="NY10" s="256"/>
      <c r="NZ10" s="256"/>
      <c r="OA10" s="256"/>
      <c r="OB10" s="256"/>
      <c r="OC10" s="256"/>
      <c r="OD10" s="256"/>
      <c r="OE10" s="256"/>
      <c r="OF10" s="256"/>
      <c r="OG10" s="256"/>
      <c r="OH10" s="256"/>
      <c r="OI10" s="256"/>
      <c r="OJ10" s="256"/>
      <c r="OK10" s="256"/>
      <c r="OL10" s="256"/>
      <c r="OM10" s="256"/>
      <c r="ON10" s="256"/>
      <c r="OO10" s="256"/>
      <c r="OP10" s="256"/>
      <c r="OQ10" s="256"/>
      <c r="OR10" s="256"/>
      <c r="OS10" s="256"/>
      <c r="OT10" s="256"/>
      <c r="OU10" s="256"/>
      <c r="OV10" s="256"/>
      <c r="OW10" s="256"/>
      <c r="OX10" s="256"/>
      <c r="OY10" s="256"/>
      <c r="OZ10" s="256"/>
      <c r="PA10" s="256"/>
      <c r="PB10" s="256"/>
      <c r="PC10" s="256"/>
      <c r="PD10" s="256"/>
      <c r="PE10" s="256"/>
      <c r="PF10" s="256"/>
      <c r="PG10" s="256"/>
      <c r="PH10" s="256"/>
      <c r="PI10" s="256"/>
      <c r="PJ10" s="256"/>
      <c r="PK10" s="256"/>
      <c r="PL10" s="256"/>
      <c r="PM10" s="256"/>
      <c r="PN10" s="256"/>
      <c r="PO10" s="256"/>
      <c r="PP10" s="256"/>
      <c r="PQ10" s="256"/>
      <c r="PR10" s="256"/>
      <c r="PS10" s="256"/>
      <c r="PT10" s="256"/>
      <c r="PU10" s="256"/>
      <c r="PV10" s="256"/>
      <c r="PW10" s="256"/>
      <c r="PX10" s="256"/>
      <c r="PY10" s="256"/>
      <c r="PZ10" s="256"/>
      <c r="QA10" s="256"/>
      <c r="QB10" s="256"/>
      <c r="QC10" s="256"/>
      <c r="QD10" s="256"/>
      <c r="QE10" s="256"/>
      <c r="QF10" s="256"/>
      <c r="QG10" s="256"/>
      <c r="QH10" s="256"/>
      <c r="QI10" s="256"/>
      <c r="QJ10" s="256"/>
      <c r="QK10" s="256"/>
      <c r="QL10" s="256"/>
      <c r="QM10" s="256"/>
      <c r="QN10" s="256"/>
      <c r="QO10" s="256"/>
      <c r="QP10" s="256"/>
      <c r="QQ10" s="256"/>
      <c r="QR10" s="256"/>
      <c r="QS10" s="256"/>
      <c r="QT10" s="256"/>
      <c r="QU10" s="256"/>
      <c r="QV10" s="256"/>
      <c r="QW10" s="256"/>
      <c r="QX10" s="256"/>
      <c r="QY10" s="256"/>
      <c r="QZ10" s="256"/>
      <c r="RA10" s="256"/>
      <c r="RB10" s="256"/>
      <c r="RC10" s="256"/>
      <c r="RD10" s="256"/>
      <c r="RE10" s="256"/>
      <c r="RF10" s="256"/>
      <c r="RG10" s="256"/>
      <c r="RH10" s="256"/>
      <c r="RI10" s="256"/>
      <c r="RJ10" s="256"/>
      <c r="RK10" s="256"/>
      <c r="RL10" s="256"/>
      <c r="RM10" s="256"/>
      <c r="RN10" s="256"/>
      <c r="RO10" s="256"/>
      <c r="RP10" s="256"/>
      <c r="RQ10" s="256"/>
      <c r="RR10" s="256"/>
      <c r="RS10" s="256"/>
      <c r="RT10" s="256"/>
      <c r="RU10" s="256"/>
      <c r="RV10" s="256"/>
      <c r="RW10" s="256"/>
      <c r="RX10" s="256"/>
      <c r="RY10" s="256"/>
      <c r="RZ10" s="256"/>
      <c r="SA10" s="256"/>
      <c r="SB10" s="256"/>
      <c r="SC10" s="256"/>
      <c r="SD10" s="256"/>
      <c r="SE10" s="256"/>
      <c r="SF10" s="256"/>
      <c r="SG10" s="256"/>
      <c r="SH10" s="256"/>
      <c r="SI10" s="256"/>
      <c r="SJ10" s="256"/>
      <c r="SK10" s="256"/>
      <c r="SL10" s="256"/>
      <c r="SM10" s="256"/>
      <c r="SN10" s="256"/>
      <c r="SO10" s="256"/>
      <c r="SP10" s="256"/>
      <c r="SQ10" s="256"/>
      <c r="SR10" s="256"/>
      <c r="SS10" s="256"/>
      <c r="ST10" s="256"/>
      <c r="SU10" s="256"/>
      <c r="SV10" s="256"/>
      <c r="SW10" s="256"/>
      <c r="SX10" s="256"/>
      <c r="SY10" s="256"/>
      <c r="SZ10" s="256"/>
      <c r="TA10" s="256"/>
      <c r="TB10" s="256"/>
      <c r="TC10" s="256"/>
      <c r="TD10" s="256"/>
      <c r="TE10" s="256"/>
      <c r="TF10" s="256"/>
      <c r="TG10" s="256"/>
      <c r="TH10" s="256"/>
      <c r="TI10" s="256"/>
      <c r="TJ10" s="256"/>
      <c r="TK10" s="256"/>
      <c r="TL10" s="256"/>
      <c r="TM10" s="256"/>
      <c r="TN10" s="256"/>
      <c r="TO10" s="256"/>
      <c r="TP10" s="256"/>
      <c r="TQ10" s="256"/>
      <c r="TR10" s="256"/>
      <c r="TS10" s="256"/>
      <c r="TT10" s="256"/>
      <c r="TU10" s="256"/>
      <c r="TV10" s="256"/>
      <c r="TW10" s="256"/>
      <c r="TX10" s="256"/>
      <c r="TY10" s="256"/>
      <c r="TZ10" s="256"/>
      <c r="UA10" s="256"/>
      <c r="UB10" s="256"/>
      <c r="UC10" s="256"/>
      <c r="UD10" s="256"/>
      <c r="UE10" s="256"/>
      <c r="UF10" s="256"/>
      <c r="UG10" s="256"/>
      <c r="UH10" s="256"/>
      <c r="UI10" s="256"/>
      <c r="UJ10" s="256"/>
      <c r="UK10" s="256"/>
      <c r="UL10" s="256"/>
      <c r="UM10" s="256"/>
      <c r="UN10" s="256"/>
      <c r="UO10" s="256"/>
      <c r="UP10" s="256"/>
      <c r="UQ10" s="256"/>
      <c r="UR10" s="256"/>
      <c r="US10" s="256"/>
      <c r="UT10" s="256"/>
      <c r="UU10" s="256"/>
      <c r="UV10" s="256"/>
      <c r="UW10" s="256"/>
      <c r="UX10" s="256"/>
      <c r="UY10" s="256"/>
      <c r="UZ10" s="256"/>
      <c r="VA10" s="256"/>
      <c r="VB10" s="256"/>
      <c r="VC10" s="256"/>
      <c r="VD10" s="256"/>
      <c r="VE10" s="256"/>
      <c r="VF10" s="256"/>
      <c r="VG10" s="256"/>
      <c r="VH10" s="256"/>
      <c r="VI10" s="256"/>
      <c r="VJ10" s="256"/>
      <c r="VK10" s="256"/>
      <c r="VL10" s="256"/>
      <c r="VM10" s="256"/>
      <c r="VN10" s="256"/>
      <c r="VO10" s="256"/>
      <c r="VP10" s="256"/>
      <c r="VQ10" s="256"/>
      <c r="VR10" s="256"/>
      <c r="VS10" s="256"/>
      <c r="VT10" s="256"/>
      <c r="VU10" s="256"/>
      <c r="VV10" s="256"/>
      <c r="VW10" s="256"/>
      <c r="VX10" s="256"/>
      <c r="VY10" s="256"/>
      <c r="VZ10" s="256"/>
      <c r="WA10" s="256"/>
      <c r="WB10" s="256"/>
      <c r="WC10" s="256"/>
      <c r="WD10" s="256"/>
      <c r="WE10" s="256"/>
      <c r="WF10" s="256"/>
      <c r="WG10" s="256"/>
      <c r="WH10" s="256"/>
      <c r="WI10" s="256"/>
      <c r="WJ10" s="256"/>
      <c r="WK10" s="256"/>
      <c r="WL10" s="256"/>
      <c r="WM10" s="256"/>
      <c r="WN10" s="256"/>
      <c r="WO10" s="256"/>
      <c r="WP10" s="256"/>
      <c r="WQ10" s="256"/>
      <c r="WR10" s="256"/>
      <c r="WS10" s="256"/>
      <c r="WT10" s="256"/>
      <c r="WU10" s="256"/>
      <c r="WV10" s="256"/>
      <c r="WW10" s="256"/>
      <c r="WX10" s="256"/>
      <c r="WY10" s="256"/>
      <c r="WZ10" s="256"/>
      <c r="XA10" s="256"/>
      <c r="XB10" s="256"/>
      <c r="XC10" s="256"/>
      <c r="XD10" s="256"/>
      <c r="XE10" s="256"/>
      <c r="XF10" s="256"/>
      <c r="XG10" s="256"/>
      <c r="XH10" s="256"/>
      <c r="XI10" s="256"/>
      <c r="XJ10" s="256"/>
      <c r="XK10" s="256"/>
      <c r="XL10" s="256"/>
      <c r="XM10" s="256"/>
      <c r="XN10" s="256"/>
      <c r="XO10" s="256"/>
      <c r="XP10" s="256"/>
      <c r="XQ10" s="256"/>
      <c r="XR10" s="256"/>
      <c r="XS10" s="256"/>
      <c r="XT10" s="256"/>
      <c r="XU10" s="256"/>
      <c r="XV10" s="256"/>
      <c r="XW10" s="256"/>
      <c r="XX10" s="256"/>
      <c r="XY10" s="256"/>
      <c r="XZ10" s="256"/>
      <c r="YA10" s="256"/>
      <c r="YB10" s="256"/>
      <c r="YC10" s="256"/>
      <c r="YD10" s="256"/>
      <c r="YE10" s="256"/>
      <c r="YF10" s="256"/>
      <c r="YG10" s="256"/>
      <c r="YH10" s="256"/>
      <c r="YI10" s="256"/>
      <c r="YJ10" s="256"/>
      <c r="YK10" s="256"/>
      <c r="YL10" s="256"/>
      <c r="YM10" s="256"/>
      <c r="YN10" s="256"/>
      <c r="YO10" s="256"/>
      <c r="YP10" s="256"/>
      <c r="YQ10" s="256"/>
      <c r="YR10" s="256"/>
      <c r="YS10" s="256"/>
      <c r="YT10" s="256"/>
      <c r="YU10" s="256"/>
      <c r="YV10" s="256"/>
      <c r="YW10" s="256"/>
      <c r="YX10" s="256"/>
      <c r="YY10" s="256"/>
      <c r="YZ10" s="256"/>
      <c r="ZA10" s="256"/>
      <c r="ZB10" s="256"/>
      <c r="ZC10" s="256"/>
      <c r="ZD10" s="256"/>
      <c r="ZE10" s="256"/>
      <c r="ZF10" s="256"/>
      <c r="ZG10" s="256"/>
      <c r="ZH10" s="256"/>
      <c r="ZI10" s="256"/>
      <c r="ZJ10" s="256"/>
      <c r="ZK10" s="256"/>
      <c r="ZL10" s="256"/>
      <c r="ZM10" s="256"/>
      <c r="ZN10" s="256"/>
      <c r="ZO10" s="256"/>
      <c r="ZP10" s="256"/>
      <c r="ZQ10" s="256"/>
      <c r="ZR10" s="256"/>
      <c r="ZS10" s="256"/>
      <c r="ZT10" s="256"/>
      <c r="ZU10" s="256"/>
      <c r="ZV10" s="256"/>
      <c r="ZW10" s="256"/>
      <c r="ZX10" s="256"/>
      <c r="ZY10" s="256"/>
      <c r="ZZ10" s="256"/>
      <c r="AAA10" s="256"/>
      <c r="AAB10" s="256"/>
      <c r="AAC10" s="256"/>
      <c r="AAD10" s="256"/>
      <c r="AAE10" s="256"/>
      <c r="AAF10" s="256"/>
      <c r="AAG10" s="256"/>
      <c r="AAH10" s="256"/>
      <c r="AAI10" s="256"/>
      <c r="AAJ10" s="256"/>
      <c r="AAK10" s="256"/>
      <c r="AAL10" s="256"/>
      <c r="AAM10" s="256"/>
      <c r="AAN10" s="256"/>
      <c r="AAO10" s="256"/>
      <c r="AAP10" s="256"/>
      <c r="AAQ10" s="256"/>
      <c r="AAR10" s="256"/>
      <c r="AAS10" s="256"/>
      <c r="AAT10" s="256"/>
      <c r="AAU10" s="256"/>
      <c r="AAV10" s="256"/>
      <c r="AAW10" s="256"/>
      <c r="AAX10" s="256"/>
      <c r="AAY10" s="256"/>
      <c r="AAZ10" s="256"/>
      <c r="ABA10" s="256"/>
      <c r="ABB10" s="256"/>
      <c r="ABC10" s="256"/>
      <c r="ABD10" s="256"/>
      <c r="ABE10" s="256"/>
      <c r="ABF10" s="256"/>
      <c r="ABG10" s="256"/>
      <c r="ABH10" s="256"/>
      <c r="ABI10" s="256"/>
      <c r="ABJ10" s="256"/>
      <c r="ABK10" s="256"/>
      <c r="ABL10" s="256"/>
      <c r="ABM10" s="256"/>
      <c r="ABN10" s="256"/>
      <c r="ABO10" s="256"/>
      <c r="ABP10" s="256"/>
      <c r="ABQ10" s="256"/>
      <c r="ABR10" s="256"/>
      <c r="ABS10" s="256"/>
      <c r="ABT10" s="256"/>
      <c r="ABU10" s="256"/>
      <c r="ABV10" s="256"/>
      <c r="ABW10" s="256"/>
      <c r="ABX10" s="256"/>
      <c r="ABY10" s="256"/>
      <c r="ABZ10" s="256"/>
      <c r="ACA10" s="256"/>
      <c r="ACB10" s="256"/>
      <c r="ACC10" s="256"/>
      <c r="ACD10" s="256"/>
      <c r="ACE10" s="256"/>
      <c r="ACF10" s="256"/>
      <c r="ACG10" s="256"/>
      <c r="ACH10" s="256"/>
      <c r="ACI10" s="256"/>
      <c r="ACJ10" s="256"/>
      <c r="ACK10" s="256"/>
      <c r="ACL10" s="256"/>
      <c r="ACM10" s="256"/>
      <c r="ACN10" s="256"/>
      <c r="ACO10" s="256"/>
      <c r="ACP10" s="256"/>
      <c r="ACQ10" s="256"/>
      <c r="ACR10" s="256"/>
      <c r="ACS10" s="256"/>
      <c r="ACT10" s="256"/>
      <c r="ACU10" s="256"/>
      <c r="ACV10" s="256"/>
      <c r="ACW10" s="256"/>
      <c r="ACX10" s="256"/>
      <c r="ACY10" s="256"/>
      <c r="ACZ10" s="256"/>
      <c r="ADA10" s="256"/>
      <c r="ADB10" s="256"/>
      <c r="ADC10" s="256"/>
      <c r="ADD10" s="256"/>
      <c r="ADE10" s="256"/>
      <c r="ADF10" s="256"/>
      <c r="ADG10" s="256"/>
      <c r="ADH10" s="256"/>
      <c r="ADI10" s="256"/>
      <c r="ADJ10" s="256"/>
      <c r="ADK10" s="256"/>
      <c r="ADL10" s="256"/>
      <c r="ADM10" s="256"/>
      <c r="ADN10" s="256"/>
      <c r="ADO10" s="256"/>
      <c r="ADP10" s="256"/>
      <c r="ADQ10" s="256"/>
      <c r="ADR10" s="256"/>
      <c r="ADS10" s="256"/>
      <c r="ADT10" s="256"/>
      <c r="ADU10" s="256"/>
      <c r="ADV10" s="256"/>
      <c r="ADW10" s="256"/>
      <c r="ADX10" s="256"/>
      <c r="ADY10" s="256"/>
      <c r="ADZ10" s="256"/>
      <c r="AEA10" s="256"/>
      <c r="AEB10" s="256"/>
      <c r="AEC10" s="256"/>
      <c r="AED10" s="256"/>
      <c r="AEE10" s="256"/>
      <c r="AEF10" s="256"/>
      <c r="AEG10" s="256"/>
      <c r="AEH10" s="256"/>
      <c r="AEI10" s="256"/>
      <c r="AEJ10" s="256"/>
      <c r="AEK10" s="256"/>
      <c r="AEL10" s="256"/>
      <c r="AEM10" s="256"/>
      <c r="AEN10" s="256"/>
      <c r="AEO10" s="256"/>
      <c r="AEP10" s="256"/>
      <c r="AEQ10" s="256"/>
      <c r="AER10" s="256"/>
      <c r="AES10" s="256"/>
      <c r="AET10" s="256"/>
      <c r="AEU10" s="256"/>
      <c r="AEV10" s="256"/>
      <c r="AEW10" s="256"/>
      <c r="AEX10" s="256"/>
      <c r="AEY10" s="256"/>
      <c r="AEZ10" s="256"/>
      <c r="AFA10" s="256"/>
      <c r="AFB10" s="256"/>
      <c r="AFC10" s="256"/>
      <c r="AFD10" s="256"/>
      <c r="AFE10" s="256"/>
      <c r="AFF10" s="256"/>
      <c r="AFG10" s="256"/>
      <c r="AFH10" s="256"/>
      <c r="AFI10" s="256"/>
      <c r="AFJ10" s="256"/>
      <c r="AFK10" s="256"/>
      <c r="AFL10" s="256"/>
      <c r="AFM10" s="256"/>
      <c r="AFN10" s="256"/>
      <c r="AFO10" s="256"/>
      <c r="AFP10" s="256"/>
      <c r="AFQ10" s="256"/>
      <c r="AFR10" s="256"/>
      <c r="AFS10" s="256"/>
      <c r="AFT10" s="256"/>
      <c r="AFU10" s="256"/>
      <c r="AFV10" s="256"/>
      <c r="AFW10" s="256"/>
      <c r="AFX10" s="256"/>
      <c r="AFY10" s="256"/>
      <c r="AFZ10" s="256"/>
      <c r="AGA10" s="256"/>
      <c r="AGB10" s="256"/>
      <c r="AGC10" s="256"/>
      <c r="AGD10" s="256"/>
      <c r="AGE10" s="256"/>
      <c r="AGF10" s="256"/>
      <c r="AGG10" s="256"/>
      <c r="AGH10" s="256"/>
      <c r="AGI10" s="256"/>
      <c r="AGJ10" s="256"/>
      <c r="AGK10" s="256"/>
      <c r="AGL10" s="256"/>
      <c r="AGM10" s="256"/>
      <c r="AGN10" s="256"/>
      <c r="AGO10" s="256"/>
      <c r="AGP10" s="256"/>
      <c r="AGQ10" s="256"/>
      <c r="AGR10" s="256"/>
      <c r="AGS10" s="256"/>
      <c r="AGT10" s="256"/>
      <c r="AGU10" s="256"/>
      <c r="AGV10" s="256"/>
      <c r="AGW10" s="256"/>
      <c r="AGX10" s="256"/>
      <c r="AGY10" s="256"/>
      <c r="AGZ10" s="256"/>
      <c r="AHA10" s="256"/>
      <c r="AHB10" s="256"/>
      <c r="AHC10" s="256"/>
      <c r="AHD10" s="256"/>
      <c r="AHE10" s="256"/>
      <c r="AHF10" s="256"/>
      <c r="AHG10" s="256"/>
      <c r="AHH10" s="256"/>
      <c r="AHI10" s="256"/>
      <c r="AHJ10" s="256"/>
      <c r="AHK10" s="256"/>
      <c r="AHL10" s="256"/>
      <c r="AHM10" s="256"/>
      <c r="AHN10" s="256"/>
      <c r="AHO10" s="256"/>
      <c r="AHP10" s="256"/>
      <c r="AHQ10" s="256"/>
      <c r="AHR10" s="256"/>
      <c r="AHS10" s="256"/>
      <c r="AHT10" s="256"/>
      <c r="AHU10" s="256"/>
      <c r="AHV10" s="256"/>
      <c r="AHW10" s="256"/>
      <c r="AHX10" s="256"/>
      <c r="AHY10" s="256"/>
      <c r="AHZ10" s="256"/>
      <c r="AIA10" s="256"/>
      <c r="AIB10" s="256"/>
      <c r="AIC10" s="256"/>
      <c r="AID10" s="256"/>
      <c r="AIE10" s="256"/>
      <c r="AIF10" s="256"/>
      <c r="AIG10" s="256"/>
      <c r="AIH10" s="256"/>
      <c r="AII10" s="256"/>
      <c r="AIJ10" s="256"/>
      <c r="AIK10" s="256"/>
      <c r="AIL10" s="256"/>
      <c r="AIM10" s="256"/>
      <c r="AIN10" s="256"/>
      <c r="AIO10" s="256"/>
      <c r="AIP10" s="256"/>
      <c r="AIQ10" s="256"/>
      <c r="AIR10" s="256"/>
      <c r="AIS10" s="256"/>
      <c r="AIT10" s="256"/>
      <c r="AIU10" s="256"/>
      <c r="AIV10" s="256"/>
      <c r="AIW10" s="256"/>
      <c r="AIX10" s="256"/>
      <c r="AIY10" s="256"/>
      <c r="AIZ10" s="256"/>
      <c r="AJA10" s="256"/>
      <c r="AJB10" s="256"/>
      <c r="AJC10" s="256"/>
      <c r="AJD10" s="256"/>
      <c r="AJE10" s="256"/>
      <c r="AJF10" s="256"/>
      <c r="AJG10" s="256"/>
      <c r="AJH10" s="256"/>
      <c r="AJI10" s="256"/>
      <c r="AJJ10" s="256"/>
      <c r="AJK10" s="256"/>
      <c r="AJL10" s="256"/>
      <c r="AJM10" s="256"/>
      <c r="AJN10" s="256"/>
      <c r="AJO10" s="256"/>
      <c r="AJP10" s="256"/>
      <c r="AJQ10" s="256"/>
      <c r="AJR10" s="256"/>
      <c r="AJS10" s="256"/>
      <c r="AJT10" s="256"/>
      <c r="AJU10" s="256"/>
      <c r="AJV10" s="256"/>
      <c r="AJW10" s="256"/>
      <c r="AJX10" s="256"/>
      <c r="AJY10" s="256"/>
      <c r="AJZ10" s="256"/>
      <c r="AKA10" s="256"/>
      <c r="AKB10" s="256"/>
      <c r="AKC10" s="256"/>
      <c r="AKD10" s="256"/>
      <c r="AKE10" s="256"/>
      <c r="AKF10" s="256"/>
      <c r="AKG10" s="256"/>
      <c r="AKH10" s="256"/>
      <c r="AKI10" s="256"/>
      <c r="AKJ10" s="256"/>
      <c r="AKK10" s="256"/>
      <c r="AKL10" s="256"/>
      <c r="AKM10" s="256"/>
      <c r="AKN10" s="256"/>
      <c r="AKO10" s="256"/>
      <c r="AKP10" s="256"/>
      <c r="AKQ10" s="256"/>
      <c r="AKR10" s="256"/>
      <c r="AKS10" s="256"/>
      <c r="AKT10" s="256"/>
      <c r="AKU10" s="256"/>
      <c r="AKV10" s="256"/>
      <c r="AKW10" s="256"/>
      <c r="AKX10" s="256"/>
      <c r="AKY10" s="256"/>
      <c r="AKZ10" s="256"/>
      <c r="ALA10" s="256"/>
      <c r="ALB10" s="256"/>
      <c r="ALC10" s="256"/>
      <c r="ALD10" s="256"/>
      <c r="ALE10" s="256"/>
      <c r="ALF10" s="256"/>
      <c r="ALG10" s="256"/>
      <c r="ALH10" s="256"/>
      <c r="ALI10" s="256"/>
      <c r="ALJ10" s="256"/>
      <c r="ALK10" s="256"/>
      <c r="ALL10" s="256"/>
      <c r="ALM10" s="256"/>
      <c r="ALN10" s="256"/>
      <c r="ALO10" s="256"/>
      <c r="ALP10" s="256"/>
      <c r="ALQ10" s="256"/>
      <c r="ALR10" s="256"/>
      <c r="ALS10" s="256"/>
      <c r="ALT10" s="256"/>
      <c r="ALU10" s="256"/>
      <c r="ALV10" s="256"/>
      <c r="ALW10" s="256"/>
      <c r="ALX10" s="256"/>
      <c r="ALY10" s="256"/>
      <c r="ALZ10" s="256"/>
      <c r="AMA10" s="256"/>
      <c r="AMB10" s="256"/>
      <c r="AMC10" s="256"/>
      <c r="AMD10" s="256"/>
      <c r="AME10" s="256"/>
      <c r="AMF10" s="256"/>
      <c r="AMG10" s="256"/>
      <c r="AMH10" s="256"/>
      <c r="AMI10" s="256"/>
      <c r="AMJ10" s="256"/>
    </row>
    <row r="11" customFormat="false" ht="17.25" hidden="false" customHeight="true" outlineLevel="0" collapsed="false">
      <c r="A11" s="248" t="s">
        <v>439</v>
      </c>
      <c r="B11" s="250" t="n">
        <v>1047856</v>
      </c>
      <c r="C11" s="250" t="n">
        <v>5833925</v>
      </c>
      <c r="D11" s="250" t="n">
        <v>3848403</v>
      </c>
      <c r="E11" s="251" t="n">
        <v>6261881</v>
      </c>
      <c r="F11" s="250" t="n">
        <v>7140065</v>
      </c>
      <c r="G11" s="250" t="n">
        <v>5251662</v>
      </c>
      <c r="H11" s="248" t="s">
        <v>439</v>
      </c>
      <c r="I11" s="250" t="n">
        <v>8141627</v>
      </c>
      <c r="J11" s="250" t="n">
        <v>8197231</v>
      </c>
      <c r="K11" s="250" t="n">
        <v>8006858</v>
      </c>
      <c r="L11" s="250" t="n">
        <v>5461149</v>
      </c>
      <c r="M11" s="250" t="n">
        <v>6323553</v>
      </c>
      <c r="N11" s="250" t="n">
        <v>5798443</v>
      </c>
      <c r="O11" s="250" t="n">
        <v>7075182</v>
      </c>
      <c r="P11" s="252"/>
      <c r="Q11" s="252"/>
      <c r="R11" s="252"/>
      <c r="S11" s="252"/>
      <c r="T11" s="252"/>
      <c r="U11" s="252"/>
      <c r="V11" s="252"/>
      <c r="W11" s="252"/>
      <c r="X11" s="252"/>
      <c r="Y11" s="252"/>
      <c r="Z11" s="252"/>
      <c r="AA11" s="252"/>
      <c r="AB11" s="252"/>
      <c r="AC11" s="252"/>
      <c r="AD11" s="252"/>
      <c r="AE11" s="252"/>
      <c r="AF11" s="252"/>
      <c r="AG11" s="252"/>
      <c r="AH11" s="252"/>
      <c r="AI11" s="252"/>
      <c r="AJ11" s="252"/>
      <c r="AK11" s="252"/>
      <c r="AL11" s="252"/>
      <c r="AM11" s="252"/>
      <c r="AN11" s="252"/>
      <c r="AO11" s="252"/>
      <c r="AP11" s="252"/>
      <c r="AQ11" s="252"/>
      <c r="AR11" s="252"/>
      <c r="AS11" s="252"/>
      <c r="AT11" s="252"/>
      <c r="AU11" s="252"/>
      <c r="AV11" s="252"/>
      <c r="AW11" s="252"/>
      <c r="AX11" s="252"/>
      <c r="AY11" s="252"/>
      <c r="AZ11" s="252"/>
      <c r="BA11" s="252"/>
      <c r="BB11" s="252"/>
      <c r="BC11" s="252"/>
      <c r="BD11" s="252"/>
      <c r="BE11" s="252"/>
      <c r="BF11" s="252"/>
      <c r="BG11" s="252"/>
      <c r="BH11" s="252"/>
      <c r="BI11" s="252"/>
      <c r="BJ11" s="252"/>
      <c r="BK11" s="252"/>
      <c r="BL11" s="252"/>
      <c r="BM11" s="252"/>
      <c r="BN11" s="252"/>
      <c r="BO11" s="252"/>
      <c r="BP11" s="252"/>
      <c r="BQ11" s="252"/>
      <c r="BR11" s="252"/>
      <c r="BS11" s="252"/>
      <c r="BT11" s="252"/>
      <c r="BU11" s="252"/>
      <c r="BV11" s="252"/>
      <c r="BW11" s="252"/>
      <c r="BX11" s="252"/>
      <c r="BY11" s="252"/>
      <c r="BZ11" s="252"/>
      <c r="CA11" s="252"/>
      <c r="CB11" s="252"/>
      <c r="CC11" s="252"/>
      <c r="CD11" s="252"/>
      <c r="CE11" s="252"/>
      <c r="CF11" s="252"/>
      <c r="CG11" s="252"/>
      <c r="CH11" s="252"/>
      <c r="CI11" s="252"/>
      <c r="CJ11" s="252"/>
      <c r="CK11" s="252"/>
      <c r="CL11" s="252"/>
      <c r="CM11" s="252"/>
      <c r="CN11" s="252"/>
      <c r="CO11" s="252"/>
      <c r="CP11" s="252"/>
      <c r="CQ11" s="252"/>
      <c r="CR11" s="252"/>
      <c r="CS11" s="252"/>
      <c r="CT11" s="252"/>
      <c r="CU11" s="252"/>
      <c r="CV11" s="252"/>
      <c r="CW11" s="252"/>
      <c r="CX11" s="252"/>
      <c r="CY11" s="252"/>
      <c r="CZ11" s="252"/>
      <c r="DA11" s="252"/>
      <c r="DB11" s="252"/>
      <c r="DC11" s="252"/>
      <c r="DD11" s="252"/>
      <c r="DE11" s="252"/>
      <c r="DF11" s="252"/>
      <c r="DG11" s="252"/>
      <c r="DH11" s="252"/>
      <c r="DI11" s="252"/>
      <c r="DJ11" s="252"/>
      <c r="DK11" s="252"/>
      <c r="DL11" s="252"/>
      <c r="DM11" s="252"/>
      <c r="DN11" s="252"/>
      <c r="DO11" s="252"/>
      <c r="DP11" s="252"/>
      <c r="DQ11" s="252"/>
      <c r="DR11" s="252"/>
      <c r="DS11" s="252"/>
      <c r="DT11" s="252"/>
      <c r="DU11" s="252"/>
      <c r="DV11" s="252"/>
      <c r="DW11" s="252"/>
      <c r="DX11" s="252"/>
      <c r="DY11" s="252"/>
      <c r="DZ11" s="252"/>
      <c r="EA11" s="252"/>
      <c r="EB11" s="252"/>
      <c r="EC11" s="252"/>
      <c r="ED11" s="252"/>
      <c r="EE11" s="252"/>
      <c r="EF11" s="252"/>
      <c r="EG11" s="252"/>
      <c r="EH11" s="252"/>
      <c r="EI11" s="252"/>
      <c r="EJ11" s="252"/>
      <c r="EK11" s="252"/>
      <c r="EL11" s="252"/>
      <c r="EM11" s="252"/>
      <c r="EN11" s="252"/>
      <c r="EO11" s="252"/>
      <c r="EP11" s="252"/>
      <c r="EQ11" s="252"/>
      <c r="ER11" s="252"/>
      <c r="ES11" s="252"/>
      <c r="ET11" s="252"/>
      <c r="EU11" s="252"/>
      <c r="EV11" s="252"/>
      <c r="EW11" s="252"/>
      <c r="EX11" s="252"/>
      <c r="EY11" s="252"/>
      <c r="EZ11" s="252"/>
      <c r="FA11" s="252"/>
      <c r="FB11" s="252"/>
      <c r="FC11" s="252"/>
      <c r="FD11" s="252"/>
      <c r="FE11" s="252"/>
      <c r="FF11" s="252"/>
      <c r="FG11" s="252"/>
      <c r="FH11" s="252"/>
      <c r="FI11" s="252"/>
      <c r="FJ11" s="252"/>
      <c r="FK11" s="252"/>
      <c r="FL11" s="252"/>
      <c r="FM11" s="252"/>
      <c r="FN11" s="252"/>
      <c r="FO11" s="252"/>
      <c r="FP11" s="252"/>
      <c r="FQ11" s="252"/>
      <c r="FR11" s="252"/>
      <c r="FS11" s="252"/>
      <c r="FT11" s="252"/>
      <c r="FU11" s="252"/>
      <c r="FV11" s="252"/>
      <c r="FW11" s="252"/>
      <c r="FX11" s="252"/>
      <c r="FY11" s="252"/>
      <c r="FZ11" s="252"/>
      <c r="GA11" s="252"/>
      <c r="GB11" s="252"/>
      <c r="GC11" s="252"/>
      <c r="GD11" s="252"/>
      <c r="GE11" s="252"/>
      <c r="GF11" s="252"/>
      <c r="GG11" s="252"/>
      <c r="GH11" s="252"/>
      <c r="GI11" s="252"/>
      <c r="GJ11" s="252"/>
      <c r="GK11" s="252"/>
      <c r="GL11" s="252"/>
      <c r="GM11" s="252"/>
      <c r="GN11" s="252"/>
      <c r="GO11" s="252"/>
      <c r="GP11" s="252"/>
      <c r="GQ11" s="252"/>
      <c r="GR11" s="252"/>
      <c r="GS11" s="252"/>
      <c r="GT11" s="252"/>
      <c r="GU11" s="252"/>
      <c r="GV11" s="252"/>
      <c r="GW11" s="252"/>
      <c r="GX11" s="252"/>
      <c r="GY11" s="252"/>
      <c r="GZ11" s="252"/>
      <c r="HA11" s="252"/>
      <c r="HB11" s="252"/>
      <c r="HC11" s="252"/>
      <c r="HD11" s="252"/>
      <c r="HE11" s="252"/>
      <c r="HF11" s="252"/>
      <c r="HG11" s="252"/>
      <c r="HH11" s="252"/>
      <c r="HI11" s="252"/>
      <c r="HJ11" s="252"/>
      <c r="HK11" s="252"/>
      <c r="HL11" s="252"/>
      <c r="HM11" s="252"/>
      <c r="HN11" s="252"/>
      <c r="HO11" s="252"/>
      <c r="HP11" s="252"/>
      <c r="HQ11" s="252"/>
      <c r="HR11" s="252"/>
      <c r="HS11" s="252"/>
      <c r="HT11" s="252"/>
      <c r="HU11" s="252"/>
      <c r="HV11" s="252"/>
      <c r="HW11" s="252"/>
      <c r="HX11" s="252"/>
      <c r="HY11" s="252"/>
      <c r="HZ11" s="252"/>
      <c r="IA11" s="252"/>
      <c r="IB11" s="252"/>
      <c r="IC11" s="252"/>
      <c r="ID11" s="252"/>
      <c r="IE11" s="252"/>
      <c r="IF11" s="252"/>
      <c r="IG11" s="252"/>
      <c r="IH11" s="252"/>
      <c r="II11" s="252"/>
      <c r="IJ11" s="252"/>
      <c r="IK11" s="252"/>
      <c r="IL11" s="252"/>
      <c r="IM11" s="252"/>
      <c r="IN11" s="252"/>
      <c r="IO11" s="252"/>
      <c r="IP11" s="252"/>
      <c r="IQ11" s="252"/>
      <c r="IR11" s="252"/>
      <c r="IS11" s="252"/>
      <c r="IT11" s="252"/>
      <c r="IU11" s="252"/>
      <c r="IV11" s="252"/>
      <c r="IW11" s="252"/>
      <c r="IX11" s="252"/>
      <c r="IY11" s="252"/>
      <c r="IZ11" s="252"/>
      <c r="JA11" s="252"/>
      <c r="JB11" s="252"/>
      <c r="JC11" s="252"/>
      <c r="JD11" s="252"/>
      <c r="JE11" s="252"/>
      <c r="JF11" s="252"/>
      <c r="JG11" s="252"/>
      <c r="JH11" s="252"/>
      <c r="JI11" s="252"/>
      <c r="JJ11" s="252"/>
      <c r="JK11" s="252"/>
      <c r="JL11" s="252"/>
      <c r="JM11" s="252"/>
      <c r="JN11" s="252"/>
      <c r="JO11" s="252"/>
      <c r="JP11" s="252"/>
      <c r="JQ11" s="252"/>
      <c r="JR11" s="252"/>
      <c r="JS11" s="252"/>
      <c r="JT11" s="252"/>
      <c r="JU11" s="252"/>
      <c r="JV11" s="252"/>
      <c r="JW11" s="252"/>
      <c r="JX11" s="252"/>
      <c r="JY11" s="252"/>
      <c r="JZ11" s="252"/>
      <c r="KA11" s="252"/>
      <c r="KB11" s="252"/>
      <c r="KC11" s="252"/>
      <c r="KD11" s="252"/>
      <c r="KE11" s="252"/>
      <c r="KF11" s="252"/>
      <c r="KG11" s="252"/>
      <c r="KH11" s="252"/>
      <c r="KI11" s="252"/>
      <c r="KJ11" s="252"/>
      <c r="KK11" s="252"/>
      <c r="KL11" s="252"/>
      <c r="KM11" s="252"/>
      <c r="KN11" s="252"/>
      <c r="KO11" s="252"/>
      <c r="KP11" s="252"/>
      <c r="KQ11" s="252"/>
      <c r="KR11" s="252"/>
      <c r="KS11" s="252"/>
      <c r="KT11" s="252"/>
      <c r="KU11" s="252"/>
      <c r="KV11" s="252"/>
      <c r="KW11" s="252"/>
      <c r="KX11" s="252"/>
      <c r="KY11" s="252"/>
      <c r="KZ11" s="252"/>
      <c r="LA11" s="252"/>
      <c r="LB11" s="252"/>
      <c r="LC11" s="252"/>
      <c r="LD11" s="252"/>
      <c r="LE11" s="252"/>
      <c r="LF11" s="252"/>
      <c r="LG11" s="252"/>
      <c r="LH11" s="252"/>
      <c r="LI11" s="252"/>
      <c r="LJ11" s="252"/>
      <c r="LK11" s="252"/>
      <c r="LL11" s="252"/>
      <c r="LM11" s="252"/>
      <c r="LN11" s="252"/>
      <c r="LO11" s="252"/>
      <c r="LP11" s="252"/>
      <c r="LQ11" s="252"/>
      <c r="LR11" s="252"/>
      <c r="LS11" s="252"/>
      <c r="LT11" s="252"/>
      <c r="LU11" s="252"/>
      <c r="LV11" s="252"/>
      <c r="LW11" s="252"/>
      <c r="LX11" s="252"/>
      <c r="LY11" s="252"/>
      <c r="LZ11" s="252"/>
      <c r="MA11" s="252"/>
      <c r="MB11" s="252"/>
      <c r="MC11" s="252"/>
      <c r="MD11" s="252"/>
      <c r="ME11" s="252"/>
      <c r="MF11" s="252"/>
      <c r="MG11" s="252"/>
      <c r="MH11" s="252"/>
      <c r="MI11" s="252"/>
      <c r="MJ11" s="252"/>
      <c r="MK11" s="252"/>
      <c r="ML11" s="252"/>
      <c r="MM11" s="252"/>
      <c r="MN11" s="252"/>
      <c r="MO11" s="252"/>
      <c r="MP11" s="252"/>
      <c r="MQ11" s="252"/>
      <c r="MR11" s="252"/>
      <c r="MS11" s="252"/>
      <c r="MT11" s="252"/>
      <c r="MU11" s="252"/>
      <c r="MV11" s="252"/>
      <c r="MW11" s="252"/>
      <c r="MX11" s="252"/>
      <c r="MY11" s="252"/>
      <c r="MZ11" s="252"/>
      <c r="NA11" s="252"/>
      <c r="NB11" s="252"/>
      <c r="NC11" s="252"/>
      <c r="ND11" s="252"/>
      <c r="NE11" s="252"/>
      <c r="NF11" s="252"/>
      <c r="NG11" s="252"/>
      <c r="NH11" s="252"/>
      <c r="NI11" s="252"/>
      <c r="NJ11" s="252"/>
      <c r="NK11" s="252"/>
      <c r="NL11" s="252"/>
      <c r="NM11" s="252"/>
      <c r="NN11" s="252"/>
      <c r="NO11" s="252"/>
      <c r="NP11" s="252"/>
      <c r="NQ11" s="252"/>
      <c r="NR11" s="252"/>
      <c r="NS11" s="252"/>
      <c r="NT11" s="252"/>
      <c r="NU11" s="252"/>
      <c r="NV11" s="252"/>
      <c r="NW11" s="252"/>
      <c r="NX11" s="252"/>
      <c r="NY11" s="252"/>
      <c r="NZ11" s="252"/>
      <c r="OA11" s="252"/>
      <c r="OB11" s="252"/>
      <c r="OC11" s="252"/>
      <c r="OD11" s="252"/>
      <c r="OE11" s="252"/>
      <c r="OF11" s="252"/>
      <c r="OG11" s="252"/>
      <c r="OH11" s="252"/>
      <c r="OI11" s="252"/>
      <c r="OJ11" s="252"/>
      <c r="OK11" s="252"/>
      <c r="OL11" s="252"/>
      <c r="OM11" s="252"/>
      <c r="ON11" s="252"/>
      <c r="OO11" s="252"/>
      <c r="OP11" s="252"/>
      <c r="OQ11" s="252"/>
      <c r="OR11" s="252"/>
      <c r="OS11" s="252"/>
      <c r="OT11" s="252"/>
      <c r="OU11" s="252"/>
      <c r="OV11" s="252"/>
      <c r="OW11" s="252"/>
      <c r="OX11" s="252"/>
      <c r="OY11" s="252"/>
      <c r="OZ11" s="252"/>
      <c r="PA11" s="252"/>
      <c r="PB11" s="252"/>
      <c r="PC11" s="252"/>
      <c r="PD11" s="252"/>
      <c r="PE11" s="252"/>
      <c r="PF11" s="252"/>
      <c r="PG11" s="252"/>
      <c r="PH11" s="252"/>
      <c r="PI11" s="252"/>
      <c r="PJ11" s="252"/>
      <c r="PK11" s="252"/>
      <c r="PL11" s="252"/>
      <c r="PM11" s="252"/>
      <c r="PN11" s="252"/>
      <c r="PO11" s="252"/>
      <c r="PP11" s="252"/>
      <c r="PQ11" s="252"/>
      <c r="PR11" s="252"/>
      <c r="PS11" s="252"/>
      <c r="PT11" s="252"/>
      <c r="PU11" s="252"/>
      <c r="PV11" s="252"/>
      <c r="PW11" s="252"/>
      <c r="PX11" s="252"/>
      <c r="PY11" s="252"/>
      <c r="PZ11" s="252"/>
      <c r="QA11" s="252"/>
      <c r="QB11" s="252"/>
      <c r="QC11" s="252"/>
      <c r="QD11" s="252"/>
      <c r="QE11" s="252"/>
      <c r="QF11" s="252"/>
      <c r="QG11" s="252"/>
      <c r="QH11" s="252"/>
      <c r="QI11" s="252"/>
      <c r="QJ11" s="252"/>
      <c r="QK11" s="252"/>
      <c r="QL11" s="252"/>
      <c r="QM11" s="252"/>
      <c r="QN11" s="252"/>
      <c r="QO11" s="252"/>
      <c r="QP11" s="252"/>
      <c r="QQ11" s="252"/>
      <c r="QR11" s="252"/>
      <c r="QS11" s="252"/>
      <c r="QT11" s="252"/>
      <c r="QU11" s="252"/>
      <c r="QV11" s="252"/>
      <c r="QW11" s="252"/>
      <c r="QX11" s="252"/>
      <c r="QY11" s="252"/>
      <c r="QZ11" s="252"/>
      <c r="RA11" s="252"/>
      <c r="RB11" s="252"/>
      <c r="RC11" s="252"/>
      <c r="RD11" s="252"/>
      <c r="RE11" s="252"/>
      <c r="RF11" s="252"/>
      <c r="RG11" s="252"/>
      <c r="RH11" s="252"/>
      <c r="RI11" s="252"/>
      <c r="RJ11" s="252"/>
      <c r="RK11" s="252"/>
      <c r="RL11" s="252"/>
      <c r="RM11" s="252"/>
      <c r="RN11" s="252"/>
      <c r="RO11" s="252"/>
      <c r="RP11" s="252"/>
      <c r="RQ11" s="252"/>
      <c r="RR11" s="252"/>
      <c r="RS11" s="252"/>
      <c r="RT11" s="252"/>
      <c r="RU11" s="252"/>
      <c r="RV11" s="252"/>
      <c r="RW11" s="252"/>
      <c r="RX11" s="252"/>
      <c r="RY11" s="252"/>
      <c r="RZ11" s="252"/>
      <c r="SA11" s="252"/>
      <c r="SB11" s="252"/>
      <c r="SC11" s="252"/>
      <c r="SD11" s="252"/>
      <c r="SE11" s="252"/>
      <c r="SF11" s="252"/>
      <c r="SG11" s="252"/>
      <c r="SH11" s="252"/>
      <c r="SI11" s="252"/>
      <c r="SJ11" s="252"/>
      <c r="SK11" s="252"/>
      <c r="SL11" s="252"/>
      <c r="SM11" s="252"/>
      <c r="SN11" s="252"/>
      <c r="SO11" s="252"/>
      <c r="SP11" s="252"/>
      <c r="SQ11" s="252"/>
      <c r="SR11" s="252"/>
      <c r="SS11" s="252"/>
      <c r="ST11" s="252"/>
      <c r="SU11" s="252"/>
      <c r="SV11" s="252"/>
      <c r="SW11" s="252"/>
      <c r="SX11" s="252"/>
      <c r="SY11" s="252"/>
      <c r="SZ11" s="252"/>
      <c r="TA11" s="252"/>
      <c r="TB11" s="252"/>
      <c r="TC11" s="252"/>
      <c r="TD11" s="252"/>
      <c r="TE11" s="252"/>
      <c r="TF11" s="252"/>
      <c r="TG11" s="252"/>
      <c r="TH11" s="252"/>
      <c r="TI11" s="252"/>
      <c r="TJ11" s="252"/>
      <c r="TK11" s="252"/>
      <c r="TL11" s="252"/>
      <c r="TM11" s="252"/>
      <c r="TN11" s="252"/>
      <c r="TO11" s="252"/>
      <c r="TP11" s="252"/>
      <c r="TQ11" s="252"/>
      <c r="TR11" s="252"/>
      <c r="TS11" s="252"/>
      <c r="TT11" s="252"/>
      <c r="TU11" s="252"/>
      <c r="TV11" s="252"/>
      <c r="TW11" s="252"/>
      <c r="TX11" s="252"/>
      <c r="TY11" s="252"/>
      <c r="TZ11" s="252"/>
      <c r="UA11" s="252"/>
      <c r="UB11" s="252"/>
      <c r="UC11" s="252"/>
      <c r="UD11" s="252"/>
      <c r="UE11" s="252"/>
      <c r="UF11" s="252"/>
      <c r="UG11" s="252"/>
      <c r="UH11" s="252"/>
      <c r="UI11" s="252"/>
      <c r="UJ11" s="252"/>
      <c r="UK11" s="252"/>
      <c r="UL11" s="252"/>
      <c r="UM11" s="252"/>
      <c r="UN11" s="252"/>
      <c r="UO11" s="252"/>
      <c r="UP11" s="252"/>
      <c r="UQ11" s="252"/>
      <c r="UR11" s="252"/>
      <c r="US11" s="252"/>
      <c r="UT11" s="252"/>
      <c r="UU11" s="252"/>
      <c r="UV11" s="252"/>
      <c r="UW11" s="252"/>
      <c r="UX11" s="252"/>
      <c r="UY11" s="252"/>
      <c r="UZ11" s="252"/>
      <c r="VA11" s="252"/>
      <c r="VB11" s="252"/>
      <c r="VC11" s="252"/>
      <c r="VD11" s="252"/>
      <c r="VE11" s="252"/>
      <c r="VF11" s="252"/>
      <c r="VG11" s="252"/>
      <c r="VH11" s="252"/>
      <c r="VI11" s="252"/>
      <c r="VJ11" s="252"/>
      <c r="VK11" s="252"/>
      <c r="VL11" s="252"/>
      <c r="VM11" s="252"/>
      <c r="VN11" s="252"/>
      <c r="VO11" s="252"/>
      <c r="VP11" s="252"/>
      <c r="VQ11" s="252"/>
      <c r="VR11" s="252"/>
      <c r="VS11" s="252"/>
      <c r="VT11" s="252"/>
      <c r="VU11" s="252"/>
      <c r="VV11" s="252"/>
      <c r="VW11" s="252"/>
      <c r="VX11" s="252"/>
      <c r="VY11" s="252"/>
      <c r="VZ11" s="252"/>
      <c r="WA11" s="252"/>
      <c r="WB11" s="252"/>
      <c r="WC11" s="252"/>
      <c r="WD11" s="252"/>
      <c r="WE11" s="252"/>
      <c r="WF11" s="252"/>
      <c r="WG11" s="252"/>
      <c r="WH11" s="252"/>
      <c r="WI11" s="252"/>
      <c r="WJ11" s="252"/>
      <c r="WK11" s="252"/>
      <c r="WL11" s="252"/>
      <c r="WM11" s="252"/>
      <c r="WN11" s="252"/>
      <c r="WO11" s="252"/>
      <c r="WP11" s="252"/>
      <c r="WQ11" s="252"/>
      <c r="WR11" s="252"/>
      <c r="WS11" s="252"/>
      <c r="WT11" s="252"/>
      <c r="WU11" s="252"/>
      <c r="WV11" s="252"/>
      <c r="WW11" s="252"/>
      <c r="WX11" s="252"/>
      <c r="WY11" s="252"/>
      <c r="WZ11" s="252"/>
      <c r="XA11" s="252"/>
      <c r="XB11" s="252"/>
      <c r="XC11" s="252"/>
      <c r="XD11" s="252"/>
      <c r="XE11" s="252"/>
      <c r="XF11" s="252"/>
      <c r="XG11" s="252"/>
      <c r="XH11" s="252"/>
      <c r="XI11" s="252"/>
      <c r="XJ11" s="252"/>
      <c r="XK11" s="252"/>
      <c r="XL11" s="252"/>
      <c r="XM11" s="252"/>
      <c r="XN11" s="252"/>
      <c r="XO11" s="252"/>
      <c r="XP11" s="252"/>
      <c r="XQ11" s="252"/>
      <c r="XR11" s="252"/>
      <c r="XS11" s="252"/>
      <c r="XT11" s="252"/>
      <c r="XU11" s="252"/>
      <c r="XV11" s="252"/>
      <c r="XW11" s="252"/>
      <c r="XX11" s="252"/>
      <c r="XY11" s="252"/>
      <c r="XZ11" s="252"/>
      <c r="YA11" s="252"/>
      <c r="YB11" s="252"/>
      <c r="YC11" s="252"/>
      <c r="YD11" s="252"/>
      <c r="YE11" s="252"/>
      <c r="YF11" s="252"/>
      <c r="YG11" s="252"/>
      <c r="YH11" s="252"/>
      <c r="YI11" s="252"/>
      <c r="YJ11" s="252"/>
      <c r="YK11" s="252"/>
      <c r="YL11" s="252"/>
      <c r="YM11" s="252"/>
      <c r="YN11" s="252"/>
      <c r="YO11" s="252"/>
      <c r="YP11" s="252"/>
      <c r="YQ11" s="252"/>
      <c r="YR11" s="252"/>
      <c r="YS11" s="252"/>
      <c r="YT11" s="252"/>
      <c r="YU11" s="252"/>
      <c r="YV11" s="252"/>
      <c r="YW11" s="252"/>
      <c r="YX11" s="252"/>
      <c r="YY11" s="252"/>
      <c r="YZ11" s="252"/>
      <c r="ZA11" s="252"/>
      <c r="ZB11" s="252"/>
      <c r="ZC11" s="252"/>
      <c r="ZD11" s="252"/>
      <c r="ZE11" s="252"/>
      <c r="ZF11" s="252"/>
      <c r="ZG11" s="252"/>
      <c r="ZH11" s="252"/>
      <c r="ZI11" s="252"/>
      <c r="ZJ11" s="252"/>
      <c r="ZK11" s="252"/>
      <c r="ZL11" s="252"/>
      <c r="ZM11" s="252"/>
      <c r="ZN11" s="252"/>
      <c r="ZO11" s="252"/>
      <c r="ZP11" s="252"/>
      <c r="ZQ11" s="252"/>
      <c r="ZR11" s="252"/>
      <c r="ZS11" s="252"/>
      <c r="ZT11" s="252"/>
      <c r="ZU11" s="252"/>
      <c r="ZV11" s="252"/>
      <c r="ZW11" s="252"/>
      <c r="ZX11" s="252"/>
      <c r="ZY11" s="252"/>
      <c r="ZZ11" s="252"/>
      <c r="AAA11" s="252"/>
      <c r="AAB11" s="252"/>
      <c r="AAC11" s="252"/>
      <c r="AAD11" s="252"/>
      <c r="AAE11" s="252"/>
      <c r="AAF11" s="252"/>
      <c r="AAG11" s="252"/>
      <c r="AAH11" s="252"/>
      <c r="AAI11" s="252"/>
      <c r="AAJ11" s="252"/>
      <c r="AAK11" s="252"/>
      <c r="AAL11" s="252"/>
      <c r="AAM11" s="252"/>
      <c r="AAN11" s="252"/>
      <c r="AAO11" s="252"/>
      <c r="AAP11" s="252"/>
      <c r="AAQ11" s="252"/>
      <c r="AAR11" s="252"/>
      <c r="AAS11" s="252"/>
      <c r="AAT11" s="252"/>
      <c r="AAU11" s="252"/>
      <c r="AAV11" s="252"/>
      <c r="AAW11" s="252"/>
      <c r="AAX11" s="252"/>
      <c r="AAY11" s="252"/>
      <c r="AAZ11" s="252"/>
      <c r="ABA11" s="252"/>
      <c r="ABB11" s="252"/>
      <c r="ABC11" s="252"/>
      <c r="ABD11" s="252"/>
      <c r="ABE11" s="252"/>
      <c r="ABF11" s="252"/>
      <c r="ABG11" s="252"/>
      <c r="ABH11" s="252"/>
      <c r="ABI11" s="252"/>
      <c r="ABJ11" s="252"/>
      <c r="ABK11" s="252"/>
      <c r="ABL11" s="252"/>
      <c r="ABM11" s="252"/>
      <c r="ABN11" s="252"/>
      <c r="ABO11" s="252"/>
      <c r="ABP11" s="252"/>
      <c r="ABQ11" s="252"/>
      <c r="ABR11" s="252"/>
      <c r="ABS11" s="252"/>
      <c r="ABT11" s="252"/>
      <c r="ABU11" s="252"/>
      <c r="ABV11" s="252"/>
      <c r="ABW11" s="252"/>
      <c r="ABX11" s="252"/>
      <c r="ABY11" s="252"/>
      <c r="ABZ11" s="252"/>
      <c r="ACA11" s="252"/>
      <c r="ACB11" s="252"/>
      <c r="ACC11" s="252"/>
      <c r="ACD11" s="252"/>
      <c r="ACE11" s="252"/>
      <c r="ACF11" s="252"/>
      <c r="ACG11" s="252"/>
      <c r="ACH11" s="252"/>
      <c r="ACI11" s="252"/>
      <c r="ACJ11" s="252"/>
      <c r="ACK11" s="252"/>
      <c r="ACL11" s="252"/>
      <c r="ACM11" s="252"/>
      <c r="ACN11" s="252"/>
      <c r="ACO11" s="252"/>
      <c r="ACP11" s="252"/>
      <c r="ACQ11" s="252"/>
      <c r="ACR11" s="252"/>
      <c r="ACS11" s="252"/>
      <c r="ACT11" s="252"/>
      <c r="ACU11" s="252"/>
      <c r="ACV11" s="252"/>
      <c r="ACW11" s="252"/>
      <c r="ACX11" s="252"/>
      <c r="ACY11" s="252"/>
      <c r="ACZ11" s="252"/>
      <c r="ADA11" s="252"/>
      <c r="ADB11" s="252"/>
      <c r="ADC11" s="252"/>
      <c r="ADD11" s="252"/>
      <c r="ADE11" s="252"/>
      <c r="ADF11" s="252"/>
      <c r="ADG11" s="252"/>
      <c r="ADH11" s="252"/>
      <c r="ADI11" s="252"/>
      <c r="ADJ11" s="252"/>
      <c r="ADK11" s="252"/>
      <c r="ADL11" s="252"/>
      <c r="ADM11" s="252"/>
      <c r="ADN11" s="252"/>
      <c r="ADO11" s="252"/>
      <c r="ADP11" s="252"/>
      <c r="ADQ11" s="252"/>
      <c r="ADR11" s="252"/>
      <c r="ADS11" s="252"/>
      <c r="ADT11" s="252"/>
      <c r="ADU11" s="252"/>
      <c r="ADV11" s="252"/>
      <c r="ADW11" s="252"/>
      <c r="ADX11" s="252"/>
      <c r="ADY11" s="252"/>
      <c r="ADZ11" s="252"/>
      <c r="AEA11" s="252"/>
      <c r="AEB11" s="252"/>
      <c r="AEC11" s="252"/>
      <c r="AED11" s="252"/>
      <c r="AEE11" s="252"/>
      <c r="AEF11" s="252"/>
      <c r="AEG11" s="252"/>
      <c r="AEH11" s="252"/>
      <c r="AEI11" s="252"/>
      <c r="AEJ11" s="252"/>
      <c r="AEK11" s="252"/>
      <c r="AEL11" s="252"/>
      <c r="AEM11" s="252"/>
      <c r="AEN11" s="252"/>
      <c r="AEO11" s="252"/>
      <c r="AEP11" s="252"/>
      <c r="AEQ11" s="252"/>
      <c r="AER11" s="252"/>
      <c r="AES11" s="252"/>
      <c r="AET11" s="252"/>
      <c r="AEU11" s="252"/>
      <c r="AEV11" s="252"/>
      <c r="AEW11" s="252"/>
      <c r="AEX11" s="252"/>
      <c r="AEY11" s="252"/>
      <c r="AEZ11" s="252"/>
      <c r="AFA11" s="252"/>
      <c r="AFB11" s="252"/>
      <c r="AFC11" s="252"/>
      <c r="AFD11" s="252"/>
      <c r="AFE11" s="252"/>
      <c r="AFF11" s="252"/>
      <c r="AFG11" s="252"/>
      <c r="AFH11" s="252"/>
      <c r="AFI11" s="252"/>
      <c r="AFJ11" s="252"/>
      <c r="AFK11" s="252"/>
      <c r="AFL11" s="252"/>
      <c r="AFM11" s="252"/>
      <c r="AFN11" s="252"/>
      <c r="AFO11" s="252"/>
      <c r="AFP11" s="252"/>
      <c r="AFQ11" s="252"/>
      <c r="AFR11" s="252"/>
      <c r="AFS11" s="252"/>
      <c r="AFT11" s="252"/>
      <c r="AFU11" s="252"/>
      <c r="AFV11" s="252"/>
      <c r="AFW11" s="252"/>
      <c r="AFX11" s="252"/>
      <c r="AFY11" s="252"/>
      <c r="AFZ11" s="252"/>
      <c r="AGA11" s="252"/>
      <c r="AGB11" s="252"/>
      <c r="AGC11" s="252"/>
      <c r="AGD11" s="252"/>
      <c r="AGE11" s="252"/>
      <c r="AGF11" s="252"/>
      <c r="AGG11" s="252"/>
      <c r="AGH11" s="252"/>
      <c r="AGI11" s="252"/>
      <c r="AGJ11" s="252"/>
      <c r="AGK11" s="252"/>
      <c r="AGL11" s="252"/>
      <c r="AGM11" s="252"/>
      <c r="AGN11" s="252"/>
      <c r="AGO11" s="252"/>
      <c r="AGP11" s="252"/>
      <c r="AGQ11" s="252"/>
      <c r="AGR11" s="252"/>
      <c r="AGS11" s="252"/>
      <c r="AGT11" s="252"/>
      <c r="AGU11" s="252"/>
      <c r="AGV11" s="252"/>
      <c r="AGW11" s="252"/>
      <c r="AGX11" s="252"/>
      <c r="AGY11" s="252"/>
      <c r="AGZ11" s="252"/>
      <c r="AHA11" s="252"/>
      <c r="AHB11" s="252"/>
      <c r="AHC11" s="252"/>
      <c r="AHD11" s="252"/>
      <c r="AHE11" s="252"/>
      <c r="AHF11" s="252"/>
      <c r="AHG11" s="252"/>
      <c r="AHH11" s="252"/>
      <c r="AHI11" s="252"/>
      <c r="AHJ11" s="252"/>
      <c r="AHK11" s="252"/>
      <c r="AHL11" s="252"/>
      <c r="AHM11" s="252"/>
      <c r="AHN11" s="252"/>
      <c r="AHO11" s="252"/>
      <c r="AHP11" s="252"/>
      <c r="AHQ11" s="252"/>
      <c r="AHR11" s="252"/>
      <c r="AHS11" s="252"/>
      <c r="AHT11" s="252"/>
      <c r="AHU11" s="252"/>
      <c r="AHV11" s="252"/>
      <c r="AHW11" s="252"/>
      <c r="AHX11" s="252"/>
      <c r="AHY11" s="252"/>
      <c r="AHZ11" s="252"/>
      <c r="AIA11" s="252"/>
      <c r="AIB11" s="252"/>
      <c r="AIC11" s="252"/>
      <c r="AID11" s="252"/>
      <c r="AIE11" s="252"/>
      <c r="AIF11" s="252"/>
      <c r="AIG11" s="252"/>
      <c r="AIH11" s="252"/>
      <c r="AII11" s="252"/>
      <c r="AIJ11" s="252"/>
      <c r="AIK11" s="252"/>
      <c r="AIL11" s="252"/>
      <c r="AIM11" s="252"/>
      <c r="AIN11" s="252"/>
      <c r="AIO11" s="252"/>
      <c r="AIP11" s="252"/>
      <c r="AIQ11" s="252"/>
      <c r="AIR11" s="252"/>
      <c r="AIS11" s="252"/>
      <c r="AIT11" s="252"/>
      <c r="AIU11" s="252"/>
      <c r="AIV11" s="252"/>
      <c r="AIW11" s="252"/>
      <c r="AIX11" s="252"/>
      <c r="AIY11" s="252"/>
      <c r="AIZ11" s="252"/>
      <c r="AJA11" s="252"/>
      <c r="AJB11" s="252"/>
      <c r="AJC11" s="252"/>
      <c r="AJD11" s="252"/>
      <c r="AJE11" s="252"/>
      <c r="AJF11" s="252"/>
      <c r="AJG11" s="252"/>
      <c r="AJH11" s="252"/>
      <c r="AJI11" s="252"/>
      <c r="AJJ11" s="252"/>
      <c r="AJK11" s="252"/>
      <c r="AJL11" s="252"/>
      <c r="AJM11" s="252"/>
      <c r="AJN11" s="252"/>
      <c r="AJO11" s="252"/>
      <c r="AJP11" s="252"/>
      <c r="AJQ11" s="252"/>
      <c r="AJR11" s="252"/>
      <c r="AJS11" s="252"/>
      <c r="AJT11" s="252"/>
      <c r="AJU11" s="252"/>
      <c r="AJV11" s="252"/>
      <c r="AJW11" s="252"/>
      <c r="AJX11" s="252"/>
      <c r="AJY11" s="252"/>
      <c r="AJZ11" s="252"/>
      <c r="AKA11" s="252"/>
      <c r="AKB11" s="252"/>
      <c r="AKC11" s="252"/>
      <c r="AKD11" s="252"/>
      <c r="AKE11" s="252"/>
      <c r="AKF11" s="252"/>
      <c r="AKG11" s="252"/>
      <c r="AKH11" s="252"/>
      <c r="AKI11" s="252"/>
      <c r="AKJ11" s="252"/>
      <c r="AKK11" s="252"/>
      <c r="AKL11" s="252"/>
      <c r="AKM11" s="252"/>
      <c r="AKN11" s="252"/>
      <c r="AKO11" s="252"/>
      <c r="AKP11" s="252"/>
      <c r="AKQ11" s="252"/>
      <c r="AKR11" s="252"/>
      <c r="AKS11" s="252"/>
      <c r="AKT11" s="252"/>
      <c r="AKU11" s="252"/>
      <c r="AKV11" s="252"/>
      <c r="AKW11" s="252"/>
      <c r="AKX11" s="252"/>
      <c r="AKY11" s="252"/>
      <c r="AKZ11" s="252"/>
      <c r="ALA11" s="252"/>
      <c r="ALB11" s="252"/>
      <c r="ALC11" s="252"/>
      <c r="ALD11" s="252"/>
      <c r="ALE11" s="252"/>
      <c r="ALF11" s="252"/>
      <c r="ALG11" s="252"/>
      <c r="ALH11" s="252"/>
      <c r="ALI11" s="252"/>
      <c r="ALJ11" s="252"/>
      <c r="ALK11" s="252"/>
      <c r="ALL11" s="252"/>
      <c r="ALM11" s="252"/>
      <c r="ALN11" s="252"/>
      <c r="ALO11" s="252"/>
      <c r="ALP11" s="252"/>
      <c r="ALQ11" s="252"/>
      <c r="ALR11" s="252"/>
      <c r="ALS11" s="252"/>
      <c r="ALT11" s="252"/>
      <c r="ALU11" s="252"/>
      <c r="ALV11" s="252"/>
      <c r="ALW11" s="252"/>
      <c r="ALX11" s="252"/>
      <c r="ALY11" s="252"/>
      <c r="ALZ11" s="252"/>
      <c r="AMA11" s="252"/>
      <c r="AMB11" s="252"/>
      <c r="AMC11" s="252"/>
      <c r="AMD11" s="252"/>
      <c r="AME11" s="252"/>
      <c r="AMF11" s="252"/>
      <c r="AMG11" s="252"/>
      <c r="AMH11" s="252"/>
      <c r="AMI11" s="252"/>
      <c r="AMJ11" s="252"/>
    </row>
    <row r="12" customFormat="false" ht="17.25" hidden="false" customHeight="true" outlineLevel="0" collapsed="false">
      <c r="A12" s="248" t="s">
        <v>440</v>
      </c>
      <c r="B12" s="250" t="n">
        <v>1047856</v>
      </c>
      <c r="C12" s="250" t="n">
        <v>5833925</v>
      </c>
      <c r="D12" s="250" t="n">
        <v>1583000</v>
      </c>
      <c r="E12" s="251" t="n">
        <v>1422347</v>
      </c>
      <c r="F12" s="250" t="n">
        <v>2780203</v>
      </c>
      <c r="G12" s="250" t="n">
        <v>851995</v>
      </c>
      <c r="H12" s="248" t="s">
        <v>440</v>
      </c>
      <c r="I12" s="250" t="n">
        <v>299290</v>
      </c>
      <c r="J12" s="250" t="n">
        <v>264170</v>
      </c>
      <c r="K12" s="250" t="n">
        <v>670638</v>
      </c>
      <c r="L12" s="250" t="n">
        <v>799680</v>
      </c>
      <c r="M12" s="250" t="n">
        <v>187450</v>
      </c>
      <c r="N12" s="250" t="n">
        <v>900000</v>
      </c>
      <c r="O12" s="250" t="n">
        <v>17000</v>
      </c>
      <c r="P12" s="252"/>
      <c r="Q12" s="252"/>
      <c r="R12" s="252"/>
      <c r="S12" s="252"/>
      <c r="T12" s="252"/>
      <c r="U12" s="252"/>
      <c r="V12" s="252"/>
      <c r="W12" s="252"/>
      <c r="X12" s="252"/>
      <c r="Y12" s="252"/>
      <c r="Z12" s="252"/>
      <c r="AA12" s="252"/>
      <c r="AB12" s="252"/>
      <c r="AC12" s="252"/>
      <c r="AD12" s="252"/>
      <c r="AE12" s="252"/>
      <c r="AF12" s="252"/>
      <c r="AG12" s="252"/>
      <c r="AH12" s="252"/>
      <c r="AI12" s="252"/>
      <c r="AJ12" s="252"/>
      <c r="AK12" s="252"/>
      <c r="AL12" s="252"/>
      <c r="AM12" s="252"/>
      <c r="AN12" s="252"/>
      <c r="AO12" s="252"/>
      <c r="AP12" s="252"/>
      <c r="AQ12" s="252"/>
      <c r="AR12" s="252"/>
      <c r="AS12" s="252"/>
      <c r="AT12" s="252"/>
      <c r="AU12" s="252"/>
      <c r="AV12" s="252"/>
      <c r="AW12" s="252"/>
      <c r="AX12" s="252"/>
      <c r="AY12" s="252"/>
      <c r="AZ12" s="252"/>
      <c r="BA12" s="252"/>
      <c r="BB12" s="252"/>
      <c r="BC12" s="252"/>
      <c r="BD12" s="252"/>
      <c r="BE12" s="252"/>
      <c r="BF12" s="252"/>
      <c r="BG12" s="252"/>
      <c r="BH12" s="252"/>
      <c r="BI12" s="252"/>
      <c r="BJ12" s="252"/>
      <c r="BK12" s="252"/>
      <c r="BL12" s="252"/>
      <c r="BM12" s="252"/>
      <c r="BN12" s="252"/>
      <c r="BO12" s="252"/>
      <c r="BP12" s="252"/>
      <c r="BQ12" s="252"/>
      <c r="BR12" s="252"/>
      <c r="BS12" s="252"/>
      <c r="BT12" s="252"/>
      <c r="BU12" s="252"/>
      <c r="BV12" s="252"/>
      <c r="BW12" s="252"/>
      <c r="BX12" s="252"/>
      <c r="BY12" s="252"/>
      <c r="BZ12" s="252"/>
      <c r="CA12" s="252"/>
      <c r="CB12" s="252"/>
      <c r="CC12" s="252"/>
      <c r="CD12" s="252"/>
      <c r="CE12" s="252"/>
      <c r="CF12" s="252"/>
      <c r="CG12" s="252"/>
      <c r="CH12" s="252"/>
      <c r="CI12" s="252"/>
      <c r="CJ12" s="252"/>
      <c r="CK12" s="252"/>
      <c r="CL12" s="252"/>
      <c r="CM12" s="252"/>
      <c r="CN12" s="252"/>
      <c r="CO12" s="252"/>
      <c r="CP12" s="252"/>
      <c r="CQ12" s="252"/>
      <c r="CR12" s="252"/>
      <c r="CS12" s="252"/>
      <c r="CT12" s="252"/>
      <c r="CU12" s="252"/>
      <c r="CV12" s="252"/>
      <c r="CW12" s="252"/>
      <c r="CX12" s="252"/>
      <c r="CY12" s="252"/>
      <c r="CZ12" s="252"/>
      <c r="DA12" s="252"/>
      <c r="DB12" s="252"/>
      <c r="DC12" s="252"/>
      <c r="DD12" s="252"/>
      <c r="DE12" s="252"/>
      <c r="DF12" s="252"/>
      <c r="DG12" s="252"/>
      <c r="DH12" s="252"/>
      <c r="DI12" s="252"/>
      <c r="DJ12" s="252"/>
      <c r="DK12" s="252"/>
      <c r="DL12" s="252"/>
      <c r="DM12" s="252"/>
      <c r="DN12" s="252"/>
      <c r="DO12" s="252"/>
      <c r="DP12" s="252"/>
      <c r="DQ12" s="252"/>
      <c r="DR12" s="252"/>
      <c r="DS12" s="252"/>
      <c r="DT12" s="252"/>
      <c r="DU12" s="252"/>
      <c r="DV12" s="252"/>
      <c r="DW12" s="252"/>
      <c r="DX12" s="252"/>
      <c r="DY12" s="252"/>
      <c r="DZ12" s="252"/>
      <c r="EA12" s="252"/>
      <c r="EB12" s="252"/>
      <c r="EC12" s="252"/>
      <c r="ED12" s="252"/>
      <c r="EE12" s="252"/>
      <c r="EF12" s="252"/>
      <c r="EG12" s="252"/>
      <c r="EH12" s="252"/>
      <c r="EI12" s="252"/>
      <c r="EJ12" s="252"/>
      <c r="EK12" s="252"/>
      <c r="EL12" s="252"/>
      <c r="EM12" s="252"/>
      <c r="EN12" s="252"/>
      <c r="EO12" s="252"/>
      <c r="EP12" s="252"/>
      <c r="EQ12" s="252"/>
      <c r="ER12" s="252"/>
      <c r="ES12" s="252"/>
      <c r="ET12" s="252"/>
      <c r="EU12" s="252"/>
      <c r="EV12" s="252"/>
      <c r="EW12" s="252"/>
      <c r="EX12" s="252"/>
      <c r="EY12" s="252"/>
      <c r="EZ12" s="252"/>
      <c r="FA12" s="252"/>
      <c r="FB12" s="252"/>
      <c r="FC12" s="252"/>
      <c r="FD12" s="252"/>
      <c r="FE12" s="252"/>
      <c r="FF12" s="252"/>
      <c r="FG12" s="252"/>
      <c r="FH12" s="252"/>
      <c r="FI12" s="252"/>
      <c r="FJ12" s="252"/>
      <c r="FK12" s="252"/>
      <c r="FL12" s="252"/>
      <c r="FM12" s="252"/>
      <c r="FN12" s="252"/>
      <c r="FO12" s="252"/>
      <c r="FP12" s="252"/>
      <c r="FQ12" s="252"/>
      <c r="FR12" s="252"/>
      <c r="FS12" s="252"/>
      <c r="FT12" s="252"/>
      <c r="FU12" s="252"/>
      <c r="FV12" s="252"/>
      <c r="FW12" s="252"/>
      <c r="FX12" s="252"/>
      <c r="FY12" s="252"/>
      <c r="FZ12" s="252"/>
      <c r="GA12" s="252"/>
      <c r="GB12" s="252"/>
      <c r="GC12" s="252"/>
      <c r="GD12" s="252"/>
      <c r="GE12" s="252"/>
      <c r="GF12" s="252"/>
      <c r="GG12" s="252"/>
      <c r="GH12" s="252"/>
      <c r="GI12" s="252"/>
      <c r="GJ12" s="252"/>
      <c r="GK12" s="252"/>
      <c r="GL12" s="252"/>
      <c r="GM12" s="252"/>
      <c r="GN12" s="252"/>
      <c r="GO12" s="252"/>
      <c r="GP12" s="252"/>
      <c r="GQ12" s="252"/>
      <c r="GR12" s="252"/>
      <c r="GS12" s="252"/>
      <c r="GT12" s="252"/>
      <c r="GU12" s="252"/>
      <c r="GV12" s="252"/>
      <c r="GW12" s="252"/>
      <c r="GX12" s="252"/>
      <c r="GY12" s="252"/>
      <c r="GZ12" s="252"/>
      <c r="HA12" s="252"/>
      <c r="HB12" s="252"/>
      <c r="HC12" s="252"/>
      <c r="HD12" s="252"/>
      <c r="HE12" s="252"/>
      <c r="HF12" s="252"/>
      <c r="HG12" s="252"/>
      <c r="HH12" s="252"/>
      <c r="HI12" s="252"/>
      <c r="HJ12" s="252"/>
      <c r="HK12" s="252"/>
      <c r="HL12" s="252"/>
      <c r="HM12" s="252"/>
      <c r="HN12" s="252"/>
      <c r="HO12" s="252"/>
      <c r="HP12" s="252"/>
      <c r="HQ12" s="252"/>
      <c r="HR12" s="252"/>
      <c r="HS12" s="252"/>
      <c r="HT12" s="252"/>
      <c r="HU12" s="252"/>
      <c r="HV12" s="252"/>
      <c r="HW12" s="252"/>
      <c r="HX12" s="252"/>
      <c r="HY12" s="252"/>
      <c r="HZ12" s="252"/>
      <c r="IA12" s="252"/>
      <c r="IB12" s="252"/>
      <c r="IC12" s="252"/>
      <c r="ID12" s="252"/>
      <c r="IE12" s="252"/>
      <c r="IF12" s="252"/>
      <c r="IG12" s="252"/>
      <c r="IH12" s="252"/>
      <c r="II12" s="252"/>
      <c r="IJ12" s="252"/>
      <c r="IK12" s="252"/>
      <c r="IL12" s="252"/>
      <c r="IM12" s="252"/>
      <c r="IN12" s="252"/>
      <c r="IO12" s="252"/>
      <c r="IP12" s="252"/>
      <c r="IQ12" s="252"/>
      <c r="IR12" s="252"/>
      <c r="IS12" s="252"/>
      <c r="IT12" s="252"/>
      <c r="IU12" s="252"/>
      <c r="IV12" s="252"/>
      <c r="IW12" s="252"/>
      <c r="IX12" s="252"/>
      <c r="IY12" s="252"/>
      <c r="IZ12" s="252"/>
      <c r="JA12" s="252"/>
      <c r="JB12" s="252"/>
      <c r="JC12" s="252"/>
      <c r="JD12" s="252"/>
      <c r="JE12" s="252"/>
      <c r="JF12" s="252"/>
      <c r="JG12" s="252"/>
      <c r="JH12" s="252"/>
      <c r="JI12" s="252"/>
      <c r="JJ12" s="252"/>
      <c r="JK12" s="252"/>
      <c r="JL12" s="252"/>
      <c r="JM12" s="252"/>
      <c r="JN12" s="252"/>
      <c r="JO12" s="252"/>
      <c r="JP12" s="252"/>
      <c r="JQ12" s="252"/>
      <c r="JR12" s="252"/>
      <c r="JS12" s="252"/>
      <c r="JT12" s="252"/>
      <c r="JU12" s="252"/>
      <c r="JV12" s="252"/>
      <c r="JW12" s="252"/>
      <c r="JX12" s="252"/>
      <c r="JY12" s="252"/>
      <c r="JZ12" s="252"/>
      <c r="KA12" s="252"/>
      <c r="KB12" s="252"/>
      <c r="KC12" s="252"/>
      <c r="KD12" s="252"/>
      <c r="KE12" s="252"/>
      <c r="KF12" s="252"/>
      <c r="KG12" s="252"/>
      <c r="KH12" s="252"/>
      <c r="KI12" s="252"/>
      <c r="KJ12" s="252"/>
      <c r="KK12" s="252"/>
      <c r="KL12" s="252"/>
      <c r="KM12" s="252"/>
      <c r="KN12" s="252"/>
      <c r="KO12" s="252"/>
      <c r="KP12" s="252"/>
      <c r="KQ12" s="252"/>
      <c r="KR12" s="252"/>
      <c r="KS12" s="252"/>
      <c r="KT12" s="252"/>
      <c r="KU12" s="252"/>
      <c r="KV12" s="252"/>
      <c r="KW12" s="252"/>
      <c r="KX12" s="252"/>
      <c r="KY12" s="252"/>
      <c r="KZ12" s="252"/>
      <c r="LA12" s="252"/>
      <c r="LB12" s="252"/>
      <c r="LC12" s="252"/>
      <c r="LD12" s="252"/>
      <c r="LE12" s="252"/>
      <c r="LF12" s="252"/>
      <c r="LG12" s="252"/>
      <c r="LH12" s="252"/>
      <c r="LI12" s="252"/>
      <c r="LJ12" s="252"/>
      <c r="LK12" s="252"/>
      <c r="LL12" s="252"/>
      <c r="LM12" s="252"/>
      <c r="LN12" s="252"/>
      <c r="LO12" s="252"/>
      <c r="LP12" s="252"/>
      <c r="LQ12" s="252"/>
      <c r="LR12" s="252"/>
      <c r="LS12" s="252"/>
      <c r="LT12" s="252"/>
      <c r="LU12" s="252"/>
      <c r="LV12" s="252"/>
      <c r="LW12" s="252"/>
      <c r="LX12" s="252"/>
      <c r="LY12" s="252"/>
      <c r="LZ12" s="252"/>
      <c r="MA12" s="252"/>
      <c r="MB12" s="252"/>
      <c r="MC12" s="252"/>
      <c r="MD12" s="252"/>
      <c r="ME12" s="252"/>
      <c r="MF12" s="252"/>
      <c r="MG12" s="252"/>
      <c r="MH12" s="252"/>
      <c r="MI12" s="252"/>
      <c r="MJ12" s="252"/>
      <c r="MK12" s="252"/>
      <c r="ML12" s="252"/>
      <c r="MM12" s="252"/>
      <c r="MN12" s="252"/>
      <c r="MO12" s="252"/>
      <c r="MP12" s="252"/>
      <c r="MQ12" s="252"/>
      <c r="MR12" s="252"/>
      <c r="MS12" s="252"/>
      <c r="MT12" s="252"/>
      <c r="MU12" s="252"/>
      <c r="MV12" s="252"/>
      <c r="MW12" s="252"/>
      <c r="MX12" s="252"/>
      <c r="MY12" s="252"/>
      <c r="MZ12" s="252"/>
      <c r="NA12" s="252"/>
      <c r="NB12" s="252"/>
      <c r="NC12" s="252"/>
      <c r="ND12" s="252"/>
      <c r="NE12" s="252"/>
      <c r="NF12" s="252"/>
      <c r="NG12" s="252"/>
      <c r="NH12" s="252"/>
      <c r="NI12" s="252"/>
      <c r="NJ12" s="252"/>
      <c r="NK12" s="252"/>
      <c r="NL12" s="252"/>
      <c r="NM12" s="252"/>
      <c r="NN12" s="252"/>
      <c r="NO12" s="252"/>
      <c r="NP12" s="252"/>
      <c r="NQ12" s="252"/>
      <c r="NR12" s="252"/>
      <c r="NS12" s="252"/>
      <c r="NT12" s="252"/>
      <c r="NU12" s="252"/>
      <c r="NV12" s="252"/>
      <c r="NW12" s="252"/>
      <c r="NX12" s="252"/>
      <c r="NY12" s="252"/>
      <c r="NZ12" s="252"/>
      <c r="OA12" s="252"/>
      <c r="OB12" s="252"/>
      <c r="OC12" s="252"/>
      <c r="OD12" s="252"/>
      <c r="OE12" s="252"/>
      <c r="OF12" s="252"/>
      <c r="OG12" s="252"/>
      <c r="OH12" s="252"/>
      <c r="OI12" s="252"/>
      <c r="OJ12" s="252"/>
      <c r="OK12" s="252"/>
      <c r="OL12" s="252"/>
      <c r="OM12" s="252"/>
      <c r="ON12" s="252"/>
      <c r="OO12" s="252"/>
      <c r="OP12" s="252"/>
      <c r="OQ12" s="252"/>
      <c r="OR12" s="252"/>
      <c r="OS12" s="252"/>
      <c r="OT12" s="252"/>
      <c r="OU12" s="252"/>
      <c r="OV12" s="252"/>
      <c r="OW12" s="252"/>
      <c r="OX12" s="252"/>
      <c r="OY12" s="252"/>
      <c r="OZ12" s="252"/>
      <c r="PA12" s="252"/>
      <c r="PB12" s="252"/>
      <c r="PC12" s="252"/>
      <c r="PD12" s="252"/>
      <c r="PE12" s="252"/>
      <c r="PF12" s="252"/>
      <c r="PG12" s="252"/>
      <c r="PH12" s="252"/>
      <c r="PI12" s="252"/>
      <c r="PJ12" s="252"/>
      <c r="PK12" s="252"/>
      <c r="PL12" s="252"/>
      <c r="PM12" s="252"/>
      <c r="PN12" s="252"/>
      <c r="PO12" s="252"/>
      <c r="PP12" s="252"/>
      <c r="PQ12" s="252"/>
      <c r="PR12" s="252"/>
      <c r="PS12" s="252"/>
      <c r="PT12" s="252"/>
      <c r="PU12" s="252"/>
      <c r="PV12" s="252"/>
      <c r="PW12" s="252"/>
      <c r="PX12" s="252"/>
      <c r="PY12" s="252"/>
      <c r="PZ12" s="252"/>
      <c r="QA12" s="252"/>
      <c r="QB12" s="252"/>
      <c r="QC12" s="252"/>
      <c r="QD12" s="252"/>
      <c r="QE12" s="252"/>
      <c r="QF12" s="252"/>
      <c r="QG12" s="252"/>
      <c r="QH12" s="252"/>
      <c r="QI12" s="252"/>
      <c r="QJ12" s="252"/>
      <c r="QK12" s="252"/>
      <c r="QL12" s="252"/>
      <c r="QM12" s="252"/>
      <c r="QN12" s="252"/>
      <c r="QO12" s="252"/>
      <c r="QP12" s="252"/>
      <c r="QQ12" s="252"/>
      <c r="QR12" s="252"/>
      <c r="QS12" s="252"/>
      <c r="QT12" s="252"/>
      <c r="QU12" s="252"/>
      <c r="QV12" s="252"/>
      <c r="QW12" s="252"/>
      <c r="QX12" s="252"/>
      <c r="QY12" s="252"/>
      <c r="QZ12" s="252"/>
      <c r="RA12" s="252"/>
      <c r="RB12" s="252"/>
      <c r="RC12" s="252"/>
      <c r="RD12" s="252"/>
      <c r="RE12" s="252"/>
      <c r="RF12" s="252"/>
      <c r="RG12" s="252"/>
      <c r="RH12" s="252"/>
      <c r="RI12" s="252"/>
      <c r="RJ12" s="252"/>
      <c r="RK12" s="252"/>
      <c r="RL12" s="252"/>
      <c r="RM12" s="252"/>
      <c r="RN12" s="252"/>
      <c r="RO12" s="252"/>
      <c r="RP12" s="252"/>
      <c r="RQ12" s="252"/>
      <c r="RR12" s="252"/>
      <c r="RS12" s="252"/>
      <c r="RT12" s="252"/>
      <c r="RU12" s="252"/>
      <c r="RV12" s="252"/>
      <c r="RW12" s="252"/>
      <c r="RX12" s="252"/>
      <c r="RY12" s="252"/>
      <c r="RZ12" s="252"/>
      <c r="SA12" s="252"/>
      <c r="SB12" s="252"/>
      <c r="SC12" s="252"/>
      <c r="SD12" s="252"/>
      <c r="SE12" s="252"/>
      <c r="SF12" s="252"/>
      <c r="SG12" s="252"/>
      <c r="SH12" s="252"/>
      <c r="SI12" s="252"/>
      <c r="SJ12" s="252"/>
      <c r="SK12" s="252"/>
      <c r="SL12" s="252"/>
      <c r="SM12" s="252"/>
      <c r="SN12" s="252"/>
      <c r="SO12" s="252"/>
      <c r="SP12" s="252"/>
      <c r="SQ12" s="252"/>
      <c r="SR12" s="252"/>
      <c r="SS12" s="252"/>
      <c r="ST12" s="252"/>
      <c r="SU12" s="252"/>
      <c r="SV12" s="252"/>
      <c r="SW12" s="252"/>
      <c r="SX12" s="252"/>
      <c r="SY12" s="252"/>
      <c r="SZ12" s="252"/>
      <c r="TA12" s="252"/>
      <c r="TB12" s="252"/>
      <c r="TC12" s="252"/>
      <c r="TD12" s="252"/>
      <c r="TE12" s="252"/>
      <c r="TF12" s="252"/>
      <c r="TG12" s="252"/>
      <c r="TH12" s="252"/>
      <c r="TI12" s="252"/>
      <c r="TJ12" s="252"/>
      <c r="TK12" s="252"/>
      <c r="TL12" s="252"/>
      <c r="TM12" s="252"/>
      <c r="TN12" s="252"/>
      <c r="TO12" s="252"/>
      <c r="TP12" s="252"/>
      <c r="TQ12" s="252"/>
      <c r="TR12" s="252"/>
      <c r="TS12" s="252"/>
      <c r="TT12" s="252"/>
      <c r="TU12" s="252"/>
      <c r="TV12" s="252"/>
      <c r="TW12" s="252"/>
      <c r="TX12" s="252"/>
      <c r="TY12" s="252"/>
      <c r="TZ12" s="252"/>
      <c r="UA12" s="252"/>
      <c r="UB12" s="252"/>
      <c r="UC12" s="252"/>
      <c r="UD12" s="252"/>
      <c r="UE12" s="252"/>
      <c r="UF12" s="252"/>
      <c r="UG12" s="252"/>
      <c r="UH12" s="252"/>
      <c r="UI12" s="252"/>
      <c r="UJ12" s="252"/>
      <c r="UK12" s="252"/>
      <c r="UL12" s="252"/>
      <c r="UM12" s="252"/>
      <c r="UN12" s="252"/>
      <c r="UO12" s="252"/>
      <c r="UP12" s="252"/>
      <c r="UQ12" s="252"/>
      <c r="UR12" s="252"/>
      <c r="US12" s="252"/>
      <c r="UT12" s="252"/>
      <c r="UU12" s="252"/>
      <c r="UV12" s="252"/>
      <c r="UW12" s="252"/>
      <c r="UX12" s="252"/>
      <c r="UY12" s="252"/>
      <c r="UZ12" s="252"/>
      <c r="VA12" s="252"/>
      <c r="VB12" s="252"/>
      <c r="VC12" s="252"/>
      <c r="VD12" s="252"/>
      <c r="VE12" s="252"/>
      <c r="VF12" s="252"/>
      <c r="VG12" s="252"/>
      <c r="VH12" s="252"/>
      <c r="VI12" s="252"/>
      <c r="VJ12" s="252"/>
      <c r="VK12" s="252"/>
      <c r="VL12" s="252"/>
      <c r="VM12" s="252"/>
      <c r="VN12" s="252"/>
      <c r="VO12" s="252"/>
      <c r="VP12" s="252"/>
      <c r="VQ12" s="252"/>
      <c r="VR12" s="252"/>
      <c r="VS12" s="252"/>
      <c r="VT12" s="252"/>
      <c r="VU12" s="252"/>
      <c r="VV12" s="252"/>
      <c r="VW12" s="252"/>
      <c r="VX12" s="252"/>
      <c r="VY12" s="252"/>
      <c r="VZ12" s="252"/>
      <c r="WA12" s="252"/>
      <c r="WB12" s="252"/>
      <c r="WC12" s="252"/>
      <c r="WD12" s="252"/>
      <c r="WE12" s="252"/>
      <c r="WF12" s="252"/>
      <c r="WG12" s="252"/>
      <c r="WH12" s="252"/>
      <c r="WI12" s="252"/>
      <c r="WJ12" s="252"/>
      <c r="WK12" s="252"/>
      <c r="WL12" s="252"/>
      <c r="WM12" s="252"/>
      <c r="WN12" s="252"/>
      <c r="WO12" s="252"/>
      <c r="WP12" s="252"/>
      <c r="WQ12" s="252"/>
      <c r="WR12" s="252"/>
      <c r="WS12" s="252"/>
      <c r="WT12" s="252"/>
      <c r="WU12" s="252"/>
      <c r="WV12" s="252"/>
      <c r="WW12" s="252"/>
      <c r="WX12" s="252"/>
      <c r="WY12" s="252"/>
      <c r="WZ12" s="252"/>
      <c r="XA12" s="252"/>
      <c r="XB12" s="252"/>
      <c r="XC12" s="252"/>
      <c r="XD12" s="252"/>
      <c r="XE12" s="252"/>
      <c r="XF12" s="252"/>
      <c r="XG12" s="252"/>
      <c r="XH12" s="252"/>
      <c r="XI12" s="252"/>
      <c r="XJ12" s="252"/>
      <c r="XK12" s="252"/>
      <c r="XL12" s="252"/>
      <c r="XM12" s="252"/>
      <c r="XN12" s="252"/>
      <c r="XO12" s="252"/>
      <c r="XP12" s="252"/>
      <c r="XQ12" s="252"/>
      <c r="XR12" s="252"/>
      <c r="XS12" s="252"/>
      <c r="XT12" s="252"/>
      <c r="XU12" s="252"/>
      <c r="XV12" s="252"/>
      <c r="XW12" s="252"/>
      <c r="XX12" s="252"/>
      <c r="XY12" s="252"/>
      <c r="XZ12" s="252"/>
      <c r="YA12" s="252"/>
      <c r="YB12" s="252"/>
      <c r="YC12" s="252"/>
      <c r="YD12" s="252"/>
      <c r="YE12" s="252"/>
      <c r="YF12" s="252"/>
      <c r="YG12" s="252"/>
      <c r="YH12" s="252"/>
      <c r="YI12" s="252"/>
      <c r="YJ12" s="252"/>
      <c r="YK12" s="252"/>
      <c r="YL12" s="252"/>
      <c r="YM12" s="252"/>
      <c r="YN12" s="252"/>
      <c r="YO12" s="252"/>
      <c r="YP12" s="252"/>
      <c r="YQ12" s="252"/>
      <c r="YR12" s="252"/>
      <c r="YS12" s="252"/>
      <c r="YT12" s="252"/>
      <c r="YU12" s="252"/>
      <c r="YV12" s="252"/>
      <c r="YW12" s="252"/>
      <c r="YX12" s="252"/>
      <c r="YY12" s="252"/>
      <c r="YZ12" s="252"/>
      <c r="ZA12" s="252"/>
      <c r="ZB12" s="252"/>
      <c r="ZC12" s="252"/>
      <c r="ZD12" s="252"/>
      <c r="ZE12" s="252"/>
      <c r="ZF12" s="252"/>
      <c r="ZG12" s="252"/>
      <c r="ZH12" s="252"/>
      <c r="ZI12" s="252"/>
      <c r="ZJ12" s="252"/>
      <c r="ZK12" s="252"/>
      <c r="ZL12" s="252"/>
      <c r="ZM12" s="252"/>
      <c r="ZN12" s="252"/>
      <c r="ZO12" s="252"/>
      <c r="ZP12" s="252"/>
      <c r="ZQ12" s="252"/>
      <c r="ZR12" s="252"/>
      <c r="ZS12" s="252"/>
      <c r="ZT12" s="252"/>
      <c r="ZU12" s="252"/>
      <c r="ZV12" s="252"/>
      <c r="ZW12" s="252"/>
      <c r="ZX12" s="252"/>
      <c r="ZY12" s="252"/>
      <c r="ZZ12" s="252"/>
      <c r="AAA12" s="252"/>
      <c r="AAB12" s="252"/>
      <c r="AAC12" s="252"/>
      <c r="AAD12" s="252"/>
      <c r="AAE12" s="252"/>
      <c r="AAF12" s="252"/>
      <c r="AAG12" s="252"/>
      <c r="AAH12" s="252"/>
      <c r="AAI12" s="252"/>
      <c r="AAJ12" s="252"/>
      <c r="AAK12" s="252"/>
      <c r="AAL12" s="252"/>
      <c r="AAM12" s="252"/>
      <c r="AAN12" s="252"/>
      <c r="AAO12" s="252"/>
      <c r="AAP12" s="252"/>
      <c r="AAQ12" s="252"/>
      <c r="AAR12" s="252"/>
      <c r="AAS12" s="252"/>
      <c r="AAT12" s="252"/>
      <c r="AAU12" s="252"/>
      <c r="AAV12" s="252"/>
      <c r="AAW12" s="252"/>
      <c r="AAX12" s="252"/>
      <c r="AAY12" s="252"/>
      <c r="AAZ12" s="252"/>
      <c r="ABA12" s="252"/>
      <c r="ABB12" s="252"/>
      <c r="ABC12" s="252"/>
      <c r="ABD12" s="252"/>
      <c r="ABE12" s="252"/>
      <c r="ABF12" s="252"/>
      <c r="ABG12" s="252"/>
      <c r="ABH12" s="252"/>
      <c r="ABI12" s="252"/>
      <c r="ABJ12" s="252"/>
      <c r="ABK12" s="252"/>
      <c r="ABL12" s="252"/>
      <c r="ABM12" s="252"/>
      <c r="ABN12" s="252"/>
      <c r="ABO12" s="252"/>
      <c r="ABP12" s="252"/>
      <c r="ABQ12" s="252"/>
      <c r="ABR12" s="252"/>
      <c r="ABS12" s="252"/>
      <c r="ABT12" s="252"/>
      <c r="ABU12" s="252"/>
      <c r="ABV12" s="252"/>
      <c r="ABW12" s="252"/>
      <c r="ABX12" s="252"/>
      <c r="ABY12" s="252"/>
      <c r="ABZ12" s="252"/>
      <c r="ACA12" s="252"/>
      <c r="ACB12" s="252"/>
      <c r="ACC12" s="252"/>
      <c r="ACD12" s="252"/>
      <c r="ACE12" s="252"/>
      <c r="ACF12" s="252"/>
      <c r="ACG12" s="252"/>
      <c r="ACH12" s="252"/>
      <c r="ACI12" s="252"/>
      <c r="ACJ12" s="252"/>
      <c r="ACK12" s="252"/>
      <c r="ACL12" s="252"/>
      <c r="ACM12" s="252"/>
      <c r="ACN12" s="252"/>
      <c r="ACO12" s="252"/>
      <c r="ACP12" s="252"/>
      <c r="ACQ12" s="252"/>
      <c r="ACR12" s="252"/>
      <c r="ACS12" s="252"/>
      <c r="ACT12" s="252"/>
      <c r="ACU12" s="252"/>
      <c r="ACV12" s="252"/>
      <c r="ACW12" s="252"/>
      <c r="ACX12" s="252"/>
      <c r="ACY12" s="252"/>
      <c r="ACZ12" s="252"/>
      <c r="ADA12" s="252"/>
      <c r="ADB12" s="252"/>
      <c r="ADC12" s="252"/>
      <c r="ADD12" s="252"/>
      <c r="ADE12" s="252"/>
      <c r="ADF12" s="252"/>
      <c r="ADG12" s="252"/>
      <c r="ADH12" s="252"/>
      <c r="ADI12" s="252"/>
      <c r="ADJ12" s="252"/>
      <c r="ADK12" s="252"/>
      <c r="ADL12" s="252"/>
      <c r="ADM12" s="252"/>
      <c r="ADN12" s="252"/>
      <c r="ADO12" s="252"/>
      <c r="ADP12" s="252"/>
      <c r="ADQ12" s="252"/>
      <c r="ADR12" s="252"/>
      <c r="ADS12" s="252"/>
      <c r="ADT12" s="252"/>
      <c r="ADU12" s="252"/>
      <c r="ADV12" s="252"/>
      <c r="ADW12" s="252"/>
      <c r="ADX12" s="252"/>
      <c r="ADY12" s="252"/>
      <c r="ADZ12" s="252"/>
      <c r="AEA12" s="252"/>
      <c r="AEB12" s="252"/>
      <c r="AEC12" s="252"/>
      <c r="AED12" s="252"/>
      <c r="AEE12" s="252"/>
      <c r="AEF12" s="252"/>
      <c r="AEG12" s="252"/>
      <c r="AEH12" s="252"/>
      <c r="AEI12" s="252"/>
      <c r="AEJ12" s="252"/>
      <c r="AEK12" s="252"/>
      <c r="AEL12" s="252"/>
      <c r="AEM12" s="252"/>
      <c r="AEN12" s="252"/>
      <c r="AEO12" s="252"/>
      <c r="AEP12" s="252"/>
      <c r="AEQ12" s="252"/>
      <c r="AER12" s="252"/>
      <c r="AES12" s="252"/>
      <c r="AET12" s="252"/>
      <c r="AEU12" s="252"/>
      <c r="AEV12" s="252"/>
      <c r="AEW12" s="252"/>
      <c r="AEX12" s="252"/>
      <c r="AEY12" s="252"/>
      <c r="AEZ12" s="252"/>
      <c r="AFA12" s="252"/>
      <c r="AFB12" s="252"/>
      <c r="AFC12" s="252"/>
      <c r="AFD12" s="252"/>
      <c r="AFE12" s="252"/>
      <c r="AFF12" s="252"/>
      <c r="AFG12" s="252"/>
      <c r="AFH12" s="252"/>
      <c r="AFI12" s="252"/>
      <c r="AFJ12" s="252"/>
      <c r="AFK12" s="252"/>
      <c r="AFL12" s="252"/>
      <c r="AFM12" s="252"/>
      <c r="AFN12" s="252"/>
      <c r="AFO12" s="252"/>
      <c r="AFP12" s="252"/>
      <c r="AFQ12" s="252"/>
      <c r="AFR12" s="252"/>
      <c r="AFS12" s="252"/>
      <c r="AFT12" s="252"/>
      <c r="AFU12" s="252"/>
      <c r="AFV12" s="252"/>
      <c r="AFW12" s="252"/>
      <c r="AFX12" s="252"/>
      <c r="AFY12" s="252"/>
      <c r="AFZ12" s="252"/>
      <c r="AGA12" s="252"/>
      <c r="AGB12" s="252"/>
      <c r="AGC12" s="252"/>
      <c r="AGD12" s="252"/>
      <c r="AGE12" s="252"/>
      <c r="AGF12" s="252"/>
      <c r="AGG12" s="252"/>
      <c r="AGH12" s="252"/>
      <c r="AGI12" s="252"/>
      <c r="AGJ12" s="252"/>
      <c r="AGK12" s="252"/>
      <c r="AGL12" s="252"/>
      <c r="AGM12" s="252"/>
      <c r="AGN12" s="252"/>
      <c r="AGO12" s="252"/>
      <c r="AGP12" s="252"/>
      <c r="AGQ12" s="252"/>
      <c r="AGR12" s="252"/>
      <c r="AGS12" s="252"/>
      <c r="AGT12" s="252"/>
      <c r="AGU12" s="252"/>
      <c r="AGV12" s="252"/>
      <c r="AGW12" s="252"/>
      <c r="AGX12" s="252"/>
      <c r="AGY12" s="252"/>
      <c r="AGZ12" s="252"/>
      <c r="AHA12" s="252"/>
      <c r="AHB12" s="252"/>
      <c r="AHC12" s="252"/>
      <c r="AHD12" s="252"/>
      <c r="AHE12" s="252"/>
      <c r="AHF12" s="252"/>
      <c r="AHG12" s="252"/>
      <c r="AHH12" s="252"/>
      <c r="AHI12" s="252"/>
      <c r="AHJ12" s="252"/>
      <c r="AHK12" s="252"/>
      <c r="AHL12" s="252"/>
      <c r="AHM12" s="252"/>
      <c r="AHN12" s="252"/>
      <c r="AHO12" s="252"/>
      <c r="AHP12" s="252"/>
      <c r="AHQ12" s="252"/>
      <c r="AHR12" s="252"/>
      <c r="AHS12" s="252"/>
      <c r="AHT12" s="252"/>
      <c r="AHU12" s="252"/>
      <c r="AHV12" s="252"/>
      <c r="AHW12" s="252"/>
      <c r="AHX12" s="252"/>
      <c r="AHY12" s="252"/>
      <c r="AHZ12" s="252"/>
      <c r="AIA12" s="252"/>
      <c r="AIB12" s="252"/>
      <c r="AIC12" s="252"/>
      <c r="AID12" s="252"/>
      <c r="AIE12" s="252"/>
      <c r="AIF12" s="252"/>
      <c r="AIG12" s="252"/>
      <c r="AIH12" s="252"/>
      <c r="AII12" s="252"/>
      <c r="AIJ12" s="252"/>
      <c r="AIK12" s="252"/>
      <c r="AIL12" s="252"/>
      <c r="AIM12" s="252"/>
      <c r="AIN12" s="252"/>
      <c r="AIO12" s="252"/>
      <c r="AIP12" s="252"/>
      <c r="AIQ12" s="252"/>
      <c r="AIR12" s="252"/>
      <c r="AIS12" s="252"/>
      <c r="AIT12" s="252"/>
      <c r="AIU12" s="252"/>
      <c r="AIV12" s="252"/>
      <c r="AIW12" s="252"/>
      <c r="AIX12" s="252"/>
      <c r="AIY12" s="252"/>
      <c r="AIZ12" s="252"/>
      <c r="AJA12" s="252"/>
      <c r="AJB12" s="252"/>
      <c r="AJC12" s="252"/>
      <c r="AJD12" s="252"/>
      <c r="AJE12" s="252"/>
      <c r="AJF12" s="252"/>
      <c r="AJG12" s="252"/>
      <c r="AJH12" s="252"/>
      <c r="AJI12" s="252"/>
      <c r="AJJ12" s="252"/>
      <c r="AJK12" s="252"/>
      <c r="AJL12" s="252"/>
      <c r="AJM12" s="252"/>
      <c r="AJN12" s="252"/>
      <c r="AJO12" s="252"/>
      <c r="AJP12" s="252"/>
      <c r="AJQ12" s="252"/>
      <c r="AJR12" s="252"/>
      <c r="AJS12" s="252"/>
      <c r="AJT12" s="252"/>
      <c r="AJU12" s="252"/>
      <c r="AJV12" s="252"/>
      <c r="AJW12" s="252"/>
      <c r="AJX12" s="252"/>
      <c r="AJY12" s="252"/>
      <c r="AJZ12" s="252"/>
      <c r="AKA12" s="252"/>
      <c r="AKB12" s="252"/>
      <c r="AKC12" s="252"/>
      <c r="AKD12" s="252"/>
      <c r="AKE12" s="252"/>
      <c r="AKF12" s="252"/>
      <c r="AKG12" s="252"/>
      <c r="AKH12" s="252"/>
      <c r="AKI12" s="252"/>
      <c r="AKJ12" s="252"/>
      <c r="AKK12" s="252"/>
      <c r="AKL12" s="252"/>
      <c r="AKM12" s="252"/>
      <c r="AKN12" s="252"/>
      <c r="AKO12" s="252"/>
      <c r="AKP12" s="252"/>
      <c r="AKQ12" s="252"/>
      <c r="AKR12" s="252"/>
      <c r="AKS12" s="252"/>
      <c r="AKT12" s="252"/>
      <c r="AKU12" s="252"/>
      <c r="AKV12" s="252"/>
      <c r="AKW12" s="252"/>
      <c r="AKX12" s="252"/>
      <c r="AKY12" s="252"/>
      <c r="AKZ12" s="252"/>
      <c r="ALA12" s="252"/>
      <c r="ALB12" s="252"/>
      <c r="ALC12" s="252"/>
      <c r="ALD12" s="252"/>
      <c r="ALE12" s="252"/>
      <c r="ALF12" s="252"/>
      <c r="ALG12" s="252"/>
      <c r="ALH12" s="252"/>
      <c r="ALI12" s="252"/>
      <c r="ALJ12" s="252"/>
      <c r="ALK12" s="252"/>
      <c r="ALL12" s="252"/>
      <c r="ALM12" s="252"/>
      <c r="ALN12" s="252"/>
      <c r="ALO12" s="252"/>
      <c r="ALP12" s="252"/>
      <c r="ALQ12" s="252"/>
      <c r="ALR12" s="252"/>
      <c r="ALS12" s="252"/>
      <c r="ALT12" s="252"/>
      <c r="ALU12" s="252"/>
      <c r="ALV12" s="252"/>
      <c r="ALW12" s="252"/>
      <c r="ALX12" s="252"/>
      <c r="ALY12" s="252"/>
      <c r="ALZ12" s="252"/>
      <c r="AMA12" s="252"/>
      <c r="AMB12" s="252"/>
      <c r="AMC12" s="252"/>
      <c r="AMD12" s="252"/>
      <c r="AME12" s="252"/>
      <c r="AMF12" s="252"/>
      <c r="AMG12" s="252"/>
      <c r="AMH12" s="252"/>
      <c r="AMI12" s="252"/>
      <c r="AMJ12" s="252"/>
    </row>
    <row r="13" customFormat="false" ht="17.25" hidden="false" customHeight="true" outlineLevel="0" collapsed="false">
      <c r="A13" s="257" t="s">
        <v>441</v>
      </c>
      <c r="B13" s="258" t="n">
        <f aca="false">SUM(B4:B12)</f>
        <v>9980354</v>
      </c>
      <c r="C13" s="258" t="n">
        <f aca="false">SUM(C4:C12)</f>
        <v>48315133</v>
      </c>
      <c r="D13" s="250" t="n">
        <f aca="false">SUM(D4:D12)</f>
        <v>26157511</v>
      </c>
      <c r="E13" s="250" t="n">
        <f aca="false">SUM(E4:E12)</f>
        <v>40098154</v>
      </c>
      <c r="F13" s="250" t="n">
        <f aca="false">SUM(F4:F12)</f>
        <v>56454130</v>
      </c>
      <c r="G13" s="250" t="n">
        <f aca="false">SUM(G4:G12)</f>
        <v>67909435</v>
      </c>
      <c r="H13" s="257" t="s">
        <v>441</v>
      </c>
      <c r="I13" s="250" t="n">
        <f aca="false">SUM(I4:I12)</f>
        <v>88062499</v>
      </c>
      <c r="J13" s="250" t="n">
        <f aca="false">SUM(J4:J12)</f>
        <v>107880532</v>
      </c>
      <c r="K13" s="250" t="n">
        <f aca="false">SUM(K4:K12)</f>
        <v>122297352</v>
      </c>
      <c r="L13" s="250" t="n">
        <f aca="false">SUM(L4:L12)</f>
        <v>138346378</v>
      </c>
      <c r="M13" s="250" t="n">
        <f aca="false">SUM(M4:M12)</f>
        <v>142562550</v>
      </c>
      <c r="N13" s="250" t="n">
        <f aca="false">SUM(N4:N12)</f>
        <v>162896147</v>
      </c>
      <c r="O13" s="250" t="n">
        <f aca="false">SUM(O4:O12)</f>
        <v>184106428</v>
      </c>
      <c r="P13" s="259"/>
      <c r="Q13" s="259"/>
      <c r="R13" s="259"/>
      <c r="S13" s="259"/>
      <c r="T13" s="259"/>
      <c r="U13" s="259"/>
      <c r="V13" s="259"/>
      <c r="W13" s="259"/>
      <c r="X13" s="259"/>
      <c r="Y13" s="259"/>
      <c r="Z13" s="259"/>
      <c r="AA13" s="259"/>
      <c r="AB13" s="259"/>
      <c r="AC13" s="259"/>
      <c r="AD13" s="259"/>
      <c r="AE13" s="259"/>
      <c r="AF13" s="259"/>
      <c r="AG13" s="259"/>
      <c r="AH13" s="259"/>
      <c r="AI13" s="259"/>
      <c r="AJ13" s="259"/>
      <c r="AK13" s="259"/>
      <c r="AL13" s="259"/>
      <c r="AM13" s="259"/>
      <c r="AN13" s="259"/>
      <c r="AO13" s="259"/>
      <c r="AP13" s="259"/>
      <c r="AQ13" s="259"/>
      <c r="AR13" s="259"/>
      <c r="AS13" s="259"/>
      <c r="AT13" s="259"/>
      <c r="AU13" s="259"/>
      <c r="AV13" s="259"/>
      <c r="AW13" s="259"/>
      <c r="AX13" s="259"/>
      <c r="AY13" s="259"/>
      <c r="AZ13" s="259"/>
      <c r="BA13" s="259"/>
      <c r="BB13" s="259"/>
      <c r="BC13" s="259"/>
      <c r="BD13" s="259"/>
      <c r="BE13" s="259"/>
      <c r="BF13" s="259"/>
      <c r="BG13" s="259"/>
      <c r="BH13" s="259"/>
      <c r="BI13" s="259"/>
      <c r="BJ13" s="259"/>
      <c r="BK13" s="259"/>
      <c r="BL13" s="259"/>
      <c r="BM13" s="259"/>
      <c r="BN13" s="259"/>
      <c r="BO13" s="259"/>
      <c r="BP13" s="259"/>
      <c r="BQ13" s="259"/>
      <c r="BR13" s="259"/>
      <c r="BS13" s="259"/>
      <c r="BT13" s="259"/>
      <c r="BU13" s="259"/>
      <c r="BV13" s="259"/>
      <c r="BW13" s="259"/>
      <c r="BX13" s="259"/>
      <c r="BY13" s="259"/>
      <c r="BZ13" s="259"/>
      <c r="CA13" s="259"/>
      <c r="CB13" s="259"/>
      <c r="CC13" s="259"/>
      <c r="CD13" s="259"/>
      <c r="CE13" s="259"/>
      <c r="CF13" s="259"/>
      <c r="CG13" s="259"/>
      <c r="CH13" s="259"/>
      <c r="CI13" s="259"/>
      <c r="CJ13" s="259"/>
      <c r="CK13" s="259"/>
      <c r="CL13" s="259"/>
      <c r="CM13" s="259"/>
      <c r="CN13" s="259"/>
      <c r="CO13" s="259"/>
      <c r="CP13" s="259"/>
      <c r="CQ13" s="259"/>
      <c r="CR13" s="259"/>
      <c r="CS13" s="259"/>
      <c r="CT13" s="259"/>
      <c r="CU13" s="259"/>
      <c r="CV13" s="259"/>
      <c r="CW13" s="259"/>
      <c r="CX13" s="259"/>
      <c r="CY13" s="259"/>
      <c r="CZ13" s="259"/>
      <c r="DA13" s="259"/>
      <c r="DB13" s="259"/>
      <c r="DC13" s="259"/>
      <c r="DD13" s="259"/>
      <c r="DE13" s="259"/>
      <c r="DF13" s="259"/>
      <c r="DG13" s="259"/>
      <c r="DH13" s="259"/>
      <c r="DI13" s="259"/>
      <c r="DJ13" s="259"/>
      <c r="DK13" s="259"/>
      <c r="DL13" s="259"/>
      <c r="DM13" s="259"/>
      <c r="DN13" s="259"/>
      <c r="DO13" s="259"/>
      <c r="DP13" s="259"/>
      <c r="DQ13" s="259"/>
      <c r="DR13" s="259"/>
      <c r="DS13" s="259"/>
      <c r="DT13" s="259"/>
      <c r="DU13" s="259"/>
      <c r="DV13" s="259"/>
      <c r="DW13" s="259"/>
      <c r="DX13" s="259"/>
      <c r="DY13" s="259"/>
      <c r="DZ13" s="259"/>
      <c r="EA13" s="259"/>
      <c r="EB13" s="259"/>
      <c r="EC13" s="259"/>
      <c r="ED13" s="259"/>
      <c r="EE13" s="259"/>
      <c r="EF13" s="259"/>
      <c r="EG13" s="259"/>
      <c r="EH13" s="259"/>
      <c r="EI13" s="259"/>
      <c r="EJ13" s="259"/>
      <c r="EK13" s="259"/>
      <c r="EL13" s="259"/>
      <c r="EM13" s="259"/>
      <c r="EN13" s="259"/>
      <c r="EO13" s="259"/>
      <c r="EP13" s="259"/>
      <c r="EQ13" s="259"/>
      <c r="ER13" s="259"/>
      <c r="ES13" s="259"/>
      <c r="ET13" s="259"/>
      <c r="EU13" s="259"/>
      <c r="EV13" s="259"/>
      <c r="EW13" s="259"/>
      <c r="EX13" s="259"/>
      <c r="EY13" s="259"/>
      <c r="EZ13" s="259"/>
      <c r="FA13" s="259"/>
      <c r="FB13" s="259"/>
      <c r="FC13" s="259"/>
      <c r="FD13" s="259"/>
      <c r="FE13" s="259"/>
      <c r="FF13" s="259"/>
      <c r="FG13" s="259"/>
      <c r="FH13" s="259"/>
      <c r="FI13" s="259"/>
      <c r="FJ13" s="259"/>
      <c r="FK13" s="259"/>
      <c r="FL13" s="259"/>
      <c r="FM13" s="259"/>
      <c r="FN13" s="259"/>
      <c r="FO13" s="259"/>
      <c r="FP13" s="259"/>
      <c r="FQ13" s="259"/>
      <c r="FR13" s="259"/>
      <c r="FS13" s="259"/>
      <c r="FT13" s="259"/>
      <c r="FU13" s="259"/>
      <c r="FV13" s="259"/>
      <c r="FW13" s="259"/>
      <c r="FX13" s="259"/>
      <c r="FY13" s="259"/>
      <c r="FZ13" s="259"/>
      <c r="GA13" s="259"/>
      <c r="GB13" s="259"/>
      <c r="GC13" s="259"/>
      <c r="GD13" s="259"/>
      <c r="GE13" s="259"/>
      <c r="GF13" s="259"/>
      <c r="GG13" s="259"/>
      <c r="GH13" s="259"/>
      <c r="GI13" s="259"/>
      <c r="GJ13" s="259"/>
      <c r="GK13" s="259"/>
      <c r="GL13" s="259"/>
      <c r="GM13" s="259"/>
      <c r="GN13" s="259"/>
      <c r="GO13" s="259"/>
      <c r="GP13" s="259"/>
      <c r="GQ13" s="259"/>
      <c r="GR13" s="259"/>
      <c r="GS13" s="259"/>
      <c r="GT13" s="259"/>
      <c r="GU13" s="259"/>
      <c r="GV13" s="259"/>
      <c r="GW13" s="259"/>
      <c r="GX13" s="259"/>
      <c r="GY13" s="259"/>
      <c r="GZ13" s="259"/>
      <c r="HA13" s="259"/>
      <c r="HB13" s="259"/>
      <c r="HC13" s="259"/>
      <c r="HD13" s="259"/>
      <c r="HE13" s="259"/>
      <c r="HF13" s="259"/>
      <c r="HG13" s="259"/>
      <c r="HH13" s="259"/>
      <c r="HI13" s="259"/>
      <c r="HJ13" s="259"/>
      <c r="HK13" s="259"/>
      <c r="HL13" s="259"/>
      <c r="HM13" s="259"/>
      <c r="HN13" s="259"/>
      <c r="HO13" s="259"/>
      <c r="HP13" s="259"/>
      <c r="HQ13" s="259"/>
      <c r="HR13" s="259"/>
      <c r="HS13" s="259"/>
      <c r="HT13" s="259"/>
      <c r="HU13" s="259"/>
      <c r="HV13" s="259"/>
      <c r="HW13" s="259"/>
      <c r="HX13" s="259"/>
      <c r="HY13" s="259"/>
      <c r="HZ13" s="259"/>
      <c r="IA13" s="259"/>
      <c r="IB13" s="259"/>
      <c r="IC13" s="259"/>
      <c r="ID13" s="259"/>
      <c r="IE13" s="259"/>
      <c r="IF13" s="259"/>
      <c r="IG13" s="259"/>
      <c r="IH13" s="259"/>
      <c r="II13" s="259"/>
      <c r="IJ13" s="259"/>
      <c r="IK13" s="259"/>
      <c r="IL13" s="259"/>
      <c r="IM13" s="259"/>
      <c r="IN13" s="259"/>
      <c r="IO13" s="259"/>
      <c r="IP13" s="259"/>
      <c r="IQ13" s="259"/>
      <c r="IR13" s="259"/>
      <c r="IS13" s="259"/>
      <c r="IT13" s="259"/>
      <c r="IU13" s="259"/>
      <c r="IV13" s="259"/>
      <c r="IW13" s="259"/>
      <c r="IX13" s="259"/>
      <c r="IY13" s="259"/>
      <c r="IZ13" s="259"/>
      <c r="JA13" s="259"/>
      <c r="JB13" s="259"/>
      <c r="JC13" s="259"/>
      <c r="JD13" s="259"/>
      <c r="JE13" s="259"/>
      <c r="JF13" s="259"/>
      <c r="JG13" s="259"/>
      <c r="JH13" s="259"/>
      <c r="JI13" s="259"/>
      <c r="JJ13" s="259"/>
      <c r="JK13" s="259"/>
      <c r="JL13" s="259"/>
      <c r="JM13" s="259"/>
      <c r="JN13" s="259"/>
      <c r="JO13" s="259"/>
      <c r="JP13" s="259"/>
      <c r="JQ13" s="259"/>
      <c r="JR13" s="259"/>
      <c r="JS13" s="259"/>
      <c r="JT13" s="259"/>
      <c r="JU13" s="259"/>
      <c r="JV13" s="259"/>
      <c r="JW13" s="259"/>
      <c r="JX13" s="259"/>
      <c r="JY13" s="259"/>
      <c r="JZ13" s="259"/>
      <c r="KA13" s="259"/>
      <c r="KB13" s="259"/>
      <c r="KC13" s="259"/>
      <c r="KD13" s="259"/>
      <c r="KE13" s="259"/>
      <c r="KF13" s="259"/>
      <c r="KG13" s="259"/>
      <c r="KH13" s="259"/>
      <c r="KI13" s="259"/>
      <c r="KJ13" s="259"/>
      <c r="KK13" s="259"/>
      <c r="KL13" s="259"/>
      <c r="KM13" s="259"/>
      <c r="KN13" s="259"/>
      <c r="KO13" s="259"/>
      <c r="KP13" s="259"/>
      <c r="KQ13" s="259"/>
      <c r="KR13" s="259"/>
      <c r="KS13" s="259"/>
      <c r="KT13" s="259"/>
      <c r="KU13" s="259"/>
      <c r="KV13" s="259"/>
      <c r="KW13" s="259"/>
      <c r="KX13" s="259"/>
      <c r="KY13" s="259"/>
      <c r="KZ13" s="259"/>
      <c r="LA13" s="259"/>
      <c r="LB13" s="259"/>
      <c r="LC13" s="259"/>
      <c r="LD13" s="259"/>
      <c r="LE13" s="259"/>
      <c r="LF13" s="259"/>
      <c r="LG13" s="259"/>
      <c r="LH13" s="259"/>
      <c r="LI13" s="259"/>
      <c r="LJ13" s="259"/>
      <c r="LK13" s="259"/>
      <c r="LL13" s="259"/>
      <c r="LM13" s="259"/>
      <c r="LN13" s="259"/>
      <c r="LO13" s="259"/>
      <c r="LP13" s="259"/>
      <c r="LQ13" s="259"/>
      <c r="LR13" s="259"/>
      <c r="LS13" s="259"/>
      <c r="LT13" s="259"/>
      <c r="LU13" s="259"/>
      <c r="LV13" s="259"/>
      <c r="LW13" s="259"/>
      <c r="LX13" s="259"/>
      <c r="LY13" s="259"/>
      <c r="LZ13" s="259"/>
      <c r="MA13" s="259"/>
      <c r="MB13" s="259"/>
      <c r="MC13" s="259"/>
      <c r="MD13" s="259"/>
      <c r="ME13" s="259"/>
      <c r="MF13" s="259"/>
      <c r="MG13" s="259"/>
      <c r="MH13" s="259"/>
      <c r="MI13" s="259"/>
      <c r="MJ13" s="259"/>
      <c r="MK13" s="259"/>
      <c r="ML13" s="259"/>
      <c r="MM13" s="259"/>
      <c r="MN13" s="259"/>
      <c r="MO13" s="259"/>
      <c r="MP13" s="259"/>
      <c r="MQ13" s="259"/>
      <c r="MR13" s="259"/>
      <c r="MS13" s="259"/>
      <c r="MT13" s="259"/>
      <c r="MU13" s="259"/>
      <c r="MV13" s="259"/>
      <c r="MW13" s="259"/>
      <c r="MX13" s="259"/>
      <c r="MY13" s="259"/>
      <c r="MZ13" s="259"/>
      <c r="NA13" s="259"/>
      <c r="NB13" s="259"/>
      <c r="NC13" s="259"/>
      <c r="ND13" s="259"/>
      <c r="NE13" s="259"/>
      <c r="NF13" s="259"/>
      <c r="NG13" s="259"/>
      <c r="NH13" s="259"/>
      <c r="NI13" s="259"/>
      <c r="NJ13" s="259"/>
      <c r="NK13" s="259"/>
      <c r="NL13" s="259"/>
      <c r="NM13" s="259"/>
      <c r="NN13" s="259"/>
      <c r="NO13" s="259"/>
      <c r="NP13" s="259"/>
      <c r="NQ13" s="259"/>
      <c r="NR13" s="259"/>
      <c r="NS13" s="259"/>
      <c r="NT13" s="259"/>
      <c r="NU13" s="259"/>
      <c r="NV13" s="259"/>
      <c r="NW13" s="259"/>
      <c r="NX13" s="259"/>
      <c r="NY13" s="259"/>
      <c r="NZ13" s="259"/>
      <c r="OA13" s="259"/>
      <c r="OB13" s="259"/>
      <c r="OC13" s="259"/>
      <c r="OD13" s="259"/>
      <c r="OE13" s="259"/>
      <c r="OF13" s="259"/>
      <c r="OG13" s="259"/>
      <c r="OH13" s="259"/>
      <c r="OI13" s="259"/>
      <c r="OJ13" s="259"/>
      <c r="OK13" s="259"/>
      <c r="OL13" s="259"/>
      <c r="OM13" s="259"/>
      <c r="ON13" s="259"/>
      <c r="OO13" s="259"/>
      <c r="OP13" s="259"/>
      <c r="OQ13" s="259"/>
      <c r="OR13" s="259"/>
      <c r="OS13" s="259"/>
      <c r="OT13" s="259"/>
      <c r="OU13" s="259"/>
      <c r="OV13" s="259"/>
      <c r="OW13" s="259"/>
      <c r="OX13" s="259"/>
      <c r="OY13" s="259"/>
      <c r="OZ13" s="259"/>
      <c r="PA13" s="259"/>
      <c r="PB13" s="259"/>
      <c r="PC13" s="259"/>
      <c r="PD13" s="259"/>
      <c r="PE13" s="259"/>
      <c r="PF13" s="259"/>
      <c r="PG13" s="259"/>
      <c r="PH13" s="259"/>
      <c r="PI13" s="259"/>
      <c r="PJ13" s="259"/>
      <c r="PK13" s="259"/>
      <c r="PL13" s="259"/>
      <c r="PM13" s="259"/>
      <c r="PN13" s="259"/>
      <c r="PO13" s="259"/>
      <c r="PP13" s="259"/>
      <c r="PQ13" s="259"/>
      <c r="PR13" s="259"/>
      <c r="PS13" s="259"/>
      <c r="PT13" s="259"/>
      <c r="PU13" s="259"/>
      <c r="PV13" s="259"/>
      <c r="PW13" s="259"/>
      <c r="PX13" s="259"/>
      <c r="PY13" s="259"/>
      <c r="PZ13" s="259"/>
      <c r="QA13" s="259"/>
      <c r="QB13" s="259"/>
      <c r="QC13" s="259"/>
      <c r="QD13" s="259"/>
      <c r="QE13" s="259"/>
      <c r="QF13" s="259"/>
      <c r="QG13" s="259"/>
      <c r="QH13" s="259"/>
      <c r="QI13" s="259"/>
      <c r="QJ13" s="259"/>
      <c r="QK13" s="259"/>
      <c r="QL13" s="259"/>
      <c r="QM13" s="259"/>
      <c r="QN13" s="259"/>
      <c r="QO13" s="259"/>
      <c r="QP13" s="259"/>
      <c r="QQ13" s="259"/>
      <c r="QR13" s="259"/>
      <c r="QS13" s="259"/>
      <c r="QT13" s="259"/>
      <c r="QU13" s="259"/>
      <c r="QV13" s="259"/>
      <c r="QW13" s="259"/>
      <c r="QX13" s="259"/>
      <c r="QY13" s="259"/>
      <c r="QZ13" s="259"/>
      <c r="RA13" s="259"/>
      <c r="RB13" s="259"/>
      <c r="RC13" s="259"/>
      <c r="RD13" s="259"/>
      <c r="RE13" s="259"/>
      <c r="RF13" s="259"/>
      <c r="RG13" s="259"/>
      <c r="RH13" s="259"/>
      <c r="RI13" s="259"/>
      <c r="RJ13" s="259"/>
      <c r="RK13" s="259"/>
      <c r="RL13" s="259"/>
      <c r="RM13" s="259"/>
      <c r="RN13" s="259"/>
      <c r="RO13" s="259"/>
      <c r="RP13" s="259"/>
      <c r="RQ13" s="259"/>
      <c r="RR13" s="259"/>
      <c r="RS13" s="259"/>
      <c r="RT13" s="259"/>
      <c r="RU13" s="259"/>
      <c r="RV13" s="259"/>
      <c r="RW13" s="259"/>
      <c r="RX13" s="259"/>
      <c r="RY13" s="259"/>
      <c r="RZ13" s="259"/>
      <c r="SA13" s="259"/>
      <c r="SB13" s="259"/>
      <c r="SC13" s="259"/>
      <c r="SD13" s="259"/>
      <c r="SE13" s="259"/>
      <c r="SF13" s="259"/>
      <c r="SG13" s="259"/>
      <c r="SH13" s="259"/>
      <c r="SI13" s="259"/>
      <c r="SJ13" s="259"/>
      <c r="SK13" s="259"/>
      <c r="SL13" s="259"/>
      <c r="SM13" s="259"/>
      <c r="SN13" s="259"/>
      <c r="SO13" s="259"/>
      <c r="SP13" s="259"/>
      <c r="SQ13" s="259"/>
      <c r="SR13" s="259"/>
      <c r="SS13" s="259"/>
      <c r="ST13" s="259"/>
      <c r="SU13" s="259"/>
      <c r="SV13" s="259"/>
      <c r="SW13" s="259"/>
      <c r="SX13" s="259"/>
      <c r="SY13" s="259"/>
      <c r="SZ13" s="259"/>
      <c r="TA13" s="259"/>
      <c r="TB13" s="259"/>
      <c r="TC13" s="259"/>
      <c r="TD13" s="259"/>
      <c r="TE13" s="259"/>
      <c r="TF13" s="259"/>
      <c r="TG13" s="259"/>
      <c r="TH13" s="259"/>
      <c r="TI13" s="259"/>
      <c r="TJ13" s="259"/>
      <c r="TK13" s="259"/>
      <c r="TL13" s="259"/>
      <c r="TM13" s="259"/>
      <c r="TN13" s="259"/>
      <c r="TO13" s="259"/>
      <c r="TP13" s="259"/>
      <c r="TQ13" s="259"/>
      <c r="TR13" s="259"/>
      <c r="TS13" s="259"/>
      <c r="TT13" s="259"/>
      <c r="TU13" s="259"/>
      <c r="TV13" s="259"/>
      <c r="TW13" s="259"/>
      <c r="TX13" s="259"/>
      <c r="TY13" s="259"/>
      <c r="TZ13" s="259"/>
      <c r="UA13" s="259"/>
      <c r="UB13" s="259"/>
      <c r="UC13" s="259"/>
      <c r="UD13" s="259"/>
      <c r="UE13" s="259"/>
      <c r="UF13" s="259"/>
      <c r="UG13" s="259"/>
      <c r="UH13" s="259"/>
      <c r="UI13" s="259"/>
      <c r="UJ13" s="259"/>
      <c r="UK13" s="259"/>
      <c r="UL13" s="259"/>
      <c r="UM13" s="259"/>
      <c r="UN13" s="259"/>
      <c r="UO13" s="259"/>
      <c r="UP13" s="259"/>
      <c r="UQ13" s="259"/>
      <c r="UR13" s="259"/>
      <c r="US13" s="259"/>
      <c r="UT13" s="259"/>
      <c r="UU13" s="259"/>
      <c r="UV13" s="259"/>
      <c r="UW13" s="259"/>
      <c r="UX13" s="259"/>
      <c r="UY13" s="259"/>
      <c r="UZ13" s="259"/>
      <c r="VA13" s="259"/>
      <c r="VB13" s="259"/>
      <c r="VC13" s="259"/>
      <c r="VD13" s="259"/>
      <c r="VE13" s="259"/>
      <c r="VF13" s="259"/>
      <c r="VG13" s="259"/>
      <c r="VH13" s="259"/>
      <c r="VI13" s="259"/>
      <c r="VJ13" s="259"/>
      <c r="VK13" s="259"/>
      <c r="VL13" s="259"/>
      <c r="VM13" s="259"/>
      <c r="VN13" s="259"/>
      <c r="VO13" s="259"/>
      <c r="VP13" s="259"/>
      <c r="VQ13" s="259"/>
      <c r="VR13" s="259"/>
      <c r="VS13" s="259"/>
      <c r="VT13" s="259"/>
      <c r="VU13" s="259"/>
      <c r="VV13" s="259"/>
      <c r="VW13" s="259"/>
      <c r="VX13" s="259"/>
      <c r="VY13" s="259"/>
      <c r="VZ13" s="259"/>
      <c r="WA13" s="259"/>
      <c r="WB13" s="259"/>
      <c r="WC13" s="259"/>
      <c r="WD13" s="259"/>
      <c r="WE13" s="259"/>
      <c r="WF13" s="259"/>
      <c r="WG13" s="259"/>
      <c r="WH13" s="259"/>
      <c r="WI13" s="259"/>
      <c r="WJ13" s="259"/>
      <c r="WK13" s="259"/>
      <c r="WL13" s="259"/>
      <c r="WM13" s="259"/>
      <c r="WN13" s="259"/>
      <c r="WO13" s="259"/>
      <c r="WP13" s="259"/>
      <c r="WQ13" s="259"/>
      <c r="WR13" s="259"/>
      <c r="WS13" s="259"/>
      <c r="WT13" s="259"/>
      <c r="WU13" s="259"/>
      <c r="WV13" s="259"/>
      <c r="WW13" s="259"/>
      <c r="WX13" s="259"/>
      <c r="WY13" s="259"/>
      <c r="WZ13" s="259"/>
      <c r="XA13" s="259"/>
      <c r="XB13" s="259"/>
      <c r="XC13" s="259"/>
      <c r="XD13" s="259"/>
      <c r="XE13" s="259"/>
      <c r="XF13" s="259"/>
      <c r="XG13" s="259"/>
      <c r="XH13" s="259"/>
      <c r="XI13" s="259"/>
      <c r="XJ13" s="259"/>
      <c r="XK13" s="259"/>
      <c r="XL13" s="259"/>
      <c r="XM13" s="259"/>
      <c r="XN13" s="259"/>
      <c r="XO13" s="259"/>
      <c r="XP13" s="259"/>
      <c r="XQ13" s="259"/>
      <c r="XR13" s="259"/>
      <c r="XS13" s="259"/>
      <c r="XT13" s="259"/>
      <c r="XU13" s="259"/>
      <c r="XV13" s="259"/>
      <c r="XW13" s="259"/>
      <c r="XX13" s="259"/>
      <c r="XY13" s="259"/>
      <c r="XZ13" s="259"/>
      <c r="YA13" s="259"/>
      <c r="YB13" s="259"/>
      <c r="YC13" s="259"/>
      <c r="YD13" s="259"/>
      <c r="YE13" s="259"/>
      <c r="YF13" s="259"/>
      <c r="YG13" s="259"/>
      <c r="YH13" s="259"/>
      <c r="YI13" s="259"/>
      <c r="YJ13" s="259"/>
      <c r="YK13" s="259"/>
      <c r="YL13" s="259"/>
      <c r="YM13" s="259"/>
      <c r="YN13" s="259"/>
      <c r="YO13" s="259"/>
      <c r="YP13" s="259"/>
      <c r="YQ13" s="259"/>
      <c r="YR13" s="259"/>
      <c r="YS13" s="259"/>
      <c r="YT13" s="259"/>
      <c r="YU13" s="259"/>
      <c r="YV13" s="259"/>
      <c r="YW13" s="259"/>
      <c r="YX13" s="259"/>
      <c r="YY13" s="259"/>
      <c r="YZ13" s="259"/>
      <c r="ZA13" s="259"/>
      <c r="ZB13" s="259"/>
      <c r="ZC13" s="259"/>
      <c r="ZD13" s="259"/>
      <c r="ZE13" s="259"/>
      <c r="ZF13" s="259"/>
      <c r="ZG13" s="259"/>
      <c r="ZH13" s="259"/>
      <c r="ZI13" s="259"/>
      <c r="ZJ13" s="259"/>
      <c r="ZK13" s="259"/>
      <c r="ZL13" s="259"/>
      <c r="ZM13" s="259"/>
      <c r="ZN13" s="259"/>
      <c r="ZO13" s="259"/>
      <c r="ZP13" s="259"/>
      <c r="ZQ13" s="259"/>
      <c r="ZR13" s="259"/>
      <c r="ZS13" s="259"/>
      <c r="ZT13" s="259"/>
      <c r="ZU13" s="259"/>
      <c r="ZV13" s="259"/>
      <c r="ZW13" s="259"/>
      <c r="ZX13" s="259"/>
      <c r="ZY13" s="259"/>
      <c r="ZZ13" s="259"/>
      <c r="AAA13" s="259"/>
      <c r="AAB13" s="259"/>
      <c r="AAC13" s="259"/>
      <c r="AAD13" s="259"/>
      <c r="AAE13" s="259"/>
      <c r="AAF13" s="259"/>
      <c r="AAG13" s="259"/>
      <c r="AAH13" s="259"/>
      <c r="AAI13" s="259"/>
      <c r="AAJ13" s="259"/>
      <c r="AAK13" s="259"/>
      <c r="AAL13" s="259"/>
      <c r="AAM13" s="259"/>
      <c r="AAN13" s="259"/>
      <c r="AAO13" s="259"/>
      <c r="AAP13" s="259"/>
      <c r="AAQ13" s="259"/>
      <c r="AAR13" s="259"/>
      <c r="AAS13" s="259"/>
      <c r="AAT13" s="259"/>
      <c r="AAU13" s="259"/>
      <c r="AAV13" s="259"/>
      <c r="AAW13" s="259"/>
      <c r="AAX13" s="259"/>
      <c r="AAY13" s="259"/>
      <c r="AAZ13" s="259"/>
      <c r="ABA13" s="259"/>
      <c r="ABB13" s="259"/>
      <c r="ABC13" s="259"/>
      <c r="ABD13" s="259"/>
      <c r="ABE13" s="259"/>
      <c r="ABF13" s="259"/>
      <c r="ABG13" s="259"/>
      <c r="ABH13" s="259"/>
      <c r="ABI13" s="259"/>
      <c r="ABJ13" s="259"/>
      <c r="ABK13" s="259"/>
      <c r="ABL13" s="259"/>
      <c r="ABM13" s="259"/>
      <c r="ABN13" s="259"/>
      <c r="ABO13" s="259"/>
      <c r="ABP13" s="259"/>
      <c r="ABQ13" s="259"/>
      <c r="ABR13" s="259"/>
      <c r="ABS13" s="259"/>
      <c r="ABT13" s="259"/>
      <c r="ABU13" s="259"/>
      <c r="ABV13" s="259"/>
      <c r="ABW13" s="259"/>
      <c r="ABX13" s="259"/>
      <c r="ABY13" s="259"/>
      <c r="ABZ13" s="259"/>
      <c r="ACA13" s="259"/>
      <c r="ACB13" s="259"/>
      <c r="ACC13" s="259"/>
      <c r="ACD13" s="259"/>
      <c r="ACE13" s="259"/>
      <c r="ACF13" s="259"/>
      <c r="ACG13" s="259"/>
      <c r="ACH13" s="259"/>
      <c r="ACI13" s="259"/>
      <c r="ACJ13" s="259"/>
      <c r="ACK13" s="259"/>
      <c r="ACL13" s="259"/>
      <c r="ACM13" s="259"/>
      <c r="ACN13" s="259"/>
      <c r="ACO13" s="259"/>
      <c r="ACP13" s="259"/>
      <c r="ACQ13" s="259"/>
      <c r="ACR13" s="259"/>
      <c r="ACS13" s="259"/>
      <c r="ACT13" s="259"/>
      <c r="ACU13" s="259"/>
      <c r="ACV13" s="259"/>
      <c r="ACW13" s="259"/>
      <c r="ACX13" s="259"/>
      <c r="ACY13" s="259"/>
      <c r="ACZ13" s="259"/>
      <c r="ADA13" s="259"/>
      <c r="ADB13" s="259"/>
      <c r="ADC13" s="259"/>
      <c r="ADD13" s="259"/>
      <c r="ADE13" s="259"/>
      <c r="ADF13" s="259"/>
      <c r="ADG13" s="259"/>
      <c r="ADH13" s="259"/>
      <c r="ADI13" s="259"/>
      <c r="ADJ13" s="259"/>
      <c r="ADK13" s="259"/>
      <c r="ADL13" s="259"/>
      <c r="ADM13" s="259"/>
      <c r="ADN13" s="259"/>
      <c r="ADO13" s="259"/>
      <c r="ADP13" s="259"/>
      <c r="ADQ13" s="259"/>
      <c r="ADR13" s="259"/>
      <c r="ADS13" s="259"/>
      <c r="ADT13" s="259"/>
      <c r="ADU13" s="259"/>
      <c r="ADV13" s="259"/>
      <c r="ADW13" s="259"/>
      <c r="ADX13" s="259"/>
      <c r="ADY13" s="259"/>
      <c r="ADZ13" s="259"/>
      <c r="AEA13" s="259"/>
      <c r="AEB13" s="259"/>
      <c r="AEC13" s="259"/>
      <c r="AED13" s="259"/>
      <c r="AEE13" s="259"/>
      <c r="AEF13" s="259"/>
      <c r="AEG13" s="259"/>
      <c r="AEH13" s="259"/>
      <c r="AEI13" s="259"/>
      <c r="AEJ13" s="259"/>
      <c r="AEK13" s="259"/>
      <c r="AEL13" s="259"/>
      <c r="AEM13" s="259"/>
      <c r="AEN13" s="259"/>
      <c r="AEO13" s="259"/>
      <c r="AEP13" s="259"/>
      <c r="AEQ13" s="259"/>
      <c r="AER13" s="259"/>
      <c r="AES13" s="259"/>
      <c r="AET13" s="259"/>
      <c r="AEU13" s="259"/>
      <c r="AEV13" s="259"/>
      <c r="AEW13" s="259"/>
      <c r="AEX13" s="259"/>
      <c r="AEY13" s="259"/>
      <c r="AEZ13" s="259"/>
      <c r="AFA13" s="259"/>
      <c r="AFB13" s="259"/>
      <c r="AFC13" s="259"/>
      <c r="AFD13" s="259"/>
      <c r="AFE13" s="259"/>
      <c r="AFF13" s="259"/>
      <c r="AFG13" s="259"/>
      <c r="AFH13" s="259"/>
      <c r="AFI13" s="259"/>
      <c r="AFJ13" s="259"/>
      <c r="AFK13" s="259"/>
      <c r="AFL13" s="259"/>
      <c r="AFM13" s="259"/>
      <c r="AFN13" s="259"/>
      <c r="AFO13" s="259"/>
      <c r="AFP13" s="259"/>
      <c r="AFQ13" s="259"/>
      <c r="AFR13" s="259"/>
      <c r="AFS13" s="259"/>
      <c r="AFT13" s="259"/>
      <c r="AFU13" s="259"/>
      <c r="AFV13" s="259"/>
      <c r="AFW13" s="259"/>
      <c r="AFX13" s="259"/>
      <c r="AFY13" s="259"/>
      <c r="AFZ13" s="259"/>
      <c r="AGA13" s="259"/>
      <c r="AGB13" s="259"/>
      <c r="AGC13" s="259"/>
      <c r="AGD13" s="259"/>
      <c r="AGE13" s="259"/>
      <c r="AGF13" s="259"/>
      <c r="AGG13" s="259"/>
      <c r="AGH13" s="259"/>
      <c r="AGI13" s="259"/>
      <c r="AGJ13" s="259"/>
      <c r="AGK13" s="259"/>
      <c r="AGL13" s="259"/>
      <c r="AGM13" s="259"/>
      <c r="AGN13" s="259"/>
      <c r="AGO13" s="259"/>
      <c r="AGP13" s="259"/>
      <c r="AGQ13" s="259"/>
      <c r="AGR13" s="259"/>
      <c r="AGS13" s="259"/>
      <c r="AGT13" s="259"/>
      <c r="AGU13" s="259"/>
      <c r="AGV13" s="259"/>
      <c r="AGW13" s="259"/>
      <c r="AGX13" s="259"/>
      <c r="AGY13" s="259"/>
      <c r="AGZ13" s="259"/>
      <c r="AHA13" s="259"/>
      <c r="AHB13" s="259"/>
      <c r="AHC13" s="259"/>
      <c r="AHD13" s="259"/>
      <c r="AHE13" s="259"/>
      <c r="AHF13" s="259"/>
      <c r="AHG13" s="259"/>
      <c r="AHH13" s="259"/>
      <c r="AHI13" s="259"/>
      <c r="AHJ13" s="259"/>
      <c r="AHK13" s="259"/>
      <c r="AHL13" s="259"/>
      <c r="AHM13" s="259"/>
      <c r="AHN13" s="259"/>
      <c r="AHO13" s="259"/>
      <c r="AHP13" s="259"/>
      <c r="AHQ13" s="259"/>
      <c r="AHR13" s="259"/>
      <c r="AHS13" s="259"/>
      <c r="AHT13" s="259"/>
      <c r="AHU13" s="259"/>
      <c r="AHV13" s="259"/>
      <c r="AHW13" s="259"/>
      <c r="AHX13" s="259"/>
      <c r="AHY13" s="259"/>
      <c r="AHZ13" s="259"/>
      <c r="AIA13" s="259"/>
      <c r="AIB13" s="259"/>
      <c r="AIC13" s="259"/>
      <c r="AID13" s="259"/>
      <c r="AIE13" s="259"/>
      <c r="AIF13" s="259"/>
      <c r="AIG13" s="259"/>
      <c r="AIH13" s="259"/>
      <c r="AII13" s="259"/>
      <c r="AIJ13" s="259"/>
      <c r="AIK13" s="259"/>
      <c r="AIL13" s="259"/>
      <c r="AIM13" s="259"/>
      <c r="AIN13" s="259"/>
      <c r="AIO13" s="259"/>
      <c r="AIP13" s="259"/>
      <c r="AIQ13" s="259"/>
      <c r="AIR13" s="259"/>
      <c r="AIS13" s="259"/>
      <c r="AIT13" s="259"/>
      <c r="AIU13" s="259"/>
      <c r="AIV13" s="259"/>
      <c r="AIW13" s="259"/>
      <c r="AIX13" s="259"/>
      <c r="AIY13" s="259"/>
      <c r="AIZ13" s="259"/>
      <c r="AJA13" s="259"/>
      <c r="AJB13" s="259"/>
      <c r="AJC13" s="259"/>
      <c r="AJD13" s="259"/>
      <c r="AJE13" s="259"/>
      <c r="AJF13" s="259"/>
      <c r="AJG13" s="259"/>
      <c r="AJH13" s="259"/>
      <c r="AJI13" s="259"/>
      <c r="AJJ13" s="259"/>
      <c r="AJK13" s="259"/>
      <c r="AJL13" s="259"/>
      <c r="AJM13" s="259"/>
      <c r="AJN13" s="259"/>
      <c r="AJO13" s="259"/>
      <c r="AJP13" s="259"/>
      <c r="AJQ13" s="259"/>
      <c r="AJR13" s="259"/>
      <c r="AJS13" s="259"/>
      <c r="AJT13" s="259"/>
      <c r="AJU13" s="259"/>
      <c r="AJV13" s="259"/>
      <c r="AJW13" s="259"/>
      <c r="AJX13" s="259"/>
      <c r="AJY13" s="259"/>
      <c r="AJZ13" s="259"/>
      <c r="AKA13" s="259"/>
      <c r="AKB13" s="259"/>
      <c r="AKC13" s="259"/>
      <c r="AKD13" s="259"/>
      <c r="AKE13" s="259"/>
      <c r="AKF13" s="259"/>
      <c r="AKG13" s="259"/>
      <c r="AKH13" s="259"/>
      <c r="AKI13" s="259"/>
      <c r="AKJ13" s="259"/>
      <c r="AKK13" s="259"/>
      <c r="AKL13" s="259"/>
      <c r="AKM13" s="259"/>
      <c r="AKN13" s="259"/>
      <c r="AKO13" s="259"/>
      <c r="AKP13" s="259"/>
      <c r="AKQ13" s="259"/>
      <c r="AKR13" s="259"/>
      <c r="AKS13" s="259"/>
      <c r="AKT13" s="259"/>
      <c r="AKU13" s="259"/>
      <c r="AKV13" s="259"/>
      <c r="AKW13" s="259"/>
      <c r="AKX13" s="259"/>
      <c r="AKY13" s="259"/>
      <c r="AKZ13" s="259"/>
      <c r="ALA13" s="259"/>
      <c r="ALB13" s="259"/>
      <c r="ALC13" s="259"/>
      <c r="ALD13" s="259"/>
      <c r="ALE13" s="259"/>
      <c r="ALF13" s="259"/>
      <c r="ALG13" s="259"/>
      <c r="ALH13" s="259"/>
      <c r="ALI13" s="259"/>
      <c r="ALJ13" s="259"/>
      <c r="ALK13" s="259"/>
      <c r="ALL13" s="259"/>
      <c r="ALM13" s="259"/>
      <c r="ALN13" s="259"/>
      <c r="ALO13" s="259"/>
      <c r="ALP13" s="259"/>
      <c r="ALQ13" s="259"/>
      <c r="ALR13" s="259"/>
      <c r="ALS13" s="259"/>
      <c r="ALT13" s="259"/>
      <c r="ALU13" s="259"/>
      <c r="ALV13" s="259"/>
      <c r="ALW13" s="259"/>
      <c r="ALX13" s="259"/>
      <c r="ALY13" s="259"/>
      <c r="ALZ13" s="259"/>
      <c r="AMA13" s="259"/>
      <c r="AMB13" s="259"/>
      <c r="AMC13" s="259"/>
      <c r="AMD13" s="259"/>
      <c r="AME13" s="259"/>
      <c r="AMF13" s="259"/>
      <c r="AMG13" s="259"/>
      <c r="AMH13" s="259"/>
      <c r="AMI13" s="259"/>
      <c r="AMJ13" s="259"/>
    </row>
    <row r="14" customFormat="false" ht="17.25" hidden="false" customHeight="true" outlineLevel="0" collapsed="false">
      <c r="A14" s="248"/>
      <c r="B14" s="258" t="n">
        <v>8932498</v>
      </c>
      <c r="C14" s="258" t="n">
        <v>18975321</v>
      </c>
      <c r="D14" s="250"/>
      <c r="E14" s="250"/>
      <c r="F14" s="250"/>
      <c r="G14" s="250"/>
      <c r="H14" s="248"/>
      <c r="I14" s="250"/>
      <c r="J14" s="250"/>
      <c r="K14" s="250"/>
      <c r="L14" s="250"/>
      <c r="M14" s="250"/>
      <c r="N14" s="250"/>
      <c r="O14" s="250"/>
      <c r="P14" s="256"/>
      <c r="Q14" s="256"/>
      <c r="R14" s="256"/>
      <c r="S14" s="256"/>
      <c r="T14" s="256"/>
      <c r="U14" s="256"/>
      <c r="V14" s="256"/>
      <c r="W14" s="256"/>
      <c r="X14" s="256"/>
      <c r="Y14" s="256"/>
      <c r="Z14" s="256"/>
      <c r="AA14" s="256"/>
      <c r="AB14" s="256"/>
      <c r="AC14" s="256"/>
      <c r="AD14" s="256"/>
      <c r="AE14" s="256"/>
      <c r="AF14" s="256"/>
      <c r="AG14" s="256"/>
      <c r="AH14" s="256"/>
      <c r="AI14" s="256"/>
      <c r="AJ14" s="256"/>
      <c r="AK14" s="256"/>
      <c r="AL14" s="256"/>
      <c r="AM14" s="256"/>
      <c r="AN14" s="256"/>
      <c r="AO14" s="256"/>
      <c r="AP14" s="256"/>
      <c r="AQ14" s="256"/>
      <c r="AR14" s="256"/>
      <c r="AS14" s="256"/>
      <c r="AT14" s="256"/>
      <c r="AU14" s="256"/>
      <c r="AV14" s="256"/>
      <c r="AW14" s="256"/>
      <c r="AX14" s="256"/>
      <c r="AY14" s="256"/>
      <c r="AZ14" s="256"/>
      <c r="BA14" s="256"/>
      <c r="BB14" s="256"/>
      <c r="BC14" s="256"/>
      <c r="BD14" s="256"/>
      <c r="BE14" s="256"/>
      <c r="BF14" s="256"/>
      <c r="BG14" s="256"/>
      <c r="BH14" s="256"/>
      <c r="BI14" s="256"/>
      <c r="BJ14" s="256"/>
      <c r="BK14" s="256"/>
      <c r="BL14" s="256"/>
      <c r="BM14" s="256"/>
      <c r="BN14" s="256"/>
      <c r="BO14" s="256"/>
      <c r="BP14" s="256"/>
      <c r="BQ14" s="256"/>
      <c r="BR14" s="256"/>
      <c r="BS14" s="256"/>
      <c r="BT14" s="256"/>
      <c r="BU14" s="256"/>
      <c r="BV14" s="256"/>
      <c r="BW14" s="256"/>
      <c r="BX14" s="256"/>
      <c r="BY14" s="256"/>
      <c r="BZ14" s="256"/>
      <c r="CA14" s="256"/>
      <c r="CB14" s="256"/>
      <c r="CC14" s="256"/>
      <c r="CD14" s="256"/>
      <c r="CE14" s="256"/>
      <c r="CF14" s="256"/>
      <c r="CG14" s="256"/>
      <c r="CH14" s="256"/>
      <c r="CI14" s="256"/>
      <c r="CJ14" s="256"/>
      <c r="CK14" s="256"/>
      <c r="CL14" s="256"/>
      <c r="CM14" s="256"/>
      <c r="CN14" s="256"/>
      <c r="CO14" s="256"/>
      <c r="CP14" s="256"/>
      <c r="CQ14" s="256"/>
      <c r="CR14" s="256"/>
      <c r="CS14" s="256"/>
      <c r="CT14" s="256"/>
      <c r="CU14" s="256"/>
      <c r="CV14" s="256"/>
      <c r="CW14" s="256"/>
      <c r="CX14" s="256"/>
      <c r="CY14" s="256"/>
      <c r="CZ14" s="256"/>
      <c r="DA14" s="256"/>
      <c r="DB14" s="256"/>
      <c r="DC14" s="256"/>
      <c r="DD14" s="256"/>
      <c r="DE14" s="256"/>
      <c r="DF14" s="256"/>
      <c r="DG14" s="256"/>
      <c r="DH14" s="256"/>
      <c r="DI14" s="256"/>
      <c r="DJ14" s="256"/>
      <c r="DK14" s="256"/>
      <c r="DL14" s="256"/>
      <c r="DM14" s="256"/>
      <c r="DN14" s="256"/>
      <c r="DO14" s="256"/>
      <c r="DP14" s="256"/>
      <c r="DQ14" s="256"/>
      <c r="DR14" s="256"/>
      <c r="DS14" s="256"/>
      <c r="DT14" s="256"/>
      <c r="DU14" s="256"/>
      <c r="DV14" s="256"/>
      <c r="DW14" s="256"/>
      <c r="DX14" s="256"/>
      <c r="DY14" s="256"/>
      <c r="DZ14" s="256"/>
      <c r="EA14" s="256"/>
      <c r="EB14" s="256"/>
      <c r="EC14" s="256"/>
      <c r="ED14" s="256"/>
      <c r="EE14" s="256"/>
      <c r="EF14" s="256"/>
      <c r="EG14" s="256"/>
      <c r="EH14" s="256"/>
      <c r="EI14" s="256"/>
      <c r="EJ14" s="256"/>
      <c r="EK14" s="256"/>
      <c r="EL14" s="256"/>
      <c r="EM14" s="256"/>
      <c r="EN14" s="256"/>
      <c r="EO14" s="256"/>
      <c r="EP14" s="256"/>
      <c r="EQ14" s="256"/>
      <c r="ER14" s="256"/>
      <c r="ES14" s="256"/>
      <c r="ET14" s="256"/>
      <c r="EU14" s="256"/>
      <c r="EV14" s="256"/>
      <c r="EW14" s="256"/>
      <c r="EX14" s="256"/>
      <c r="EY14" s="256"/>
      <c r="EZ14" s="256"/>
      <c r="FA14" s="256"/>
      <c r="FB14" s="256"/>
      <c r="FC14" s="256"/>
      <c r="FD14" s="256"/>
      <c r="FE14" s="256"/>
      <c r="FF14" s="256"/>
      <c r="FG14" s="256"/>
      <c r="FH14" s="256"/>
      <c r="FI14" s="256"/>
      <c r="FJ14" s="256"/>
      <c r="FK14" s="256"/>
      <c r="FL14" s="256"/>
      <c r="FM14" s="256"/>
      <c r="FN14" s="256"/>
      <c r="FO14" s="256"/>
      <c r="FP14" s="256"/>
      <c r="FQ14" s="256"/>
      <c r="FR14" s="256"/>
      <c r="FS14" s="256"/>
      <c r="FT14" s="256"/>
      <c r="FU14" s="256"/>
      <c r="FV14" s="256"/>
      <c r="FW14" s="256"/>
      <c r="FX14" s="256"/>
      <c r="FY14" s="256"/>
      <c r="FZ14" s="256"/>
      <c r="GA14" s="256"/>
      <c r="GB14" s="256"/>
      <c r="GC14" s="256"/>
      <c r="GD14" s="256"/>
      <c r="GE14" s="256"/>
      <c r="GF14" s="256"/>
      <c r="GG14" s="256"/>
      <c r="GH14" s="256"/>
      <c r="GI14" s="256"/>
      <c r="GJ14" s="256"/>
      <c r="GK14" s="256"/>
      <c r="GL14" s="256"/>
      <c r="GM14" s="256"/>
      <c r="GN14" s="256"/>
      <c r="GO14" s="256"/>
      <c r="GP14" s="256"/>
      <c r="GQ14" s="256"/>
      <c r="GR14" s="256"/>
      <c r="GS14" s="256"/>
      <c r="GT14" s="256"/>
      <c r="GU14" s="256"/>
      <c r="GV14" s="256"/>
      <c r="GW14" s="256"/>
      <c r="GX14" s="256"/>
      <c r="GY14" s="256"/>
      <c r="GZ14" s="256"/>
      <c r="HA14" s="256"/>
      <c r="HB14" s="256"/>
      <c r="HC14" s="256"/>
      <c r="HD14" s="256"/>
      <c r="HE14" s="256"/>
      <c r="HF14" s="256"/>
      <c r="HG14" s="256"/>
      <c r="HH14" s="256"/>
      <c r="HI14" s="256"/>
      <c r="HJ14" s="256"/>
      <c r="HK14" s="256"/>
      <c r="HL14" s="256"/>
      <c r="HM14" s="256"/>
      <c r="HN14" s="256"/>
      <c r="HO14" s="256"/>
      <c r="HP14" s="256"/>
      <c r="HQ14" s="256"/>
      <c r="HR14" s="256"/>
      <c r="HS14" s="256"/>
      <c r="HT14" s="256"/>
      <c r="HU14" s="256"/>
      <c r="HV14" s="256"/>
      <c r="HW14" s="256"/>
      <c r="HX14" s="256"/>
      <c r="HY14" s="256"/>
      <c r="HZ14" s="256"/>
      <c r="IA14" s="256"/>
      <c r="IB14" s="256"/>
      <c r="IC14" s="256"/>
      <c r="ID14" s="256"/>
      <c r="IE14" s="256"/>
      <c r="IF14" s="256"/>
      <c r="IG14" s="256"/>
      <c r="IH14" s="256"/>
      <c r="II14" s="256"/>
      <c r="IJ14" s="256"/>
      <c r="IK14" s="256"/>
      <c r="IL14" s="256"/>
      <c r="IM14" s="256"/>
      <c r="IN14" s="256"/>
      <c r="IO14" s="256"/>
      <c r="IP14" s="256"/>
      <c r="IQ14" s="256"/>
      <c r="IR14" s="256"/>
      <c r="IS14" s="256"/>
      <c r="IT14" s="256"/>
      <c r="IU14" s="256"/>
      <c r="IV14" s="256"/>
      <c r="IW14" s="256"/>
      <c r="IX14" s="256"/>
      <c r="IY14" s="256"/>
      <c r="IZ14" s="256"/>
      <c r="JA14" s="256"/>
      <c r="JB14" s="256"/>
      <c r="JC14" s="256"/>
      <c r="JD14" s="256"/>
      <c r="JE14" s="256"/>
      <c r="JF14" s="256"/>
      <c r="JG14" s="256"/>
      <c r="JH14" s="256"/>
      <c r="JI14" s="256"/>
      <c r="JJ14" s="256"/>
      <c r="JK14" s="256"/>
      <c r="JL14" s="256"/>
      <c r="JM14" s="256"/>
      <c r="JN14" s="256"/>
      <c r="JO14" s="256"/>
      <c r="JP14" s="256"/>
      <c r="JQ14" s="256"/>
      <c r="JR14" s="256"/>
      <c r="JS14" s="256"/>
      <c r="JT14" s="256"/>
      <c r="JU14" s="256"/>
      <c r="JV14" s="256"/>
      <c r="JW14" s="256"/>
      <c r="JX14" s="256"/>
      <c r="JY14" s="256"/>
      <c r="JZ14" s="256"/>
      <c r="KA14" s="256"/>
      <c r="KB14" s="256"/>
      <c r="KC14" s="256"/>
      <c r="KD14" s="256"/>
      <c r="KE14" s="256"/>
      <c r="KF14" s="256"/>
      <c r="KG14" s="256"/>
      <c r="KH14" s="256"/>
      <c r="KI14" s="256"/>
      <c r="KJ14" s="256"/>
      <c r="KK14" s="256"/>
      <c r="KL14" s="256"/>
      <c r="KM14" s="256"/>
      <c r="KN14" s="256"/>
      <c r="KO14" s="256"/>
      <c r="KP14" s="256"/>
      <c r="KQ14" s="256"/>
      <c r="KR14" s="256"/>
      <c r="KS14" s="256"/>
      <c r="KT14" s="256"/>
      <c r="KU14" s="256"/>
      <c r="KV14" s="256"/>
      <c r="KW14" s="256"/>
      <c r="KX14" s="256"/>
      <c r="KY14" s="256"/>
      <c r="KZ14" s="256"/>
      <c r="LA14" s="256"/>
      <c r="LB14" s="256"/>
      <c r="LC14" s="256"/>
      <c r="LD14" s="256"/>
      <c r="LE14" s="256"/>
      <c r="LF14" s="256"/>
      <c r="LG14" s="256"/>
      <c r="LH14" s="256"/>
      <c r="LI14" s="256"/>
      <c r="LJ14" s="256"/>
      <c r="LK14" s="256"/>
      <c r="LL14" s="256"/>
      <c r="LM14" s="256"/>
      <c r="LN14" s="256"/>
      <c r="LO14" s="256"/>
      <c r="LP14" s="256"/>
      <c r="LQ14" s="256"/>
      <c r="LR14" s="256"/>
      <c r="LS14" s="256"/>
      <c r="LT14" s="256"/>
      <c r="LU14" s="256"/>
      <c r="LV14" s="256"/>
      <c r="LW14" s="256"/>
      <c r="LX14" s="256"/>
      <c r="LY14" s="256"/>
      <c r="LZ14" s="256"/>
      <c r="MA14" s="256"/>
      <c r="MB14" s="256"/>
      <c r="MC14" s="256"/>
      <c r="MD14" s="256"/>
      <c r="ME14" s="256"/>
      <c r="MF14" s="256"/>
      <c r="MG14" s="256"/>
      <c r="MH14" s="256"/>
      <c r="MI14" s="256"/>
      <c r="MJ14" s="256"/>
      <c r="MK14" s="256"/>
      <c r="ML14" s="256"/>
      <c r="MM14" s="256"/>
      <c r="MN14" s="256"/>
      <c r="MO14" s="256"/>
      <c r="MP14" s="256"/>
      <c r="MQ14" s="256"/>
      <c r="MR14" s="256"/>
      <c r="MS14" s="256"/>
      <c r="MT14" s="256"/>
      <c r="MU14" s="256"/>
      <c r="MV14" s="256"/>
      <c r="MW14" s="256"/>
      <c r="MX14" s="256"/>
      <c r="MY14" s="256"/>
      <c r="MZ14" s="256"/>
      <c r="NA14" s="256"/>
      <c r="NB14" s="256"/>
      <c r="NC14" s="256"/>
      <c r="ND14" s="256"/>
      <c r="NE14" s="256"/>
      <c r="NF14" s="256"/>
      <c r="NG14" s="256"/>
      <c r="NH14" s="256"/>
      <c r="NI14" s="256"/>
      <c r="NJ14" s="256"/>
      <c r="NK14" s="256"/>
      <c r="NL14" s="256"/>
      <c r="NM14" s="256"/>
      <c r="NN14" s="256"/>
      <c r="NO14" s="256"/>
      <c r="NP14" s="256"/>
      <c r="NQ14" s="256"/>
      <c r="NR14" s="256"/>
      <c r="NS14" s="256"/>
      <c r="NT14" s="256"/>
      <c r="NU14" s="256"/>
      <c r="NV14" s="256"/>
      <c r="NW14" s="256"/>
      <c r="NX14" s="256"/>
      <c r="NY14" s="256"/>
      <c r="NZ14" s="256"/>
      <c r="OA14" s="256"/>
      <c r="OB14" s="256"/>
      <c r="OC14" s="256"/>
      <c r="OD14" s="256"/>
      <c r="OE14" s="256"/>
      <c r="OF14" s="256"/>
      <c r="OG14" s="256"/>
      <c r="OH14" s="256"/>
      <c r="OI14" s="256"/>
      <c r="OJ14" s="256"/>
      <c r="OK14" s="256"/>
      <c r="OL14" s="256"/>
      <c r="OM14" s="256"/>
      <c r="ON14" s="256"/>
      <c r="OO14" s="256"/>
      <c r="OP14" s="256"/>
      <c r="OQ14" s="256"/>
      <c r="OR14" s="256"/>
      <c r="OS14" s="256"/>
      <c r="OT14" s="256"/>
      <c r="OU14" s="256"/>
      <c r="OV14" s="256"/>
      <c r="OW14" s="256"/>
      <c r="OX14" s="256"/>
      <c r="OY14" s="256"/>
      <c r="OZ14" s="256"/>
      <c r="PA14" s="256"/>
      <c r="PB14" s="256"/>
      <c r="PC14" s="256"/>
      <c r="PD14" s="256"/>
      <c r="PE14" s="256"/>
      <c r="PF14" s="256"/>
      <c r="PG14" s="256"/>
      <c r="PH14" s="256"/>
      <c r="PI14" s="256"/>
      <c r="PJ14" s="256"/>
      <c r="PK14" s="256"/>
      <c r="PL14" s="256"/>
      <c r="PM14" s="256"/>
      <c r="PN14" s="256"/>
      <c r="PO14" s="256"/>
      <c r="PP14" s="256"/>
      <c r="PQ14" s="256"/>
      <c r="PR14" s="256"/>
      <c r="PS14" s="256"/>
      <c r="PT14" s="256"/>
      <c r="PU14" s="256"/>
      <c r="PV14" s="256"/>
      <c r="PW14" s="256"/>
      <c r="PX14" s="256"/>
      <c r="PY14" s="256"/>
      <c r="PZ14" s="256"/>
      <c r="QA14" s="256"/>
      <c r="QB14" s="256"/>
      <c r="QC14" s="256"/>
      <c r="QD14" s="256"/>
      <c r="QE14" s="256"/>
      <c r="QF14" s="256"/>
      <c r="QG14" s="256"/>
      <c r="QH14" s="256"/>
      <c r="QI14" s="256"/>
      <c r="QJ14" s="256"/>
      <c r="QK14" s="256"/>
      <c r="QL14" s="256"/>
      <c r="QM14" s="256"/>
      <c r="QN14" s="256"/>
      <c r="QO14" s="256"/>
      <c r="QP14" s="256"/>
      <c r="QQ14" s="256"/>
      <c r="QR14" s="256"/>
      <c r="QS14" s="256"/>
      <c r="QT14" s="256"/>
      <c r="QU14" s="256"/>
      <c r="QV14" s="256"/>
      <c r="QW14" s="256"/>
      <c r="QX14" s="256"/>
      <c r="QY14" s="256"/>
      <c r="QZ14" s="256"/>
      <c r="RA14" s="256"/>
      <c r="RB14" s="256"/>
      <c r="RC14" s="256"/>
      <c r="RD14" s="256"/>
      <c r="RE14" s="256"/>
      <c r="RF14" s="256"/>
      <c r="RG14" s="256"/>
      <c r="RH14" s="256"/>
      <c r="RI14" s="256"/>
      <c r="RJ14" s="256"/>
      <c r="RK14" s="256"/>
      <c r="RL14" s="256"/>
      <c r="RM14" s="256"/>
      <c r="RN14" s="256"/>
      <c r="RO14" s="256"/>
      <c r="RP14" s="256"/>
      <c r="RQ14" s="256"/>
      <c r="RR14" s="256"/>
      <c r="RS14" s="256"/>
      <c r="RT14" s="256"/>
      <c r="RU14" s="256"/>
      <c r="RV14" s="256"/>
      <c r="RW14" s="256"/>
      <c r="RX14" s="256"/>
      <c r="RY14" s="256"/>
      <c r="RZ14" s="256"/>
      <c r="SA14" s="256"/>
      <c r="SB14" s="256"/>
      <c r="SC14" s="256"/>
      <c r="SD14" s="256"/>
      <c r="SE14" s="256"/>
      <c r="SF14" s="256"/>
      <c r="SG14" s="256"/>
      <c r="SH14" s="256"/>
      <c r="SI14" s="256"/>
      <c r="SJ14" s="256"/>
      <c r="SK14" s="256"/>
      <c r="SL14" s="256"/>
      <c r="SM14" s="256"/>
      <c r="SN14" s="256"/>
      <c r="SO14" s="256"/>
      <c r="SP14" s="256"/>
      <c r="SQ14" s="256"/>
      <c r="SR14" s="256"/>
      <c r="SS14" s="256"/>
      <c r="ST14" s="256"/>
      <c r="SU14" s="256"/>
      <c r="SV14" s="256"/>
      <c r="SW14" s="256"/>
      <c r="SX14" s="256"/>
      <c r="SY14" s="256"/>
      <c r="SZ14" s="256"/>
      <c r="TA14" s="256"/>
      <c r="TB14" s="256"/>
      <c r="TC14" s="256"/>
      <c r="TD14" s="256"/>
      <c r="TE14" s="256"/>
      <c r="TF14" s="256"/>
      <c r="TG14" s="256"/>
      <c r="TH14" s="256"/>
      <c r="TI14" s="256"/>
      <c r="TJ14" s="256"/>
      <c r="TK14" s="256"/>
      <c r="TL14" s="256"/>
      <c r="TM14" s="256"/>
      <c r="TN14" s="256"/>
      <c r="TO14" s="256"/>
      <c r="TP14" s="256"/>
      <c r="TQ14" s="256"/>
      <c r="TR14" s="256"/>
      <c r="TS14" s="256"/>
      <c r="TT14" s="256"/>
      <c r="TU14" s="256"/>
      <c r="TV14" s="256"/>
      <c r="TW14" s="256"/>
      <c r="TX14" s="256"/>
      <c r="TY14" s="256"/>
      <c r="TZ14" s="256"/>
      <c r="UA14" s="256"/>
      <c r="UB14" s="256"/>
      <c r="UC14" s="256"/>
      <c r="UD14" s="256"/>
      <c r="UE14" s="256"/>
      <c r="UF14" s="256"/>
      <c r="UG14" s="256"/>
      <c r="UH14" s="256"/>
      <c r="UI14" s="256"/>
      <c r="UJ14" s="256"/>
      <c r="UK14" s="256"/>
      <c r="UL14" s="256"/>
      <c r="UM14" s="256"/>
      <c r="UN14" s="256"/>
      <c r="UO14" s="256"/>
      <c r="UP14" s="256"/>
      <c r="UQ14" s="256"/>
      <c r="UR14" s="256"/>
      <c r="US14" s="256"/>
      <c r="UT14" s="256"/>
      <c r="UU14" s="256"/>
      <c r="UV14" s="256"/>
      <c r="UW14" s="256"/>
      <c r="UX14" s="256"/>
      <c r="UY14" s="256"/>
      <c r="UZ14" s="256"/>
      <c r="VA14" s="256"/>
      <c r="VB14" s="256"/>
      <c r="VC14" s="256"/>
      <c r="VD14" s="256"/>
      <c r="VE14" s="256"/>
      <c r="VF14" s="256"/>
      <c r="VG14" s="256"/>
      <c r="VH14" s="256"/>
      <c r="VI14" s="256"/>
      <c r="VJ14" s="256"/>
      <c r="VK14" s="256"/>
      <c r="VL14" s="256"/>
      <c r="VM14" s="256"/>
      <c r="VN14" s="256"/>
      <c r="VO14" s="256"/>
      <c r="VP14" s="256"/>
      <c r="VQ14" s="256"/>
      <c r="VR14" s="256"/>
      <c r="VS14" s="256"/>
      <c r="VT14" s="256"/>
      <c r="VU14" s="256"/>
      <c r="VV14" s="256"/>
      <c r="VW14" s="256"/>
      <c r="VX14" s="256"/>
      <c r="VY14" s="256"/>
      <c r="VZ14" s="256"/>
      <c r="WA14" s="256"/>
      <c r="WB14" s="256"/>
      <c r="WC14" s="256"/>
      <c r="WD14" s="256"/>
      <c r="WE14" s="256"/>
      <c r="WF14" s="256"/>
      <c r="WG14" s="256"/>
      <c r="WH14" s="256"/>
      <c r="WI14" s="256"/>
      <c r="WJ14" s="256"/>
      <c r="WK14" s="256"/>
      <c r="WL14" s="256"/>
      <c r="WM14" s="256"/>
      <c r="WN14" s="256"/>
      <c r="WO14" s="256"/>
      <c r="WP14" s="256"/>
      <c r="WQ14" s="256"/>
      <c r="WR14" s="256"/>
      <c r="WS14" s="256"/>
      <c r="WT14" s="256"/>
      <c r="WU14" s="256"/>
      <c r="WV14" s="256"/>
      <c r="WW14" s="256"/>
      <c r="WX14" s="256"/>
      <c r="WY14" s="256"/>
      <c r="WZ14" s="256"/>
      <c r="XA14" s="256"/>
      <c r="XB14" s="256"/>
      <c r="XC14" s="256"/>
      <c r="XD14" s="256"/>
      <c r="XE14" s="256"/>
      <c r="XF14" s="256"/>
      <c r="XG14" s="256"/>
      <c r="XH14" s="256"/>
      <c r="XI14" s="256"/>
      <c r="XJ14" s="256"/>
      <c r="XK14" s="256"/>
      <c r="XL14" s="256"/>
      <c r="XM14" s="256"/>
      <c r="XN14" s="256"/>
      <c r="XO14" s="256"/>
      <c r="XP14" s="256"/>
      <c r="XQ14" s="256"/>
      <c r="XR14" s="256"/>
      <c r="XS14" s="256"/>
      <c r="XT14" s="256"/>
      <c r="XU14" s="256"/>
      <c r="XV14" s="256"/>
      <c r="XW14" s="256"/>
      <c r="XX14" s="256"/>
      <c r="XY14" s="256"/>
      <c r="XZ14" s="256"/>
      <c r="YA14" s="256"/>
      <c r="YB14" s="256"/>
      <c r="YC14" s="256"/>
      <c r="YD14" s="256"/>
      <c r="YE14" s="256"/>
      <c r="YF14" s="256"/>
      <c r="YG14" s="256"/>
      <c r="YH14" s="256"/>
      <c r="YI14" s="256"/>
      <c r="YJ14" s="256"/>
      <c r="YK14" s="256"/>
      <c r="YL14" s="256"/>
      <c r="YM14" s="256"/>
      <c r="YN14" s="256"/>
      <c r="YO14" s="256"/>
      <c r="YP14" s="256"/>
      <c r="YQ14" s="256"/>
      <c r="YR14" s="256"/>
      <c r="YS14" s="256"/>
      <c r="YT14" s="256"/>
      <c r="YU14" s="256"/>
      <c r="YV14" s="256"/>
      <c r="YW14" s="256"/>
      <c r="YX14" s="256"/>
      <c r="YY14" s="256"/>
      <c r="YZ14" s="256"/>
      <c r="ZA14" s="256"/>
      <c r="ZB14" s="256"/>
      <c r="ZC14" s="256"/>
      <c r="ZD14" s="256"/>
      <c r="ZE14" s="256"/>
      <c r="ZF14" s="256"/>
      <c r="ZG14" s="256"/>
      <c r="ZH14" s="256"/>
      <c r="ZI14" s="256"/>
      <c r="ZJ14" s="256"/>
      <c r="ZK14" s="256"/>
      <c r="ZL14" s="256"/>
      <c r="ZM14" s="256"/>
      <c r="ZN14" s="256"/>
      <c r="ZO14" s="256"/>
      <c r="ZP14" s="256"/>
      <c r="ZQ14" s="256"/>
      <c r="ZR14" s="256"/>
      <c r="ZS14" s="256"/>
      <c r="ZT14" s="256"/>
      <c r="ZU14" s="256"/>
      <c r="ZV14" s="256"/>
      <c r="ZW14" s="256"/>
      <c r="ZX14" s="256"/>
      <c r="ZY14" s="256"/>
      <c r="ZZ14" s="256"/>
      <c r="AAA14" s="256"/>
      <c r="AAB14" s="256"/>
      <c r="AAC14" s="256"/>
      <c r="AAD14" s="256"/>
      <c r="AAE14" s="256"/>
      <c r="AAF14" s="256"/>
      <c r="AAG14" s="256"/>
      <c r="AAH14" s="256"/>
      <c r="AAI14" s="256"/>
      <c r="AAJ14" s="256"/>
      <c r="AAK14" s="256"/>
      <c r="AAL14" s="256"/>
      <c r="AAM14" s="256"/>
      <c r="AAN14" s="256"/>
      <c r="AAO14" s="256"/>
      <c r="AAP14" s="256"/>
      <c r="AAQ14" s="256"/>
      <c r="AAR14" s="256"/>
      <c r="AAS14" s="256"/>
      <c r="AAT14" s="256"/>
      <c r="AAU14" s="256"/>
      <c r="AAV14" s="256"/>
      <c r="AAW14" s="256"/>
      <c r="AAX14" s="256"/>
      <c r="AAY14" s="256"/>
      <c r="AAZ14" s="256"/>
      <c r="ABA14" s="256"/>
      <c r="ABB14" s="256"/>
      <c r="ABC14" s="256"/>
      <c r="ABD14" s="256"/>
      <c r="ABE14" s="256"/>
      <c r="ABF14" s="256"/>
      <c r="ABG14" s="256"/>
      <c r="ABH14" s="256"/>
      <c r="ABI14" s="256"/>
      <c r="ABJ14" s="256"/>
      <c r="ABK14" s="256"/>
      <c r="ABL14" s="256"/>
      <c r="ABM14" s="256"/>
      <c r="ABN14" s="256"/>
      <c r="ABO14" s="256"/>
      <c r="ABP14" s="256"/>
      <c r="ABQ14" s="256"/>
      <c r="ABR14" s="256"/>
      <c r="ABS14" s="256"/>
      <c r="ABT14" s="256"/>
      <c r="ABU14" s="256"/>
      <c r="ABV14" s="256"/>
      <c r="ABW14" s="256"/>
      <c r="ABX14" s="256"/>
      <c r="ABY14" s="256"/>
      <c r="ABZ14" s="256"/>
      <c r="ACA14" s="256"/>
      <c r="ACB14" s="256"/>
      <c r="ACC14" s="256"/>
      <c r="ACD14" s="256"/>
      <c r="ACE14" s="256"/>
      <c r="ACF14" s="256"/>
      <c r="ACG14" s="256"/>
      <c r="ACH14" s="256"/>
      <c r="ACI14" s="256"/>
      <c r="ACJ14" s="256"/>
      <c r="ACK14" s="256"/>
      <c r="ACL14" s="256"/>
      <c r="ACM14" s="256"/>
      <c r="ACN14" s="256"/>
      <c r="ACO14" s="256"/>
      <c r="ACP14" s="256"/>
      <c r="ACQ14" s="256"/>
      <c r="ACR14" s="256"/>
      <c r="ACS14" s="256"/>
      <c r="ACT14" s="256"/>
      <c r="ACU14" s="256"/>
      <c r="ACV14" s="256"/>
      <c r="ACW14" s="256"/>
      <c r="ACX14" s="256"/>
      <c r="ACY14" s="256"/>
      <c r="ACZ14" s="256"/>
      <c r="ADA14" s="256"/>
      <c r="ADB14" s="256"/>
      <c r="ADC14" s="256"/>
      <c r="ADD14" s="256"/>
      <c r="ADE14" s="256"/>
      <c r="ADF14" s="256"/>
      <c r="ADG14" s="256"/>
      <c r="ADH14" s="256"/>
      <c r="ADI14" s="256"/>
      <c r="ADJ14" s="256"/>
      <c r="ADK14" s="256"/>
      <c r="ADL14" s="256"/>
      <c r="ADM14" s="256"/>
      <c r="ADN14" s="256"/>
      <c r="ADO14" s="256"/>
      <c r="ADP14" s="256"/>
      <c r="ADQ14" s="256"/>
      <c r="ADR14" s="256"/>
      <c r="ADS14" s="256"/>
      <c r="ADT14" s="256"/>
      <c r="ADU14" s="256"/>
      <c r="ADV14" s="256"/>
      <c r="ADW14" s="256"/>
      <c r="ADX14" s="256"/>
      <c r="ADY14" s="256"/>
      <c r="ADZ14" s="256"/>
      <c r="AEA14" s="256"/>
      <c r="AEB14" s="256"/>
      <c r="AEC14" s="256"/>
      <c r="AED14" s="256"/>
      <c r="AEE14" s="256"/>
      <c r="AEF14" s="256"/>
      <c r="AEG14" s="256"/>
      <c r="AEH14" s="256"/>
      <c r="AEI14" s="256"/>
      <c r="AEJ14" s="256"/>
      <c r="AEK14" s="256"/>
      <c r="AEL14" s="256"/>
      <c r="AEM14" s="256"/>
      <c r="AEN14" s="256"/>
      <c r="AEO14" s="256"/>
      <c r="AEP14" s="256"/>
      <c r="AEQ14" s="256"/>
      <c r="AER14" s="256"/>
      <c r="AES14" s="256"/>
      <c r="AET14" s="256"/>
      <c r="AEU14" s="256"/>
      <c r="AEV14" s="256"/>
      <c r="AEW14" s="256"/>
      <c r="AEX14" s="256"/>
      <c r="AEY14" s="256"/>
      <c r="AEZ14" s="256"/>
      <c r="AFA14" s="256"/>
      <c r="AFB14" s="256"/>
      <c r="AFC14" s="256"/>
      <c r="AFD14" s="256"/>
      <c r="AFE14" s="256"/>
      <c r="AFF14" s="256"/>
      <c r="AFG14" s="256"/>
      <c r="AFH14" s="256"/>
      <c r="AFI14" s="256"/>
      <c r="AFJ14" s="256"/>
      <c r="AFK14" s="256"/>
      <c r="AFL14" s="256"/>
      <c r="AFM14" s="256"/>
      <c r="AFN14" s="256"/>
      <c r="AFO14" s="256"/>
      <c r="AFP14" s="256"/>
      <c r="AFQ14" s="256"/>
      <c r="AFR14" s="256"/>
      <c r="AFS14" s="256"/>
      <c r="AFT14" s="256"/>
      <c r="AFU14" s="256"/>
      <c r="AFV14" s="256"/>
      <c r="AFW14" s="256"/>
      <c r="AFX14" s="256"/>
      <c r="AFY14" s="256"/>
      <c r="AFZ14" s="256"/>
      <c r="AGA14" s="256"/>
      <c r="AGB14" s="256"/>
      <c r="AGC14" s="256"/>
      <c r="AGD14" s="256"/>
      <c r="AGE14" s="256"/>
      <c r="AGF14" s="256"/>
      <c r="AGG14" s="256"/>
      <c r="AGH14" s="256"/>
      <c r="AGI14" s="256"/>
      <c r="AGJ14" s="256"/>
      <c r="AGK14" s="256"/>
      <c r="AGL14" s="256"/>
      <c r="AGM14" s="256"/>
      <c r="AGN14" s="256"/>
      <c r="AGO14" s="256"/>
      <c r="AGP14" s="256"/>
      <c r="AGQ14" s="256"/>
      <c r="AGR14" s="256"/>
      <c r="AGS14" s="256"/>
      <c r="AGT14" s="256"/>
      <c r="AGU14" s="256"/>
      <c r="AGV14" s="256"/>
      <c r="AGW14" s="256"/>
      <c r="AGX14" s="256"/>
      <c r="AGY14" s="256"/>
      <c r="AGZ14" s="256"/>
      <c r="AHA14" s="256"/>
      <c r="AHB14" s="256"/>
      <c r="AHC14" s="256"/>
      <c r="AHD14" s="256"/>
      <c r="AHE14" s="256"/>
      <c r="AHF14" s="256"/>
      <c r="AHG14" s="256"/>
      <c r="AHH14" s="256"/>
      <c r="AHI14" s="256"/>
      <c r="AHJ14" s="256"/>
      <c r="AHK14" s="256"/>
      <c r="AHL14" s="256"/>
      <c r="AHM14" s="256"/>
      <c r="AHN14" s="256"/>
      <c r="AHO14" s="256"/>
      <c r="AHP14" s="256"/>
      <c r="AHQ14" s="256"/>
      <c r="AHR14" s="256"/>
      <c r="AHS14" s="256"/>
      <c r="AHT14" s="256"/>
      <c r="AHU14" s="256"/>
      <c r="AHV14" s="256"/>
      <c r="AHW14" s="256"/>
      <c r="AHX14" s="256"/>
      <c r="AHY14" s="256"/>
      <c r="AHZ14" s="256"/>
      <c r="AIA14" s="256"/>
      <c r="AIB14" s="256"/>
      <c r="AIC14" s="256"/>
      <c r="AID14" s="256"/>
      <c r="AIE14" s="256"/>
      <c r="AIF14" s="256"/>
      <c r="AIG14" s="256"/>
      <c r="AIH14" s="256"/>
      <c r="AII14" s="256"/>
      <c r="AIJ14" s="256"/>
      <c r="AIK14" s="256"/>
      <c r="AIL14" s="256"/>
      <c r="AIM14" s="256"/>
      <c r="AIN14" s="256"/>
      <c r="AIO14" s="256"/>
      <c r="AIP14" s="256"/>
      <c r="AIQ14" s="256"/>
      <c r="AIR14" s="256"/>
      <c r="AIS14" s="256"/>
      <c r="AIT14" s="256"/>
      <c r="AIU14" s="256"/>
      <c r="AIV14" s="256"/>
      <c r="AIW14" s="256"/>
      <c r="AIX14" s="256"/>
      <c r="AIY14" s="256"/>
      <c r="AIZ14" s="256"/>
      <c r="AJA14" s="256"/>
      <c r="AJB14" s="256"/>
      <c r="AJC14" s="256"/>
      <c r="AJD14" s="256"/>
      <c r="AJE14" s="256"/>
      <c r="AJF14" s="256"/>
      <c r="AJG14" s="256"/>
      <c r="AJH14" s="256"/>
      <c r="AJI14" s="256"/>
      <c r="AJJ14" s="256"/>
      <c r="AJK14" s="256"/>
      <c r="AJL14" s="256"/>
      <c r="AJM14" s="256"/>
      <c r="AJN14" s="256"/>
      <c r="AJO14" s="256"/>
      <c r="AJP14" s="256"/>
      <c r="AJQ14" s="256"/>
      <c r="AJR14" s="256"/>
      <c r="AJS14" s="256"/>
      <c r="AJT14" s="256"/>
      <c r="AJU14" s="256"/>
      <c r="AJV14" s="256"/>
      <c r="AJW14" s="256"/>
      <c r="AJX14" s="256"/>
      <c r="AJY14" s="256"/>
      <c r="AJZ14" s="256"/>
      <c r="AKA14" s="256"/>
      <c r="AKB14" s="256"/>
      <c r="AKC14" s="256"/>
      <c r="AKD14" s="256"/>
      <c r="AKE14" s="256"/>
      <c r="AKF14" s="256"/>
      <c r="AKG14" s="256"/>
      <c r="AKH14" s="256"/>
      <c r="AKI14" s="256"/>
      <c r="AKJ14" s="256"/>
      <c r="AKK14" s="256"/>
      <c r="AKL14" s="256"/>
      <c r="AKM14" s="256"/>
      <c r="AKN14" s="256"/>
      <c r="AKO14" s="256"/>
      <c r="AKP14" s="256"/>
      <c r="AKQ14" s="256"/>
      <c r="AKR14" s="256"/>
      <c r="AKS14" s="256"/>
      <c r="AKT14" s="256"/>
      <c r="AKU14" s="256"/>
      <c r="AKV14" s="256"/>
      <c r="AKW14" s="256"/>
      <c r="AKX14" s="256"/>
      <c r="AKY14" s="256"/>
      <c r="AKZ14" s="256"/>
      <c r="ALA14" s="256"/>
      <c r="ALB14" s="256"/>
      <c r="ALC14" s="256"/>
      <c r="ALD14" s="256"/>
      <c r="ALE14" s="256"/>
      <c r="ALF14" s="256"/>
      <c r="ALG14" s="256"/>
      <c r="ALH14" s="256"/>
      <c r="ALI14" s="256"/>
      <c r="ALJ14" s="256"/>
      <c r="ALK14" s="256"/>
      <c r="ALL14" s="256"/>
      <c r="ALM14" s="256"/>
      <c r="ALN14" s="256"/>
      <c r="ALO14" s="256"/>
      <c r="ALP14" s="256"/>
      <c r="ALQ14" s="256"/>
      <c r="ALR14" s="256"/>
      <c r="ALS14" s="256"/>
      <c r="ALT14" s="256"/>
      <c r="ALU14" s="256"/>
      <c r="ALV14" s="256"/>
      <c r="ALW14" s="256"/>
      <c r="ALX14" s="256"/>
      <c r="ALY14" s="256"/>
      <c r="ALZ14" s="256"/>
      <c r="AMA14" s="256"/>
      <c r="AMB14" s="256"/>
      <c r="AMC14" s="256"/>
      <c r="AMD14" s="256"/>
      <c r="AME14" s="256"/>
      <c r="AMF14" s="256"/>
      <c r="AMG14" s="256"/>
      <c r="AMH14" s="256"/>
      <c r="AMI14" s="256"/>
      <c r="AMJ14" s="256"/>
    </row>
    <row r="15" customFormat="false" ht="17.25" hidden="false" customHeight="true" outlineLevel="0" collapsed="false">
      <c r="A15" s="242" t="s">
        <v>442</v>
      </c>
      <c r="B15" s="244"/>
      <c r="C15" s="244"/>
      <c r="D15" s="244"/>
      <c r="E15" s="244"/>
      <c r="F15" s="245"/>
      <c r="G15" s="245"/>
      <c r="H15" s="242" t="s">
        <v>442</v>
      </c>
      <c r="I15" s="245"/>
      <c r="J15" s="245"/>
      <c r="K15" s="245"/>
      <c r="L15" s="245"/>
      <c r="M15" s="245"/>
      <c r="N15" s="245"/>
      <c r="O15" s="245"/>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c r="AHB15" s="247"/>
      <c r="AHC15" s="247"/>
      <c r="AHD15" s="247"/>
      <c r="AHE15" s="247"/>
      <c r="AHF15" s="247"/>
      <c r="AHG15" s="247"/>
      <c r="AHH15" s="247"/>
      <c r="AHI15" s="247"/>
      <c r="AHJ15" s="247"/>
      <c r="AHK15" s="247"/>
      <c r="AHL15" s="247"/>
      <c r="AHM15" s="247"/>
      <c r="AHN15" s="247"/>
      <c r="AHO15" s="247"/>
      <c r="AHP15" s="247"/>
      <c r="AHQ15" s="247"/>
      <c r="AHR15" s="247"/>
      <c r="AHS15" s="247"/>
      <c r="AHT15" s="247"/>
      <c r="AHU15" s="247"/>
      <c r="AHV15" s="247"/>
      <c r="AHW15" s="247"/>
      <c r="AHX15" s="247"/>
      <c r="AHY15" s="247"/>
      <c r="AHZ15" s="247"/>
      <c r="AIA15" s="247"/>
      <c r="AIB15" s="247"/>
      <c r="AIC15" s="247"/>
      <c r="AID15" s="247"/>
      <c r="AIE15" s="247"/>
      <c r="AIF15" s="247"/>
      <c r="AIG15" s="247"/>
      <c r="AIH15" s="247"/>
      <c r="AII15" s="247"/>
      <c r="AIJ15" s="247"/>
      <c r="AIK15" s="247"/>
      <c r="AIL15" s="247"/>
      <c r="AIM15" s="247"/>
      <c r="AIN15" s="247"/>
      <c r="AIO15" s="247"/>
      <c r="AIP15" s="247"/>
      <c r="AIQ15" s="247"/>
      <c r="AIR15" s="247"/>
      <c r="AIS15" s="247"/>
      <c r="AIT15" s="247"/>
      <c r="AIU15" s="247"/>
      <c r="AIV15" s="247"/>
      <c r="AIW15" s="247"/>
      <c r="AIX15" s="247"/>
      <c r="AIY15" s="247"/>
      <c r="AIZ15" s="247"/>
      <c r="AJA15" s="247"/>
      <c r="AJB15" s="247"/>
      <c r="AJC15" s="247"/>
      <c r="AJD15" s="247"/>
      <c r="AJE15" s="247"/>
      <c r="AJF15" s="247"/>
      <c r="AJG15" s="247"/>
      <c r="AJH15" s="247"/>
      <c r="AJI15" s="247"/>
      <c r="AJJ15" s="247"/>
      <c r="AJK15" s="247"/>
      <c r="AJL15" s="247"/>
      <c r="AJM15" s="247"/>
      <c r="AJN15" s="247"/>
      <c r="AJO15" s="247"/>
      <c r="AJP15" s="247"/>
      <c r="AJQ15" s="247"/>
      <c r="AJR15" s="247"/>
      <c r="AJS15" s="247"/>
      <c r="AJT15" s="247"/>
      <c r="AJU15" s="247"/>
      <c r="AJV15" s="247"/>
      <c r="AJW15" s="247"/>
      <c r="AJX15" s="247"/>
      <c r="AJY15" s="247"/>
      <c r="AJZ15" s="247"/>
      <c r="AKA15" s="247"/>
      <c r="AKB15" s="247"/>
      <c r="AKC15" s="247"/>
      <c r="AKD15" s="247"/>
      <c r="AKE15" s="247"/>
      <c r="AKF15" s="247"/>
      <c r="AKG15" s="247"/>
      <c r="AKH15" s="247"/>
      <c r="AKI15" s="247"/>
      <c r="AKJ15" s="247"/>
      <c r="AKK15" s="247"/>
      <c r="AKL15" s="247"/>
      <c r="AKM15" s="247"/>
      <c r="AKN15" s="247"/>
      <c r="AKO15" s="247"/>
      <c r="AKP15" s="247"/>
      <c r="AKQ15" s="247"/>
      <c r="AKR15" s="247"/>
      <c r="AKS15" s="247"/>
      <c r="AKT15" s="247"/>
      <c r="AKU15" s="247"/>
      <c r="AKV15" s="247"/>
      <c r="AKW15" s="247"/>
      <c r="AKX15" s="247"/>
      <c r="AKY15" s="247"/>
      <c r="AKZ15" s="247"/>
      <c r="ALA15" s="247"/>
      <c r="ALB15" s="247"/>
      <c r="ALC15" s="247"/>
      <c r="ALD15" s="247"/>
      <c r="ALE15" s="247"/>
      <c r="ALF15" s="247"/>
      <c r="ALG15" s="247"/>
      <c r="ALH15" s="247"/>
      <c r="ALI15" s="247"/>
      <c r="ALJ15" s="247"/>
      <c r="ALK15" s="247"/>
      <c r="ALL15" s="247"/>
      <c r="ALM15" s="247"/>
      <c r="ALN15" s="247"/>
      <c r="ALO15" s="247"/>
      <c r="ALP15" s="247"/>
      <c r="ALQ15" s="247"/>
      <c r="ALR15" s="247"/>
      <c r="ALS15" s="247"/>
      <c r="ALT15" s="247"/>
      <c r="ALU15" s="247"/>
      <c r="ALV15" s="247"/>
      <c r="ALW15" s="247"/>
      <c r="ALX15" s="247"/>
      <c r="ALY15" s="247"/>
      <c r="ALZ15" s="247"/>
      <c r="AMA15" s="247"/>
      <c r="AMB15" s="247"/>
      <c r="AMC15" s="247"/>
      <c r="AMD15" s="247"/>
      <c r="AME15" s="247"/>
      <c r="AMF15" s="247"/>
      <c r="AMG15" s="247"/>
      <c r="AMH15" s="247"/>
      <c r="AMI15" s="247"/>
      <c r="AMJ15" s="247"/>
    </row>
    <row r="16" customFormat="false" ht="17.25" hidden="false" customHeight="true" outlineLevel="0" collapsed="false">
      <c r="A16" s="257" t="s">
        <v>443</v>
      </c>
      <c r="B16" s="251"/>
      <c r="C16" s="251"/>
      <c r="D16" s="251"/>
      <c r="E16" s="251"/>
      <c r="F16" s="250"/>
      <c r="G16" s="250"/>
      <c r="H16" s="257" t="s">
        <v>443</v>
      </c>
      <c r="I16" s="251"/>
      <c r="J16" s="251"/>
      <c r="K16" s="251"/>
      <c r="L16" s="251"/>
      <c r="M16" s="251"/>
      <c r="N16" s="251"/>
      <c r="O16" s="251"/>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c r="CE16" s="252"/>
      <c r="CF16" s="252"/>
      <c r="CG16" s="252"/>
      <c r="CH16" s="252"/>
      <c r="CI16" s="252"/>
      <c r="CJ16" s="252"/>
      <c r="CK16" s="252"/>
      <c r="CL16" s="252"/>
      <c r="CM16" s="252"/>
      <c r="CN16" s="252"/>
      <c r="CO16" s="252"/>
      <c r="CP16" s="252"/>
      <c r="CQ16" s="252"/>
      <c r="CR16" s="252"/>
      <c r="CS16" s="252"/>
      <c r="CT16" s="252"/>
      <c r="CU16" s="252"/>
      <c r="CV16" s="252"/>
      <c r="CW16" s="252"/>
      <c r="CX16" s="252"/>
      <c r="CY16" s="252"/>
      <c r="CZ16" s="252"/>
      <c r="DA16" s="252"/>
      <c r="DB16" s="252"/>
      <c r="DC16" s="252"/>
      <c r="DD16" s="252"/>
      <c r="DE16" s="252"/>
      <c r="DF16" s="252"/>
      <c r="DG16" s="252"/>
      <c r="DH16" s="252"/>
      <c r="DI16" s="252"/>
      <c r="DJ16" s="252"/>
      <c r="DK16" s="252"/>
      <c r="DL16" s="252"/>
      <c r="DM16" s="252"/>
      <c r="DN16" s="252"/>
      <c r="DO16" s="252"/>
      <c r="DP16" s="252"/>
      <c r="DQ16" s="252"/>
      <c r="DR16" s="252"/>
      <c r="DS16" s="252"/>
      <c r="DT16" s="252"/>
      <c r="DU16" s="252"/>
      <c r="DV16" s="252"/>
      <c r="DW16" s="252"/>
      <c r="DX16" s="252"/>
      <c r="DY16" s="252"/>
      <c r="DZ16" s="252"/>
      <c r="EA16" s="252"/>
      <c r="EB16" s="252"/>
      <c r="EC16" s="252"/>
      <c r="ED16" s="252"/>
      <c r="EE16" s="252"/>
      <c r="EF16" s="252"/>
      <c r="EG16" s="252"/>
      <c r="EH16" s="252"/>
      <c r="EI16" s="252"/>
      <c r="EJ16" s="252"/>
      <c r="EK16" s="252"/>
      <c r="EL16" s="252"/>
      <c r="EM16" s="252"/>
      <c r="EN16" s="252"/>
      <c r="EO16" s="252"/>
      <c r="EP16" s="252"/>
      <c r="EQ16" s="252"/>
      <c r="ER16" s="252"/>
      <c r="ES16" s="252"/>
      <c r="ET16" s="252"/>
      <c r="EU16" s="252"/>
      <c r="EV16" s="252"/>
      <c r="EW16" s="252"/>
      <c r="EX16" s="252"/>
      <c r="EY16" s="252"/>
      <c r="EZ16" s="252"/>
      <c r="FA16" s="252"/>
      <c r="FB16" s="252"/>
      <c r="FC16" s="252"/>
      <c r="FD16" s="252"/>
      <c r="FE16" s="252"/>
      <c r="FF16" s="252"/>
      <c r="FG16" s="252"/>
      <c r="FH16" s="252"/>
      <c r="FI16" s="252"/>
      <c r="FJ16" s="252"/>
      <c r="FK16" s="252"/>
      <c r="FL16" s="252"/>
      <c r="FM16" s="252"/>
      <c r="FN16" s="252"/>
      <c r="FO16" s="252"/>
      <c r="FP16" s="252"/>
      <c r="FQ16" s="252"/>
      <c r="FR16" s="252"/>
      <c r="FS16" s="252"/>
      <c r="FT16" s="252"/>
      <c r="FU16" s="252"/>
      <c r="FV16" s="252"/>
      <c r="FW16" s="252"/>
      <c r="FX16" s="252"/>
      <c r="FY16" s="252"/>
      <c r="FZ16" s="252"/>
      <c r="GA16" s="252"/>
      <c r="GB16" s="252"/>
      <c r="GC16" s="252"/>
      <c r="GD16" s="252"/>
      <c r="GE16" s="252"/>
      <c r="GF16" s="252"/>
      <c r="GG16" s="252"/>
      <c r="GH16" s="252"/>
      <c r="GI16" s="252"/>
      <c r="GJ16" s="252"/>
      <c r="GK16" s="252"/>
      <c r="GL16" s="252"/>
      <c r="GM16" s="252"/>
      <c r="GN16" s="252"/>
      <c r="GO16" s="252"/>
      <c r="GP16" s="252"/>
      <c r="GQ16" s="252"/>
      <c r="GR16" s="252"/>
      <c r="GS16" s="252"/>
      <c r="GT16" s="252"/>
      <c r="GU16" s="252"/>
      <c r="GV16" s="252"/>
      <c r="GW16" s="252"/>
      <c r="GX16" s="252"/>
      <c r="GY16" s="252"/>
      <c r="GZ16" s="252"/>
      <c r="HA16" s="252"/>
      <c r="HB16" s="252"/>
      <c r="HC16" s="252"/>
      <c r="HD16" s="252"/>
      <c r="HE16" s="252"/>
      <c r="HF16" s="252"/>
      <c r="HG16" s="252"/>
      <c r="HH16" s="252"/>
      <c r="HI16" s="252"/>
      <c r="HJ16" s="252"/>
      <c r="HK16" s="252"/>
      <c r="HL16" s="252"/>
      <c r="HM16" s="252"/>
      <c r="HN16" s="252"/>
      <c r="HO16" s="252"/>
      <c r="HP16" s="252"/>
      <c r="HQ16" s="252"/>
      <c r="HR16" s="252"/>
      <c r="HS16" s="252"/>
      <c r="HT16" s="252"/>
      <c r="HU16" s="252"/>
      <c r="HV16" s="252"/>
      <c r="HW16" s="252"/>
      <c r="HX16" s="252"/>
      <c r="HY16" s="252"/>
      <c r="HZ16" s="252"/>
      <c r="IA16" s="252"/>
      <c r="IB16" s="252"/>
      <c r="IC16" s="252"/>
      <c r="ID16" s="252"/>
      <c r="IE16" s="252"/>
      <c r="IF16" s="252"/>
      <c r="IG16" s="252"/>
      <c r="IH16" s="252"/>
      <c r="II16" s="252"/>
      <c r="IJ16" s="252"/>
      <c r="IK16" s="252"/>
      <c r="IL16" s="252"/>
      <c r="IM16" s="252"/>
      <c r="IN16" s="252"/>
      <c r="IO16" s="252"/>
      <c r="IP16" s="252"/>
      <c r="IQ16" s="252"/>
      <c r="IR16" s="252"/>
      <c r="IS16" s="252"/>
      <c r="IT16" s="252"/>
      <c r="IU16" s="252"/>
      <c r="IV16" s="252"/>
      <c r="IW16" s="252"/>
      <c r="IX16" s="252"/>
      <c r="IY16" s="252"/>
      <c r="IZ16" s="252"/>
      <c r="JA16" s="252"/>
      <c r="JB16" s="252"/>
      <c r="JC16" s="252"/>
      <c r="JD16" s="252"/>
      <c r="JE16" s="252"/>
      <c r="JF16" s="252"/>
      <c r="JG16" s="252"/>
      <c r="JH16" s="252"/>
      <c r="JI16" s="252"/>
      <c r="JJ16" s="252"/>
      <c r="JK16" s="252"/>
      <c r="JL16" s="252"/>
      <c r="JM16" s="252"/>
      <c r="JN16" s="252"/>
      <c r="JO16" s="252"/>
      <c r="JP16" s="252"/>
      <c r="JQ16" s="252"/>
      <c r="JR16" s="252"/>
      <c r="JS16" s="252"/>
      <c r="JT16" s="252"/>
      <c r="JU16" s="252"/>
      <c r="JV16" s="252"/>
      <c r="JW16" s="252"/>
      <c r="JX16" s="252"/>
      <c r="JY16" s="252"/>
      <c r="JZ16" s="252"/>
      <c r="KA16" s="252"/>
      <c r="KB16" s="252"/>
      <c r="KC16" s="252"/>
      <c r="KD16" s="252"/>
      <c r="KE16" s="252"/>
      <c r="KF16" s="252"/>
      <c r="KG16" s="252"/>
      <c r="KH16" s="252"/>
      <c r="KI16" s="252"/>
      <c r="KJ16" s="252"/>
      <c r="KK16" s="252"/>
      <c r="KL16" s="252"/>
      <c r="KM16" s="252"/>
      <c r="KN16" s="252"/>
      <c r="KO16" s="252"/>
      <c r="KP16" s="252"/>
      <c r="KQ16" s="252"/>
      <c r="KR16" s="252"/>
      <c r="KS16" s="252"/>
      <c r="KT16" s="252"/>
      <c r="KU16" s="252"/>
      <c r="KV16" s="252"/>
      <c r="KW16" s="252"/>
      <c r="KX16" s="252"/>
      <c r="KY16" s="252"/>
      <c r="KZ16" s="252"/>
      <c r="LA16" s="252"/>
      <c r="LB16" s="252"/>
      <c r="LC16" s="252"/>
      <c r="LD16" s="252"/>
      <c r="LE16" s="252"/>
      <c r="LF16" s="252"/>
      <c r="LG16" s="252"/>
      <c r="LH16" s="252"/>
      <c r="LI16" s="252"/>
      <c r="LJ16" s="252"/>
      <c r="LK16" s="252"/>
      <c r="LL16" s="252"/>
      <c r="LM16" s="252"/>
      <c r="LN16" s="252"/>
      <c r="LO16" s="252"/>
      <c r="LP16" s="252"/>
      <c r="LQ16" s="252"/>
      <c r="LR16" s="252"/>
      <c r="LS16" s="252"/>
      <c r="LT16" s="252"/>
      <c r="LU16" s="252"/>
      <c r="LV16" s="252"/>
      <c r="LW16" s="252"/>
      <c r="LX16" s="252"/>
      <c r="LY16" s="252"/>
      <c r="LZ16" s="252"/>
      <c r="MA16" s="252"/>
      <c r="MB16" s="252"/>
      <c r="MC16" s="252"/>
      <c r="MD16" s="252"/>
      <c r="ME16" s="252"/>
      <c r="MF16" s="252"/>
      <c r="MG16" s="252"/>
      <c r="MH16" s="252"/>
      <c r="MI16" s="252"/>
      <c r="MJ16" s="252"/>
      <c r="MK16" s="252"/>
      <c r="ML16" s="252"/>
      <c r="MM16" s="252"/>
      <c r="MN16" s="252"/>
      <c r="MO16" s="252"/>
      <c r="MP16" s="252"/>
      <c r="MQ16" s="252"/>
      <c r="MR16" s="252"/>
      <c r="MS16" s="252"/>
      <c r="MT16" s="252"/>
      <c r="MU16" s="252"/>
      <c r="MV16" s="252"/>
      <c r="MW16" s="252"/>
      <c r="MX16" s="252"/>
      <c r="MY16" s="252"/>
      <c r="MZ16" s="252"/>
      <c r="NA16" s="252"/>
      <c r="NB16" s="252"/>
      <c r="NC16" s="252"/>
      <c r="ND16" s="252"/>
      <c r="NE16" s="252"/>
      <c r="NF16" s="252"/>
      <c r="NG16" s="252"/>
      <c r="NH16" s="252"/>
      <c r="NI16" s="252"/>
      <c r="NJ16" s="252"/>
      <c r="NK16" s="252"/>
      <c r="NL16" s="252"/>
      <c r="NM16" s="252"/>
      <c r="NN16" s="252"/>
      <c r="NO16" s="252"/>
      <c r="NP16" s="252"/>
      <c r="NQ16" s="252"/>
      <c r="NR16" s="252"/>
      <c r="NS16" s="252"/>
      <c r="NT16" s="252"/>
      <c r="NU16" s="252"/>
      <c r="NV16" s="252"/>
      <c r="NW16" s="252"/>
      <c r="NX16" s="252"/>
      <c r="NY16" s="252"/>
      <c r="NZ16" s="252"/>
      <c r="OA16" s="252"/>
      <c r="OB16" s="252"/>
      <c r="OC16" s="252"/>
      <c r="OD16" s="252"/>
      <c r="OE16" s="252"/>
      <c r="OF16" s="252"/>
      <c r="OG16" s="252"/>
      <c r="OH16" s="252"/>
      <c r="OI16" s="252"/>
      <c r="OJ16" s="252"/>
      <c r="OK16" s="252"/>
      <c r="OL16" s="252"/>
      <c r="OM16" s="252"/>
      <c r="ON16" s="252"/>
      <c r="OO16" s="252"/>
      <c r="OP16" s="252"/>
      <c r="OQ16" s="252"/>
      <c r="OR16" s="252"/>
      <c r="OS16" s="252"/>
      <c r="OT16" s="252"/>
      <c r="OU16" s="252"/>
      <c r="OV16" s="252"/>
      <c r="OW16" s="252"/>
      <c r="OX16" s="252"/>
      <c r="OY16" s="252"/>
      <c r="OZ16" s="252"/>
      <c r="PA16" s="252"/>
      <c r="PB16" s="252"/>
      <c r="PC16" s="252"/>
      <c r="PD16" s="252"/>
      <c r="PE16" s="252"/>
      <c r="PF16" s="252"/>
      <c r="PG16" s="252"/>
      <c r="PH16" s="252"/>
      <c r="PI16" s="252"/>
      <c r="PJ16" s="252"/>
      <c r="PK16" s="252"/>
      <c r="PL16" s="252"/>
      <c r="PM16" s="252"/>
      <c r="PN16" s="252"/>
      <c r="PO16" s="252"/>
      <c r="PP16" s="252"/>
      <c r="PQ16" s="252"/>
      <c r="PR16" s="252"/>
      <c r="PS16" s="252"/>
      <c r="PT16" s="252"/>
      <c r="PU16" s="252"/>
      <c r="PV16" s="252"/>
      <c r="PW16" s="252"/>
      <c r="PX16" s="252"/>
      <c r="PY16" s="252"/>
      <c r="PZ16" s="252"/>
      <c r="QA16" s="252"/>
      <c r="QB16" s="252"/>
      <c r="QC16" s="252"/>
      <c r="QD16" s="252"/>
      <c r="QE16" s="252"/>
      <c r="QF16" s="252"/>
      <c r="QG16" s="252"/>
      <c r="QH16" s="252"/>
      <c r="QI16" s="252"/>
      <c r="QJ16" s="252"/>
      <c r="QK16" s="252"/>
      <c r="QL16" s="252"/>
      <c r="QM16" s="252"/>
      <c r="QN16" s="252"/>
      <c r="QO16" s="252"/>
      <c r="QP16" s="252"/>
      <c r="QQ16" s="252"/>
      <c r="QR16" s="252"/>
      <c r="QS16" s="252"/>
      <c r="QT16" s="252"/>
      <c r="QU16" s="252"/>
      <c r="QV16" s="252"/>
      <c r="QW16" s="252"/>
      <c r="QX16" s="252"/>
      <c r="QY16" s="252"/>
      <c r="QZ16" s="252"/>
      <c r="RA16" s="252"/>
      <c r="RB16" s="252"/>
      <c r="RC16" s="252"/>
      <c r="RD16" s="252"/>
      <c r="RE16" s="252"/>
      <c r="RF16" s="252"/>
      <c r="RG16" s="252"/>
      <c r="RH16" s="252"/>
      <c r="RI16" s="252"/>
      <c r="RJ16" s="252"/>
      <c r="RK16" s="252"/>
      <c r="RL16" s="252"/>
      <c r="RM16" s="252"/>
      <c r="RN16" s="252"/>
      <c r="RO16" s="252"/>
      <c r="RP16" s="252"/>
      <c r="RQ16" s="252"/>
      <c r="RR16" s="252"/>
      <c r="RS16" s="252"/>
      <c r="RT16" s="252"/>
      <c r="RU16" s="252"/>
      <c r="RV16" s="252"/>
      <c r="RW16" s="252"/>
      <c r="RX16" s="252"/>
      <c r="RY16" s="252"/>
      <c r="RZ16" s="252"/>
      <c r="SA16" s="252"/>
      <c r="SB16" s="252"/>
      <c r="SC16" s="252"/>
      <c r="SD16" s="252"/>
      <c r="SE16" s="252"/>
      <c r="SF16" s="252"/>
      <c r="SG16" s="252"/>
      <c r="SH16" s="252"/>
      <c r="SI16" s="252"/>
      <c r="SJ16" s="252"/>
      <c r="SK16" s="252"/>
      <c r="SL16" s="252"/>
      <c r="SM16" s="252"/>
      <c r="SN16" s="252"/>
      <c r="SO16" s="252"/>
      <c r="SP16" s="252"/>
      <c r="SQ16" s="252"/>
      <c r="SR16" s="252"/>
      <c r="SS16" s="252"/>
      <c r="ST16" s="252"/>
      <c r="SU16" s="252"/>
      <c r="SV16" s="252"/>
      <c r="SW16" s="252"/>
      <c r="SX16" s="252"/>
      <c r="SY16" s="252"/>
      <c r="SZ16" s="252"/>
      <c r="TA16" s="252"/>
      <c r="TB16" s="252"/>
      <c r="TC16" s="252"/>
      <c r="TD16" s="252"/>
      <c r="TE16" s="252"/>
      <c r="TF16" s="252"/>
      <c r="TG16" s="252"/>
      <c r="TH16" s="252"/>
      <c r="TI16" s="252"/>
      <c r="TJ16" s="252"/>
      <c r="TK16" s="252"/>
      <c r="TL16" s="252"/>
      <c r="TM16" s="252"/>
      <c r="TN16" s="252"/>
      <c r="TO16" s="252"/>
      <c r="TP16" s="252"/>
      <c r="TQ16" s="252"/>
      <c r="TR16" s="252"/>
      <c r="TS16" s="252"/>
      <c r="TT16" s="252"/>
      <c r="TU16" s="252"/>
      <c r="TV16" s="252"/>
      <c r="TW16" s="252"/>
      <c r="TX16" s="252"/>
      <c r="TY16" s="252"/>
      <c r="TZ16" s="252"/>
      <c r="UA16" s="252"/>
      <c r="UB16" s="252"/>
      <c r="UC16" s="252"/>
      <c r="UD16" s="252"/>
      <c r="UE16" s="252"/>
      <c r="UF16" s="252"/>
      <c r="UG16" s="252"/>
      <c r="UH16" s="252"/>
      <c r="UI16" s="252"/>
      <c r="UJ16" s="252"/>
      <c r="UK16" s="252"/>
      <c r="UL16" s="252"/>
      <c r="UM16" s="252"/>
      <c r="UN16" s="252"/>
      <c r="UO16" s="252"/>
      <c r="UP16" s="252"/>
      <c r="UQ16" s="252"/>
      <c r="UR16" s="252"/>
      <c r="US16" s="252"/>
      <c r="UT16" s="252"/>
      <c r="UU16" s="252"/>
      <c r="UV16" s="252"/>
      <c r="UW16" s="252"/>
      <c r="UX16" s="252"/>
      <c r="UY16" s="252"/>
      <c r="UZ16" s="252"/>
      <c r="VA16" s="252"/>
      <c r="VB16" s="252"/>
      <c r="VC16" s="252"/>
      <c r="VD16" s="252"/>
      <c r="VE16" s="252"/>
      <c r="VF16" s="252"/>
      <c r="VG16" s="252"/>
      <c r="VH16" s="252"/>
      <c r="VI16" s="252"/>
      <c r="VJ16" s="252"/>
      <c r="VK16" s="252"/>
      <c r="VL16" s="252"/>
      <c r="VM16" s="252"/>
      <c r="VN16" s="252"/>
      <c r="VO16" s="252"/>
      <c r="VP16" s="252"/>
      <c r="VQ16" s="252"/>
      <c r="VR16" s="252"/>
      <c r="VS16" s="252"/>
      <c r="VT16" s="252"/>
      <c r="VU16" s="252"/>
      <c r="VV16" s="252"/>
      <c r="VW16" s="252"/>
      <c r="VX16" s="252"/>
      <c r="VY16" s="252"/>
      <c r="VZ16" s="252"/>
      <c r="WA16" s="252"/>
      <c r="WB16" s="252"/>
      <c r="WC16" s="252"/>
      <c r="WD16" s="252"/>
      <c r="WE16" s="252"/>
      <c r="WF16" s="252"/>
      <c r="WG16" s="252"/>
      <c r="WH16" s="252"/>
      <c r="WI16" s="252"/>
      <c r="WJ16" s="252"/>
      <c r="WK16" s="252"/>
      <c r="WL16" s="252"/>
      <c r="WM16" s="252"/>
      <c r="WN16" s="252"/>
      <c r="WO16" s="252"/>
      <c r="WP16" s="252"/>
      <c r="WQ16" s="252"/>
      <c r="WR16" s="252"/>
      <c r="WS16" s="252"/>
      <c r="WT16" s="252"/>
      <c r="WU16" s="252"/>
      <c r="WV16" s="252"/>
      <c r="WW16" s="252"/>
      <c r="WX16" s="252"/>
      <c r="WY16" s="252"/>
      <c r="WZ16" s="252"/>
      <c r="XA16" s="252"/>
      <c r="XB16" s="252"/>
      <c r="XC16" s="252"/>
      <c r="XD16" s="252"/>
      <c r="XE16" s="252"/>
      <c r="XF16" s="252"/>
      <c r="XG16" s="252"/>
      <c r="XH16" s="252"/>
      <c r="XI16" s="252"/>
      <c r="XJ16" s="252"/>
      <c r="XK16" s="252"/>
      <c r="XL16" s="252"/>
      <c r="XM16" s="252"/>
      <c r="XN16" s="252"/>
      <c r="XO16" s="252"/>
      <c r="XP16" s="252"/>
      <c r="XQ16" s="252"/>
      <c r="XR16" s="252"/>
      <c r="XS16" s="252"/>
      <c r="XT16" s="252"/>
      <c r="XU16" s="252"/>
      <c r="XV16" s="252"/>
      <c r="XW16" s="252"/>
      <c r="XX16" s="252"/>
      <c r="XY16" s="252"/>
      <c r="XZ16" s="252"/>
      <c r="YA16" s="252"/>
      <c r="YB16" s="252"/>
      <c r="YC16" s="252"/>
      <c r="YD16" s="252"/>
      <c r="YE16" s="252"/>
      <c r="YF16" s="252"/>
      <c r="YG16" s="252"/>
      <c r="YH16" s="252"/>
      <c r="YI16" s="252"/>
      <c r="YJ16" s="252"/>
      <c r="YK16" s="252"/>
      <c r="YL16" s="252"/>
      <c r="YM16" s="252"/>
      <c r="YN16" s="252"/>
      <c r="YO16" s="252"/>
      <c r="YP16" s="252"/>
      <c r="YQ16" s="252"/>
      <c r="YR16" s="252"/>
      <c r="YS16" s="252"/>
      <c r="YT16" s="252"/>
      <c r="YU16" s="252"/>
      <c r="YV16" s="252"/>
      <c r="YW16" s="252"/>
      <c r="YX16" s="252"/>
      <c r="YY16" s="252"/>
      <c r="YZ16" s="252"/>
      <c r="ZA16" s="252"/>
      <c r="ZB16" s="252"/>
      <c r="ZC16" s="252"/>
      <c r="ZD16" s="252"/>
      <c r="ZE16" s="252"/>
      <c r="ZF16" s="252"/>
      <c r="ZG16" s="252"/>
      <c r="ZH16" s="252"/>
      <c r="ZI16" s="252"/>
      <c r="ZJ16" s="252"/>
      <c r="ZK16" s="252"/>
      <c r="ZL16" s="252"/>
      <c r="ZM16" s="252"/>
      <c r="ZN16" s="252"/>
      <c r="ZO16" s="252"/>
      <c r="ZP16" s="252"/>
      <c r="ZQ16" s="252"/>
      <c r="ZR16" s="252"/>
      <c r="ZS16" s="252"/>
      <c r="ZT16" s="252"/>
      <c r="ZU16" s="252"/>
      <c r="ZV16" s="252"/>
      <c r="ZW16" s="252"/>
      <c r="ZX16" s="252"/>
      <c r="ZY16" s="252"/>
      <c r="ZZ16" s="252"/>
      <c r="AAA16" s="252"/>
      <c r="AAB16" s="252"/>
      <c r="AAC16" s="252"/>
      <c r="AAD16" s="252"/>
      <c r="AAE16" s="252"/>
      <c r="AAF16" s="252"/>
      <c r="AAG16" s="252"/>
      <c r="AAH16" s="252"/>
      <c r="AAI16" s="252"/>
      <c r="AAJ16" s="252"/>
      <c r="AAK16" s="252"/>
      <c r="AAL16" s="252"/>
      <c r="AAM16" s="252"/>
      <c r="AAN16" s="252"/>
      <c r="AAO16" s="252"/>
      <c r="AAP16" s="252"/>
      <c r="AAQ16" s="252"/>
      <c r="AAR16" s="252"/>
      <c r="AAS16" s="252"/>
      <c r="AAT16" s="252"/>
      <c r="AAU16" s="252"/>
      <c r="AAV16" s="252"/>
      <c r="AAW16" s="252"/>
      <c r="AAX16" s="252"/>
      <c r="AAY16" s="252"/>
      <c r="AAZ16" s="252"/>
      <c r="ABA16" s="252"/>
      <c r="ABB16" s="252"/>
      <c r="ABC16" s="252"/>
      <c r="ABD16" s="252"/>
      <c r="ABE16" s="252"/>
      <c r="ABF16" s="252"/>
      <c r="ABG16" s="252"/>
      <c r="ABH16" s="252"/>
      <c r="ABI16" s="252"/>
      <c r="ABJ16" s="252"/>
      <c r="ABK16" s="252"/>
      <c r="ABL16" s="252"/>
      <c r="ABM16" s="252"/>
      <c r="ABN16" s="252"/>
      <c r="ABO16" s="252"/>
      <c r="ABP16" s="252"/>
      <c r="ABQ16" s="252"/>
      <c r="ABR16" s="252"/>
      <c r="ABS16" s="252"/>
      <c r="ABT16" s="252"/>
      <c r="ABU16" s="252"/>
      <c r="ABV16" s="252"/>
      <c r="ABW16" s="252"/>
      <c r="ABX16" s="252"/>
      <c r="ABY16" s="252"/>
      <c r="ABZ16" s="252"/>
      <c r="ACA16" s="252"/>
      <c r="ACB16" s="252"/>
      <c r="ACC16" s="252"/>
      <c r="ACD16" s="252"/>
      <c r="ACE16" s="252"/>
      <c r="ACF16" s="252"/>
      <c r="ACG16" s="252"/>
      <c r="ACH16" s="252"/>
      <c r="ACI16" s="252"/>
      <c r="ACJ16" s="252"/>
      <c r="ACK16" s="252"/>
      <c r="ACL16" s="252"/>
      <c r="ACM16" s="252"/>
      <c r="ACN16" s="252"/>
      <c r="ACO16" s="252"/>
      <c r="ACP16" s="252"/>
      <c r="ACQ16" s="252"/>
      <c r="ACR16" s="252"/>
      <c r="ACS16" s="252"/>
      <c r="ACT16" s="252"/>
      <c r="ACU16" s="252"/>
      <c r="ACV16" s="252"/>
      <c r="ACW16" s="252"/>
      <c r="ACX16" s="252"/>
      <c r="ACY16" s="252"/>
      <c r="ACZ16" s="252"/>
      <c r="ADA16" s="252"/>
      <c r="ADB16" s="252"/>
      <c r="ADC16" s="252"/>
      <c r="ADD16" s="252"/>
      <c r="ADE16" s="252"/>
      <c r="ADF16" s="252"/>
      <c r="ADG16" s="252"/>
      <c r="ADH16" s="252"/>
      <c r="ADI16" s="252"/>
      <c r="ADJ16" s="252"/>
      <c r="ADK16" s="252"/>
      <c r="ADL16" s="252"/>
      <c r="ADM16" s="252"/>
      <c r="ADN16" s="252"/>
      <c r="ADO16" s="252"/>
      <c r="ADP16" s="252"/>
      <c r="ADQ16" s="252"/>
      <c r="ADR16" s="252"/>
      <c r="ADS16" s="252"/>
      <c r="ADT16" s="252"/>
      <c r="ADU16" s="252"/>
      <c r="ADV16" s="252"/>
      <c r="ADW16" s="252"/>
      <c r="ADX16" s="252"/>
      <c r="ADY16" s="252"/>
      <c r="ADZ16" s="252"/>
      <c r="AEA16" s="252"/>
      <c r="AEB16" s="252"/>
      <c r="AEC16" s="252"/>
      <c r="AED16" s="252"/>
      <c r="AEE16" s="252"/>
      <c r="AEF16" s="252"/>
      <c r="AEG16" s="252"/>
      <c r="AEH16" s="252"/>
      <c r="AEI16" s="252"/>
      <c r="AEJ16" s="252"/>
      <c r="AEK16" s="252"/>
      <c r="AEL16" s="252"/>
      <c r="AEM16" s="252"/>
      <c r="AEN16" s="252"/>
      <c r="AEO16" s="252"/>
      <c r="AEP16" s="252"/>
      <c r="AEQ16" s="252"/>
      <c r="AER16" s="252"/>
      <c r="AES16" s="252"/>
      <c r="AET16" s="252"/>
      <c r="AEU16" s="252"/>
      <c r="AEV16" s="252"/>
      <c r="AEW16" s="252"/>
      <c r="AEX16" s="252"/>
      <c r="AEY16" s="252"/>
      <c r="AEZ16" s="252"/>
      <c r="AFA16" s="252"/>
      <c r="AFB16" s="252"/>
      <c r="AFC16" s="252"/>
      <c r="AFD16" s="252"/>
      <c r="AFE16" s="252"/>
      <c r="AFF16" s="252"/>
      <c r="AFG16" s="252"/>
      <c r="AFH16" s="252"/>
      <c r="AFI16" s="252"/>
      <c r="AFJ16" s="252"/>
      <c r="AFK16" s="252"/>
      <c r="AFL16" s="252"/>
      <c r="AFM16" s="252"/>
      <c r="AFN16" s="252"/>
      <c r="AFO16" s="252"/>
      <c r="AFP16" s="252"/>
      <c r="AFQ16" s="252"/>
      <c r="AFR16" s="252"/>
      <c r="AFS16" s="252"/>
      <c r="AFT16" s="252"/>
      <c r="AFU16" s="252"/>
      <c r="AFV16" s="252"/>
      <c r="AFW16" s="252"/>
      <c r="AFX16" s="252"/>
      <c r="AFY16" s="252"/>
      <c r="AFZ16" s="252"/>
      <c r="AGA16" s="252"/>
      <c r="AGB16" s="252"/>
      <c r="AGC16" s="252"/>
      <c r="AGD16" s="252"/>
      <c r="AGE16" s="252"/>
      <c r="AGF16" s="252"/>
      <c r="AGG16" s="252"/>
      <c r="AGH16" s="252"/>
      <c r="AGI16" s="252"/>
      <c r="AGJ16" s="252"/>
      <c r="AGK16" s="252"/>
      <c r="AGL16" s="252"/>
      <c r="AGM16" s="252"/>
      <c r="AGN16" s="252"/>
      <c r="AGO16" s="252"/>
      <c r="AGP16" s="252"/>
      <c r="AGQ16" s="252"/>
      <c r="AGR16" s="252"/>
      <c r="AGS16" s="252"/>
      <c r="AGT16" s="252"/>
      <c r="AGU16" s="252"/>
      <c r="AGV16" s="252"/>
      <c r="AGW16" s="252"/>
      <c r="AGX16" s="252"/>
      <c r="AGY16" s="252"/>
      <c r="AGZ16" s="252"/>
      <c r="AHA16" s="252"/>
      <c r="AHB16" s="252"/>
      <c r="AHC16" s="252"/>
      <c r="AHD16" s="252"/>
      <c r="AHE16" s="252"/>
      <c r="AHF16" s="252"/>
      <c r="AHG16" s="252"/>
      <c r="AHH16" s="252"/>
      <c r="AHI16" s="252"/>
      <c r="AHJ16" s="252"/>
      <c r="AHK16" s="252"/>
      <c r="AHL16" s="252"/>
      <c r="AHM16" s="252"/>
      <c r="AHN16" s="252"/>
      <c r="AHO16" s="252"/>
      <c r="AHP16" s="252"/>
      <c r="AHQ16" s="252"/>
      <c r="AHR16" s="252"/>
      <c r="AHS16" s="252"/>
      <c r="AHT16" s="252"/>
      <c r="AHU16" s="252"/>
      <c r="AHV16" s="252"/>
      <c r="AHW16" s="252"/>
      <c r="AHX16" s="252"/>
      <c r="AHY16" s="252"/>
      <c r="AHZ16" s="252"/>
      <c r="AIA16" s="252"/>
      <c r="AIB16" s="252"/>
      <c r="AIC16" s="252"/>
      <c r="AID16" s="252"/>
      <c r="AIE16" s="252"/>
      <c r="AIF16" s="252"/>
      <c r="AIG16" s="252"/>
      <c r="AIH16" s="252"/>
      <c r="AII16" s="252"/>
      <c r="AIJ16" s="252"/>
      <c r="AIK16" s="252"/>
      <c r="AIL16" s="252"/>
      <c r="AIM16" s="252"/>
      <c r="AIN16" s="252"/>
      <c r="AIO16" s="252"/>
      <c r="AIP16" s="252"/>
      <c r="AIQ16" s="252"/>
      <c r="AIR16" s="252"/>
      <c r="AIS16" s="252"/>
      <c r="AIT16" s="252"/>
      <c r="AIU16" s="252"/>
      <c r="AIV16" s="252"/>
      <c r="AIW16" s="252"/>
      <c r="AIX16" s="252"/>
      <c r="AIY16" s="252"/>
      <c r="AIZ16" s="252"/>
      <c r="AJA16" s="252"/>
      <c r="AJB16" s="252"/>
      <c r="AJC16" s="252"/>
      <c r="AJD16" s="252"/>
      <c r="AJE16" s="252"/>
      <c r="AJF16" s="252"/>
      <c r="AJG16" s="252"/>
      <c r="AJH16" s="252"/>
      <c r="AJI16" s="252"/>
      <c r="AJJ16" s="252"/>
      <c r="AJK16" s="252"/>
      <c r="AJL16" s="252"/>
      <c r="AJM16" s="252"/>
      <c r="AJN16" s="252"/>
      <c r="AJO16" s="252"/>
      <c r="AJP16" s="252"/>
      <c r="AJQ16" s="252"/>
      <c r="AJR16" s="252"/>
      <c r="AJS16" s="252"/>
      <c r="AJT16" s="252"/>
      <c r="AJU16" s="252"/>
      <c r="AJV16" s="252"/>
      <c r="AJW16" s="252"/>
      <c r="AJX16" s="252"/>
      <c r="AJY16" s="252"/>
      <c r="AJZ16" s="252"/>
      <c r="AKA16" s="252"/>
      <c r="AKB16" s="252"/>
      <c r="AKC16" s="252"/>
      <c r="AKD16" s="252"/>
      <c r="AKE16" s="252"/>
      <c r="AKF16" s="252"/>
      <c r="AKG16" s="252"/>
      <c r="AKH16" s="252"/>
      <c r="AKI16" s="252"/>
      <c r="AKJ16" s="252"/>
      <c r="AKK16" s="252"/>
      <c r="AKL16" s="252"/>
      <c r="AKM16" s="252"/>
      <c r="AKN16" s="252"/>
      <c r="AKO16" s="252"/>
      <c r="AKP16" s="252"/>
      <c r="AKQ16" s="252"/>
      <c r="AKR16" s="252"/>
      <c r="AKS16" s="252"/>
      <c r="AKT16" s="252"/>
      <c r="AKU16" s="252"/>
      <c r="AKV16" s="252"/>
      <c r="AKW16" s="252"/>
      <c r="AKX16" s="252"/>
      <c r="AKY16" s="252"/>
      <c r="AKZ16" s="252"/>
      <c r="ALA16" s="252"/>
      <c r="ALB16" s="252"/>
      <c r="ALC16" s="252"/>
      <c r="ALD16" s="252"/>
      <c r="ALE16" s="252"/>
      <c r="ALF16" s="252"/>
      <c r="ALG16" s="252"/>
      <c r="ALH16" s="252"/>
      <c r="ALI16" s="252"/>
      <c r="ALJ16" s="252"/>
      <c r="ALK16" s="252"/>
      <c r="ALL16" s="252"/>
      <c r="ALM16" s="252"/>
      <c r="ALN16" s="252"/>
      <c r="ALO16" s="252"/>
      <c r="ALP16" s="252"/>
      <c r="ALQ16" s="252"/>
      <c r="ALR16" s="252"/>
      <c r="ALS16" s="252"/>
      <c r="ALT16" s="252"/>
      <c r="ALU16" s="252"/>
      <c r="ALV16" s="252"/>
      <c r="ALW16" s="252"/>
      <c r="ALX16" s="252"/>
      <c r="ALY16" s="252"/>
      <c r="ALZ16" s="252"/>
      <c r="AMA16" s="252"/>
      <c r="AMB16" s="252"/>
      <c r="AMC16" s="252"/>
      <c r="AMD16" s="252"/>
      <c r="AME16" s="252"/>
      <c r="AMF16" s="252"/>
      <c r="AMG16" s="252"/>
      <c r="AMH16" s="252"/>
      <c r="AMI16" s="252"/>
      <c r="AMJ16" s="253"/>
    </row>
    <row r="17" customFormat="false" ht="17.25" hidden="false" customHeight="true" outlineLevel="0" collapsed="false">
      <c r="A17" s="257" t="s">
        <v>444</v>
      </c>
      <c r="B17" s="250" t="n">
        <v>4719700</v>
      </c>
      <c r="C17" s="250" t="n">
        <v>7620063</v>
      </c>
      <c r="D17" s="250" t="n">
        <v>13130262</v>
      </c>
      <c r="E17" s="250" t="n">
        <v>22280859</v>
      </c>
      <c r="F17" s="250" t="n">
        <v>36985459</v>
      </c>
      <c r="G17" s="250" t="n">
        <v>46219562</v>
      </c>
      <c r="H17" s="257" t="s">
        <v>444</v>
      </c>
      <c r="I17" s="250" t="n">
        <v>55869661</v>
      </c>
      <c r="J17" s="250" t="n">
        <v>70573394</v>
      </c>
      <c r="K17" s="250" t="n">
        <v>77408214</v>
      </c>
      <c r="L17" s="250" t="n">
        <v>92810139</v>
      </c>
      <c r="M17" s="250" t="n">
        <v>98929764</v>
      </c>
      <c r="N17" s="250" t="n">
        <v>101402187</v>
      </c>
      <c r="O17" s="251" t="n">
        <v>132441662</v>
      </c>
      <c r="P17" s="260"/>
      <c r="Q17" s="260"/>
      <c r="R17" s="260"/>
      <c r="S17" s="260"/>
      <c r="T17" s="260"/>
      <c r="U17" s="260"/>
      <c r="V17" s="260"/>
      <c r="W17" s="260"/>
      <c r="X17" s="260"/>
      <c r="Y17" s="260"/>
      <c r="Z17" s="260"/>
      <c r="AA17" s="260"/>
      <c r="AB17" s="260"/>
      <c r="AC17" s="260"/>
      <c r="AD17" s="260"/>
      <c r="AE17" s="260"/>
      <c r="AF17" s="260"/>
      <c r="AG17" s="260"/>
      <c r="AH17" s="260"/>
      <c r="AI17" s="260"/>
      <c r="AJ17" s="260"/>
      <c r="AK17" s="260"/>
      <c r="AL17" s="260"/>
      <c r="AM17" s="260"/>
      <c r="AN17" s="260"/>
      <c r="AO17" s="260"/>
      <c r="AP17" s="260"/>
      <c r="AQ17" s="260"/>
      <c r="AR17" s="260"/>
      <c r="AS17" s="260"/>
      <c r="AT17" s="260"/>
      <c r="AU17" s="260"/>
      <c r="AV17" s="260"/>
      <c r="AW17" s="260"/>
      <c r="AX17" s="260"/>
      <c r="AY17" s="260"/>
      <c r="AZ17" s="260"/>
      <c r="BA17" s="260"/>
      <c r="BB17" s="260"/>
      <c r="BC17" s="260"/>
      <c r="BD17" s="260"/>
      <c r="BE17" s="260"/>
      <c r="BF17" s="260"/>
      <c r="BG17" s="260"/>
      <c r="BH17" s="260"/>
      <c r="BI17" s="260"/>
      <c r="BJ17" s="260"/>
      <c r="BK17" s="260"/>
      <c r="BL17" s="260"/>
      <c r="BM17" s="260"/>
      <c r="BN17" s="260"/>
      <c r="BO17" s="260"/>
      <c r="BP17" s="260"/>
      <c r="BQ17" s="260"/>
      <c r="BR17" s="260"/>
      <c r="BS17" s="260"/>
      <c r="BT17" s="260"/>
      <c r="BU17" s="260"/>
      <c r="BV17" s="260"/>
      <c r="BW17" s="260"/>
      <c r="BX17" s="260"/>
      <c r="BY17" s="260"/>
      <c r="BZ17" s="260"/>
      <c r="CA17" s="260"/>
      <c r="CB17" s="260"/>
      <c r="CC17" s="260"/>
      <c r="CD17" s="260"/>
      <c r="CE17" s="260"/>
      <c r="CF17" s="260"/>
      <c r="CG17" s="260"/>
      <c r="CH17" s="260"/>
      <c r="CI17" s="260"/>
      <c r="CJ17" s="260"/>
      <c r="CK17" s="260"/>
      <c r="CL17" s="260"/>
      <c r="CM17" s="260"/>
      <c r="CN17" s="260"/>
      <c r="CO17" s="260"/>
      <c r="CP17" s="260"/>
      <c r="CQ17" s="260"/>
      <c r="CR17" s="260"/>
      <c r="CS17" s="260"/>
      <c r="CT17" s="260"/>
      <c r="CU17" s="260"/>
      <c r="CV17" s="260"/>
      <c r="CW17" s="260"/>
      <c r="CX17" s="260"/>
      <c r="CY17" s="260"/>
      <c r="CZ17" s="260"/>
      <c r="DA17" s="260"/>
      <c r="DB17" s="260"/>
      <c r="DC17" s="260"/>
      <c r="DD17" s="260"/>
      <c r="DE17" s="260"/>
      <c r="DF17" s="260"/>
      <c r="DG17" s="260"/>
      <c r="DH17" s="260"/>
      <c r="DI17" s="260"/>
      <c r="DJ17" s="260"/>
      <c r="DK17" s="260"/>
      <c r="DL17" s="260"/>
      <c r="DM17" s="260"/>
      <c r="DN17" s="260"/>
      <c r="DO17" s="260"/>
      <c r="DP17" s="260"/>
      <c r="DQ17" s="260"/>
      <c r="DR17" s="260"/>
      <c r="DS17" s="260"/>
      <c r="DT17" s="260"/>
      <c r="DU17" s="260"/>
      <c r="DV17" s="260"/>
      <c r="DW17" s="260"/>
      <c r="DX17" s="260"/>
      <c r="DY17" s="260"/>
      <c r="DZ17" s="260"/>
      <c r="EA17" s="260"/>
      <c r="EB17" s="260"/>
      <c r="EC17" s="260"/>
      <c r="ED17" s="260"/>
      <c r="EE17" s="260"/>
      <c r="EF17" s="260"/>
      <c r="EG17" s="260"/>
      <c r="EH17" s="260"/>
      <c r="EI17" s="260"/>
      <c r="EJ17" s="260"/>
      <c r="EK17" s="260"/>
      <c r="EL17" s="260"/>
      <c r="EM17" s="260"/>
      <c r="EN17" s="260"/>
      <c r="EO17" s="260"/>
      <c r="EP17" s="260"/>
      <c r="EQ17" s="260"/>
      <c r="ER17" s="260"/>
      <c r="ES17" s="260"/>
      <c r="ET17" s="260"/>
      <c r="EU17" s="260"/>
      <c r="EV17" s="260"/>
      <c r="EW17" s="260"/>
      <c r="EX17" s="260"/>
      <c r="EY17" s="260"/>
      <c r="EZ17" s="260"/>
      <c r="FA17" s="260"/>
      <c r="FB17" s="260"/>
      <c r="FC17" s="260"/>
      <c r="FD17" s="260"/>
      <c r="FE17" s="260"/>
      <c r="FF17" s="260"/>
      <c r="FG17" s="260"/>
      <c r="FH17" s="260"/>
      <c r="FI17" s="260"/>
      <c r="FJ17" s="260"/>
      <c r="FK17" s="260"/>
      <c r="FL17" s="260"/>
      <c r="FM17" s="260"/>
      <c r="FN17" s="260"/>
      <c r="FO17" s="260"/>
      <c r="FP17" s="260"/>
      <c r="FQ17" s="260"/>
      <c r="FR17" s="260"/>
      <c r="FS17" s="260"/>
      <c r="FT17" s="260"/>
      <c r="FU17" s="260"/>
      <c r="FV17" s="260"/>
      <c r="FW17" s="260"/>
      <c r="FX17" s="260"/>
      <c r="FY17" s="260"/>
      <c r="FZ17" s="260"/>
      <c r="GA17" s="260"/>
      <c r="GB17" s="260"/>
      <c r="GC17" s="260"/>
      <c r="GD17" s="260"/>
      <c r="GE17" s="260"/>
      <c r="GF17" s="260"/>
      <c r="GG17" s="260"/>
      <c r="GH17" s="260"/>
      <c r="GI17" s="260"/>
      <c r="GJ17" s="260"/>
      <c r="GK17" s="260"/>
      <c r="GL17" s="260"/>
      <c r="GM17" s="260"/>
      <c r="GN17" s="260"/>
      <c r="GO17" s="260"/>
      <c r="GP17" s="260"/>
      <c r="GQ17" s="260"/>
      <c r="GR17" s="260"/>
      <c r="GS17" s="260"/>
      <c r="GT17" s="260"/>
      <c r="GU17" s="260"/>
      <c r="GV17" s="260"/>
      <c r="GW17" s="260"/>
      <c r="GX17" s="260"/>
      <c r="GY17" s="260"/>
      <c r="GZ17" s="260"/>
      <c r="HA17" s="260"/>
      <c r="HB17" s="260"/>
      <c r="HC17" s="260"/>
      <c r="HD17" s="260"/>
      <c r="HE17" s="260"/>
      <c r="HF17" s="260"/>
      <c r="HG17" s="260"/>
      <c r="HH17" s="260"/>
      <c r="HI17" s="260"/>
      <c r="HJ17" s="260"/>
      <c r="HK17" s="260"/>
      <c r="HL17" s="260"/>
      <c r="HM17" s="260"/>
      <c r="HN17" s="260"/>
      <c r="HO17" s="260"/>
      <c r="HP17" s="260"/>
      <c r="HQ17" s="260"/>
      <c r="HR17" s="260"/>
      <c r="HS17" s="260"/>
      <c r="HT17" s="260"/>
      <c r="HU17" s="260"/>
      <c r="HV17" s="260"/>
      <c r="HW17" s="260"/>
      <c r="HX17" s="260"/>
      <c r="HY17" s="260"/>
      <c r="HZ17" s="260"/>
      <c r="IA17" s="260"/>
      <c r="IB17" s="260"/>
      <c r="IC17" s="260"/>
      <c r="ID17" s="260"/>
      <c r="IE17" s="260"/>
      <c r="IF17" s="260"/>
      <c r="IG17" s="260"/>
      <c r="IH17" s="260"/>
      <c r="II17" s="260"/>
      <c r="IJ17" s="260"/>
      <c r="IK17" s="260"/>
      <c r="IL17" s="260"/>
      <c r="IM17" s="260"/>
      <c r="IN17" s="260"/>
      <c r="IO17" s="260"/>
      <c r="IP17" s="260"/>
      <c r="IQ17" s="260"/>
      <c r="IR17" s="260"/>
      <c r="IS17" s="260"/>
      <c r="IT17" s="260"/>
      <c r="IU17" s="260"/>
      <c r="IV17" s="260"/>
      <c r="IW17" s="260"/>
      <c r="IX17" s="260"/>
      <c r="IY17" s="260"/>
      <c r="IZ17" s="260"/>
      <c r="JA17" s="260"/>
      <c r="JB17" s="260"/>
      <c r="JC17" s="260"/>
      <c r="JD17" s="260"/>
      <c r="JE17" s="260"/>
      <c r="JF17" s="260"/>
      <c r="JG17" s="260"/>
      <c r="JH17" s="260"/>
      <c r="JI17" s="260"/>
      <c r="JJ17" s="260"/>
      <c r="JK17" s="260"/>
      <c r="JL17" s="260"/>
      <c r="JM17" s="260"/>
      <c r="JN17" s="260"/>
      <c r="JO17" s="260"/>
      <c r="JP17" s="260"/>
      <c r="JQ17" s="260"/>
      <c r="JR17" s="260"/>
      <c r="JS17" s="260"/>
      <c r="JT17" s="260"/>
      <c r="JU17" s="260"/>
      <c r="JV17" s="260"/>
      <c r="JW17" s="260"/>
      <c r="JX17" s="260"/>
      <c r="JY17" s="260"/>
      <c r="JZ17" s="260"/>
      <c r="KA17" s="260"/>
      <c r="KB17" s="260"/>
      <c r="KC17" s="260"/>
      <c r="KD17" s="260"/>
      <c r="KE17" s="260"/>
      <c r="KF17" s="260"/>
      <c r="KG17" s="260"/>
      <c r="KH17" s="260"/>
      <c r="KI17" s="260"/>
      <c r="KJ17" s="260"/>
      <c r="KK17" s="260"/>
      <c r="KL17" s="260"/>
      <c r="KM17" s="260"/>
      <c r="KN17" s="260"/>
      <c r="KO17" s="260"/>
      <c r="KP17" s="260"/>
      <c r="KQ17" s="260"/>
      <c r="KR17" s="260"/>
      <c r="KS17" s="260"/>
      <c r="KT17" s="260"/>
      <c r="KU17" s="260"/>
      <c r="KV17" s="260"/>
      <c r="KW17" s="260"/>
      <c r="KX17" s="260"/>
      <c r="KY17" s="260"/>
      <c r="KZ17" s="260"/>
      <c r="LA17" s="260"/>
      <c r="LB17" s="260"/>
      <c r="LC17" s="260"/>
      <c r="LD17" s="260"/>
      <c r="LE17" s="260"/>
      <c r="LF17" s="260"/>
      <c r="LG17" s="260"/>
      <c r="LH17" s="260"/>
      <c r="LI17" s="260"/>
      <c r="LJ17" s="260"/>
      <c r="LK17" s="260"/>
      <c r="LL17" s="260"/>
      <c r="LM17" s="260"/>
      <c r="LN17" s="260"/>
      <c r="LO17" s="260"/>
      <c r="LP17" s="260"/>
      <c r="LQ17" s="260"/>
      <c r="LR17" s="260"/>
      <c r="LS17" s="260"/>
      <c r="LT17" s="260"/>
      <c r="LU17" s="260"/>
      <c r="LV17" s="260"/>
      <c r="LW17" s="260"/>
      <c r="LX17" s="260"/>
      <c r="LY17" s="260"/>
      <c r="LZ17" s="260"/>
      <c r="MA17" s="260"/>
      <c r="MB17" s="260"/>
      <c r="MC17" s="260"/>
      <c r="MD17" s="260"/>
      <c r="ME17" s="260"/>
      <c r="MF17" s="260"/>
      <c r="MG17" s="260"/>
      <c r="MH17" s="260"/>
      <c r="MI17" s="260"/>
      <c r="MJ17" s="260"/>
      <c r="MK17" s="260"/>
      <c r="ML17" s="260"/>
      <c r="MM17" s="260"/>
      <c r="MN17" s="260"/>
      <c r="MO17" s="260"/>
      <c r="MP17" s="260"/>
      <c r="MQ17" s="260"/>
      <c r="MR17" s="260"/>
      <c r="MS17" s="260"/>
      <c r="MT17" s="260"/>
      <c r="MU17" s="260"/>
      <c r="MV17" s="260"/>
      <c r="MW17" s="260"/>
      <c r="MX17" s="260"/>
      <c r="MY17" s="260"/>
      <c r="MZ17" s="260"/>
      <c r="NA17" s="260"/>
      <c r="NB17" s="260"/>
      <c r="NC17" s="260"/>
      <c r="ND17" s="260"/>
      <c r="NE17" s="260"/>
      <c r="NF17" s="260"/>
      <c r="NG17" s="260"/>
      <c r="NH17" s="260"/>
      <c r="NI17" s="260"/>
      <c r="NJ17" s="260"/>
      <c r="NK17" s="260"/>
      <c r="NL17" s="260"/>
      <c r="NM17" s="260"/>
      <c r="NN17" s="260"/>
      <c r="NO17" s="260"/>
      <c r="NP17" s="260"/>
      <c r="NQ17" s="260"/>
      <c r="NR17" s="260"/>
      <c r="NS17" s="260"/>
      <c r="NT17" s="260"/>
      <c r="NU17" s="260"/>
      <c r="NV17" s="260"/>
      <c r="NW17" s="260"/>
      <c r="NX17" s="260"/>
      <c r="NY17" s="260"/>
      <c r="NZ17" s="260"/>
      <c r="OA17" s="260"/>
      <c r="OB17" s="260"/>
      <c r="OC17" s="260"/>
      <c r="OD17" s="260"/>
      <c r="OE17" s="260"/>
      <c r="OF17" s="260"/>
      <c r="OG17" s="260"/>
      <c r="OH17" s="260"/>
      <c r="OI17" s="260"/>
      <c r="OJ17" s="260"/>
      <c r="OK17" s="260"/>
      <c r="OL17" s="260"/>
      <c r="OM17" s="260"/>
      <c r="ON17" s="260"/>
      <c r="OO17" s="260"/>
      <c r="OP17" s="260"/>
      <c r="OQ17" s="260"/>
      <c r="OR17" s="260"/>
      <c r="OS17" s="260"/>
      <c r="OT17" s="260"/>
      <c r="OU17" s="260"/>
      <c r="OV17" s="260"/>
      <c r="OW17" s="260"/>
      <c r="OX17" s="260"/>
      <c r="OY17" s="260"/>
      <c r="OZ17" s="260"/>
      <c r="PA17" s="260"/>
      <c r="PB17" s="260"/>
      <c r="PC17" s="260"/>
      <c r="PD17" s="260"/>
      <c r="PE17" s="260"/>
      <c r="PF17" s="260"/>
      <c r="PG17" s="260"/>
      <c r="PH17" s="260"/>
      <c r="PI17" s="260"/>
      <c r="PJ17" s="260"/>
      <c r="PK17" s="260"/>
      <c r="PL17" s="260"/>
      <c r="PM17" s="260"/>
      <c r="PN17" s="260"/>
      <c r="PO17" s="260"/>
      <c r="PP17" s="260"/>
      <c r="PQ17" s="260"/>
      <c r="PR17" s="260"/>
      <c r="PS17" s="260"/>
      <c r="PT17" s="260"/>
      <c r="PU17" s="260"/>
      <c r="PV17" s="260"/>
      <c r="PW17" s="260"/>
      <c r="PX17" s="260"/>
      <c r="PY17" s="260"/>
      <c r="PZ17" s="260"/>
      <c r="QA17" s="260"/>
      <c r="QB17" s="260"/>
      <c r="QC17" s="260"/>
      <c r="QD17" s="260"/>
      <c r="QE17" s="260"/>
      <c r="QF17" s="260"/>
      <c r="QG17" s="260"/>
      <c r="QH17" s="260"/>
      <c r="QI17" s="260"/>
      <c r="QJ17" s="260"/>
      <c r="QK17" s="260"/>
      <c r="QL17" s="260"/>
      <c r="QM17" s="260"/>
      <c r="QN17" s="260"/>
      <c r="QO17" s="260"/>
      <c r="QP17" s="260"/>
      <c r="QQ17" s="260"/>
      <c r="QR17" s="260"/>
      <c r="QS17" s="260"/>
      <c r="QT17" s="260"/>
      <c r="QU17" s="260"/>
      <c r="QV17" s="260"/>
      <c r="QW17" s="260"/>
      <c r="QX17" s="260"/>
      <c r="QY17" s="260"/>
      <c r="QZ17" s="260"/>
      <c r="RA17" s="260"/>
      <c r="RB17" s="260"/>
      <c r="RC17" s="260"/>
      <c r="RD17" s="260"/>
      <c r="RE17" s="260"/>
      <c r="RF17" s="260"/>
      <c r="RG17" s="260"/>
      <c r="RH17" s="260"/>
      <c r="RI17" s="260"/>
      <c r="RJ17" s="260"/>
      <c r="RK17" s="260"/>
      <c r="RL17" s="260"/>
      <c r="RM17" s="260"/>
      <c r="RN17" s="260"/>
      <c r="RO17" s="260"/>
      <c r="RP17" s="260"/>
      <c r="RQ17" s="260"/>
      <c r="RR17" s="260"/>
      <c r="RS17" s="260"/>
      <c r="RT17" s="260"/>
      <c r="RU17" s="260"/>
      <c r="RV17" s="260"/>
      <c r="RW17" s="260"/>
      <c r="RX17" s="260"/>
      <c r="RY17" s="260"/>
      <c r="RZ17" s="260"/>
      <c r="SA17" s="260"/>
      <c r="SB17" s="260"/>
      <c r="SC17" s="260"/>
      <c r="SD17" s="260"/>
      <c r="SE17" s="260"/>
      <c r="SF17" s="260"/>
      <c r="SG17" s="260"/>
      <c r="SH17" s="260"/>
      <c r="SI17" s="260"/>
      <c r="SJ17" s="260"/>
      <c r="SK17" s="260"/>
      <c r="SL17" s="260"/>
      <c r="SM17" s="260"/>
      <c r="SN17" s="260"/>
      <c r="SO17" s="260"/>
      <c r="SP17" s="260"/>
      <c r="SQ17" s="260"/>
      <c r="SR17" s="260"/>
      <c r="SS17" s="260"/>
      <c r="ST17" s="260"/>
      <c r="SU17" s="260"/>
      <c r="SV17" s="260"/>
      <c r="SW17" s="260"/>
      <c r="SX17" s="260"/>
      <c r="SY17" s="260"/>
      <c r="SZ17" s="260"/>
      <c r="TA17" s="260"/>
      <c r="TB17" s="260"/>
      <c r="TC17" s="260"/>
      <c r="TD17" s="260"/>
      <c r="TE17" s="260"/>
      <c r="TF17" s="260"/>
      <c r="TG17" s="260"/>
      <c r="TH17" s="260"/>
      <c r="TI17" s="260"/>
      <c r="TJ17" s="260"/>
      <c r="TK17" s="260"/>
      <c r="TL17" s="260"/>
      <c r="TM17" s="260"/>
      <c r="TN17" s="260"/>
      <c r="TO17" s="260"/>
      <c r="TP17" s="260"/>
      <c r="TQ17" s="260"/>
      <c r="TR17" s="260"/>
      <c r="TS17" s="260"/>
      <c r="TT17" s="260"/>
      <c r="TU17" s="260"/>
      <c r="TV17" s="260"/>
      <c r="TW17" s="260"/>
      <c r="TX17" s="260"/>
      <c r="TY17" s="260"/>
      <c r="TZ17" s="260"/>
      <c r="UA17" s="260"/>
      <c r="UB17" s="260"/>
      <c r="UC17" s="260"/>
      <c r="UD17" s="260"/>
      <c r="UE17" s="260"/>
      <c r="UF17" s="260"/>
      <c r="UG17" s="260"/>
      <c r="UH17" s="260"/>
      <c r="UI17" s="260"/>
      <c r="UJ17" s="260"/>
      <c r="UK17" s="260"/>
      <c r="UL17" s="260"/>
      <c r="UM17" s="260"/>
      <c r="UN17" s="260"/>
      <c r="UO17" s="260"/>
      <c r="UP17" s="260"/>
      <c r="UQ17" s="260"/>
      <c r="UR17" s="260"/>
      <c r="US17" s="260"/>
      <c r="UT17" s="260"/>
      <c r="UU17" s="260"/>
      <c r="UV17" s="260"/>
      <c r="UW17" s="260"/>
      <c r="UX17" s="260"/>
      <c r="UY17" s="260"/>
      <c r="UZ17" s="260"/>
      <c r="VA17" s="260"/>
      <c r="VB17" s="260"/>
      <c r="VC17" s="260"/>
      <c r="VD17" s="260"/>
      <c r="VE17" s="260"/>
      <c r="VF17" s="260"/>
      <c r="VG17" s="260"/>
      <c r="VH17" s="260"/>
      <c r="VI17" s="260"/>
      <c r="VJ17" s="260"/>
      <c r="VK17" s="260"/>
      <c r="VL17" s="260"/>
      <c r="VM17" s="260"/>
      <c r="VN17" s="260"/>
      <c r="VO17" s="260"/>
      <c r="VP17" s="260"/>
      <c r="VQ17" s="260"/>
      <c r="VR17" s="260"/>
      <c r="VS17" s="260"/>
      <c r="VT17" s="260"/>
      <c r="VU17" s="260"/>
      <c r="VV17" s="260"/>
      <c r="VW17" s="260"/>
      <c r="VX17" s="260"/>
      <c r="VY17" s="260"/>
      <c r="VZ17" s="260"/>
      <c r="WA17" s="260"/>
      <c r="WB17" s="260"/>
      <c r="WC17" s="260"/>
      <c r="WD17" s="260"/>
      <c r="WE17" s="260"/>
      <c r="WF17" s="260"/>
      <c r="WG17" s="260"/>
      <c r="WH17" s="260"/>
      <c r="WI17" s="260"/>
      <c r="WJ17" s="260"/>
      <c r="WK17" s="260"/>
      <c r="WL17" s="260"/>
      <c r="WM17" s="260"/>
      <c r="WN17" s="260"/>
      <c r="WO17" s="260"/>
      <c r="WP17" s="260"/>
      <c r="WQ17" s="260"/>
      <c r="WR17" s="260"/>
      <c r="WS17" s="260"/>
      <c r="WT17" s="260"/>
      <c r="WU17" s="260"/>
      <c r="WV17" s="260"/>
      <c r="WW17" s="260"/>
      <c r="WX17" s="260"/>
      <c r="WY17" s="260"/>
      <c r="WZ17" s="260"/>
      <c r="XA17" s="260"/>
      <c r="XB17" s="260"/>
      <c r="XC17" s="260"/>
      <c r="XD17" s="260"/>
      <c r="XE17" s="260"/>
      <c r="XF17" s="260"/>
      <c r="XG17" s="260"/>
      <c r="XH17" s="260"/>
      <c r="XI17" s="260"/>
      <c r="XJ17" s="260"/>
      <c r="XK17" s="260"/>
      <c r="XL17" s="260"/>
      <c r="XM17" s="260"/>
      <c r="XN17" s="260"/>
      <c r="XO17" s="260"/>
      <c r="XP17" s="260"/>
      <c r="XQ17" s="260"/>
      <c r="XR17" s="260"/>
      <c r="XS17" s="260"/>
      <c r="XT17" s="260"/>
      <c r="XU17" s="260"/>
      <c r="XV17" s="260"/>
      <c r="XW17" s="260"/>
      <c r="XX17" s="260"/>
      <c r="XY17" s="260"/>
      <c r="XZ17" s="260"/>
      <c r="YA17" s="260"/>
      <c r="YB17" s="260"/>
      <c r="YC17" s="260"/>
      <c r="YD17" s="260"/>
      <c r="YE17" s="260"/>
      <c r="YF17" s="260"/>
      <c r="YG17" s="260"/>
      <c r="YH17" s="260"/>
      <c r="YI17" s="260"/>
      <c r="YJ17" s="260"/>
      <c r="YK17" s="260"/>
      <c r="YL17" s="260"/>
      <c r="YM17" s="260"/>
      <c r="YN17" s="260"/>
      <c r="YO17" s="260"/>
      <c r="YP17" s="260"/>
      <c r="YQ17" s="260"/>
      <c r="YR17" s="260"/>
      <c r="YS17" s="260"/>
      <c r="YT17" s="260"/>
      <c r="YU17" s="260"/>
      <c r="YV17" s="260"/>
      <c r="YW17" s="260"/>
      <c r="YX17" s="260"/>
      <c r="YY17" s="260"/>
      <c r="YZ17" s="260"/>
      <c r="ZA17" s="260"/>
      <c r="ZB17" s="260"/>
      <c r="ZC17" s="260"/>
      <c r="ZD17" s="260"/>
      <c r="ZE17" s="260"/>
      <c r="ZF17" s="260"/>
      <c r="ZG17" s="260"/>
      <c r="ZH17" s="260"/>
      <c r="ZI17" s="260"/>
      <c r="ZJ17" s="260"/>
      <c r="ZK17" s="260"/>
      <c r="ZL17" s="260"/>
      <c r="ZM17" s="260"/>
      <c r="ZN17" s="260"/>
      <c r="ZO17" s="260"/>
      <c r="ZP17" s="260"/>
      <c r="ZQ17" s="260"/>
      <c r="ZR17" s="260"/>
      <c r="ZS17" s="260"/>
      <c r="ZT17" s="260"/>
      <c r="ZU17" s="260"/>
      <c r="ZV17" s="260"/>
      <c r="ZW17" s="260"/>
      <c r="ZX17" s="260"/>
      <c r="ZY17" s="260"/>
      <c r="ZZ17" s="260"/>
      <c r="AAA17" s="260"/>
      <c r="AAB17" s="260"/>
      <c r="AAC17" s="260"/>
      <c r="AAD17" s="260"/>
      <c r="AAE17" s="260"/>
      <c r="AAF17" s="260"/>
      <c r="AAG17" s="260"/>
      <c r="AAH17" s="260"/>
      <c r="AAI17" s="260"/>
      <c r="AAJ17" s="260"/>
      <c r="AAK17" s="260"/>
      <c r="AAL17" s="260"/>
      <c r="AAM17" s="260"/>
      <c r="AAN17" s="260"/>
      <c r="AAO17" s="260"/>
      <c r="AAP17" s="260"/>
      <c r="AAQ17" s="260"/>
      <c r="AAR17" s="260"/>
      <c r="AAS17" s="260"/>
      <c r="AAT17" s="260"/>
      <c r="AAU17" s="260"/>
      <c r="AAV17" s="260"/>
      <c r="AAW17" s="260"/>
      <c r="AAX17" s="260"/>
      <c r="AAY17" s="260"/>
      <c r="AAZ17" s="260"/>
      <c r="ABA17" s="260"/>
      <c r="ABB17" s="260"/>
      <c r="ABC17" s="260"/>
      <c r="ABD17" s="260"/>
      <c r="ABE17" s="260"/>
      <c r="ABF17" s="260"/>
      <c r="ABG17" s="260"/>
      <c r="ABH17" s="260"/>
      <c r="ABI17" s="260"/>
      <c r="ABJ17" s="260"/>
      <c r="ABK17" s="260"/>
      <c r="ABL17" s="260"/>
      <c r="ABM17" s="260"/>
      <c r="ABN17" s="260"/>
      <c r="ABO17" s="260"/>
      <c r="ABP17" s="260"/>
      <c r="ABQ17" s="260"/>
      <c r="ABR17" s="260"/>
      <c r="ABS17" s="260"/>
      <c r="ABT17" s="260"/>
      <c r="ABU17" s="260"/>
      <c r="ABV17" s="260"/>
      <c r="ABW17" s="260"/>
      <c r="ABX17" s="260"/>
      <c r="ABY17" s="260"/>
      <c r="ABZ17" s="260"/>
      <c r="ACA17" s="260"/>
      <c r="ACB17" s="260"/>
      <c r="ACC17" s="260"/>
      <c r="ACD17" s="260"/>
      <c r="ACE17" s="260"/>
      <c r="ACF17" s="260"/>
      <c r="ACG17" s="260"/>
      <c r="ACH17" s="260"/>
      <c r="ACI17" s="260"/>
      <c r="ACJ17" s="260"/>
      <c r="ACK17" s="260"/>
      <c r="ACL17" s="260"/>
      <c r="ACM17" s="260"/>
      <c r="ACN17" s="260"/>
      <c r="ACO17" s="260"/>
      <c r="ACP17" s="260"/>
      <c r="ACQ17" s="260"/>
      <c r="ACR17" s="260"/>
      <c r="ACS17" s="260"/>
      <c r="ACT17" s="260"/>
      <c r="ACU17" s="260"/>
      <c r="ACV17" s="260"/>
      <c r="ACW17" s="260"/>
      <c r="ACX17" s="260"/>
      <c r="ACY17" s="260"/>
      <c r="ACZ17" s="260"/>
      <c r="ADA17" s="260"/>
      <c r="ADB17" s="260"/>
      <c r="ADC17" s="260"/>
      <c r="ADD17" s="260"/>
      <c r="ADE17" s="260"/>
      <c r="ADF17" s="260"/>
      <c r="ADG17" s="260"/>
      <c r="ADH17" s="260"/>
      <c r="ADI17" s="260"/>
      <c r="ADJ17" s="260"/>
      <c r="ADK17" s="260"/>
      <c r="ADL17" s="260"/>
      <c r="ADM17" s="260"/>
      <c r="ADN17" s="260"/>
      <c r="ADO17" s="260"/>
      <c r="ADP17" s="260"/>
      <c r="ADQ17" s="260"/>
      <c r="ADR17" s="260"/>
      <c r="ADS17" s="260"/>
      <c r="ADT17" s="260"/>
      <c r="ADU17" s="260"/>
      <c r="ADV17" s="260"/>
      <c r="ADW17" s="260"/>
      <c r="ADX17" s="260"/>
      <c r="ADY17" s="260"/>
      <c r="ADZ17" s="260"/>
      <c r="AEA17" s="260"/>
      <c r="AEB17" s="260"/>
      <c r="AEC17" s="260"/>
      <c r="AED17" s="260"/>
      <c r="AEE17" s="260"/>
      <c r="AEF17" s="260"/>
      <c r="AEG17" s="260"/>
      <c r="AEH17" s="260"/>
      <c r="AEI17" s="260"/>
      <c r="AEJ17" s="260"/>
      <c r="AEK17" s="260"/>
      <c r="AEL17" s="260"/>
      <c r="AEM17" s="260"/>
      <c r="AEN17" s="260"/>
      <c r="AEO17" s="260"/>
      <c r="AEP17" s="260"/>
      <c r="AEQ17" s="260"/>
      <c r="AER17" s="260"/>
      <c r="AES17" s="260"/>
      <c r="AET17" s="260"/>
      <c r="AEU17" s="260"/>
      <c r="AEV17" s="260"/>
      <c r="AEW17" s="260"/>
      <c r="AEX17" s="260"/>
      <c r="AEY17" s="260"/>
      <c r="AEZ17" s="260"/>
      <c r="AFA17" s="260"/>
      <c r="AFB17" s="260"/>
      <c r="AFC17" s="260"/>
      <c r="AFD17" s="260"/>
      <c r="AFE17" s="260"/>
      <c r="AFF17" s="260"/>
      <c r="AFG17" s="260"/>
      <c r="AFH17" s="260"/>
      <c r="AFI17" s="260"/>
      <c r="AFJ17" s="260"/>
      <c r="AFK17" s="260"/>
      <c r="AFL17" s="260"/>
      <c r="AFM17" s="260"/>
      <c r="AFN17" s="260"/>
      <c r="AFO17" s="260"/>
      <c r="AFP17" s="260"/>
      <c r="AFQ17" s="260"/>
      <c r="AFR17" s="260"/>
      <c r="AFS17" s="260"/>
      <c r="AFT17" s="260"/>
      <c r="AFU17" s="260"/>
      <c r="AFV17" s="260"/>
      <c r="AFW17" s="260"/>
      <c r="AFX17" s="260"/>
      <c r="AFY17" s="260"/>
      <c r="AFZ17" s="260"/>
      <c r="AGA17" s="260"/>
      <c r="AGB17" s="260"/>
      <c r="AGC17" s="260"/>
      <c r="AGD17" s="260"/>
      <c r="AGE17" s="260"/>
      <c r="AGF17" s="260"/>
      <c r="AGG17" s="260"/>
      <c r="AGH17" s="260"/>
      <c r="AGI17" s="260"/>
      <c r="AGJ17" s="260"/>
      <c r="AGK17" s="260"/>
      <c r="AGL17" s="260"/>
      <c r="AGM17" s="260"/>
      <c r="AGN17" s="260"/>
      <c r="AGO17" s="260"/>
      <c r="AGP17" s="260"/>
      <c r="AGQ17" s="260"/>
      <c r="AGR17" s="260"/>
      <c r="AGS17" s="260"/>
      <c r="AGT17" s="260"/>
      <c r="AGU17" s="260"/>
      <c r="AGV17" s="260"/>
      <c r="AGW17" s="260"/>
      <c r="AGX17" s="260"/>
      <c r="AGY17" s="260"/>
      <c r="AGZ17" s="260"/>
      <c r="AHA17" s="260"/>
      <c r="AHB17" s="260"/>
      <c r="AHC17" s="260"/>
      <c r="AHD17" s="260"/>
      <c r="AHE17" s="260"/>
      <c r="AHF17" s="260"/>
      <c r="AHG17" s="260"/>
      <c r="AHH17" s="260"/>
      <c r="AHI17" s="260"/>
      <c r="AHJ17" s="260"/>
      <c r="AHK17" s="260"/>
      <c r="AHL17" s="260"/>
      <c r="AHM17" s="260"/>
      <c r="AHN17" s="260"/>
      <c r="AHO17" s="260"/>
      <c r="AHP17" s="260"/>
      <c r="AHQ17" s="260"/>
      <c r="AHR17" s="260"/>
      <c r="AHS17" s="260"/>
      <c r="AHT17" s="260"/>
      <c r="AHU17" s="260"/>
      <c r="AHV17" s="260"/>
      <c r="AHW17" s="260"/>
      <c r="AHX17" s="260"/>
      <c r="AHY17" s="260"/>
      <c r="AHZ17" s="260"/>
      <c r="AIA17" s="260"/>
      <c r="AIB17" s="260"/>
      <c r="AIC17" s="260"/>
      <c r="AID17" s="260"/>
      <c r="AIE17" s="260"/>
      <c r="AIF17" s="260"/>
      <c r="AIG17" s="260"/>
      <c r="AIH17" s="260"/>
      <c r="AII17" s="260"/>
      <c r="AIJ17" s="260"/>
      <c r="AIK17" s="260"/>
      <c r="AIL17" s="260"/>
      <c r="AIM17" s="260"/>
      <c r="AIN17" s="260"/>
      <c r="AIO17" s="260"/>
      <c r="AIP17" s="260"/>
      <c r="AIQ17" s="260"/>
      <c r="AIR17" s="260"/>
      <c r="AIS17" s="260"/>
      <c r="AIT17" s="260"/>
      <c r="AIU17" s="260"/>
      <c r="AIV17" s="260"/>
      <c r="AIW17" s="260"/>
      <c r="AIX17" s="260"/>
      <c r="AIY17" s="260"/>
      <c r="AIZ17" s="260"/>
      <c r="AJA17" s="260"/>
      <c r="AJB17" s="260"/>
      <c r="AJC17" s="260"/>
      <c r="AJD17" s="260"/>
      <c r="AJE17" s="260"/>
      <c r="AJF17" s="260"/>
      <c r="AJG17" s="260"/>
      <c r="AJH17" s="260"/>
      <c r="AJI17" s="260"/>
      <c r="AJJ17" s="260"/>
      <c r="AJK17" s="260"/>
      <c r="AJL17" s="260"/>
      <c r="AJM17" s="260"/>
      <c r="AJN17" s="260"/>
      <c r="AJO17" s="260"/>
      <c r="AJP17" s="260"/>
      <c r="AJQ17" s="260"/>
      <c r="AJR17" s="260"/>
      <c r="AJS17" s="260"/>
      <c r="AJT17" s="260"/>
      <c r="AJU17" s="260"/>
      <c r="AJV17" s="260"/>
      <c r="AJW17" s="260"/>
      <c r="AJX17" s="260"/>
      <c r="AJY17" s="260"/>
      <c r="AJZ17" s="260"/>
      <c r="AKA17" s="260"/>
      <c r="AKB17" s="260"/>
      <c r="AKC17" s="260"/>
      <c r="AKD17" s="260"/>
      <c r="AKE17" s="260"/>
      <c r="AKF17" s="260"/>
      <c r="AKG17" s="260"/>
      <c r="AKH17" s="260"/>
      <c r="AKI17" s="260"/>
      <c r="AKJ17" s="260"/>
      <c r="AKK17" s="260"/>
      <c r="AKL17" s="260"/>
      <c r="AKM17" s="260"/>
      <c r="AKN17" s="260"/>
      <c r="AKO17" s="260"/>
      <c r="AKP17" s="260"/>
      <c r="AKQ17" s="260"/>
      <c r="AKR17" s="260"/>
      <c r="AKS17" s="260"/>
      <c r="AKT17" s="260"/>
      <c r="AKU17" s="260"/>
      <c r="AKV17" s="260"/>
      <c r="AKW17" s="260"/>
      <c r="AKX17" s="260"/>
      <c r="AKY17" s="260"/>
      <c r="AKZ17" s="260"/>
      <c r="ALA17" s="260"/>
      <c r="ALB17" s="260"/>
      <c r="ALC17" s="260"/>
      <c r="ALD17" s="260"/>
      <c r="ALE17" s="260"/>
      <c r="ALF17" s="260"/>
      <c r="ALG17" s="260"/>
      <c r="ALH17" s="260"/>
      <c r="ALI17" s="260"/>
      <c r="ALJ17" s="260"/>
      <c r="ALK17" s="260"/>
      <c r="ALL17" s="260"/>
      <c r="ALM17" s="260"/>
      <c r="ALN17" s="260"/>
      <c r="ALO17" s="260"/>
      <c r="ALP17" s="260"/>
      <c r="ALQ17" s="260"/>
      <c r="ALR17" s="260"/>
      <c r="ALS17" s="260"/>
      <c r="ALT17" s="260"/>
      <c r="ALU17" s="260"/>
      <c r="ALV17" s="260"/>
      <c r="ALW17" s="260"/>
      <c r="ALX17" s="260"/>
      <c r="ALY17" s="260"/>
      <c r="ALZ17" s="260"/>
      <c r="AMA17" s="260"/>
      <c r="AMB17" s="260"/>
      <c r="AMC17" s="260"/>
      <c r="AMD17" s="260"/>
      <c r="AME17" s="260"/>
      <c r="AMF17" s="260"/>
      <c r="AMG17" s="260"/>
      <c r="AMH17" s="260"/>
      <c r="AMI17" s="260"/>
      <c r="AMJ17" s="260"/>
    </row>
    <row r="18" customFormat="false" ht="17.25" hidden="false" customHeight="true" outlineLevel="0" collapsed="false">
      <c r="A18" s="257" t="s">
        <v>445</v>
      </c>
      <c r="B18" s="250"/>
      <c r="C18" s="250"/>
      <c r="D18" s="250" t="n">
        <v>6821115</v>
      </c>
      <c r="E18" s="250" t="n">
        <v>10775327</v>
      </c>
      <c r="F18" s="250" t="n">
        <v>16905996</v>
      </c>
      <c r="G18" s="250" t="n">
        <v>16955433</v>
      </c>
      <c r="H18" s="257" t="s">
        <v>445</v>
      </c>
      <c r="I18" s="250" t="n">
        <v>20076599</v>
      </c>
      <c r="J18" s="250" t="n">
        <v>27977604</v>
      </c>
      <c r="K18" s="251"/>
      <c r="L18" s="251"/>
      <c r="M18" s="250" t="n">
        <v>26861068</v>
      </c>
      <c r="N18" s="250" t="n">
        <v>29008887</v>
      </c>
      <c r="O18" s="251" t="n">
        <v>33483700</v>
      </c>
      <c r="P18" s="260"/>
      <c r="Q18" s="260"/>
      <c r="R18" s="260"/>
      <c r="S18" s="260"/>
      <c r="T18" s="260"/>
      <c r="U18" s="260"/>
      <c r="V18" s="260"/>
      <c r="W18" s="260"/>
      <c r="X18" s="260"/>
      <c r="Y18" s="260"/>
      <c r="Z18" s="260"/>
      <c r="AA18" s="260"/>
      <c r="AB18" s="260"/>
      <c r="AC18" s="260"/>
      <c r="AD18" s="260"/>
      <c r="AE18" s="260"/>
      <c r="AF18" s="260"/>
      <c r="AG18" s="260"/>
      <c r="AH18" s="260"/>
      <c r="AI18" s="260"/>
      <c r="AJ18" s="260"/>
      <c r="AK18" s="260"/>
      <c r="AL18" s="260"/>
      <c r="AM18" s="260"/>
      <c r="AN18" s="260"/>
      <c r="AO18" s="260"/>
      <c r="AP18" s="260"/>
      <c r="AQ18" s="260"/>
      <c r="AR18" s="260"/>
      <c r="AS18" s="260"/>
      <c r="AT18" s="260"/>
      <c r="AU18" s="260"/>
      <c r="AV18" s="260"/>
      <c r="AW18" s="260"/>
      <c r="AX18" s="260"/>
      <c r="AY18" s="260"/>
      <c r="AZ18" s="260"/>
      <c r="BA18" s="260"/>
      <c r="BB18" s="260"/>
      <c r="BC18" s="260"/>
      <c r="BD18" s="260"/>
      <c r="BE18" s="260"/>
      <c r="BF18" s="260"/>
      <c r="BG18" s="260"/>
      <c r="BH18" s="260"/>
      <c r="BI18" s="260"/>
      <c r="BJ18" s="260"/>
      <c r="BK18" s="260"/>
      <c r="BL18" s="260"/>
      <c r="BM18" s="260"/>
      <c r="BN18" s="260"/>
      <c r="BO18" s="260"/>
      <c r="BP18" s="260"/>
      <c r="BQ18" s="260"/>
      <c r="BR18" s="260"/>
      <c r="BS18" s="260"/>
      <c r="BT18" s="260"/>
      <c r="BU18" s="260"/>
      <c r="BV18" s="260"/>
      <c r="BW18" s="260"/>
      <c r="BX18" s="260"/>
      <c r="BY18" s="260"/>
      <c r="BZ18" s="260"/>
      <c r="CA18" s="260"/>
      <c r="CB18" s="260"/>
      <c r="CC18" s="260"/>
      <c r="CD18" s="260"/>
      <c r="CE18" s="260"/>
      <c r="CF18" s="260"/>
      <c r="CG18" s="260"/>
      <c r="CH18" s="260"/>
      <c r="CI18" s="260"/>
      <c r="CJ18" s="260"/>
      <c r="CK18" s="260"/>
      <c r="CL18" s="260"/>
      <c r="CM18" s="260"/>
      <c r="CN18" s="260"/>
      <c r="CO18" s="260"/>
      <c r="CP18" s="260"/>
      <c r="CQ18" s="260"/>
      <c r="CR18" s="260"/>
      <c r="CS18" s="260"/>
      <c r="CT18" s="260"/>
      <c r="CU18" s="260"/>
      <c r="CV18" s="260"/>
      <c r="CW18" s="260"/>
      <c r="CX18" s="260"/>
      <c r="CY18" s="260"/>
      <c r="CZ18" s="260"/>
      <c r="DA18" s="260"/>
      <c r="DB18" s="260"/>
      <c r="DC18" s="260"/>
      <c r="DD18" s="260"/>
      <c r="DE18" s="260"/>
      <c r="DF18" s="260"/>
      <c r="DG18" s="260"/>
      <c r="DH18" s="260"/>
      <c r="DI18" s="260"/>
      <c r="DJ18" s="260"/>
      <c r="DK18" s="260"/>
      <c r="DL18" s="260"/>
      <c r="DM18" s="260"/>
      <c r="DN18" s="260"/>
      <c r="DO18" s="260"/>
      <c r="DP18" s="260"/>
      <c r="DQ18" s="260"/>
      <c r="DR18" s="260"/>
      <c r="DS18" s="260"/>
      <c r="DT18" s="260"/>
      <c r="DU18" s="260"/>
      <c r="DV18" s="260"/>
      <c r="DW18" s="260"/>
      <c r="DX18" s="260"/>
      <c r="DY18" s="260"/>
      <c r="DZ18" s="260"/>
      <c r="EA18" s="260"/>
      <c r="EB18" s="260"/>
      <c r="EC18" s="260"/>
      <c r="ED18" s="260"/>
      <c r="EE18" s="260"/>
      <c r="EF18" s="260"/>
      <c r="EG18" s="260"/>
      <c r="EH18" s="260"/>
      <c r="EI18" s="260"/>
      <c r="EJ18" s="260"/>
      <c r="EK18" s="260"/>
      <c r="EL18" s="260"/>
      <c r="EM18" s="260"/>
      <c r="EN18" s="260"/>
      <c r="EO18" s="260"/>
      <c r="EP18" s="260"/>
      <c r="EQ18" s="260"/>
      <c r="ER18" s="260"/>
      <c r="ES18" s="260"/>
      <c r="ET18" s="260"/>
      <c r="EU18" s="260"/>
      <c r="EV18" s="260"/>
      <c r="EW18" s="260"/>
      <c r="EX18" s="260"/>
      <c r="EY18" s="260"/>
      <c r="EZ18" s="260"/>
      <c r="FA18" s="260"/>
      <c r="FB18" s="260"/>
      <c r="FC18" s="260"/>
      <c r="FD18" s="260"/>
      <c r="FE18" s="260"/>
      <c r="FF18" s="260"/>
      <c r="FG18" s="260"/>
      <c r="FH18" s="260"/>
      <c r="FI18" s="260"/>
      <c r="FJ18" s="260"/>
      <c r="FK18" s="260"/>
      <c r="FL18" s="260"/>
      <c r="FM18" s="260"/>
      <c r="FN18" s="260"/>
      <c r="FO18" s="260"/>
      <c r="FP18" s="260"/>
      <c r="FQ18" s="260"/>
      <c r="FR18" s="260"/>
      <c r="FS18" s="260"/>
      <c r="FT18" s="260"/>
      <c r="FU18" s="260"/>
      <c r="FV18" s="260"/>
      <c r="FW18" s="260"/>
      <c r="FX18" s="260"/>
      <c r="FY18" s="260"/>
      <c r="FZ18" s="260"/>
      <c r="GA18" s="260"/>
      <c r="GB18" s="260"/>
      <c r="GC18" s="260"/>
      <c r="GD18" s="260"/>
      <c r="GE18" s="260"/>
      <c r="GF18" s="260"/>
      <c r="GG18" s="260"/>
      <c r="GH18" s="260"/>
      <c r="GI18" s="260"/>
      <c r="GJ18" s="260"/>
      <c r="GK18" s="260"/>
      <c r="GL18" s="260"/>
      <c r="GM18" s="260"/>
      <c r="GN18" s="260"/>
      <c r="GO18" s="260"/>
      <c r="GP18" s="260"/>
      <c r="GQ18" s="260"/>
      <c r="GR18" s="260"/>
      <c r="GS18" s="260"/>
      <c r="GT18" s="260"/>
      <c r="GU18" s="260"/>
      <c r="GV18" s="260"/>
      <c r="GW18" s="260"/>
      <c r="GX18" s="260"/>
      <c r="GY18" s="260"/>
      <c r="GZ18" s="260"/>
      <c r="HA18" s="260"/>
      <c r="HB18" s="260"/>
      <c r="HC18" s="260"/>
      <c r="HD18" s="260"/>
      <c r="HE18" s="260"/>
      <c r="HF18" s="260"/>
      <c r="HG18" s="260"/>
      <c r="HH18" s="260"/>
      <c r="HI18" s="260"/>
      <c r="HJ18" s="260"/>
      <c r="HK18" s="260"/>
      <c r="HL18" s="260"/>
      <c r="HM18" s="260"/>
      <c r="HN18" s="260"/>
      <c r="HO18" s="260"/>
      <c r="HP18" s="260"/>
      <c r="HQ18" s="260"/>
      <c r="HR18" s="260"/>
      <c r="HS18" s="260"/>
      <c r="HT18" s="260"/>
      <c r="HU18" s="260"/>
      <c r="HV18" s="260"/>
      <c r="HW18" s="260"/>
      <c r="HX18" s="260"/>
      <c r="HY18" s="260"/>
      <c r="HZ18" s="260"/>
      <c r="IA18" s="260"/>
      <c r="IB18" s="260"/>
      <c r="IC18" s="260"/>
      <c r="ID18" s="260"/>
      <c r="IE18" s="260"/>
      <c r="IF18" s="260"/>
      <c r="IG18" s="260"/>
      <c r="IH18" s="260"/>
      <c r="II18" s="260"/>
      <c r="IJ18" s="260"/>
      <c r="IK18" s="260"/>
      <c r="IL18" s="260"/>
      <c r="IM18" s="260"/>
      <c r="IN18" s="260"/>
      <c r="IO18" s="260"/>
      <c r="IP18" s="260"/>
      <c r="IQ18" s="260"/>
      <c r="IR18" s="260"/>
      <c r="IS18" s="260"/>
      <c r="IT18" s="260"/>
      <c r="IU18" s="260"/>
      <c r="IV18" s="260"/>
      <c r="IW18" s="260"/>
      <c r="IX18" s="260"/>
      <c r="IY18" s="260"/>
      <c r="IZ18" s="260"/>
      <c r="JA18" s="260"/>
      <c r="JB18" s="260"/>
      <c r="JC18" s="260"/>
      <c r="JD18" s="260"/>
      <c r="JE18" s="260"/>
      <c r="JF18" s="260"/>
      <c r="JG18" s="260"/>
      <c r="JH18" s="260"/>
      <c r="JI18" s="260"/>
      <c r="JJ18" s="260"/>
      <c r="JK18" s="260"/>
      <c r="JL18" s="260"/>
      <c r="JM18" s="260"/>
      <c r="JN18" s="260"/>
      <c r="JO18" s="260"/>
      <c r="JP18" s="260"/>
      <c r="JQ18" s="260"/>
      <c r="JR18" s="260"/>
      <c r="JS18" s="260"/>
      <c r="JT18" s="260"/>
      <c r="JU18" s="260"/>
      <c r="JV18" s="260"/>
      <c r="JW18" s="260"/>
      <c r="JX18" s="260"/>
      <c r="JY18" s="260"/>
      <c r="JZ18" s="260"/>
      <c r="KA18" s="260"/>
      <c r="KB18" s="260"/>
      <c r="KC18" s="260"/>
      <c r="KD18" s="260"/>
      <c r="KE18" s="260"/>
      <c r="KF18" s="260"/>
      <c r="KG18" s="260"/>
      <c r="KH18" s="260"/>
      <c r="KI18" s="260"/>
      <c r="KJ18" s="260"/>
      <c r="KK18" s="260"/>
      <c r="KL18" s="260"/>
      <c r="KM18" s="260"/>
      <c r="KN18" s="260"/>
      <c r="KO18" s="260"/>
      <c r="KP18" s="260"/>
      <c r="KQ18" s="260"/>
      <c r="KR18" s="260"/>
      <c r="KS18" s="260"/>
      <c r="KT18" s="260"/>
      <c r="KU18" s="260"/>
      <c r="KV18" s="260"/>
      <c r="KW18" s="260"/>
      <c r="KX18" s="260"/>
      <c r="KY18" s="260"/>
      <c r="KZ18" s="260"/>
      <c r="LA18" s="260"/>
      <c r="LB18" s="260"/>
      <c r="LC18" s="260"/>
      <c r="LD18" s="260"/>
      <c r="LE18" s="260"/>
      <c r="LF18" s="260"/>
      <c r="LG18" s="260"/>
      <c r="LH18" s="260"/>
      <c r="LI18" s="260"/>
      <c r="LJ18" s="260"/>
      <c r="LK18" s="260"/>
      <c r="LL18" s="260"/>
      <c r="LM18" s="260"/>
      <c r="LN18" s="260"/>
      <c r="LO18" s="260"/>
      <c r="LP18" s="260"/>
      <c r="LQ18" s="260"/>
      <c r="LR18" s="260"/>
      <c r="LS18" s="260"/>
      <c r="LT18" s="260"/>
      <c r="LU18" s="260"/>
      <c r="LV18" s="260"/>
      <c r="LW18" s="260"/>
      <c r="LX18" s="260"/>
      <c r="LY18" s="260"/>
      <c r="LZ18" s="260"/>
      <c r="MA18" s="260"/>
      <c r="MB18" s="260"/>
      <c r="MC18" s="260"/>
      <c r="MD18" s="260"/>
      <c r="ME18" s="260"/>
      <c r="MF18" s="260"/>
      <c r="MG18" s="260"/>
      <c r="MH18" s="260"/>
      <c r="MI18" s="260"/>
      <c r="MJ18" s="260"/>
      <c r="MK18" s="260"/>
      <c r="ML18" s="260"/>
      <c r="MM18" s="260"/>
      <c r="MN18" s="260"/>
      <c r="MO18" s="260"/>
      <c r="MP18" s="260"/>
      <c r="MQ18" s="260"/>
      <c r="MR18" s="260"/>
      <c r="MS18" s="260"/>
      <c r="MT18" s="260"/>
      <c r="MU18" s="260"/>
      <c r="MV18" s="260"/>
      <c r="MW18" s="260"/>
      <c r="MX18" s="260"/>
      <c r="MY18" s="260"/>
      <c r="MZ18" s="260"/>
      <c r="NA18" s="260"/>
      <c r="NB18" s="260"/>
      <c r="NC18" s="260"/>
      <c r="ND18" s="260"/>
      <c r="NE18" s="260"/>
      <c r="NF18" s="260"/>
      <c r="NG18" s="260"/>
      <c r="NH18" s="260"/>
      <c r="NI18" s="260"/>
      <c r="NJ18" s="260"/>
      <c r="NK18" s="260"/>
      <c r="NL18" s="260"/>
      <c r="NM18" s="260"/>
      <c r="NN18" s="260"/>
      <c r="NO18" s="260"/>
      <c r="NP18" s="260"/>
      <c r="NQ18" s="260"/>
      <c r="NR18" s="260"/>
      <c r="NS18" s="260"/>
      <c r="NT18" s="260"/>
      <c r="NU18" s="260"/>
      <c r="NV18" s="260"/>
      <c r="NW18" s="260"/>
      <c r="NX18" s="260"/>
      <c r="NY18" s="260"/>
      <c r="NZ18" s="260"/>
      <c r="OA18" s="260"/>
      <c r="OB18" s="260"/>
      <c r="OC18" s="260"/>
      <c r="OD18" s="260"/>
      <c r="OE18" s="260"/>
      <c r="OF18" s="260"/>
      <c r="OG18" s="260"/>
      <c r="OH18" s="260"/>
      <c r="OI18" s="260"/>
      <c r="OJ18" s="260"/>
      <c r="OK18" s="260"/>
      <c r="OL18" s="260"/>
      <c r="OM18" s="260"/>
      <c r="ON18" s="260"/>
      <c r="OO18" s="260"/>
      <c r="OP18" s="260"/>
      <c r="OQ18" s="260"/>
      <c r="OR18" s="260"/>
      <c r="OS18" s="260"/>
      <c r="OT18" s="260"/>
      <c r="OU18" s="260"/>
      <c r="OV18" s="260"/>
      <c r="OW18" s="260"/>
      <c r="OX18" s="260"/>
      <c r="OY18" s="260"/>
      <c r="OZ18" s="260"/>
      <c r="PA18" s="260"/>
      <c r="PB18" s="260"/>
      <c r="PC18" s="260"/>
      <c r="PD18" s="260"/>
      <c r="PE18" s="260"/>
      <c r="PF18" s="260"/>
      <c r="PG18" s="260"/>
      <c r="PH18" s="260"/>
      <c r="PI18" s="260"/>
      <c r="PJ18" s="260"/>
      <c r="PK18" s="260"/>
      <c r="PL18" s="260"/>
      <c r="PM18" s="260"/>
      <c r="PN18" s="260"/>
      <c r="PO18" s="260"/>
      <c r="PP18" s="260"/>
      <c r="PQ18" s="260"/>
      <c r="PR18" s="260"/>
      <c r="PS18" s="260"/>
      <c r="PT18" s="260"/>
      <c r="PU18" s="260"/>
      <c r="PV18" s="260"/>
      <c r="PW18" s="260"/>
      <c r="PX18" s="260"/>
      <c r="PY18" s="260"/>
      <c r="PZ18" s="260"/>
      <c r="QA18" s="260"/>
      <c r="QB18" s="260"/>
      <c r="QC18" s="260"/>
      <c r="QD18" s="260"/>
      <c r="QE18" s="260"/>
      <c r="QF18" s="260"/>
      <c r="QG18" s="260"/>
      <c r="QH18" s="260"/>
      <c r="QI18" s="260"/>
      <c r="QJ18" s="260"/>
      <c r="QK18" s="260"/>
      <c r="QL18" s="260"/>
      <c r="QM18" s="260"/>
      <c r="QN18" s="260"/>
      <c r="QO18" s="260"/>
      <c r="QP18" s="260"/>
      <c r="QQ18" s="260"/>
      <c r="QR18" s="260"/>
      <c r="QS18" s="260"/>
      <c r="QT18" s="260"/>
      <c r="QU18" s="260"/>
      <c r="QV18" s="260"/>
      <c r="QW18" s="260"/>
      <c r="QX18" s="260"/>
      <c r="QY18" s="260"/>
      <c r="QZ18" s="260"/>
      <c r="RA18" s="260"/>
      <c r="RB18" s="260"/>
      <c r="RC18" s="260"/>
      <c r="RD18" s="260"/>
      <c r="RE18" s="260"/>
      <c r="RF18" s="260"/>
      <c r="RG18" s="260"/>
      <c r="RH18" s="260"/>
      <c r="RI18" s="260"/>
      <c r="RJ18" s="260"/>
      <c r="RK18" s="260"/>
      <c r="RL18" s="260"/>
      <c r="RM18" s="260"/>
      <c r="RN18" s="260"/>
      <c r="RO18" s="260"/>
      <c r="RP18" s="260"/>
      <c r="RQ18" s="260"/>
      <c r="RR18" s="260"/>
      <c r="RS18" s="260"/>
      <c r="RT18" s="260"/>
      <c r="RU18" s="260"/>
      <c r="RV18" s="260"/>
      <c r="RW18" s="260"/>
      <c r="RX18" s="260"/>
      <c r="RY18" s="260"/>
      <c r="RZ18" s="260"/>
      <c r="SA18" s="260"/>
      <c r="SB18" s="260"/>
      <c r="SC18" s="260"/>
      <c r="SD18" s="260"/>
      <c r="SE18" s="260"/>
      <c r="SF18" s="260"/>
      <c r="SG18" s="260"/>
      <c r="SH18" s="260"/>
      <c r="SI18" s="260"/>
      <c r="SJ18" s="260"/>
      <c r="SK18" s="260"/>
      <c r="SL18" s="260"/>
      <c r="SM18" s="260"/>
      <c r="SN18" s="260"/>
      <c r="SO18" s="260"/>
      <c r="SP18" s="260"/>
      <c r="SQ18" s="260"/>
      <c r="SR18" s="260"/>
      <c r="SS18" s="260"/>
      <c r="ST18" s="260"/>
      <c r="SU18" s="260"/>
      <c r="SV18" s="260"/>
      <c r="SW18" s="260"/>
      <c r="SX18" s="260"/>
      <c r="SY18" s="260"/>
      <c r="SZ18" s="260"/>
      <c r="TA18" s="260"/>
      <c r="TB18" s="260"/>
      <c r="TC18" s="260"/>
      <c r="TD18" s="260"/>
      <c r="TE18" s="260"/>
      <c r="TF18" s="260"/>
      <c r="TG18" s="260"/>
      <c r="TH18" s="260"/>
      <c r="TI18" s="260"/>
      <c r="TJ18" s="260"/>
      <c r="TK18" s="260"/>
      <c r="TL18" s="260"/>
      <c r="TM18" s="260"/>
      <c r="TN18" s="260"/>
      <c r="TO18" s="260"/>
      <c r="TP18" s="260"/>
      <c r="TQ18" s="260"/>
      <c r="TR18" s="260"/>
      <c r="TS18" s="260"/>
      <c r="TT18" s="260"/>
      <c r="TU18" s="260"/>
      <c r="TV18" s="260"/>
      <c r="TW18" s="260"/>
      <c r="TX18" s="260"/>
      <c r="TY18" s="260"/>
      <c r="TZ18" s="260"/>
      <c r="UA18" s="260"/>
      <c r="UB18" s="260"/>
      <c r="UC18" s="260"/>
      <c r="UD18" s="260"/>
      <c r="UE18" s="260"/>
      <c r="UF18" s="260"/>
      <c r="UG18" s="260"/>
      <c r="UH18" s="260"/>
      <c r="UI18" s="260"/>
      <c r="UJ18" s="260"/>
      <c r="UK18" s="260"/>
      <c r="UL18" s="260"/>
      <c r="UM18" s="260"/>
      <c r="UN18" s="260"/>
      <c r="UO18" s="260"/>
      <c r="UP18" s="260"/>
      <c r="UQ18" s="260"/>
      <c r="UR18" s="260"/>
      <c r="US18" s="260"/>
      <c r="UT18" s="260"/>
      <c r="UU18" s="260"/>
      <c r="UV18" s="260"/>
      <c r="UW18" s="260"/>
      <c r="UX18" s="260"/>
      <c r="UY18" s="260"/>
      <c r="UZ18" s="260"/>
      <c r="VA18" s="260"/>
      <c r="VB18" s="260"/>
      <c r="VC18" s="260"/>
      <c r="VD18" s="260"/>
      <c r="VE18" s="260"/>
      <c r="VF18" s="260"/>
      <c r="VG18" s="260"/>
      <c r="VH18" s="260"/>
      <c r="VI18" s="260"/>
      <c r="VJ18" s="260"/>
      <c r="VK18" s="260"/>
      <c r="VL18" s="260"/>
      <c r="VM18" s="260"/>
      <c r="VN18" s="260"/>
      <c r="VO18" s="260"/>
      <c r="VP18" s="260"/>
      <c r="VQ18" s="260"/>
      <c r="VR18" s="260"/>
      <c r="VS18" s="260"/>
      <c r="VT18" s="260"/>
      <c r="VU18" s="260"/>
      <c r="VV18" s="260"/>
      <c r="VW18" s="260"/>
      <c r="VX18" s="260"/>
      <c r="VY18" s="260"/>
      <c r="VZ18" s="260"/>
      <c r="WA18" s="260"/>
      <c r="WB18" s="260"/>
      <c r="WC18" s="260"/>
      <c r="WD18" s="260"/>
      <c r="WE18" s="260"/>
      <c r="WF18" s="260"/>
      <c r="WG18" s="260"/>
      <c r="WH18" s="260"/>
      <c r="WI18" s="260"/>
      <c r="WJ18" s="260"/>
      <c r="WK18" s="260"/>
      <c r="WL18" s="260"/>
      <c r="WM18" s="260"/>
      <c r="WN18" s="260"/>
      <c r="WO18" s="260"/>
      <c r="WP18" s="260"/>
      <c r="WQ18" s="260"/>
      <c r="WR18" s="260"/>
      <c r="WS18" s="260"/>
      <c r="WT18" s="260"/>
      <c r="WU18" s="260"/>
      <c r="WV18" s="260"/>
      <c r="WW18" s="260"/>
      <c r="WX18" s="260"/>
      <c r="WY18" s="260"/>
      <c r="WZ18" s="260"/>
      <c r="XA18" s="260"/>
      <c r="XB18" s="260"/>
      <c r="XC18" s="260"/>
      <c r="XD18" s="260"/>
      <c r="XE18" s="260"/>
      <c r="XF18" s="260"/>
      <c r="XG18" s="260"/>
      <c r="XH18" s="260"/>
      <c r="XI18" s="260"/>
      <c r="XJ18" s="260"/>
      <c r="XK18" s="260"/>
      <c r="XL18" s="260"/>
      <c r="XM18" s="260"/>
      <c r="XN18" s="260"/>
      <c r="XO18" s="260"/>
      <c r="XP18" s="260"/>
      <c r="XQ18" s="260"/>
      <c r="XR18" s="260"/>
      <c r="XS18" s="260"/>
      <c r="XT18" s="260"/>
      <c r="XU18" s="260"/>
      <c r="XV18" s="260"/>
      <c r="XW18" s="260"/>
      <c r="XX18" s="260"/>
      <c r="XY18" s="260"/>
      <c r="XZ18" s="260"/>
      <c r="YA18" s="260"/>
      <c r="YB18" s="260"/>
      <c r="YC18" s="260"/>
      <c r="YD18" s="260"/>
      <c r="YE18" s="260"/>
      <c r="YF18" s="260"/>
      <c r="YG18" s="260"/>
      <c r="YH18" s="260"/>
      <c r="YI18" s="260"/>
      <c r="YJ18" s="260"/>
      <c r="YK18" s="260"/>
      <c r="YL18" s="260"/>
      <c r="YM18" s="260"/>
      <c r="YN18" s="260"/>
      <c r="YO18" s="260"/>
      <c r="YP18" s="260"/>
      <c r="YQ18" s="260"/>
      <c r="YR18" s="260"/>
      <c r="YS18" s="260"/>
      <c r="YT18" s="260"/>
      <c r="YU18" s="260"/>
      <c r="YV18" s="260"/>
      <c r="YW18" s="260"/>
      <c r="YX18" s="260"/>
      <c r="YY18" s="260"/>
      <c r="YZ18" s="260"/>
      <c r="ZA18" s="260"/>
      <c r="ZB18" s="260"/>
      <c r="ZC18" s="260"/>
      <c r="ZD18" s="260"/>
      <c r="ZE18" s="260"/>
      <c r="ZF18" s="260"/>
      <c r="ZG18" s="260"/>
      <c r="ZH18" s="260"/>
      <c r="ZI18" s="260"/>
      <c r="ZJ18" s="260"/>
      <c r="ZK18" s="260"/>
      <c r="ZL18" s="260"/>
      <c r="ZM18" s="260"/>
      <c r="ZN18" s="260"/>
      <c r="ZO18" s="260"/>
      <c r="ZP18" s="260"/>
      <c r="ZQ18" s="260"/>
      <c r="ZR18" s="260"/>
      <c r="ZS18" s="260"/>
      <c r="ZT18" s="260"/>
      <c r="ZU18" s="260"/>
      <c r="ZV18" s="260"/>
      <c r="ZW18" s="260"/>
      <c r="ZX18" s="260"/>
      <c r="ZY18" s="260"/>
      <c r="ZZ18" s="260"/>
      <c r="AAA18" s="260"/>
      <c r="AAB18" s="260"/>
      <c r="AAC18" s="260"/>
      <c r="AAD18" s="260"/>
      <c r="AAE18" s="260"/>
      <c r="AAF18" s="260"/>
      <c r="AAG18" s="260"/>
      <c r="AAH18" s="260"/>
      <c r="AAI18" s="260"/>
      <c r="AAJ18" s="260"/>
      <c r="AAK18" s="260"/>
      <c r="AAL18" s="260"/>
      <c r="AAM18" s="260"/>
      <c r="AAN18" s="260"/>
      <c r="AAO18" s="260"/>
      <c r="AAP18" s="260"/>
      <c r="AAQ18" s="260"/>
      <c r="AAR18" s="260"/>
      <c r="AAS18" s="260"/>
      <c r="AAT18" s="260"/>
      <c r="AAU18" s="260"/>
      <c r="AAV18" s="260"/>
      <c r="AAW18" s="260"/>
      <c r="AAX18" s="260"/>
      <c r="AAY18" s="260"/>
      <c r="AAZ18" s="260"/>
      <c r="ABA18" s="260"/>
      <c r="ABB18" s="260"/>
      <c r="ABC18" s="260"/>
      <c r="ABD18" s="260"/>
      <c r="ABE18" s="260"/>
      <c r="ABF18" s="260"/>
      <c r="ABG18" s="260"/>
      <c r="ABH18" s="260"/>
      <c r="ABI18" s="260"/>
      <c r="ABJ18" s="260"/>
      <c r="ABK18" s="260"/>
      <c r="ABL18" s="260"/>
      <c r="ABM18" s="260"/>
      <c r="ABN18" s="260"/>
      <c r="ABO18" s="260"/>
      <c r="ABP18" s="260"/>
      <c r="ABQ18" s="260"/>
      <c r="ABR18" s="260"/>
      <c r="ABS18" s="260"/>
      <c r="ABT18" s="260"/>
      <c r="ABU18" s="260"/>
      <c r="ABV18" s="260"/>
      <c r="ABW18" s="260"/>
      <c r="ABX18" s="260"/>
      <c r="ABY18" s="260"/>
      <c r="ABZ18" s="260"/>
      <c r="ACA18" s="260"/>
      <c r="ACB18" s="260"/>
      <c r="ACC18" s="260"/>
      <c r="ACD18" s="260"/>
      <c r="ACE18" s="260"/>
      <c r="ACF18" s="260"/>
      <c r="ACG18" s="260"/>
      <c r="ACH18" s="260"/>
      <c r="ACI18" s="260"/>
      <c r="ACJ18" s="260"/>
      <c r="ACK18" s="260"/>
      <c r="ACL18" s="260"/>
      <c r="ACM18" s="260"/>
      <c r="ACN18" s="260"/>
      <c r="ACO18" s="260"/>
      <c r="ACP18" s="260"/>
      <c r="ACQ18" s="260"/>
      <c r="ACR18" s="260"/>
      <c r="ACS18" s="260"/>
      <c r="ACT18" s="260"/>
      <c r="ACU18" s="260"/>
      <c r="ACV18" s="260"/>
      <c r="ACW18" s="260"/>
      <c r="ACX18" s="260"/>
      <c r="ACY18" s="260"/>
      <c r="ACZ18" s="260"/>
      <c r="ADA18" s="260"/>
      <c r="ADB18" s="260"/>
      <c r="ADC18" s="260"/>
      <c r="ADD18" s="260"/>
      <c r="ADE18" s="260"/>
      <c r="ADF18" s="260"/>
      <c r="ADG18" s="260"/>
      <c r="ADH18" s="260"/>
      <c r="ADI18" s="260"/>
      <c r="ADJ18" s="260"/>
      <c r="ADK18" s="260"/>
      <c r="ADL18" s="260"/>
      <c r="ADM18" s="260"/>
      <c r="ADN18" s="260"/>
      <c r="ADO18" s="260"/>
      <c r="ADP18" s="260"/>
      <c r="ADQ18" s="260"/>
      <c r="ADR18" s="260"/>
      <c r="ADS18" s="260"/>
      <c r="ADT18" s="260"/>
      <c r="ADU18" s="260"/>
      <c r="ADV18" s="260"/>
      <c r="ADW18" s="260"/>
      <c r="ADX18" s="260"/>
      <c r="ADY18" s="260"/>
      <c r="ADZ18" s="260"/>
      <c r="AEA18" s="260"/>
      <c r="AEB18" s="260"/>
      <c r="AEC18" s="260"/>
      <c r="AED18" s="260"/>
      <c r="AEE18" s="260"/>
      <c r="AEF18" s="260"/>
      <c r="AEG18" s="260"/>
      <c r="AEH18" s="260"/>
      <c r="AEI18" s="260"/>
      <c r="AEJ18" s="260"/>
      <c r="AEK18" s="260"/>
      <c r="AEL18" s="260"/>
      <c r="AEM18" s="260"/>
      <c r="AEN18" s="260"/>
      <c r="AEO18" s="260"/>
      <c r="AEP18" s="260"/>
      <c r="AEQ18" s="260"/>
      <c r="AER18" s="260"/>
      <c r="AES18" s="260"/>
      <c r="AET18" s="260"/>
      <c r="AEU18" s="260"/>
      <c r="AEV18" s="260"/>
      <c r="AEW18" s="260"/>
      <c r="AEX18" s="260"/>
      <c r="AEY18" s="260"/>
      <c r="AEZ18" s="260"/>
      <c r="AFA18" s="260"/>
      <c r="AFB18" s="260"/>
      <c r="AFC18" s="260"/>
      <c r="AFD18" s="260"/>
      <c r="AFE18" s="260"/>
      <c r="AFF18" s="260"/>
      <c r="AFG18" s="260"/>
      <c r="AFH18" s="260"/>
      <c r="AFI18" s="260"/>
      <c r="AFJ18" s="260"/>
      <c r="AFK18" s="260"/>
      <c r="AFL18" s="260"/>
      <c r="AFM18" s="260"/>
      <c r="AFN18" s="260"/>
      <c r="AFO18" s="260"/>
      <c r="AFP18" s="260"/>
      <c r="AFQ18" s="260"/>
      <c r="AFR18" s="260"/>
      <c r="AFS18" s="260"/>
      <c r="AFT18" s="260"/>
      <c r="AFU18" s="260"/>
      <c r="AFV18" s="260"/>
      <c r="AFW18" s="260"/>
      <c r="AFX18" s="260"/>
      <c r="AFY18" s="260"/>
      <c r="AFZ18" s="260"/>
      <c r="AGA18" s="260"/>
      <c r="AGB18" s="260"/>
      <c r="AGC18" s="260"/>
      <c r="AGD18" s="260"/>
      <c r="AGE18" s="260"/>
      <c r="AGF18" s="260"/>
      <c r="AGG18" s="260"/>
      <c r="AGH18" s="260"/>
      <c r="AGI18" s="260"/>
      <c r="AGJ18" s="260"/>
      <c r="AGK18" s="260"/>
      <c r="AGL18" s="260"/>
      <c r="AGM18" s="260"/>
      <c r="AGN18" s="260"/>
      <c r="AGO18" s="260"/>
      <c r="AGP18" s="260"/>
      <c r="AGQ18" s="260"/>
      <c r="AGR18" s="260"/>
      <c r="AGS18" s="260"/>
      <c r="AGT18" s="260"/>
      <c r="AGU18" s="260"/>
      <c r="AGV18" s="260"/>
      <c r="AGW18" s="260"/>
      <c r="AGX18" s="260"/>
      <c r="AGY18" s="260"/>
      <c r="AGZ18" s="260"/>
      <c r="AHA18" s="260"/>
      <c r="AHB18" s="260"/>
      <c r="AHC18" s="260"/>
      <c r="AHD18" s="260"/>
      <c r="AHE18" s="260"/>
      <c r="AHF18" s="260"/>
      <c r="AHG18" s="260"/>
      <c r="AHH18" s="260"/>
      <c r="AHI18" s="260"/>
      <c r="AHJ18" s="260"/>
      <c r="AHK18" s="260"/>
      <c r="AHL18" s="260"/>
      <c r="AHM18" s="260"/>
      <c r="AHN18" s="260"/>
      <c r="AHO18" s="260"/>
      <c r="AHP18" s="260"/>
      <c r="AHQ18" s="260"/>
      <c r="AHR18" s="260"/>
      <c r="AHS18" s="260"/>
      <c r="AHT18" s="260"/>
      <c r="AHU18" s="260"/>
      <c r="AHV18" s="260"/>
      <c r="AHW18" s="260"/>
      <c r="AHX18" s="260"/>
      <c r="AHY18" s="260"/>
      <c r="AHZ18" s="260"/>
      <c r="AIA18" s="260"/>
      <c r="AIB18" s="260"/>
      <c r="AIC18" s="260"/>
      <c r="AID18" s="260"/>
      <c r="AIE18" s="260"/>
      <c r="AIF18" s="260"/>
      <c r="AIG18" s="260"/>
      <c r="AIH18" s="260"/>
      <c r="AII18" s="260"/>
      <c r="AIJ18" s="260"/>
      <c r="AIK18" s="260"/>
      <c r="AIL18" s="260"/>
      <c r="AIM18" s="260"/>
      <c r="AIN18" s="260"/>
      <c r="AIO18" s="260"/>
      <c r="AIP18" s="260"/>
      <c r="AIQ18" s="260"/>
      <c r="AIR18" s="260"/>
      <c r="AIS18" s="260"/>
      <c r="AIT18" s="260"/>
      <c r="AIU18" s="260"/>
      <c r="AIV18" s="260"/>
      <c r="AIW18" s="260"/>
      <c r="AIX18" s="260"/>
      <c r="AIY18" s="260"/>
      <c r="AIZ18" s="260"/>
      <c r="AJA18" s="260"/>
      <c r="AJB18" s="260"/>
      <c r="AJC18" s="260"/>
      <c r="AJD18" s="260"/>
      <c r="AJE18" s="260"/>
      <c r="AJF18" s="260"/>
      <c r="AJG18" s="260"/>
      <c r="AJH18" s="260"/>
      <c r="AJI18" s="260"/>
      <c r="AJJ18" s="260"/>
      <c r="AJK18" s="260"/>
      <c r="AJL18" s="260"/>
      <c r="AJM18" s="260"/>
      <c r="AJN18" s="260"/>
      <c r="AJO18" s="260"/>
      <c r="AJP18" s="260"/>
      <c r="AJQ18" s="260"/>
      <c r="AJR18" s="260"/>
      <c r="AJS18" s="260"/>
      <c r="AJT18" s="260"/>
      <c r="AJU18" s="260"/>
      <c r="AJV18" s="260"/>
      <c r="AJW18" s="260"/>
      <c r="AJX18" s="260"/>
      <c r="AJY18" s="260"/>
      <c r="AJZ18" s="260"/>
      <c r="AKA18" s="260"/>
      <c r="AKB18" s="260"/>
      <c r="AKC18" s="260"/>
      <c r="AKD18" s="260"/>
      <c r="AKE18" s="260"/>
      <c r="AKF18" s="260"/>
      <c r="AKG18" s="260"/>
      <c r="AKH18" s="260"/>
      <c r="AKI18" s="260"/>
      <c r="AKJ18" s="260"/>
      <c r="AKK18" s="260"/>
      <c r="AKL18" s="260"/>
      <c r="AKM18" s="260"/>
      <c r="AKN18" s="260"/>
      <c r="AKO18" s="260"/>
      <c r="AKP18" s="260"/>
      <c r="AKQ18" s="260"/>
      <c r="AKR18" s="260"/>
      <c r="AKS18" s="260"/>
      <c r="AKT18" s="260"/>
      <c r="AKU18" s="260"/>
      <c r="AKV18" s="260"/>
      <c r="AKW18" s="260"/>
      <c r="AKX18" s="260"/>
      <c r="AKY18" s="260"/>
      <c r="AKZ18" s="260"/>
      <c r="ALA18" s="260"/>
      <c r="ALB18" s="260"/>
      <c r="ALC18" s="260"/>
      <c r="ALD18" s="260"/>
      <c r="ALE18" s="260"/>
      <c r="ALF18" s="260"/>
      <c r="ALG18" s="260"/>
      <c r="ALH18" s="260"/>
      <c r="ALI18" s="260"/>
      <c r="ALJ18" s="260"/>
      <c r="ALK18" s="260"/>
      <c r="ALL18" s="260"/>
      <c r="ALM18" s="260"/>
      <c r="ALN18" s="260"/>
      <c r="ALO18" s="260"/>
      <c r="ALP18" s="260"/>
      <c r="ALQ18" s="260"/>
      <c r="ALR18" s="260"/>
      <c r="ALS18" s="260"/>
      <c r="ALT18" s="260"/>
      <c r="ALU18" s="260"/>
      <c r="ALV18" s="260"/>
      <c r="ALW18" s="260"/>
      <c r="ALX18" s="260"/>
      <c r="ALY18" s="260"/>
      <c r="ALZ18" s="260"/>
      <c r="AMA18" s="260"/>
      <c r="AMB18" s="260"/>
      <c r="AMC18" s="260"/>
      <c r="AMD18" s="260"/>
      <c r="AME18" s="260"/>
      <c r="AMF18" s="260"/>
      <c r="AMG18" s="260"/>
      <c r="AMH18" s="260"/>
      <c r="AMI18" s="260"/>
      <c r="AMJ18" s="260"/>
    </row>
    <row r="19" customFormat="false" ht="17.25" hidden="false" customHeight="true" outlineLevel="0" collapsed="false">
      <c r="A19" s="248" t="s">
        <v>446</v>
      </c>
      <c r="B19" s="250" t="n">
        <v>655990</v>
      </c>
      <c r="C19" s="250" t="n">
        <v>735481</v>
      </c>
      <c r="D19" s="251"/>
      <c r="E19" s="250"/>
      <c r="F19" s="251"/>
      <c r="G19" s="251"/>
      <c r="H19" s="248" t="s">
        <v>446</v>
      </c>
      <c r="I19" s="251"/>
      <c r="J19" s="251"/>
      <c r="K19" s="251"/>
      <c r="L19" s="251"/>
      <c r="M19" s="251"/>
      <c r="N19" s="251"/>
      <c r="O19" s="250"/>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c r="CH19" s="252"/>
      <c r="CI19" s="252"/>
      <c r="CJ19" s="252"/>
      <c r="CK19" s="252"/>
      <c r="CL19" s="252"/>
      <c r="CM19" s="252"/>
      <c r="CN19" s="252"/>
      <c r="CO19" s="252"/>
      <c r="CP19" s="252"/>
      <c r="CQ19" s="252"/>
      <c r="CR19" s="252"/>
      <c r="CS19" s="252"/>
      <c r="CT19" s="252"/>
      <c r="CU19" s="252"/>
      <c r="CV19" s="252"/>
      <c r="CW19" s="252"/>
      <c r="CX19" s="252"/>
      <c r="CY19" s="252"/>
      <c r="CZ19" s="252"/>
      <c r="DA19" s="252"/>
      <c r="DB19" s="252"/>
      <c r="DC19" s="252"/>
      <c r="DD19" s="252"/>
      <c r="DE19" s="252"/>
      <c r="DF19" s="252"/>
      <c r="DG19" s="252"/>
      <c r="DH19" s="252"/>
      <c r="DI19" s="252"/>
      <c r="DJ19" s="252"/>
      <c r="DK19" s="252"/>
      <c r="DL19" s="252"/>
      <c r="DM19" s="252"/>
      <c r="DN19" s="252"/>
      <c r="DO19" s="252"/>
      <c r="DP19" s="252"/>
      <c r="DQ19" s="252"/>
      <c r="DR19" s="252"/>
      <c r="DS19" s="252"/>
      <c r="DT19" s="252"/>
      <c r="DU19" s="252"/>
      <c r="DV19" s="252"/>
      <c r="DW19" s="252"/>
      <c r="DX19" s="252"/>
      <c r="DY19" s="252"/>
      <c r="DZ19" s="252"/>
      <c r="EA19" s="252"/>
      <c r="EB19" s="252"/>
      <c r="EC19" s="252"/>
      <c r="ED19" s="252"/>
      <c r="EE19" s="252"/>
      <c r="EF19" s="252"/>
      <c r="EG19" s="252"/>
      <c r="EH19" s="252"/>
      <c r="EI19" s="252"/>
      <c r="EJ19" s="252"/>
      <c r="EK19" s="252"/>
      <c r="EL19" s="252"/>
      <c r="EM19" s="252"/>
      <c r="EN19" s="252"/>
      <c r="EO19" s="252"/>
      <c r="EP19" s="252"/>
      <c r="EQ19" s="252"/>
      <c r="ER19" s="252"/>
      <c r="ES19" s="252"/>
      <c r="ET19" s="252"/>
      <c r="EU19" s="252"/>
      <c r="EV19" s="252"/>
      <c r="EW19" s="252"/>
      <c r="EX19" s="252"/>
      <c r="EY19" s="252"/>
      <c r="EZ19" s="252"/>
      <c r="FA19" s="252"/>
      <c r="FB19" s="252"/>
      <c r="FC19" s="252"/>
      <c r="FD19" s="252"/>
      <c r="FE19" s="252"/>
      <c r="FF19" s="252"/>
      <c r="FG19" s="252"/>
      <c r="FH19" s="252"/>
      <c r="FI19" s="252"/>
      <c r="FJ19" s="252"/>
      <c r="FK19" s="252"/>
      <c r="FL19" s="252"/>
      <c r="FM19" s="252"/>
      <c r="FN19" s="252"/>
      <c r="FO19" s="252"/>
      <c r="FP19" s="252"/>
      <c r="FQ19" s="252"/>
      <c r="FR19" s="252"/>
      <c r="FS19" s="252"/>
      <c r="FT19" s="252"/>
      <c r="FU19" s="252"/>
      <c r="FV19" s="252"/>
      <c r="FW19" s="252"/>
      <c r="FX19" s="252"/>
      <c r="FY19" s="252"/>
      <c r="FZ19" s="252"/>
      <c r="GA19" s="252"/>
      <c r="GB19" s="252"/>
      <c r="GC19" s="252"/>
      <c r="GD19" s="252"/>
      <c r="GE19" s="252"/>
      <c r="GF19" s="252"/>
      <c r="GG19" s="252"/>
      <c r="GH19" s="252"/>
      <c r="GI19" s="252"/>
      <c r="GJ19" s="252"/>
      <c r="GK19" s="252"/>
      <c r="GL19" s="252"/>
      <c r="GM19" s="252"/>
      <c r="GN19" s="252"/>
      <c r="GO19" s="252"/>
      <c r="GP19" s="252"/>
      <c r="GQ19" s="252"/>
      <c r="GR19" s="252"/>
      <c r="GS19" s="252"/>
      <c r="GT19" s="252"/>
      <c r="GU19" s="252"/>
      <c r="GV19" s="252"/>
      <c r="GW19" s="252"/>
      <c r="GX19" s="252"/>
      <c r="GY19" s="252"/>
      <c r="GZ19" s="252"/>
      <c r="HA19" s="252"/>
      <c r="HB19" s="252"/>
      <c r="HC19" s="252"/>
      <c r="HD19" s="252"/>
      <c r="HE19" s="252"/>
      <c r="HF19" s="252"/>
      <c r="HG19" s="252"/>
      <c r="HH19" s="252"/>
      <c r="HI19" s="252"/>
      <c r="HJ19" s="252"/>
      <c r="HK19" s="252"/>
      <c r="HL19" s="252"/>
      <c r="HM19" s="252"/>
      <c r="HN19" s="252"/>
      <c r="HO19" s="252"/>
      <c r="HP19" s="252"/>
      <c r="HQ19" s="252"/>
      <c r="HR19" s="252"/>
      <c r="HS19" s="252"/>
      <c r="HT19" s="252"/>
      <c r="HU19" s="252"/>
      <c r="HV19" s="252"/>
      <c r="HW19" s="252"/>
      <c r="HX19" s="252"/>
      <c r="HY19" s="252"/>
      <c r="HZ19" s="252"/>
      <c r="IA19" s="252"/>
      <c r="IB19" s="252"/>
      <c r="IC19" s="252"/>
      <c r="ID19" s="252"/>
      <c r="IE19" s="252"/>
      <c r="IF19" s="252"/>
      <c r="IG19" s="252"/>
      <c r="IH19" s="252"/>
      <c r="II19" s="252"/>
      <c r="IJ19" s="252"/>
      <c r="IK19" s="252"/>
      <c r="IL19" s="252"/>
      <c r="IM19" s="252"/>
      <c r="IN19" s="252"/>
      <c r="IO19" s="252"/>
      <c r="IP19" s="252"/>
      <c r="IQ19" s="252"/>
      <c r="IR19" s="252"/>
      <c r="IS19" s="252"/>
      <c r="IT19" s="252"/>
      <c r="IU19" s="252"/>
      <c r="IV19" s="252"/>
      <c r="IW19" s="252"/>
      <c r="IX19" s="252"/>
      <c r="IY19" s="252"/>
      <c r="IZ19" s="252"/>
      <c r="JA19" s="252"/>
      <c r="JB19" s="252"/>
      <c r="JC19" s="252"/>
      <c r="JD19" s="252"/>
      <c r="JE19" s="252"/>
      <c r="JF19" s="252"/>
      <c r="JG19" s="252"/>
      <c r="JH19" s="252"/>
      <c r="JI19" s="252"/>
      <c r="JJ19" s="252"/>
      <c r="JK19" s="252"/>
      <c r="JL19" s="252"/>
      <c r="JM19" s="252"/>
      <c r="JN19" s="252"/>
      <c r="JO19" s="252"/>
      <c r="JP19" s="252"/>
      <c r="JQ19" s="252"/>
      <c r="JR19" s="252"/>
      <c r="JS19" s="252"/>
      <c r="JT19" s="252"/>
      <c r="JU19" s="252"/>
      <c r="JV19" s="252"/>
      <c r="JW19" s="252"/>
      <c r="JX19" s="252"/>
      <c r="JY19" s="252"/>
      <c r="JZ19" s="252"/>
      <c r="KA19" s="252"/>
      <c r="KB19" s="252"/>
      <c r="KC19" s="252"/>
      <c r="KD19" s="252"/>
      <c r="KE19" s="252"/>
      <c r="KF19" s="252"/>
      <c r="KG19" s="252"/>
      <c r="KH19" s="252"/>
      <c r="KI19" s="252"/>
      <c r="KJ19" s="252"/>
      <c r="KK19" s="252"/>
      <c r="KL19" s="252"/>
      <c r="KM19" s="252"/>
      <c r="KN19" s="252"/>
      <c r="KO19" s="252"/>
      <c r="KP19" s="252"/>
      <c r="KQ19" s="252"/>
      <c r="KR19" s="252"/>
      <c r="KS19" s="252"/>
      <c r="KT19" s="252"/>
      <c r="KU19" s="252"/>
      <c r="KV19" s="252"/>
      <c r="KW19" s="252"/>
      <c r="KX19" s="252"/>
      <c r="KY19" s="252"/>
      <c r="KZ19" s="252"/>
      <c r="LA19" s="252"/>
      <c r="LB19" s="252"/>
      <c r="LC19" s="252"/>
      <c r="LD19" s="252"/>
      <c r="LE19" s="252"/>
      <c r="LF19" s="252"/>
      <c r="LG19" s="252"/>
      <c r="LH19" s="252"/>
      <c r="LI19" s="252"/>
      <c r="LJ19" s="252"/>
      <c r="LK19" s="252"/>
      <c r="LL19" s="252"/>
      <c r="LM19" s="252"/>
      <c r="LN19" s="252"/>
      <c r="LO19" s="252"/>
      <c r="LP19" s="252"/>
      <c r="LQ19" s="252"/>
      <c r="LR19" s="252"/>
      <c r="LS19" s="252"/>
      <c r="LT19" s="252"/>
      <c r="LU19" s="252"/>
      <c r="LV19" s="252"/>
      <c r="LW19" s="252"/>
      <c r="LX19" s="252"/>
      <c r="LY19" s="252"/>
      <c r="LZ19" s="252"/>
      <c r="MA19" s="252"/>
      <c r="MB19" s="252"/>
      <c r="MC19" s="252"/>
      <c r="MD19" s="252"/>
      <c r="ME19" s="252"/>
      <c r="MF19" s="252"/>
      <c r="MG19" s="252"/>
      <c r="MH19" s="252"/>
      <c r="MI19" s="252"/>
      <c r="MJ19" s="252"/>
      <c r="MK19" s="252"/>
      <c r="ML19" s="252"/>
      <c r="MM19" s="252"/>
      <c r="MN19" s="252"/>
      <c r="MO19" s="252"/>
      <c r="MP19" s="252"/>
      <c r="MQ19" s="252"/>
      <c r="MR19" s="252"/>
      <c r="MS19" s="252"/>
      <c r="MT19" s="252"/>
      <c r="MU19" s="252"/>
      <c r="MV19" s="252"/>
      <c r="MW19" s="252"/>
      <c r="MX19" s="252"/>
      <c r="MY19" s="252"/>
      <c r="MZ19" s="252"/>
      <c r="NA19" s="252"/>
      <c r="NB19" s="252"/>
      <c r="NC19" s="252"/>
      <c r="ND19" s="252"/>
      <c r="NE19" s="252"/>
      <c r="NF19" s="252"/>
      <c r="NG19" s="252"/>
      <c r="NH19" s="252"/>
      <c r="NI19" s="252"/>
      <c r="NJ19" s="252"/>
      <c r="NK19" s="252"/>
      <c r="NL19" s="252"/>
      <c r="NM19" s="252"/>
      <c r="NN19" s="252"/>
      <c r="NO19" s="252"/>
      <c r="NP19" s="252"/>
      <c r="NQ19" s="252"/>
      <c r="NR19" s="252"/>
      <c r="NS19" s="252"/>
      <c r="NT19" s="252"/>
      <c r="NU19" s="252"/>
      <c r="NV19" s="252"/>
      <c r="NW19" s="252"/>
      <c r="NX19" s="252"/>
      <c r="NY19" s="252"/>
      <c r="NZ19" s="252"/>
      <c r="OA19" s="252"/>
      <c r="OB19" s="252"/>
      <c r="OC19" s="252"/>
      <c r="OD19" s="252"/>
      <c r="OE19" s="252"/>
      <c r="OF19" s="252"/>
      <c r="OG19" s="252"/>
      <c r="OH19" s="252"/>
      <c r="OI19" s="252"/>
      <c r="OJ19" s="252"/>
      <c r="OK19" s="252"/>
      <c r="OL19" s="252"/>
      <c r="OM19" s="252"/>
      <c r="ON19" s="252"/>
      <c r="OO19" s="252"/>
      <c r="OP19" s="252"/>
      <c r="OQ19" s="252"/>
      <c r="OR19" s="252"/>
      <c r="OS19" s="252"/>
      <c r="OT19" s="252"/>
      <c r="OU19" s="252"/>
      <c r="OV19" s="252"/>
      <c r="OW19" s="252"/>
      <c r="OX19" s="252"/>
      <c r="OY19" s="252"/>
      <c r="OZ19" s="252"/>
      <c r="PA19" s="252"/>
      <c r="PB19" s="252"/>
      <c r="PC19" s="252"/>
      <c r="PD19" s="252"/>
      <c r="PE19" s="252"/>
      <c r="PF19" s="252"/>
      <c r="PG19" s="252"/>
      <c r="PH19" s="252"/>
      <c r="PI19" s="252"/>
      <c r="PJ19" s="252"/>
      <c r="PK19" s="252"/>
      <c r="PL19" s="252"/>
      <c r="PM19" s="252"/>
      <c r="PN19" s="252"/>
      <c r="PO19" s="252"/>
      <c r="PP19" s="252"/>
      <c r="PQ19" s="252"/>
      <c r="PR19" s="252"/>
      <c r="PS19" s="252"/>
      <c r="PT19" s="252"/>
      <c r="PU19" s="252"/>
      <c r="PV19" s="252"/>
      <c r="PW19" s="252"/>
      <c r="PX19" s="252"/>
      <c r="PY19" s="252"/>
      <c r="PZ19" s="252"/>
      <c r="QA19" s="252"/>
      <c r="QB19" s="252"/>
      <c r="QC19" s="252"/>
      <c r="QD19" s="252"/>
      <c r="QE19" s="252"/>
      <c r="QF19" s="252"/>
      <c r="QG19" s="252"/>
      <c r="QH19" s="252"/>
      <c r="QI19" s="252"/>
      <c r="QJ19" s="252"/>
      <c r="QK19" s="252"/>
      <c r="QL19" s="252"/>
      <c r="QM19" s="252"/>
      <c r="QN19" s="252"/>
      <c r="QO19" s="252"/>
      <c r="QP19" s="252"/>
      <c r="QQ19" s="252"/>
      <c r="QR19" s="252"/>
      <c r="QS19" s="252"/>
      <c r="QT19" s="252"/>
      <c r="QU19" s="252"/>
      <c r="QV19" s="252"/>
      <c r="QW19" s="252"/>
      <c r="QX19" s="252"/>
      <c r="QY19" s="252"/>
      <c r="QZ19" s="252"/>
      <c r="RA19" s="252"/>
      <c r="RB19" s="252"/>
      <c r="RC19" s="252"/>
      <c r="RD19" s="252"/>
      <c r="RE19" s="252"/>
      <c r="RF19" s="252"/>
      <c r="RG19" s="252"/>
      <c r="RH19" s="252"/>
      <c r="RI19" s="252"/>
      <c r="RJ19" s="252"/>
      <c r="RK19" s="252"/>
      <c r="RL19" s="252"/>
      <c r="RM19" s="252"/>
      <c r="RN19" s="252"/>
      <c r="RO19" s="252"/>
      <c r="RP19" s="252"/>
      <c r="RQ19" s="252"/>
      <c r="RR19" s="252"/>
      <c r="RS19" s="252"/>
      <c r="RT19" s="252"/>
      <c r="RU19" s="252"/>
      <c r="RV19" s="252"/>
      <c r="RW19" s="252"/>
      <c r="RX19" s="252"/>
      <c r="RY19" s="252"/>
      <c r="RZ19" s="252"/>
      <c r="SA19" s="252"/>
      <c r="SB19" s="252"/>
      <c r="SC19" s="252"/>
      <c r="SD19" s="252"/>
      <c r="SE19" s="252"/>
      <c r="SF19" s="252"/>
      <c r="SG19" s="252"/>
      <c r="SH19" s="252"/>
      <c r="SI19" s="252"/>
      <c r="SJ19" s="252"/>
      <c r="SK19" s="252"/>
      <c r="SL19" s="252"/>
      <c r="SM19" s="252"/>
      <c r="SN19" s="252"/>
      <c r="SO19" s="252"/>
      <c r="SP19" s="252"/>
      <c r="SQ19" s="252"/>
      <c r="SR19" s="252"/>
      <c r="SS19" s="252"/>
      <c r="ST19" s="252"/>
      <c r="SU19" s="252"/>
      <c r="SV19" s="252"/>
      <c r="SW19" s="252"/>
      <c r="SX19" s="252"/>
      <c r="SY19" s="252"/>
      <c r="SZ19" s="252"/>
      <c r="TA19" s="252"/>
      <c r="TB19" s="252"/>
      <c r="TC19" s="252"/>
      <c r="TD19" s="252"/>
      <c r="TE19" s="252"/>
      <c r="TF19" s="252"/>
      <c r="TG19" s="252"/>
      <c r="TH19" s="252"/>
      <c r="TI19" s="252"/>
      <c r="TJ19" s="252"/>
      <c r="TK19" s="252"/>
      <c r="TL19" s="252"/>
      <c r="TM19" s="252"/>
      <c r="TN19" s="252"/>
      <c r="TO19" s="252"/>
      <c r="TP19" s="252"/>
      <c r="TQ19" s="252"/>
      <c r="TR19" s="252"/>
      <c r="TS19" s="252"/>
      <c r="TT19" s="252"/>
      <c r="TU19" s="252"/>
      <c r="TV19" s="252"/>
      <c r="TW19" s="252"/>
      <c r="TX19" s="252"/>
      <c r="TY19" s="252"/>
      <c r="TZ19" s="252"/>
      <c r="UA19" s="252"/>
      <c r="UB19" s="252"/>
      <c r="UC19" s="252"/>
      <c r="UD19" s="252"/>
      <c r="UE19" s="252"/>
      <c r="UF19" s="252"/>
      <c r="UG19" s="252"/>
      <c r="UH19" s="252"/>
      <c r="UI19" s="252"/>
      <c r="UJ19" s="252"/>
      <c r="UK19" s="252"/>
      <c r="UL19" s="252"/>
      <c r="UM19" s="252"/>
      <c r="UN19" s="252"/>
      <c r="UO19" s="252"/>
      <c r="UP19" s="252"/>
      <c r="UQ19" s="252"/>
      <c r="UR19" s="252"/>
      <c r="US19" s="252"/>
      <c r="UT19" s="252"/>
      <c r="UU19" s="252"/>
      <c r="UV19" s="252"/>
      <c r="UW19" s="252"/>
      <c r="UX19" s="252"/>
      <c r="UY19" s="252"/>
      <c r="UZ19" s="252"/>
      <c r="VA19" s="252"/>
      <c r="VB19" s="252"/>
      <c r="VC19" s="252"/>
      <c r="VD19" s="252"/>
      <c r="VE19" s="252"/>
      <c r="VF19" s="252"/>
      <c r="VG19" s="252"/>
      <c r="VH19" s="252"/>
      <c r="VI19" s="252"/>
      <c r="VJ19" s="252"/>
      <c r="VK19" s="252"/>
      <c r="VL19" s="252"/>
      <c r="VM19" s="252"/>
      <c r="VN19" s="252"/>
      <c r="VO19" s="252"/>
      <c r="VP19" s="252"/>
      <c r="VQ19" s="252"/>
      <c r="VR19" s="252"/>
      <c r="VS19" s="252"/>
      <c r="VT19" s="252"/>
      <c r="VU19" s="252"/>
      <c r="VV19" s="252"/>
      <c r="VW19" s="252"/>
      <c r="VX19" s="252"/>
      <c r="VY19" s="252"/>
      <c r="VZ19" s="252"/>
      <c r="WA19" s="252"/>
      <c r="WB19" s="252"/>
      <c r="WC19" s="252"/>
      <c r="WD19" s="252"/>
      <c r="WE19" s="252"/>
      <c r="WF19" s="252"/>
      <c r="WG19" s="252"/>
      <c r="WH19" s="252"/>
      <c r="WI19" s="252"/>
      <c r="WJ19" s="252"/>
      <c r="WK19" s="252"/>
      <c r="WL19" s="252"/>
      <c r="WM19" s="252"/>
      <c r="WN19" s="252"/>
      <c r="WO19" s="252"/>
      <c r="WP19" s="252"/>
      <c r="WQ19" s="252"/>
      <c r="WR19" s="252"/>
      <c r="WS19" s="252"/>
      <c r="WT19" s="252"/>
      <c r="WU19" s="252"/>
      <c r="WV19" s="252"/>
      <c r="WW19" s="252"/>
      <c r="WX19" s="252"/>
      <c r="WY19" s="252"/>
      <c r="WZ19" s="252"/>
      <c r="XA19" s="252"/>
      <c r="XB19" s="252"/>
      <c r="XC19" s="252"/>
      <c r="XD19" s="252"/>
      <c r="XE19" s="252"/>
      <c r="XF19" s="252"/>
      <c r="XG19" s="252"/>
      <c r="XH19" s="252"/>
      <c r="XI19" s="252"/>
      <c r="XJ19" s="252"/>
      <c r="XK19" s="252"/>
      <c r="XL19" s="252"/>
      <c r="XM19" s="252"/>
      <c r="XN19" s="252"/>
      <c r="XO19" s="252"/>
      <c r="XP19" s="252"/>
      <c r="XQ19" s="252"/>
      <c r="XR19" s="252"/>
      <c r="XS19" s="252"/>
      <c r="XT19" s="252"/>
      <c r="XU19" s="252"/>
      <c r="XV19" s="252"/>
      <c r="XW19" s="252"/>
      <c r="XX19" s="252"/>
      <c r="XY19" s="252"/>
      <c r="XZ19" s="252"/>
      <c r="YA19" s="252"/>
      <c r="YB19" s="252"/>
      <c r="YC19" s="252"/>
      <c r="YD19" s="252"/>
      <c r="YE19" s="252"/>
      <c r="YF19" s="252"/>
      <c r="YG19" s="252"/>
      <c r="YH19" s="252"/>
      <c r="YI19" s="252"/>
      <c r="YJ19" s="252"/>
      <c r="YK19" s="252"/>
      <c r="YL19" s="252"/>
      <c r="YM19" s="252"/>
      <c r="YN19" s="252"/>
      <c r="YO19" s="252"/>
      <c r="YP19" s="252"/>
      <c r="YQ19" s="252"/>
      <c r="YR19" s="252"/>
      <c r="YS19" s="252"/>
      <c r="YT19" s="252"/>
      <c r="YU19" s="252"/>
      <c r="YV19" s="252"/>
      <c r="YW19" s="252"/>
      <c r="YX19" s="252"/>
      <c r="YY19" s="252"/>
      <c r="YZ19" s="252"/>
      <c r="ZA19" s="252"/>
      <c r="ZB19" s="252"/>
      <c r="ZC19" s="252"/>
      <c r="ZD19" s="252"/>
      <c r="ZE19" s="252"/>
      <c r="ZF19" s="252"/>
      <c r="ZG19" s="252"/>
      <c r="ZH19" s="252"/>
      <c r="ZI19" s="252"/>
      <c r="ZJ19" s="252"/>
      <c r="ZK19" s="252"/>
      <c r="ZL19" s="252"/>
      <c r="ZM19" s="252"/>
      <c r="ZN19" s="252"/>
      <c r="ZO19" s="252"/>
      <c r="ZP19" s="252"/>
      <c r="ZQ19" s="252"/>
      <c r="ZR19" s="252"/>
      <c r="ZS19" s="252"/>
      <c r="ZT19" s="252"/>
      <c r="ZU19" s="252"/>
      <c r="ZV19" s="252"/>
      <c r="ZW19" s="252"/>
      <c r="ZX19" s="252"/>
      <c r="ZY19" s="252"/>
      <c r="ZZ19" s="252"/>
      <c r="AAA19" s="252"/>
      <c r="AAB19" s="252"/>
      <c r="AAC19" s="252"/>
      <c r="AAD19" s="252"/>
      <c r="AAE19" s="252"/>
      <c r="AAF19" s="252"/>
      <c r="AAG19" s="252"/>
      <c r="AAH19" s="252"/>
      <c r="AAI19" s="252"/>
      <c r="AAJ19" s="252"/>
      <c r="AAK19" s="252"/>
      <c r="AAL19" s="252"/>
      <c r="AAM19" s="252"/>
      <c r="AAN19" s="252"/>
      <c r="AAO19" s="252"/>
      <c r="AAP19" s="252"/>
      <c r="AAQ19" s="252"/>
      <c r="AAR19" s="252"/>
      <c r="AAS19" s="252"/>
      <c r="AAT19" s="252"/>
      <c r="AAU19" s="252"/>
      <c r="AAV19" s="252"/>
      <c r="AAW19" s="252"/>
      <c r="AAX19" s="252"/>
      <c r="AAY19" s="252"/>
      <c r="AAZ19" s="252"/>
      <c r="ABA19" s="252"/>
      <c r="ABB19" s="252"/>
      <c r="ABC19" s="252"/>
      <c r="ABD19" s="252"/>
      <c r="ABE19" s="252"/>
      <c r="ABF19" s="252"/>
      <c r="ABG19" s="252"/>
      <c r="ABH19" s="252"/>
      <c r="ABI19" s="252"/>
      <c r="ABJ19" s="252"/>
      <c r="ABK19" s="252"/>
      <c r="ABL19" s="252"/>
      <c r="ABM19" s="252"/>
      <c r="ABN19" s="252"/>
      <c r="ABO19" s="252"/>
      <c r="ABP19" s="252"/>
      <c r="ABQ19" s="252"/>
      <c r="ABR19" s="252"/>
      <c r="ABS19" s="252"/>
      <c r="ABT19" s="252"/>
      <c r="ABU19" s="252"/>
      <c r="ABV19" s="252"/>
      <c r="ABW19" s="252"/>
      <c r="ABX19" s="252"/>
      <c r="ABY19" s="252"/>
      <c r="ABZ19" s="252"/>
      <c r="ACA19" s="252"/>
      <c r="ACB19" s="252"/>
      <c r="ACC19" s="252"/>
      <c r="ACD19" s="252"/>
      <c r="ACE19" s="252"/>
      <c r="ACF19" s="252"/>
      <c r="ACG19" s="252"/>
      <c r="ACH19" s="252"/>
      <c r="ACI19" s="252"/>
      <c r="ACJ19" s="252"/>
      <c r="ACK19" s="252"/>
      <c r="ACL19" s="252"/>
      <c r="ACM19" s="252"/>
      <c r="ACN19" s="252"/>
      <c r="ACO19" s="252"/>
      <c r="ACP19" s="252"/>
      <c r="ACQ19" s="252"/>
      <c r="ACR19" s="252"/>
      <c r="ACS19" s="252"/>
      <c r="ACT19" s="252"/>
      <c r="ACU19" s="252"/>
      <c r="ACV19" s="252"/>
      <c r="ACW19" s="252"/>
      <c r="ACX19" s="252"/>
      <c r="ACY19" s="252"/>
      <c r="ACZ19" s="252"/>
      <c r="ADA19" s="252"/>
      <c r="ADB19" s="252"/>
      <c r="ADC19" s="252"/>
      <c r="ADD19" s="252"/>
      <c r="ADE19" s="252"/>
      <c r="ADF19" s="252"/>
      <c r="ADG19" s="252"/>
      <c r="ADH19" s="252"/>
      <c r="ADI19" s="252"/>
      <c r="ADJ19" s="252"/>
      <c r="ADK19" s="252"/>
      <c r="ADL19" s="252"/>
      <c r="ADM19" s="252"/>
      <c r="ADN19" s="252"/>
      <c r="ADO19" s="252"/>
      <c r="ADP19" s="252"/>
      <c r="ADQ19" s="252"/>
      <c r="ADR19" s="252"/>
      <c r="ADS19" s="252"/>
      <c r="ADT19" s="252"/>
      <c r="ADU19" s="252"/>
      <c r="ADV19" s="252"/>
      <c r="ADW19" s="252"/>
      <c r="ADX19" s="252"/>
      <c r="ADY19" s="252"/>
      <c r="ADZ19" s="252"/>
      <c r="AEA19" s="252"/>
      <c r="AEB19" s="252"/>
      <c r="AEC19" s="252"/>
      <c r="AED19" s="252"/>
      <c r="AEE19" s="252"/>
      <c r="AEF19" s="252"/>
      <c r="AEG19" s="252"/>
      <c r="AEH19" s="252"/>
      <c r="AEI19" s="252"/>
      <c r="AEJ19" s="252"/>
      <c r="AEK19" s="252"/>
      <c r="AEL19" s="252"/>
      <c r="AEM19" s="252"/>
      <c r="AEN19" s="252"/>
      <c r="AEO19" s="252"/>
      <c r="AEP19" s="252"/>
      <c r="AEQ19" s="252"/>
      <c r="AER19" s="252"/>
      <c r="AES19" s="252"/>
      <c r="AET19" s="252"/>
      <c r="AEU19" s="252"/>
      <c r="AEV19" s="252"/>
      <c r="AEW19" s="252"/>
      <c r="AEX19" s="252"/>
      <c r="AEY19" s="252"/>
      <c r="AEZ19" s="252"/>
      <c r="AFA19" s="252"/>
      <c r="AFB19" s="252"/>
      <c r="AFC19" s="252"/>
      <c r="AFD19" s="252"/>
      <c r="AFE19" s="252"/>
      <c r="AFF19" s="252"/>
      <c r="AFG19" s="252"/>
      <c r="AFH19" s="252"/>
      <c r="AFI19" s="252"/>
      <c r="AFJ19" s="252"/>
      <c r="AFK19" s="252"/>
      <c r="AFL19" s="252"/>
      <c r="AFM19" s="252"/>
      <c r="AFN19" s="252"/>
      <c r="AFO19" s="252"/>
      <c r="AFP19" s="252"/>
      <c r="AFQ19" s="252"/>
      <c r="AFR19" s="252"/>
      <c r="AFS19" s="252"/>
      <c r="AFT19" s="252"/>
      <c r="AFU19" s="252"/>
      <c r="AFV19" s="252"/>
      <c r="AFW19" s="252"/>
      <c r="AFX19" s="252"/>
      <c r="AFY19" s="252"/>
      <c r="AFZ19" s="252"/>
      <c r="AGA19" s="252"/>
      <c r="AGB19" s="252"/>
      <c r="AGC19" s="252"/>
      <c r="AGD19" s="252"/>
      <c r="AGE19" s="252"/>
      <c r="AGF19" s="252"/>
      <c r="AGG19" s="252"/>
      <c r="AGH19" s="252"/>
      <c r="AGI19" s="252"/>
      <c r="AGJ19" s="252"/>
      <c r="AGK19" s="252"/>
      <c r="AGL19" s="252"/>
      <c r="AGM19" s="252"/>
      <c r="AGN19" s="252"/>
      <c r="AGO19" s="252"/>
      <c r="AGP19" s="252"/>
      <c r="AGQ19" s="252"/>
      <c r="AGR19" s="252"/>
      <c r="AGS19" s="252"/>
      <c r="AGT19" s="252"/>
      <c r="AGU19" s="252"/>
      <c r="AGV19" s="252"/>
      <c r="AGW19" s="252"/>
      <c r="AGX19" s="252"/>
      <c r="AGY19" s="252"/>
      <c r="AGZ19" s="252"/>
      <c r="AHA19" s="252"/>
      <c r="AHB19" s="252"/>
      <c r="AHC19" s="252"/>
      <c r="AHD19" s="252"/>
      <c r="AHE19" s="252"/>
      <c r="AHF19" s="252"/>
      <c r="AHG19" s="252"/>
      <c r="AHH19" s="252"/>
      <c r="AHI19" s="252"/>
      <c r="AHJ19" s="252"/>
      <c r="AHK19" s="252"/>
      <c r="AHL19" s="252"/>
      <c r="AHM19" s="252"/>
      <c r="AHN19" s="252"/>
      <c r="AHO19" s="252"/>
      <c r="AHP19" s="252"/>
      <c r="AHQ19" s="252"/>
      <c r="AHR19" s="252"/>
      <c r="AHS19" s="252"/>
      <c r="AHT19" s="252"/>
      <c r="AHU19" s="252"/>
      <c r="AHV19" s="252"/>
      <c r="AHW19" s="252"/>
      <c r="AHX19" s="252"/>
      <c r="AHY19" s="252"/>
      <c r="AHZ19" s="252"/>
      <c r="AIA19" s="252"/>
      <c r="AIB19" s="252"/>
      <c r="AIC19" s="252"/>
      <c r="AID19" s="252"/>
      <c r="AIE19" s="252"/>
      <c r="AIF19" s="252"/>
      <c r="AIG19" s="252"/>
      <c r="AIH19" s="252"/>
      <c r="AII19" s="252"/>
      <c r="AIJ19" s="252"/>
      <c r="AIK19" s="252"/>
      <c r="AIL19" s="252"/>
      <c r="AIM19" s="252"/>
      <c r="AIN19" s="252"/>
      <c r="AIO19" s="252"/>
      <c r="AIP19" s="252"/>
      <c r="AIQ19" s="252"/>
      <c r="AIR19" s="252"/>
      <c r="AIS19" s="252"/>
      <c r="AIT19" s="252"/>
      <c r="AIU19" s="252"/>
      <c r="AIV19" s="252"/>
      <c r="AIW19" s="252"/>
      <c r="AIX19" s="252"/>
      <c r="AIY19" s="252"/>
      <c r="AIZ19" s="252"/>
      <c r="AJA19" s="252"/>
      <c r="AJB19" s="252"/>
      <c r="AJC19" s="252"/>
      <c r="AJD19" s="252"/>
      <c r="AJE19" s="252"/>
      <c r="AJF19" s="252"/>
      <c r="AJG19" s="252"/>
      <c r="AJH19" s="252"/>
      <c r="AJI19" s="252"/>
      <c r="AJJ19" s="252"/>
      <c r="AJK19" s="252"/>
      <c r="AJL19" s="252"/>
      <c r="AJM19" s="252"/>
      <c r="AJN19" s="252"/>
      <c r="AJO19" s="252"/>
      <c r="AJP19" s="252"/>
      <c r="AJQ19" s="252"/>
      <c r="AJR19" s="252"/>
      <c r="AJS19" s="252"/>
      <c r="AJT19" s="252"/>
      <c r="AJU19" s="252"/>
      <c r="AJV19" s="252"/>
      <c r="AJW19" s="252"/>
      <c r="AJX19" s="252"/>
      <c r="AJY19" s="252"/>
      <c r="AJZ19" s="252"/>
      <c r="AKA19" s="252"/>
      <c r="AKB19" s="252"/>
      <c r="AKC19" s="252"/>
      <c r="AKD19" s="252"/>
      <c r="AKE19" s="252"/>
      <c r="AKF19" s="252"/>
      <c r="AKG19" s="252"/>
      <c r="AKH19" s="252"/>
      <c r="AKI19" s="252"/>
      <c r="AKJ19" s="252"/>
      <c r="AKK19" s="252"/>
      <c r="AKL19" s="252"/>
      <c r="AKM19" s="252"/>
      <c r="AKN19" s="252"/>
      <c r="AKO19" s="252"/>
      <c r="AKP19" s="252"/>
      <c r="AKQ19" s="252"/>
      <c r="AKR19" s="252"/>
      <c r="AKS19" s="252"/>
      <c r="AKT19" s="252"/>
      <c r="AKU19" s="252"/>
      <c r="AKV19" s="252"/>
      <c r="AKW19" s="252"/>
      <c r="AKX19" s="252"/>
      <c r="AKY19" s="252"/>
      <c r="AKZ19" s="252"/>
      <c r="ALA19" s="252"/>
      <c r="ALB19" s="252"/>
      <c r="ALC19" s="252"/>
      <c r="ALD19" s="252"/>
      <c r="ALE19" s="252"/>
      <c r="ALF19" s="252"/>
      <c r="ALG19" s="252"/>
      <c r="ALH19" s="252"/>
      <c r="ALI19" s="252"/>
      <c r="ALJ19" s="252"/>
      <c r="ALK19" s="252"/>
      <c r="ALL19" s="252"/>
      <c r="ALM19" s="252"/>
      <c r="ALN19" s="252"/>
      <c r="ALO19" s="252"/>
      <c r="ALP19" s="252"/>
      <c r="ALQ19" s="252"/>
      <c r="ALR19" s="252"/>
      <c r="ALS19" s="252"/>
      <c r="ALT19" s="252"/>
      <c r="ALU19" s="252"/>
      <c r="ALV19" s="252"/>
      <c r="ALW19" s="252"/>
      <c r="ALX19" s="252"/>
      <c r="ALY19" s="252"/>
      <c r="ALZ19" s="252"/>
      <c r="AMA19" s="252"/>
      <c r="AMB19" s="252"/>
      <c r="AMC19" s="252"/>
      <c r="AMD19" s="252"/>
      <c r="AME19" s="252"/>
      <c r="AMF19" s="252"/>
      <c r="AMG19" s="252"/>
      <c r="AMH19" s="252"/>
      <c r="AMI19" s="252"/>
      <c r="AMJ19" s="253"/>
    </row>
    <row r="20" customFormat="false" ht="17.25" hidden="false" customHeight="true" outlineLevel="0" collapsed="false">
      <c r="A20" s="248" t="s">
        <v>447</v>
      </c>
      <c r="B20" s="250" t="n">
        <v>1419008</v>
      </c>
      <c r="C20" s="250" t="n">
        <v>2719223</v>
      </c>
      <c r="D20" s="251"/>
      <c r="E20" s="250"/>
      <c r="F20" s="251"/>
      <c r="G20" s="251"/>
      <c r="H20" s="248" t="s">
        <v>447</v>
      </c>
      <c r="I20" s="251"/>
      <c r="J20" s="251"/>
      <c r="K20" s="250" t="n">
        <v>13798155</v>
      </c>
      <c r="L20" s="250" t="n">
        <v>19510598</v>
      </c>
      <c r="M20" s="251"/>
      <c r="N20" s="251"/>
      <c r="O20" s="250"/>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c r="CH20" s="252"/>
      <c r="CI20" s="252"/>
      <c r="CJ20" s="252"/>
      <c r="CK20" s="252"/>
      <c r="CL20" s="252"/>
      <c r="CM20" s="252"/>
      <c r="CN20" s="252"/>
      <c r="CO20" s="252"/>
      <c r="CP20" s="252"/>
      <c r="CQ20" s="252"/>
      <c r="CR20" s="252"/>
      <c r="CS20" s="252"/>
      <c r="CT20" s="252"/>
      <c r="CU20" s="252"/>
      <c r="CV20" s="252"/>
      <c r="CW20" s="252"/>
      <c r="CX20" s="252"/>
      <c r="CY20" s="252"/>
      <c r="CZ20" s="252"/>
      <c r="DA20" s="252"/>
      <c r="DB20" s="252"/>
      <c r="DC20" s="252"/>
      <c r="DD20" s="252"/>
      <c r="DE20" s="252"/>
      <c r="DF20" s="252"/>
      <c r="DG20" s="252"/>
      <c r="DH20" s="252"/>
      <c r="DI20" s="252"/>
      <c r="DJ20" s="252"/>
      <c r="DK20" s="252"/>
      <c r="DL20" s="252"/>
      <c r="DM20" s="252"/>
      <c r="DN20" s="252"/>
      <c r="DO20" s="252"/>
      <c r="DP20" s="252"/>
      <c r="DQ20" s="252"/>
      <c r="DR20" s="252"/>
      <c r="DS20" s="252"/>
      <c r="DT20" s="252"/>
      <c r="DU20" s="252"/>
      <c r="DV20" s="252"/>
      <c r="DW20" s="252"/>
      <c r="DX20" s="252"/>
      <c r="DY20" s="252"/>
      <c r="DZ20" s="252"/>
      <c r="EA20" s="252"/>
      <c r="EB20" s="252"/>
      <c r="EC20" s="252"/>
      <c r="ED20" s="252"/>
      <c r="EE20" s="252"/>
      <c r="EF20" s="252"/>
      <c r="EG20" s="252"/>
      <c r="EH20" s="252"/>
      <c r="EI20" s="252"/>
      <c r="EJ20" s="252"/>
      <c r="EK20" s="252"/>
      <c r="EL20" s="252"/>
      <c r="EM20" s="252"/>
      <c r="EN20" s="252"/>
      <c r="EO20" s="252"/>
      <c r="EP20" s="252"/>
      <c r="EQ20" s="252"/>
      <c r="ER20" s="252"/>
      <c r="ES20" s="252"/>
      <c r="ET20" s="252"/>
      <c r="EU20" s="252"/>
      <c r="EV20" s="252"/>
      <c r="EW20" s="252"/>
      <c r="EX20" s="252"/>
      <c r="EY20" s="252"/>
      <c r="EZ20" s="252"/>
      <c r="FA20" s="252"/>
      <c r="FB20" s="252"/>
      <c r="FC20" s="252"/>
      <c r="FD20" s="252"/>
      <c r="FE20" s="252"/>
      <c r="FF20" s="252"/>
      <c r="FG20" s="252"/>
      <c r="FH20" s="252"/>
      <c r="FI20" s="252"/>
      <c r="FJ20" s="252"/>
      <c r="FK20" s="252"/>
      <c r="FL20" s="252"/>
      <c r="FM20" s="252"/>
      <c r="FN20" s="252"/>
      <c r="FO20" s="252"/>
      <c r="FP20" s="252"/>
      <c r="FQ20" s="252"/>
      <c r="FR20" s="252"/>
      <c r="FS20" s="252"/>
      <c r="FT20" s="252"/>
      <c r="FU20" s="252"/>
      <c r="FV20" s="252"/>
      <c r="FW20" s="252"/>
      <c r="FX20" s="252"/>
      <c r="FY20" s="252"/>
      <c r="FZ20" s="252"/>
      <c r="GA20" s="252"/>
      <c r="GB20" s="252"/>
      <c r="GC20" s="252"/>
      <c r="GD20" s="252"/>
      <c r="GE20" s="252"/>
      <c r="GF20" s="252"/>
      <c r="GG20" s="252"/>
      <c r="GH20" s="252"/>
      <c r="GI20" s="252"/>
      <c r="GJ20" s="252"/>
      <c r="GK20" s="252"/>
      <c r="GL20" s="252"/>
      <c r="GM20" s="252"/>
      <c r="GN20" s="252"/>
      <c r="GO20" s="252"/>
      <c r="GP20" s="252"/>
      <c r="GQ20" s="252"/>
      <c r="GR20" s="252"/>
      <c r="GS20" s="252"/>
      <c r="GT20" s="252"/>
      <c r="GU20" s="252"/>
      <c r="GV20" s="252"/>
      <c r="GW20" s="252"/>
      <c r="GX20" s="252"/>
      <c r="GY20" s="252"/>
      <c r="GZ20" s="252"/>
      <c r="HA20" s="252"/>
      <c r="HB20" s="252"/>
      <c r="HC20" s="252"/>
      <c r="HD20" s="252"/>
      <c r="HE20" s="252"/>
      <c r="HF20" s="252"/>
      <c r="HG20" s="252"/>
      <c r="HH20" s="252"/>
      <c r="HI20" s="252"/>
      <c r="HJ20" s="252"/>
      <c r="HK20" s="252"/>
      <c r="HL20" s="252"/>
      <c r="HM20" s="252"/>
      <c r="HN20" s="252"/>
      <c r="HO20" s="252"/>
      <c r="HP20" s="252"/>
      <c r="HQ20" s="252"/>
      <c r="HR20" s="252"/>
      <c r="HS20" s="252"/>
      <c r="HT20" s="252"/>
      <c r="HU20" s="252"/>
      <c r="HV20" s="252"/>
      <c r="HW20" s="252"/>
      <c r="HX20" s="252"/>
      <c r="HY20" s="252"/>
      <c r="HZ20" s="252"/>
      <c r="IA20" s="252"/>
      <c r="IB20" s="252"/>
      <c r="IC20" s="252"/>
      <c r="ID20" s="252"/>
      <c r="IE20" s="252"/>
      <c r="IF20" s="252"/>
      <c r="IG20" s="252"/>
      <c r="IH20" s="252"/>
      <c r="II20" s="252"/>
      <c r="IJ20" s="252"/>
      <c r="IK20" s="252"/>
      <c r="IL20" s="252"/>
      <c r="IM20" s="252"/>
      <c r="IN20" s="252"/>
      <c r="IO20" s="252"/>
      <c r="IP20" s="252"/>
      <c r="IQ20" s="252"/>
      <c r="IR20" s="252"/>
      <c r="IS20" s="252"/>
      <c r="IT20" s="252"/>
      <c r="IU20" s="252"/>
      <c r="IV20" s="252"/>
      <c r="IW20" s="252"/>
      <c r="IX20" s="252"/>
      <c r="IY20" s="252"/>
      <c r="IZ20" s="252"/>
      <c r="JA20" s="252"/>
      <c r="JB20" s="252"/>
      <c r="JC20" s="252"/>
      <c r="JD20" s="252"/>
      <c r="JE20" s="252"/>
      <c r="JF20" s="252"/>
      <c r="JG20" s="252"/>
      <c r="JH20" s="252"/>
      <c r="JI20" s="252"/>
      <c r="JJ20" s="252"/>
      <c r="JK20" s="252"/>
      <c r="JL20" s="252"/>
      <c r="JM20" s="252"/>
      <c r="JN20" s="252"/>
      <c r="JO20" s="252"/>
      <c r="JP20" s="252"/>
      <c r="JQ20" s="252"/>
      <c r="JR20" s="252"/>
      <c r="JS20" s="252"/>
      <c r="JT20" s="252"/>
      <c r="JU20" s="252"/>
      <c r="JV20" s="252"/>
      <c r="JW20" s="252"/>
      <c r="JX20" s="252"/>
      <c r="JY20" s="252"/>
      <c r="JZ20" s="252"/>
      <c r="KA20" s="252"/>
      <c r="KB20" s="252"/>
      <c r="KC20" s="252"/>
      <c r="KD20" s="252"/>
      <c r="KE20" s="252"/>
      <c r="KF20" s="252"/>
      <c r="KG20" s="252"/>
      <c r="KH20" s="252"/>
      <c r="KI20" s="252"/>
      <c r="KJ20" s="252"/>
      <c r="KK20" s="252"/>
      <c r="KL20" s="252"/>
      <c r="KM20" s="252"/>
      <c r="KN20" s="252"/>
      <c r="KO20" s="252"/>
      <c r="KP20" s="252"/>
      <c r="KQ20" s="252"/>
      <c r="KR20" s="252"/>
      <c r="KS20" s="252"/>
      <c r="KT20" s="252"/>
      <c r="KU20" s="252"/>
      <c r="KV20" s="252"/>
      <c r="KW20" s="252"/>
      <c r="KX20" s="252"/>
      <c r="KY20" s="252"/>
      <c r="KZ20" s="252"/>
      <c r="LA20" s="252"/>
      <c r="LB20" s="252"/>
      <c r="LC20" s="252"/>
      <c r="LD20" s="252"/>
      <c r="LE20" s="252"/>
      <c r="LF20" s="252"/>
      <c r="LG20" s="252"/>
      <c r="LH20" s="252"/>
      <c r="LI20" s="252"/>
      <c r="LJ20" s="252"/>
      <c r="LK20" s="252"/>
      <c r="LL20" s="252"/>
      <c r="LM20" s="252"/>
      <c r="LN20" s="252"/>
      <c r="LO20" s="252"/>
      <c r="LP20" s="252"/>
      <c r="LQ20" s="252"/>
      <c r="LR20" s="252"/>
      <c r="LS20" s="252"/>
      <c r="LT20" s="252"/>
      <c r="LU20" s="252"/>
      <c r="LV20" s="252"/>
      <c r="LW20" s="252"/>
      <c r="LX20" s="252"/>
      <c r="LY20" s="252"/>
      <c r="LZ20" s="252"/>
      <c r="MA20" s="252"/>
      <c r="MB20" s="252"/>
      <c r="MC20" s="252"/>
      <c r="MD20" s="252"/>
      <c r="ME20" s="252"/>
      <c r="MF20" s="252"/>
      <c r="MG20" s="252"/>
      <c r="MH20" s="252"/>
      <c r="MI20" s="252"/>
      <c r="MJ20" s="252"/>
      <c r="MK20" s="252"/>
      <c r="ML20" s="252"/>
      <c r="MM20" s="252"/>
      <c r="MN20" s="252"/>
      <c r="MO20" s="252"/>
      <c r="MP20" s="252"/>
      <c r="MQ20" s="252"/>
      <c r="MR20" s="252"/>
      <c r="MS20" s="252"/>
      <c r="MT20" s="252"/>
      <c r="MU20" s="252"/>
      <c r="MV20" s="252"/>
      <c r="MW20" s="252"/>
      <c r="MX20" s="252"/>
      <c r="MY20" s="252"/>
      <c r="MZ20" s="252"/>
      <c r="NA20" s="252"/>
      <c r="NB20" s="252"/>
      <c r="NC20" s="252"/>
      <c r="ND20" s="252"/>
      <c r="NE20" s="252"/>
      <c r="NF20" s="252"/>
      <c r="NG20" s="252"/>
      <c r="NH20" s="252"/>
      <c r="NI20" s="252"/>
      <c r="NJ20" s="252"/>
      <c r="NK20" s="252"/>
      <c r="NL20" s="252"/>
      <c r="NM20" s="252"/>
      <c r="NN20" s="252"/>
      <c r="NO20" s="252"/>
      <c r="NP20" s="252"/>
      <c r="NQ20" s="252"/>
      <c r="NR20" s="252"/>
      <c r="NS20" s="252"/>
      <c r="NT20" s="252"/>
      <c r="NU20" s="252"/>
      <c r="NV20" s="252"/>
      <c r="NW20" s="252"/>
      <c r="NX20" s="252"/>
      <c r="NY20" s="252"/>
      <c r="NZ20" s="252"/>
      <c r="OA20" s="252"/>
      <c r="OB20" s="252"/>
      <c r="OC20" s="252"/>
      <c r="OD20" s="252"/>
      <c r="OE20" s="252"/>
      <c r="OF20" s="252"/>
      <c r="OG20" s="252"/>
      <c r="OH20" s="252"/>
      <c r="OI20" s="252"/>
      <c r="OJ20" s="252"/>
      <c r="OK20" s="252"/>
      <c r="OL20" s="252"/>
      <c r="OM20" s="252"/>
      <c r="ON20" s="252"/>
      <c r="OO20" s="252"/>
      <c r="OP20" s="252"/>
      <c r="OQ20" s="252"/>
      <c r="OR20" s="252"/>
      <c r="OS20" s="252"/>
      <c r="OT20" s="252"/>
      <c r="OU20" s="252"/>
      <c r="OV20" s="252"/>
      <c r="OW20" s="252"/>
      <c r="OX20" s="252"/>
      <c r="OY20" s="252"/>
      <c r="OZ20" s="252"/>
      <c r="PA20" s="252"/>
      <c r="PB20" s="252"/>
      <c r="PC20" s="252"/>
      <c r="PD20" s="252"/>
      <c r="PE20" s="252"/>
      <c r="PF20" s="252"/>
      <c r="PG20" s="252"/>
      <c r="PH20" s="252"/>
      <c r="PI20" s="252"/>
      <c r="PJ20" s="252"/>
      <c r="PK20" s="252"/>
      <c r="PL20" s="252"/>
      <c r="PM20" s="252"/>
      <c r="PN20" s="252"/>
      <c r="PO20" s="252"/>
      <c r="PP20" s="252"/>
      <c r="PQ20" s="252"/>
      <c r="PR20" s="252"/>
      <c r="PS20" s="252"/>
      <c r="PT20" s="252"/>
      <c r="PU20" s="252"/>
      <c r="PV20" s="252"/>
      <c r="PW20" s="252"/>
      <c r="PX20" s="252"/>
      <c r="PY20" s="252"/>
      <c r="PZ20" s="252"/>
      <c r="QA20" s="252"/>
      <c r="QB20" s="252"/>
      <c r="QC20" s="252"/>
      <c r="QD20" s="252"/>
      <c r="QE20" s="252"/>
      <c r="QF20" s="252"/>
      <c r="QG20" s="252"/>
      <c r="QH20" s="252"/>
      <c r="QI20" s="252"/>
      <c r="QJ20" s="252"/>
      <c r="QK20" s="252"/>
      <c r="QL20" s="252"/>
      <c r="QM20" s="252"/>
      <c r="QN20" s="252"/>
      <c r="QO20" s="252"/>
      <c r="QP20" s="252"/>
      <c r="QQ20" s="252"/>
      <c r="QR20" s="252"/>
      <c r="QS20" s="252"/>
      <c r="QT20" s="252"/>
      <c r="QU20" s="252"/>
      <c r="QV20" s="252"/>
      <c r="QW20" s="252"/>
      <c r="QX20" s="252"/>
      <c r="QY20" s="252"/>
      <c r="QZ20" s="252"/>
      <c r="RA20" s="252"/>
      <c r="RB20" s="252"/>
      <c r="RC20" s="252"/>
      <c r="RD20" s="252"/>
      <c r="RE20" s="252"/>
      <c r="RF20" s="252"/>
      <c r="RG20" s="252"/>
      <c r="RH20" s="252"/>
      <c r="RI20" s="252"/>
      <c r="RJ20" s="252"/>
      <c r="RK20" s="252"/>
      <c r="RL20" s="252"/>
      <c r="RM20" s="252"/>
      <c r="RN20" s="252"/>
      <c r="RO20" s="252"/>
      <c r="RP20" s="252"/>
      <c r="RQ20" s="252"/>
      <c r="RR20" s="252"/>
      <c r="RS20" s="252"/>
      <c r="RT20" s="252"/>
      <c r="RU20" s="252"/>
      <c r="RV20" s="252"/>
      <c r="RW20" s="252"/>
      <c r="RX20" s="252"/>
      <c r="RY20" s="252"/>
      <c r="RZ20" s="252"/>
      <c r="SA20" s="252"/>
      <c r="SB20" s="252"/>
      <c r="SC20" s="252"/>
      <c r="SD20" s="252"/>
      <c r="SE20" s="252"/>
      <c r="SF20" s="252"/>
      <c r="SG20" s="252"/>
      <c r="SH20" s="252"/>
      <c r="SI20" s="252"/>
      <c r="SJ20" s="252"/>
      <c r="SK20" s="252"/>
      <c r="SL20" s="252"/>
      <c r="SM20" s="252"/>
      <c r="SN20" s="252"/>
      <c r="SO20" s="252"/>
      <c r="SP20" s="252"/>
      <c r="SQ20" s="252"/>
      <c r="SR20" s="252"/>
      <c r="SS20" s="252"/>
      <c r="ST20" s="252"/>
      <c r="SU20" s="252"/>
      <c r="SV20" s="252"/>
      <c r="SW20" s="252"/>
      <c r="SX20" s="252"/>
      <c r="SY20" s="252"/>
      <c r="SZ20" s="252"/>
      <c r="TA20" s="252"/>
      <c r="TB20" s="252"/>
      <c r="TC20" s="252"/>
      <c r="TD20" s="252"/>
      <c r="TE20" s="252"/>
      <c r="TF20" s="252"/>
      <c r="TG20" s="252"/>
      <c r="TH20" s="252"/>
      <c r="TI20" s="252"/>
      <c r="TJ20" s="252"/>
      <c r="TK20" s="252"/>
      <c r="TL20" s="252"/>
      <c r="TM20" s="252"/>
      <c r="TN20" s="252"/>
      <c r="TO20" s="252"/>
      <c r="TP20" s="252"/>
      <c r="TQ20" s="252"/>
      <c r="TR20" s="252"/>
      <c r="TS20" s="252"/>
      <c r="TT20" s="252"/>
      <c r="TU20" s="252"/>
      <c r="TV20" s="252"/>
      <c r="TW20" s="252"/>
      <c r="TX20" s="252"/>
      <c r="TY20" s="252"/>
      <c r="TZ20" s="252"/>
      <c r="UA20" s="252"/>
      <c r="UB20" s="252"/>
      <c r="UC20" s="252"/>
      <c r="UD20" s="252"/>
      <c r="UE20" s="252"/>
      <c r="UF20" s="252"/>
      <c r="UG20" s="252"/>
      <c r="UH20" s="252"/>
      <c r="UI20" s="252"/>
      <c r="UJ20" s="252"/>
      <c r="UK20" s="252"/>
      <c r="UL20" s="252"/>
      <c r="UM20" s="252"/>
      <c r="UN20" s="252"/>
      <c r="UO20" s="252"/>
      <c r="UP20" s="252"/>
      <c r="UQ20" s="252"/>
      <c r="UR20" s="252"/>
      <c r="US20" s="252"/>
      <c r="UT20" s="252"/>
      <c r="UU20" s="252"/>
      <c r="UV20" s="252"/>
      <c r="UW20" s="252"/>
      <c r="UX20" s="252"/>
      <c r="UY20" s="252"/>
      <c r="UZ20" s="252"/>
      <c r="VA20" s="252"/>
      <c r="VB20" s="252"/>
      <c r="VC20" s="252"/>
      <c r="VD20" s="252"/>
      <c r="VE20" s="252"/>
      <c r="VF20" s="252"/>
      <c r="VG20" s="252"/>
      <c r="VH20" s="252"/>
      <c r="VI20" s="252"/>
      <c r="VJ20" s="252"/>
      <c r="VK20" s="252"/>
      <c r="VL20" s="252"/>
      <c r="VM20" s="252"/>
      <c r="VN20" s="252"/>
      <c r="VO20" s="252"/>
      <c r="VP20" s="252"/>
      <c r="VQ20" s="252"/>
      <c r="VR20" s="252"/>
      <c r="VS20" s="252"/>
      <c r="VT20" s="252"/>
      <c r="VU20" s="252"/>
      <c r="VV20" s="252"/>
      <c r="VW20" s="252"/>
      <c r="VX20" s="252"/>
      <c r="VY20" s="252"/>
      <c r="VZ20" s="252"/>
      <c r="WA20" s="252"/>
      <c r="WB20" s="252"/>
      <c r="WC20" s="252"/>
      <c r="WD20" s="252"/>
      <c r="WE20" s="252"/>
      <c r="WF20" s="252"/>
      <c r="WG20" s="252"/>
      <c r="WH20" s="252"/>
      <c r="WI20" s="252"/>
      <c r="WJ20" s="252"/>
      <c r="WK20" s="252"/>
      <c r="WL20" s="252"/>
      <c r="WM20" s="252"/>
      <c r="WN20" s="252"/>
      <c r="WO20" s="252"/>
      <c r="WP20" s="252"/>
      <c r="WQ20" s="252"/>
      <c r="WR20" s="252"/>
      <c r="WS20" s="252"/>
      <c r="WT20" s="252"/>
      <c r="WU20" s="252"/>
      <c r="WV20" s="252"/>
      <c r="WW20" s="252"/>
      <c r="WX20" s="252"/>
      <c r="WY20" s="252"/>
      <c r="WZ20" s="252"/>
      <c r="XA20" s="252"/>
      <c r="XB20" s="252"/>
      <c r="XC20" s="252"/>
      <c r="XD20" s="252"/>
      <c r="XE20" s="252"/>
      <c r="XF20" s="252"/>
      <c r="XG20" s="252"/>
      <c r="XH20" s="252"/>
      <c r="XI20" s="252"/>
      <c r="XJ20" s="252"/>
      <c r="XK20" s="252"/>
      <c r="XL20" s="252"/>
      <c r="XM20" s="252"/>
      <c r="XN20" s="252"/>
      <c r="XO20" s="252"/>
      <c r="XP20" s="252"/>
      <c r="XQ20" s="252"/>
      <c r="XR20" s="252"/>
      <c r="XS20" s="252"/>
      <c r="XT20" s="252"/>
      <c r="XU20" s="252"/>
      <c r="XV20" s="252"/>
      <c r="XW20" s="252"/>
      <c r="XX20" s="252"/>
      <c r="XY20" s="252"/>
      <c r="XZ20" s="252"/>
      <c r="YA20" s="252"/>
      <c r="YB20" s="252"/>
      <c r="YC20" s="252"/>
      <c r="YD20" s="252"/>
      <c r="YE20" s="252"/>
      <c r="YF20" s="252"/>
      <c r="YG20" s="252"/>
      <c r="YH20" s="252"/>
      <c r="YI20" s="252"/>
      <c r="YJ20" s="252"/>
      <c r="YK20" s="252"/>
      <c r="YL20" s="252"/>
      <c r="YM20" s="252"/>
      <c r="YN20" s="252"/>
      <c r="YO20" s="252"/>
      <c r="YP20" s="252"/>
      <c r="YQ20" s="252"/>
      <c r="YR20" s="252"/>
      <c r="YS20" s="252"/>
      <c r="YT20" s="252"/>
      <c r="YU20" s="252"/>
      <c r="YV20" s="252"/>
      <c r="YW20" s="252"/>
      <c r="YX20" s="252"/>
      <c r="YY20" s="252"/>
      <c r="YZ20" s="252"/>
      <c r="ZA20" s="252"/>
      <c r="ZB20" s="252"/>
      <c r="ZC20" s="252"/>
      <c r="ZD20" s="252"/>
      <c r="ZE20" s="252"/>
      <c r="ZF20" s="252"/>
      <c r="ZG20" s="252"/>
      <c r="ZH20" s="252"/>
      <c r="ZI20" s="252"/>
      <c r="ZJ20" s="252"/>
      <c r="ZK20" s="252"/>
      <c r="ZL20" s="252"/>
      <c r="ZM20" s="252"/>
      <c r="ZN20" s="252"/>
      <c r="ZO20" s="252"/>
      <c r="ZP20" s="252"/>
      <c r="ZQ20" s="252"/>
      <c r="ZR20" s="252"/>
      <c r="ZS20" s="252"/>
      <c r="ZT20" s="252"/>
      <c r="ZU20" s="252"/>
      <c r="ZV20" s="252"/>
      <c r="ZW20" s="252"/>
      <c r="ZX20" s="252"/>
      <c r="ZY20" s="252"/>
      <c r="ZZ20" s="252"/>
      <c r="AAA20" s="252"/>
      <c r="AAB20" s="252"/>
      <c r="AAC20" s="252"/>
      <c r="AAD20" s="252"/>
      <c r="AAE20" s="252"/>
      <c r="AAF20" s="252"/>
      <c r="AAG20" s="252"/>
      <c r="AAH20" s="252"/>
      <c r="AAI20" s="252"/>
      <c r="AAJ20" s="252"/>
      <c r="AAK20" s="252"/>
      <c r="AAL20" s="252"/>
      <c r="AAM20" s="252"/>
      <c r="AAN20" s="252"/>
      <c r="AAO20" s="252"/>
      <c r="AAP20" s="252"/>
      <c r="AAQ20" s="252"/>
      <c r="AAR20" s="252"/>
      <c r="AAS20" s="252"/>
      <c r="AAT20" s="252"/>
      <c r="AAU20" s="252"/>
      <c r="AAV20" s="252"/>
      <c r="AAW20" s="252"/>
      <c r="AAX20" s="252"/>
      <c r="AAY20" s="252"/>
      <c r="AAZ20" s="252"/>
      <c r="ABA20" s="252"/>
      <c r="ABB20" s="252"/>
      <c r="ABC20" s="252"/>
      <c r="ABD20" s="252"/>
      <c r="ABE20" s="252"/>
      <c r="ABF20" s="252"/>
      <c r="ABG20" s="252"/>
      <c r="ABH20" s="252"/>
      <c r="ABI20" s="252"/>
      <c r="ABJ20" s="252"/>
      <c r="ABK20" s="252"/>
      <c r="ABL20" s="252"/>
      <c r="ABM20" s="252"/>
      <c r="ABN20" s="252"/>
      <c r="ABO20" s="252"/>
      <c r="ABP20" s="252"/>
      <c r="ABQ20" s="252"/>
      <c r="ABR20" s="252"/>
      <c r="ABS20" s="252"/>
      <c r="ABT20" s="252"/>
      <c r="ABU20" s="252"/>
      <c r="ABV20" s="252"/>
      <c r="ABW20" s="252"/>
      <c r="ABX20" s="252"/>
      <c r="ABY20" s="252"/>
      <c r="ABZ20" s="252"/>
      <c r="ACA20" s="252"/>
      <c r="ACB20" s="252"/>
      <c r="ACC20" s="252"/>
      <c r="ACD20" s="252"/>
      <c r="ACE20" s="252"/>
      <c r="ACF20" s="252"/>
      <c r="ACG20" s="252"/>
      <c r="ACH20" s="252"/>
      <c r="ACI20" s="252"/>
      <c r="ACJ20" s="252"/>
      <c r="ACK20" s="252"/>
      <c r="ACL20" s="252"/>
      <c r="ACM20" s="252"/>
      <c r="ACN20" s="252"/>
      <c r="ACO20" s="252"/>
      <c r="ACP20" s="252"/>
      <c r="ACQ20" s="252"/>
      <c r="ACR20" s="252"/>
      <c r="ACS20" s="252"/>
      <c r="ACT20" s="252"/>
      <c r="ACU20" s="252"/>
      <c r="ACV20" s="252"/>
      <c r="ACW20" s="252"/>
      <c r="ACX20" s="252"/>
      <c r="ACY20" s="252"/>
      <c r="ACZ20" s="252"/>
      <c r="ADA20" s="252"/>
      <c r="ADB20" s="252"/>
      <c r="ADC20" s="252"/>
      <c r="ADD20" s="252"/>
      <c r="ADE20" s="252"/>
      <c r="ADF20" s="252"/>
      <c r="ADG20" s="252"/>
      <c r="ADH20" s="252"/>
      <c r="ADI20" s="252"/>
      <c r="ADJ20" s="252"/>
      <c r="ADK20" s="252"/>
      <c r="ADL20" s="252"/>
      <c r="ADM20" s="252"/>
      <c r="ADN20" s="252"/>
      <c r="ADO20" s="252"/>
      <c r="ADP20" s="252"/>
      <c r="ADQ20" s="252"/>
      <c r="ADR20" s="252"/>
      <c r="ADS20" s="252"/>
      <c r="ADT20" s="252"/>
      <c r="ADU20" s="252"/>
      <c r="ADV20" s="252"/>
      <c r="ADW20" s="252"/>
      <c r="ADX20" s="252"/>
      <c r="ADY20" s="252"/>
      <c r="ADZ20" s="252"/>
      <c r="AEA20" s="252"/>
      <c r="AEB20" s="252"/>
      <c r="AEC20" s="252"/>
      <c r="AED20" s="252"/>
      <c r="AEE20" s="252"/>
      <c r="AEF20" s="252"/>
      <c r="AEG20" s="252"/>
      <c r="AEH20" s="252"/>
      <c r="AEI20" s="252"/>
      <c r="AEJ20" s="252"/>
      <c r="AEK20" s="252"/>
      <c r="AEL20" s="252"/>
      <c r="AEM20" s="252"/>
      <c r="AEN20" s="252"/>
      <c r="AEO20" s="252"/>
      <c r="AEP20" s="252"/>
      <c r="AEQ20" s="252"/>
      <c r="AER20" s="252"/>
      <c r="AES20" s="252"/>
      <c r="AET20" s="252"/>
      <c r="AEU20" s="252"/>
      <c r="AEV20" s="252"/>
      <c r="AEW20" s="252"/>
      <c r="AEX20" s="252"/>
      <c r="AEY20" s="252"/>
      <c r="AEZ20" s="252"/>
      <c r="AFA20" s="252"/>
      <c r="AFB20" s="252"/>
      <c r="AFC20" s="252"/>
      <c r="AFD20" s="252"/>
      <c r="AFE20" s="252"/>
      <c r="AFF20" s="252"/>
      <c r="AFG20" s="252"/>
      <c r="AFH20" s="252"/>
      <c r="AFI20" s="252"/>
      <c r="AFJ20" s="252"/>
      <c r="AFK20" s="252"/>
      <c r="AFL20" s="252"/>
      <c r="AFM20" s="252"/>
      <c r="AFN20" s="252"/>
      <c r="AFO20" s="252"/>
      <c r="AFP20" s="252"/>
      <c r="AFQ20" s="252"/>
      <c r="AFR20" s="252"/>
      <c r="AFS20" s="252"/>
      <c r="AFT20" s="252"/>
      <c r="AFU20" s="252"/>
      <c r="AFV20" s="252"/>
      <c r="AFW20" s="252"/>
      <c r="AFX20" s="252"/>
      <c r="AFY20" s="252"/>
      <c r="AFZ20" s="252"/>
      <c r="AGA20" s="252"/>
      <c r="AGB20" s="252"/>
      <c r="AGC20" s="252"/>
      <c r="AGD20" s="252"/>
      <c r="AGE20" s="252"/>
      <c r="AGF20" s="252"/>
      <c r="AGG20" s="252"/>
      <c r="AGH20" s="252"/>
      <c r="AGI20" s="252"/>
      <c r="AGJ20" s="252"/>
      <c r="AGK20" s="252"/>
      <c r="AGL20" s="252"/>
      <c r="AGM20" s="252"/>
      <c r="AGN20" s="252"/>
      <c r="AGO20" s="252"/>
      <c r="AGP20" s="252"/>
      <c r="AGQ20" s="252"/>
      <c r="AGR20" s="252"/>
      <c r="AGS20" s="252"/>
      <c r="AGT20" s="252"/>
      <c r="AGU20" s="252"/>
      <c r="AGV20" s="252"/>
      <c r="AGW20" s="252"/>
      <c r="AGX20" s="252"/>
      <c r="AGY20" s="252"/>
      <c r="AGZ20" s="252"/>
      <c r="AHA20" s="252"/>
      <c r="AHB20" s="252"/>
      <c r="AHC20" s="252"/>
      <c r="AHD20" s="252"/>
      <c r="AHE20" s="252"/>
      <c r="AHF20" s="252"/>
      <c r="AHG20" s="252"/>
      <c r="AHH20" s="252"/>
      <c r="AHI20" s="252"/>
      <c r="AHJ20" s="252"/>
      <c r="AHK20" s="252"/>
      <c r="AHL20" s="252"/>
      <c r="AHM20" s="252"/>
      <c r="AHN20" s="252"/>
      <c r="AHO20" s="252"/>
      <c r="AHP20" s="252"/>
      <c r="AHQ20" s="252"/>
      <c r="AHR20" s="252"/>
      <c r="AHS20" s="252"/>
      <c r="AHT20" s="252"/>
      <c r="AHU20" s="252"/>
      <c r="AHV20" s="252"/>
      <c r="AHW20" s="252"/>
      <c r="AHX20" s="252"/>
      <c r="AHY20" s="252"/>
      <c r="AHZ20" s="252"/>
      <c r="AIA20" s="252"/>
      <c r="AIB20" s="252"/>
      <c r="AIC20" s="252"/>
      <c r="AID20" s="252"/>
      <c r="AIE20" s="252"/>
      <c r="AIF20" s="252"/>
      <c r="AIG20" s="252"/>
      <c r="AIH20" s="252"/>
      <c r="AII20" s="252"/>
      <c r="AIJ20" s="252"/>
      <c r="AIK20" s="252"/>
      <c r="AIL20" s="252"/>
      <c r="AIM20" s="252"/>
      <c r="AIN20" s="252"/>
      <c r="AIO20" s="252"/>
      <c r="AIP20" s="252"/>
      <c r="AIQ20" s="252"/>
      <c r="AIR20" s="252"/>
      <c r="AIS20" s="252"/>
      <c r="AIT20" s="252"/>
      <c r="AIU20" s="252"/>
      <c r="AIV20" s="252"/>
      <c r="AIW20" s="252"/>
      <c r="AIX20" s="252"/>
      <c r="AIY20" s="252"/>
      <c r="AIZ20" s="252"/>
      <c r="AJA20" s="252"/>
      <c r="AJB20" s="252"/>
      <c r="AJC20" s="252"/>
      <c r="AJD20" s="252"/>
      <c r="AJE20" s="252"/>
      <c r="AJF20" s="252"/>
      <c r="AJG20" s="252"/>
      <c r="AJH20" s="252"/>
      <c r="AJI20" s="252"/>
      <c r="AJJ20" s="252"/>
      <c r="AJK20" s="252"/>
      <c r="AJL20" s="252"/>
      <c r="AJM20" s="252"/>
      <c r="AJN20" s="252"/>
      <c r="AJO20" s="252"/>
      <c r="AJP20" s="252"/>
      <c r="AJQ20" s="252"/>
      <c r="AJR20" s="252"/>
      <c r="AJS20" s="252"/>
      <c r="AJT20" s="252"/>
      <c r="AJU20" s="252"/>
      <c r="AJV20" s="252"/>
      <c r="AJW20" s="252"/>
      <c r="AJX20" s="252"/>
      <c r="AJY20" s="252"/>
      <c r="AJZ20" s="252"/>
      <c r="AKA20" s="252"/>
      <c r="AKB20" s="252"/>
      <c r="AKC20" s="252"/>
      <c r="AKD20" s="252"/>
      <c r="AKE20" s="252"/>
      <c r="AKF20" s="252"/>
      <c r="AKG20" s="252"/>
      <c r="AKH20" s="252"/>
      <c r="AKI20" s="252"/>
      <c r="AKJ20" s="252"/>
      <c r="AKK20" s="252"/>
      <c r="AKL20" s="252"/>
      <c r="AKM20" s="252"/>
      <c r="AKN20" s="252"/>
      <c r="AKO20" s="252"/>
      <c r="AKP20" s="252"/>
      <c r="AKQ20" s="252"/>
      <c r="AKR20" s="252"/>
      <c r="AKS20" s="252"/>
      <c r="AKT20" s="252"/>
      <c r="AKU20" s="252"/>
      <c r="AKV20" s="252"/>
      <c r="AKW20" s="252"/>
      <c r="AKX20" s="252"/>
      <c r="AKY20" s="252"/>
      <c r="AKZ20" s="252"/>
      <c r="ALA20" s="252"/>
      <c r="ALB20" s="252"/>
      <c r="ALC20" s="252"/>
      <c r="ALD20" s="252"/>
      <c r="ALE20" s="252"/>
      <c r="ALF20" s="252"/>
      <c r="ALG20" s="252"/>
      <c r="ALH20" s="252"/>
      <c r="ALI20" s="252"/>
      <c r="ALJ20" s="252"/>
      <c r="ALK20" s="252"/>
      <c r="ALL20" s="252"/>
      <c r="ALM20" s="252"/>
      <c r="ALN20" s="252"/>
      <c r="ALO20" s="252"/>
      <c r="ALP20" s="252"/>
      <c r="ALQ20" s="252"/>
      <c r="ALR20" s="252"/>
      <c r="ALS20" s="252"/>
      <c r="ALT20" s="252"/>
      <c r="ALU20" s="252"/>
      <c r="ALV20" s="252"/>
      <c r="ALW20" s="252"/>
      <c r="ALX20" s="252"/>
      <c r="ALY20" s="252"/>
      <c r="ALZ20" s="252"/>
      <c r="AMA20" s="252"/>
      <c r="AMB20" s="252"/>
      <c r="AMC20" s="252"/>
      <c r="AMD20" s="252"/>
      <c r="AME20" s="252"/>
      <c r="AMF20" s="252"/>
      <c r="AMG20" s="252"/>
      <c r="AMH20" s="252"/>
      <c r="AMI20" s="252"/>
      <c r="AMJ20" s="253"/>
    </row>
    <row r="21" customFormat="false" ht="17.25" hidden="false" customHeight="true" outlineLevel="0" collapsed="false">
      <c r="A21" s="248" t="s">
        <v>448</v>
      </c>
      <c r="B21" s="251"/>
      <c r="C21" s="251"/>
      <c r="D21" s="251"/>
      <c r="E21" s="251"/>
      <c r="F21" s="254"/>
      <c r="G21" s="254"/>
      <c r="H21" s="248" t="s">
        <v>448</v>
      </c>
      <c r="I21" s="254"/>
      <c r="J21" s="254"/>
      <c r="K21" s="254"/>
      <c r="L21" s="254"/>
      <c r="M21" s="251"/>
      <c r="N21" s="251"/>
      <c r="O21" s="254"/>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253"/>
      <c r="BC21" s="253"/>
      <c r="BD21" s="253"/>
      <c r="BE21" s="253"/>
      <c r="BF21" s="253"/>
      <c r="BG21" s="253"/>
      <c r="BH21" s="253"/>
      <c r="BI21" s="253"/>
      <c r="BJ21" s="253"/>
      <c r="BK21" s="253"/>
      <c r="BL21" s="253"/>
      <c r="BM21" s="253"/>
      <c r="BN21" s="253"/>
      <c r="BO21" s="253"/>
      <c r="BP21" s="253"/>
      <c r="BQ21" s="253"/>
      <c r="BR21" s="253"/>
      <c r="BS21" s="253"/>
      <c r="BT21" s="253"/>
      <c r="BU21" s="253"/>
      <c r="BV21" s="253"/>
      <c r="BW21" s="253"/>
      <c r="BX21" s="253"/>
      <c r="BY21" s="253"/>
      <c r="BZ21" s="253"/>
      <c r="CA21" s="253"/>
      <c r="CB21" s="253"/>
      <c r="CC21" s="253"/>
      <c r="CD21" s="253"/>
      <c r="CE21" s="253"/>
      <c r="CF21" s="253"/>
      <c r="CG21" s="253"/>
      <c r="CH21" s="253"/>
      <c r="CI21" s="253"/>
      <c r="CJ21" s="253"/>
      <c r="CK21" s="253"/>
      <c r="CL21" s="253"/>
      <c r="CM21" s="253"/>
      <c r="CN21" s="253"/>
      <c r="CO21" s="253"/>
      <c r="CP21" s="253"/>
      <c r="CQ21" s="253"/>
      <c r="CR21" s="253"/>
      <c r="CS21" s="253"/>
      <c r="CT21" s="253"/>
      <c r="CU21" s="253"/>
      <c r="CV21" s="253"/>
      <c r="CW21" s="253"/>
      <c r="CX21" s="253"/>
      <c r="CY21" s="253"/>
      <c r="CZ21" s="253"/>
      <c r="DA21" s="253"/>
      <c r="DB21" s="253"/>
      <c r="DC21" s="253"/>
      <c r="DD21" s="253"/>
      <c r="DE21" s="253"/>
      <c r="DF21" s="253"/>
      <c r="DG21" s="253"/>
      <c r="DH21" s="253"/>
      <c r="DI21" s="253"/>
      <c r="DJ21" s="253"/>
      <c r="DK21" s="253"/>
      <c r="DL21" s="253"/>
      <c r="DM21" s="253"/>
      <c r="DN21" s="253"/>
      <c r="DO21" s="253"/>
      <c r="DP21" s="253"/>
      <c r="DQ21" s="253"/>
      <c r="DR21" s="253"/>
      <c r="DS21" s="253"/>
      <c r="DT21" s="253"/>
      <c r="DU21" s="253"/>
      <c r="DV21" s="253"/>
      <c r="DW21" s="253"/>
      <c r="DX21" s="253"/>
      <c r="DY21" s="253"/>
      <c r="DZ21" s="253"/>
      <c r="EA21" s="253"/>
      <c r="EB21" s="253"/>
      <c r="EC21" s="253"/>
      <c r="ED21" s="253"/>
      <c r="EE21" s="253"/>
      <c r="EF21" s="253"/>
      <c r="EG21" s="253"/>
      <c r="EH21" s="253"/>
      <c r="EI21" s="253"/>
      <c r="EJ21" s="253"/>
      <c r="EK21" s="253"/>
      <c r="EL21" s="253"/>
      <c r="EM21" s="253"/>
      <c r="EN21" s="253"/>
      <c r="EO21" s="253"/>
      <c r="EP21" s="253"/>
      <c r="EQ21" s="253"/>
      <c r="ER21" s="253"/>
      <c r="ES21" s="253"/>
      <c r="ET21" s="253"/>
      <c r="EU21" s="253"/>
      <c r="EV21" s="253"/>
      <c r="EW21" s="253"/>
      <c r="EX21" s="253"/>
      <c r="EY21" s="253"/>
      <c r="EZ21" s="253"/>
      <c r="FA21" s="253"/>
      <c r="FB21" s="253"/>
      <c r="FC21" s="253"/>
      <c r="FD21" s="253"/>
      <c r="FE21" s="253"/>
      <c r="FF21" s="253"/>
      <c r="FG21" s="253"/>
      <c r="FH21" s="253"/>
      <c r="FI21" s="253"/>
      <c r="FJ21" s="253"/>
      <c r="FK21" s="253"/>
      <c r="FL21" s="253"/>
      <c r="FM21" s="253"/>
      <c r="FN21" s="253"/>
      <c r="FO21" s="253"/>
      <c r="FP21" s="253"/>
      <c r="FQ21" s="253"/>
      <c r="FR21" s="253"/>
      <c r="FS21" s="253"/>
      <c r="FT21" s="253"/>
      <c r="FU21" s="253"/>
      <c r="FV21" s="253"/>
      <c r="FW21" s="253"/>
      <c r="FX21" s="253"/>
      <c r="FY21" s="253"/>
      <c r="FZ21" s="253"/>
      <c r="GA21" s="253"/>
      <c r="GB21" s="253"/>
      <c r="GC21" s="253"/>
      <c r="GD21" s="253"/>
      <c r="GE21" s="253"/>
      <c r="GF21" s="253"/>
      <c r="GG21" s="253"/>
      <c r="GH21" s="253"/>
      <c r="GI21" s="253"/>
      <c r="GJ21" s="253"/>
      <c r="GK21" s="253"/>
      <c r="GL21" s="253"/>
      <c r="GM21" s="253"/>
      <c r="GN21" s="253"/>
      <c r="GO21" s="253"/>
      <c r="GP21" s="253"/>
      <c r="GQ21" s="253"/>
      <c r="GR21" s="253"/>
      <c r="GS21" s="253"/>
      <c r="GT21" s="253"/>
      <c r="GU21" s="253"/>
      <c r="GV21" s="253"/>
      <c r="GW21" s="253"/>
      <c r="GX21" s="253"/>
      <c r="GY21" s="253"/>
      <c r="GZ21" s="253"/>
      <c r="HA21" s="253"/>
      <c r="HB21" s="253"/>
      <c r="HC21" s="253"/>
      <c r="HD21" s="253"/>
      <c r="HE21" s="253"/>
      <c r="HF21" s="253"/>
      <c r="HG21" s="253"/>
      <c r="HH21" s="253"/>
      <c r="HI21" s="253"/>
      <c r="HJ21" s="253"/>
      <c r="HK21" s="253"/>
      <c r="HL21" s="253"/>
      <c r="HM21" s="253"/>
      <c r="HN21" s="253"/>
      <c r="HO21" s="253"/>
      <c r="HP21" s="253"/>
      <c r="HQ21" s="253"/>
      <c r="HR21" s="253"/>
      <c r="HS21" s="253"/>
      <c r="HT21" s="253"/>
      <c r="HU21" s="253"/>
      <c r="HV21" s="253"/>
      <c r="HW21" s="253"/>
      <c r="HX21" s="253"/>
      <c r="HY21" s="253"/>
      <c r="HZ21" s="253"/>
      <c r="IA21" s="253"/>
      <c r="IB21" s="253"/>
      <c r="IC21" s="253"/>
      <c r="ID21" s="253"/>
      <c r="IE21" s="253"/>
      <c r="IF21" s="253"/>
      <c r="IG21" s="253"/>
      <c r="IH21" s="253"/>
      <c r="II21" s="253"/>
      <c r="IJ21" s="253"/>
      <c r="IK21" s="253"/>
      <c r="IL21" s="253"/>
      <c r="IM21" s="253"/>
      <c r="IN21" s="253"/>
      <c r="IO21" s="253"/>
      <c r="IP21" s="253"/>
      <c r="IQ21" s="253"/>
      <c r="IR21" s="253"/>
      <c r="IS21" s="253"/>
      <c r="IT21" s="253"/>
      <c r="IU21" s="253"/>
      <c r="IV21" s="253"/>
      <c r="IW21" s="253"/>
      <c r="IX21" s="253"/>
      <c r="IY21" s="253"/>
      <c r="IZ21" s="253"/>
      <c r="JA21" s="253"/>
      <c r="JB21" s="253"/>
      <c r="JC21" s="253"/>
      <c r="JD21" s="253"/>
      <c r="JE21" s="253"/>
      <c r="JF21" s="253"/>
      <c r="JG21" s="253"/>
      <c r="JH21" s="253"/>
      <c r="JI21" s="253"/>
      <c r="JJ21" s="253"/>
      <c r="JK21" s="253"/>
      <c r="JL21" s="253"/>
      <c r="JM21" s="253"/>
      <c r="JN21" s="253"/>
      <c r="JO21" s="253"/>
      <c r="JP21" s="253"/>
      <c r="JQ21" s="253"/>
      <c r="JR21" s="253"/>
      <c r="JS21" s="253"/>
      <c r="JT21" s="253"/>
      <c r="JU21" s="253"/>
      <c r="JV21" s="253"/>
      <c r="JW21" s="253"/>
      <c r="JX21" s="253"/>
      <c r="JY21" s="253"/>
      <c r="JZ21" s="253"/>
      <c r="KA21" s="253"/>
      <c r="KB21" s="253"/>
      <c r="KC21" s="253"/>
      <c r="KD21" s="253"/>
      <c r="KE21" s="253"/>
      <c r="KF21" s="253"/>
      <c r="KG21" s="253"/>
      <c r="KH21" s="253"/>
      <c r="KI21" s="253"/>
      <c r="KJ21" s="253"/>
      <c r="KK21" s="253"/>
      <c r="KL21" s="253"/>
      <c r="KM21" s="253"/>
      <c r="KN21" s="253"/>
      <c r="KO21" s="253"/>
      <c r="KP21" s="253"/>
      <c r="KQ21" s="253"/>
      <c r="KR21" s="253"/>
      <c r="KS21" s="253"/>
      <c r="KT21" s="253"/>
      <c r="KU21" s="253"/>
      <c r="KV21" s="253"/>
      <c r="KW21" s="253"/>
      <c r="KX21" s="253"/>
      <c r="KY21" s="253"/>
      <c r="KZ21" s="253"/>
      <c r="LA21" s="253"/>
      <c r="LB21" s="253"/>
      <c r="LC21" s="253"/>
      <c r="LD21" s="253"/>
      <c r="LE21" s="253"/>
      <c r="LF21" s="253"/>
      <c r="LG21" s="253"/>
      <c r="LH21" s="253"/>
      <c r="LI21" s="253"/>
      <c r="LJ21" s="253"/>
      <c r="LK21" s="253"/>
      <c r="LL21" s="253"/>
      <c r="LM21" s="253"/>
      <c r="LN21" s="253"/>
      <c r="LO21" s="253"/>
      <c r="LP21" s="253"/>
      <c r="LQ21" s="253"/>
      <c r="LR21" s="253"/>
      <c r="LS21" s="253"/>
      <c r="LT21" s="253"/>
      <c r="LU21" s="253"/>
      <c r="LV21" s="253"/>
      <c r="LW21" s="253"/>
      <c r="LX21" s="253"/>
      <c r="LY21" s="253"/>
      <c r="LZ21" s="253"/>
      <c r="MA21" s="253"/>
      <c r="MB21" s="253"/>
      <c r="MC21" s="253"/>
      <c r="MD21" s="253"/>
      <c r="ME21" s="253"/>
      <c r="MF21" s="253"/>
      <c r="MG21" s="253"/>
      <c r="MH21" s="253"/>
      <c r="MI21" s="253"/>
      <c r="MJ21" s="253"/>
      <c r="MK21" s="253"/>
      <c r="ML21" s="253"/>
      <c r="MM21" s="253"/>
      <c r="MN21" s="253"/>
      <c r="MO21" s="253"/>
      <c r="MP21" s="253"/>
      <c r="MQ21" s="253"/>
      <c r="MR21" s="253"/>
      <c r="MS21" s="253"/>
      <c r="MT21" s="253"/>
      <c r="MU21" s="253"/>
      <c r="MV21" s="253"/>
      <c r="MW21" s="253"/>
      <c r="MX21" s="253"/>
      <c r="MY21" s="253"/>
      <c r="MZ21" s="253"/>
      <c r="NA21" s="253"/>
      <c r="NB21" s="253"/>
      <c r="NC21" s="253"/>
      <c r="ND21" s="253"/>
      <c r="NE21" s="253"/>
      <c r="NF21" s="253"/>
      <c r="NG21" s="253"/>
      <c r="NH21" s="253"/>
      <c r="NI21" s="253"/>
      <c r="NJ21" s="253"/>
      <c r="NK21" s="253"/>
      <c r="NL21" s="253"/>
      <c r="NM21" s="253"/>
      <c r="NN21" s="253"/>
      <c r="NO21" s="253"/>
      <c r="NP21" s="253"/>
      <c r="NQ21" s="253"/>
      <c r="NR21" s="253"/>
      <c r="NS21" s="253"/>
      <c r="NT21" s="253"/>
      <c r="NU21" s="253"/>
      <c r="NV21" s="253"/>
      <c r="NW21" s="253"/>
      <c r="NX21" s="253"/>
      <c r="NY21" s="253"/>
      <c r="NZ21" s="253"/>
      <c r="OA21" s="253"/>
      <c r="OB21" s="253"/>
      <c r="OC21" s="253"/>
      <c r="OD21" s="253"/>
      <c r="OE21" s="253"/>
      <c r="OF21" s="253"/>
      <c r="OG21" s="253"/>
      <c r="OH21" s="253"/>
      <c r="OI21" s="253"/>
      <c r="OJ21" s="253"/>
      <c r="OK21" s="253"/>
      <c r="OL21" s="253"/>
      <c r="OM21" s="253"/>
      <c r="ON21" s="253"/>
      <c r="OO21" s="253"/>
      <c r="OP21" s="253"/>
      <c r="OQ21" s="253"/>
      <c r="OR21" s="253"/>
      <c r="OS21" s="253"/>
      <c r="OT21" s="253"/>
      <c r="OU21" s="253"/>
      <c r="OV21" s="253"/>
      <c r="OW21" s="253"/>
      <c r="OX21" s="253"/>
      <c r="OY21" s="253"/>
      <c r="OZ21" s="253"/>
      <c r="PA21" s="253"/>
      <c r="PB21" s="253"/>
      <c r="PC21" s="253"/>
      <c r="PD21" s="253"/>
      <c r="PE21" s="253"/>
      <c r="PF21" s="253"/>
      <c r="PG21" s="253"/>
      <c r="PH21" s="253"/>
      <c r="PI21" s="253"/>
      <c r="PJ21" s="253"/>
      <c r="PK21" s="253"/>
      <c r="PL21" s="253"/>
      <c r="PM21" s="253"/>
      <c r="PN21" s="253"/>
      <c r="PO21" s="253"/>
      <c r="PP21" s="253"/>
      <c r="PQ21" s="253"/>
      <c r="PR21" s="253"/>
      <c r="PS21" s="253"/>
      <c r="PT21" s="253"/>
      <c r="PU21" s="253"/>
      <c r="PV21" s="253"/>
      <c r="PW21" s="253"/>
      <c r="PX21" s="253"/>
      <c r="PY21" s="253"/>
      <c r="PZ21" s="253"/>
      <c r="QA21" s="253"/>
      <c r="QB21" s="253"/>
      <c r="QC21" s="253"/>
      <c r="QD21" s="253"/>
      <c r="QE21" s="253"/>
      <c r="QF21" s="253"/>
      <c r="QG21" s="253"/>
      <c r="QH21" s="253"/>
      <c r="QI21" s="253"/>
      <c r="QJ21" s="253"/>
      <c r="QK21" s="253"/>
      <c r="QL21" s="253"/>
      <c r="QM21" s="253"/>
      <c r="QN21" s="253"/>
      <c r="QO21" s="253"/>
      <c r="QP21" s="253"/>
      <c r="QQ21" s="253"/>
      <c r="QR21" s="253"/>
      <c r="QS21" s="253"/>
      <c r="QT21" s="253"/>
      <c r="QU21" s="253"/>
      <c r="QV21" s="253"/>
      <c r="QW21" s="253"/>
      <c r="QX21" s="253"/>
      <c r="QY21" s="253"/>
      <c r="QZ21" s="253"/>
      <c r="RA21" s="253"/>
      <c r="RB21" s="253"/>
      <c r="RC21" s="253"/>
      <c r="RD21" s="253"/>
      <c r="RE21" s="253"/>
      <c r="RF21" s="253"/>
      <c r="RG21" s="253"/>
      <c r="RH21" s="253"/>
      <c r="RI21" s="253"/>
      <c r="RJ21" s="253"/>
      <c r="RK21" s="253"/>
      <c r="RL21" s="253"/>
      <c r="RM21" s="253"/>
      <c r="RN21" s="253"/>
      <c r="RO21" s="253"/>
      <c r="RP21" s="253"/>
      <c r="RQ21" s="253"/>
      <c r="RR21" s="253"/>
      <c r="RS21" s="253"/>
      <c r="RT21" s="253"/>
      <c r="RU21" s="253"/>
      <c r="RV21" s="253"/>
      <c r="RW21" s="253"/>
      <c r="RX21" s="253"/>
      <c r="RY21" s="253"/>
      <c r="RZ21" s="253"/>
      <c r="SA21" s="253"/>
      <c r="SB21" s="253"/>
      <c r="SC21" s="253"/>
      <c r="SD21" s="253"/>
      <c r="SE21" s="253"/>
      <c r="SF21" s="253"/>
      <c r="SG21" s="253"/>
      <c r="SH21" s="253"/>
      <c r="SI21" s="253"/>
      <c r="SJ21" s="253"/>
      <c r="SK21" s="253"/>
      <c r="SL21" s="253"/>
      <c r="SM21" s="253"/>
      <c r="SN21" s="253"/>
      <c r="SO21" s="253"/>
      <c r="SP21" s="253"/>
      <c r="SQ21" s="253"/>
      <c r="SR21" s="253"/>
      <c r="SS21" s="253"/>
      <c r="ST21" s="253"/>
      <c r="SU21" s="253"/>
      <c r="SV21" s="253"/>
      <c r="SW21" s="253"/>
      <c r="SX21" s="253"/>
      <c r="SY21" s="253"/>
      <c r="SZ21" s="253"/>
      <c r="TA21" s="253"/>
      <c r="TB21" s="253"/>
      <c r="TC21" s="253"/>
      <c r="TD21" s="253"/>
      <c r="TE21" s="253"/>
      <c r="TF21" s="253"/>
      <c r="TG21" s="253"/>
      <c r="TH21" s="253"/>
      <c r="TI21" s="253"/>
      <c r="TJ21" s="253"/>
      <c r="TK21" s="253"/>
      <c r="TL21" s="253"/>
      <c r="TM21" s="253"/>
      <c r="TN21" s="253"/>
      <c r="TO21" s="253"/>
      <c r="TP21" s="253"/>
      <c r="TQ21" s="253"/>
      <c r="TR21" s="253"/>
      <c r="TS21" s="253"/>
      <c r="TT21" s="253"/>
      <c r="TU21" s="253"/>
      <c r="TV21" s="253"/>
      <c r="TW21" s="253"/>
      <c r="TX21" s="253"/>
      <c r="TY21" s="253"/>
      <c r="TZ21" s="253"/>
      <c r="UA21" s="253"/>
      <c r="UB21" s="253"/>
      <c r="UC21" s="253"/>
      <c r="UD21" s="253"/>
      <c r="UE21" s="253"/>
      <c r="UF21" s="253"/>
      <c r="UG21" s="253"/>
      <c r="UH21" s="253"/>
      <c r="UI21" s="253"/>
      <c r="UJ21" s="253"/>
      <c r="UK21" s="253"/>
      <c r="UL21" s="253"/>
      <c r="UM21" s="253"/>
      <c r="UN21" s="253"/>
      <c r="UO21" s="253"/>
      <c r="UP21" s="253"/>
      <c r="UQ21" s="253"/>
      <c r="UR21" s="253"/>
      <c r="US21" s="253"/>
      <c r="UT21" s="253"/>
      <c r="UU21" s="253"/>
      <c r="UV21" s="253"/>
      <c r="UW21" s="253"/>
      <c r="UX21" s="253"/>
      <c r="UY21" s="253"/>
      <c r="UZ21" s="253"/>
      <c r="VA21" s="253"/>
      <c r="VB21" s="253"/>
      <c r="VC21" s="253"/>
      <c r="VD21" s="253"/>
      <c r="VE21" s="253"/>
      <c r="VF21" s="253"/>
      <c r="VG21" s="253"/>
      <c r="VH21" s="253"/>
      <c r="VI21" s="253"/>
      <c r="VJ21" s="253"/>
      <c r="VK21" s="253"/>
      <c r="VL21" s="253"/>
      <c r="VM21" s="253"/>
      <c r="VN21" s="253"/>
      <c r="VO21" s="253"/>
      <c r="VP21" s="253"/>
      <c r="VQ21" s="253"/>
      <c r="VR21" s="253"/>
      <c r="VS21" s="253"/>
      <c r="VT21" s="253"/>
      <c r="VU21" s="253"/>
      <c r="VV21" s="253"/>
      <c r="VW21" s="253"/>
      <c r="VX21" s="253"/>
      <c r="VY21" s="253"/>
      <c r="VZ21" s="253"/>
      <c r="WA21" s="253"/>
      <c r="WB21" s="253"/>
      <c r="WC21" s="253"/>
      <c r="WD21" s="253"/>
      <c r="WE21" s="253"/>
      <c r="WF21" s="253"/>
      <c r="WG21" s="253"/>
      <c r="WH21" s="253"/>
      <c r="WI21" s="253"/>
      <c r="WJ21" s="253"/>
      <c r="WK21" s="253"/>
      <c r="WL21" s="253"/>
      <c r="WM21" s="253"/>
      <c r="WN21" s="253"/>
      <c r="WO21" s="253"/>
      <c r="WP21" s="253"/>
      <c r="WQ21" s="253"/>
      <c r="WR21" s="253"/>
      <c r="WS21" s="253"/>
      <c r="WT21" s="253"/>
      <c r="WU21" s="253"/>
      <c r="WV21" s="253"/>
      <c r="WW21" s="253"/>
      <c r="WX21" s="253"/>
      <c r="WY21" s="253"/>
      <c r="WZ21" s="253"/>
      <c r="XA21" s="253"/>
      <c r="XB21" s="253"/>
      <c r="XC21" s="253"/>
      <c r="XD21" s="253"/>
      <c r="XE21" s="253"/>
      <c r="XF21" s="253"/>
      <c r="XG21" s="253"/>
      <c r="XH21" s="253"/>
      <c r="XI21" s="253"/>
      <c r="XJ21" s="253"/>
      <c r="XK21" s="253"/>
      <c r="XL21" s="253"/>
      <c r="XM21" s="253"/>
      <c r="XN21" s="253"/>
      <c r="XO21" s="253"/>
      <c r="XP21" s="253"/>
      <c r="XQ21" s="253"/>
      <c r="XR21" s="253"/>
      <c r="XS21" s="253"/>
      <c r="XT21" s="253"/>
      <c r="XU21" s="253"/>
      <c r="XV21" s="253"/>
      <c r="XW21" s="253"/>
      <c r="XX21" s="253"/>
      <c r="XY21" s="253"/>
      <c r="XZ21" s="253"/>
      <c r="YA21" s="253"/>
      <c r="YB21" s="253"/>
      <c r="YC21" s="253"/>
      <c r="YD21" s="253"/>
      <c r="YE21" s="253"/>
      <c r="YF21" s="253"/>
      <c r="YG21" s="253"/>
      <c r="YH21" s="253"/>
      <c r="YI21" s="253"/>
      <c r="YJ21" s="253"/>
      <c r="YK21" s="253"/>
      <c r="YL21" s="253"/>
      <c r="YM21" s="253"/>
      <c r="YN21" s="253"/>
      <c r="YO21" s="253"/>
      <c r="YP21" s="253"/>
      <c r="YQ21" s="253"/>
      <c r="YR21" s="253"/>
      <c r="YS21" s="253"/>
      <c r="YT21" s="253"/>
      <c r="YU21" s="253"/>
      <c r="YV21" s="253"/>
      <c r="YW21" s="253"/>
      <c r="YX21" s="253"/>
      <c r="YY21" s="253"/>
      <c r="YZ21" s="253"/>
      <c r="ZA21" s="253"/>
      <c r="ZB21" s="253"/>
      <c r="ZC21" s="253"/>
      <c r="ZD21" s="253"/>
      <c r="ZE21" s="253"/>
      <c r="ZF21" s="253"/>
      <c r="ZG21" s="253"/>
      <c r="ZH21" s="253"/>
      <c r="ZI21" s="253"/>
      <c r="ZJ21" s="253"/>
      <c r="ZK21" s="253"/>
      <c r="ZL21" s="253"/>
      <c r="ZM21" s="253"/>
      <c r="ZN21" s="253"/>
      <c r="ZO21" s="253"/>
      <c r="ZP21" s="253"/>
      <c r="ZQ21" s="253"/>
      <c r="ZR21" s="253"/>
      <c r="ZS21" s="253"/>
      <c r="ZT21" s="253"/>
      <c r="ZU21" s="253"/>
      <c r="ZV21" s="253"/>
      <c r="ZW21" s="253"/>
      <c r="ZX21" s="253"/>
      <c r="ZY21" s="253"/>
      <c r="ZZ21" s="253"/>
      <c r="AAA21" s="253"/>
      <c r="AAB21" s="253"/>
      <c r="AAC21" s="253"/>
      <c r="AAD21" s="253"/>
      <c r="AAE21" s="253"/>
      <c r="AAF21" s="253"/>
      <c r="AAG21" s="253"/>
      <c r="AAH21" s="253"/>
      <c r="AAI21" s="253"/>
      <c r="AAJ21" s="253"/>
      <c r="AAK21" s="253"/>
      <c r="AAL21" s="253"/>
      <c r="AAM21" s="253"/>
      <c r="AAN21" s="253"/>
      <c r="AAO21" s="253"/>
      <c r="AAP21" s="253"/>
      <c r="AAQ21" s="253"/>
      <c r="AAR21" s="253"/>
      <c r="AAS21" s="253"/>
      <c r="AAT21" s="253"/>
      <c r="AAU21" s="253"/>
      <c r="AAV21" s="253"/>
      <c r="AAW21" s="253"/>
      <c r="AAX21" s="253"/>
      <c r="AAY21" s="253"/>
      <c r="AAZ21" s="253"/>
      <c r="ABA21" s="253"/>
      <c r="ABB21" s="253"/>
      <c r="ABC21" s="253"/>
      <c r="ABD21" s="253"/>
      <c r="ABE21" s="253"/>
      <c r="ABF21" s="253"/>
      <c r="ABG21" s="253"/>
      <c r="ABH21" s="253"/>
      <c r="ABI21" s="253"/>
      <c r="ABJ21" s="253"/>
      <c r="ABK21" s="253"/>
      <c r="ABL21" s="253"/>
      <c r="ABM21" s="253"/>
      <c r="ABN21" s="253"/>
      <c r="ABO21" s="253"/>
      <c r="ABP21" s="253"/>
      <c r="ABQ21" s="253"/>
      <c r="ABR21" s="253"/>
      <c r="ABS21" s="253"/>
      <c r="ABT21" s="253"/>
      <c r="ABU21" s="253"/>
      <c r="ABV21" s="253"/>
      <c r="ABW21" s="253"/>
      <c r="ABX21" s="253"/>
      <c r="ABY21" s="253"/>
      <c r="ABZ21" s="253"/>
      <c r="ACA21" s="253"/>
      <c r="ACB21" s="253"/>
      <c r="ACC21" s="253"/>
      <c r="ACD21" s="253"/>
      <c r="ACE21" s="253"/>
      <c r="ACF21" s="253"/>
      <c r="ACG21" s="253"/>
      <c r="ACH21" s="253"/>
      <c r="ACI21" s="253"/>
      <c r="ACJ21" s="253"/>
      <c r="ACK21" s="253"/>
      <c r="ACL21" s="253"/>
      <c r="ACM21" s="253"/>
      <c r="ACN21" s="253"/>
      <c r="ACO21" s="253"/>
      <c r="ACP21" s="253"/>
      <c r="ACQ21" s="253"/>
      <c r="ACR21" s="253"/>
      <c r="ACS21" s="253"/>
      <c r="ACT21" s="253"/>
      <c r="ACU21" s="253"/>
      <c r="ACV21" s="253"/>
      <c r="ACW21" s="253"/>
      <c r="ACX21" s="253"/>
      <c r="ACY21" s="253"/>
      <c r="ACZ21" s="253"/>
      <c r="ADA21" s="253"/>
      <c r="ADB21" s="253"/>
      <c r="ADC21" s="253"/>
      <c r="ADD21" s="253"/>
      <c r="ADE21" s="253"/>
      <c r="ADF21" s="253"/>
      <c r="ADG21" s="253"/>
      <c r="ADH21" s="253"/>
      <c r="ADI21" s="253"/>
      <c r="ADJ21" s="253"/>
      <c r="ADK21" s="253"/>
      <c r="ADL21" s="253"/>
      <c r="ADM21" s="253"/>
      <c r="ADN21" s="253"/>
      <c r="ADO21" s="253"/>
      <c r="ADP21" s="253"/>
      <c r="ADQ21" s="253"/>
      <c r="ADR21" s="253"/>
      <c r="ADS21" s="253"/>
      <c r="ADT21" s="253"/>
      <c r="ADU21" s="253"/>
      <c r="ADV21" s="253"/>
      <c r="ADW21" s="253"/>
      <c r="ADX21" s="253"/>
      <c r="ADY21" s="253"/>
      <c r="ADZ21" s="253"/>
      <c r="AEA21" s="253"/>
      <c r="AEB21" s="253"/>
      <c r="AEC21" s="253"/>
      <c r="AED21" s="253"/>
      <c r="AEE21" s="253"/>
      <c r="AEF21" s="253"/>
      <c r="AEG21" s="253"/>
      <c r="AEH21" s="253"/>
      <c r="AEI21" s="253"/>
      <c r="AEJ21" s="253"/>
      <c r="AEK21" s="253"/>
      <c r="AEL21" s="253"/>
      <c r="AEM21" s="253"/>
      <c r="AEN21" s="253"/>
      <c r="AEO21" s="253"/>
      <c r="AEP21" s="253"/>
      <c r="AEQ21" s="253"/>
      <c r="AER21" s="253"/>
      <c r="AES21" s="253"/>
      <c r="AET21" s="253"/>
      <c r="AEU21" s="253"/>
      <c r="AEV21" s="253"/>
      <c r="AEW21" s="253"/>
      <c r="AEX21" s="253"/>
      <c r="AEY21" s="253"/>
      <c r="AEZ21" s="253"/>
      <c r="AFA21" s="253"/>
      <c r="AFB21" s="253"/>
      <c r="AFC21" s="253"/>
      <c r="AFD21" s="253"/>
      <c r="AFE21" s="253"/>
      <c r="AFF21" s="253"/>
      <c r="AFG21" s="253"/>
      <c r="AFH21" s="253"/>
      <c r="AFI21" s="253"/>
      <c r="AFJ21" s="253"/>
      <c r="AFK21" s="253"/>
      <c r="AFL21" s="253"/>
      <c r="AFM21" s="253"/>
      <c r="AFN21" s="253"/>
      <c r="AFO21" s="253"/>
      <c r="AFP21" s="253"/>
      <c r="AFQ21" s="253"/>
      <c r="AFR21" s="253"/>
      <c r="AFS21" s="253"/>
      <c r="AFT21" s="253"/>
      <c r="AFU21" s="253"/>
      <c r="AFV21" s="253"/>
      <c r="AFW21" s="253"/>
      <c r="AFX21" s="253"/>
      <c r="AFY21" s="253"/>
      <c r="AFZ21" s="253"/>
      <c r="AGA21" s="253"/>
      <c r="AGB21" s="253"/>
      <c r="AGC21" s="253"/>
      <c r="AGD21" s="253"/>
      <c r="AGE21" s="253"/>
      <c r="AGF21" s="253"/>
      <c r="AGG21" s="253"/>
      <c r="AGH21" s="253"/>
      <c r="AGI21" s="253"/>
      <c r="AGJ21" s="253"/>
      <c r="AGK21" s="253"/>
      <c r="AGL21" s="253"/>
      <c r="AGM21" s="253"/>
      <c r="AGN21" s="253"/>
      <c r="AGO21" s="253"/>
      <c r="AGP21" s="253"/>
      <c r="AGQ21" s="253"/>
      <c r="AGR21" s="253"/>
      <c r="AGS21" s="253"/>
      <c r="AGT21" s="253"/>
      <c r="AGU21" s="253"/>
      <c r="AGV21" s="253"/>
      <c r="AGW21" s="253"/>
      <c r="AGX21" s="253"/>
      <c r="AGY21" s="253"/>
      <c r="AGZ21" s="253"/>
      <c r="AHA21" s="253"/>
      <c r="AHB21" s="253"/>
      <c r="AHC21" s="253"/>
      <c r="AHD21" s="253"/>
      <c r="AHE21" s="253"/>
      <c r="AHF21" s="253"/>
      <c r="AHG21" s="253"/>
      <c r="AHH21" s="253"/>
      <c r="AHI21" s="253"/>
      <c r="AHJ21" s="253"/>
      <c r="AHK21" s="253"/>
      <c r="AHL21" s="253"/>
      <c r="AHM21" s="253"/>
      <c r="AHN21" s="253"/>
      <c r="AHO21" s="253"/>
      <c r="AHP21" s="253"/>
      <c r="AHQ21" s="253"/>
      <c r="AHR21" s="253"/>
      <c r="AHS21" s="253"/>
      <c r="AHT21" s="253"/>
      <c r="AHU21" s="253"/>
      <c r="AHV21" s="253"/>
      <c r="AHW21" s="253"/>
      <c r="AHX21" s="253"/>
      <c r="AHY21" s="253"/>
      <c r="AHZ21" s="253"/>
      <c r="AIA21" s="253"/>
      <c r="AIB21" s="253"/>
      <c r="AIC21" s="253"/>
      <c r="AID21" s="253"/>
      <c r="AIE21" s="253"/>
      <c r="AIF21" s="253"/>
      <c r="AIG21" s="253"/>
      <c r="AIH21" s="253"/>
      <c r="AII21" s="253"/>
      <c r="AIJ21" s="253"/>
      <c r="AIK21" s="253"/>
      <c r="AIL21" s="253"/>
      <c r="AIM21" s="253"/>
      <c r="AIN21" s="253"/>
      <c r="AIO21" s="253"/>
      <c r="AIP21" s="253"/>
      <c r="AIQ21" s="253"/>
      <c r="AIR21" s="253"/>
      <c r="AIS21" s="253"/>
      <c r="AIT21" s="253"/>
      <c r="AIU21" s="253"/>
      <c r="AIV21" s="253"/>
      <c r="AIW21" s="253"/>
      <c r="AIX21" s="253"/>
      <c r="AIY21" s="253"/>
      <c r="AIZ21" s="253"/>
      <c r="AJA21" s="253"/>
      <c r="AJB21" s="253"/>
      <c r="AJC21" s="253"/>
      <c r="AJD21" s="253"/>
      <c r="AJE21" s="253"/>
      <c r="AJF21" s="253"/>
      <c r="AJG21" s="253"/>
      <c r="AJH21" s="253"/>
      <c r="AJI21" s="253"/>
      <c r="AJJ21" s="253"/>
      <c r="AJK21" s="253"/>
      <c r="AJL21" s="253"/>
      <c r="AJM21" s="253"/>
      <c r="AJN21" s="253"/>
      <c r="AJO21" s="253"/>
      <c r="AJP21" s="253"/>
      <c r="AJQ21" s="253"/>
      <c r="AJR21" s="253"/>
      <c r="AJS21" s="253"/>
      <c r="AJT21" s="253"/>
      <c r="AJU21" s="253"/>
      <c r="AJV21" s="253"/>
      <c r="AJW21" s="253"/>
      <c r="AJX21" s="253"/>
      <c r="AJY21" s="253"/>
      <c r="AJZ21" s="253"/>
      <c r="AKA21" s="253"/>
      <c r="AKB21" s="253"/>
      <c r="AKC21" s="253"/>
      <c r="AKD21" s="253"/>
      <c r="AKE21" s="253"/>
      <c r="AKF21" s="253"/>
      <c r="AKG21" s="253"/>
      <c r="AKH21" s="253"/>
      <c r="AKI21" s="253"/>
      <c r="AKJ21" s="253"/>
      <c r="AKK21" s="253"/>
      <c r="AKL21" s="253"/>
      <c r="AKM21" s="253"/>
      <c r="AKN21" s="253"/>
      <c r="AKO21" s="253"/>
      <c r="AKP21" s="253"/>
      <c r="AKQ21" s="253"/>
      <c r="AKR21" s="253"/>
      <c r="AKS21" s="253"/>
      <c r="AKT21" s="253"/>
      <c r="AKU21" s="253"/>
      <c r="AKV21" s="253"/>
      <c r="AKW21" s="253"/>
      <c r="AKX21" s="253"/>
      <c r="AKY21" s="253"/>
      <c r="AKZ21" s="253"/>
      <c r="ALA21" s="253"/>
      <c r="ALB21" s="253"/>
      <c r="ALC21" s="253"/>
      <c r="ALD21" s="253"/>
      <c r="ALE21" s="253"/>
      <c r="ALF21" s="253"/>
      <c r="ALG21" s="253"/>
      <c r="ALH21" s="253"/>
      <c r="ALI21" s="253"/>
      <c r="ALJ21" s="253"/>
      <c r="ALK21" s="253"/>
      <c r="ALL21" s="253"/>
      <c r="ALM21" s="253"/>
      <c r="ALN21" s="253"/>
      <c r="ALO21" s="253"/>
      <c r="ALP21" s="253"/>
      <c r="ALQ21" s="253"/>
      <c r="ALR21" s="253"/>
      <c r="ALS21" s="253"/>
      <c r="ALT21" s="253"/>
      <c r="ALU21" s="253"/>
      <c r="ALV21" s="253"/>
      <c r="ALW21" s="253"/>
      <c r="ALX21" s="253"/>
      <c r="ALY21" s="253"/>
      <c r="ALZ21" s="253"/>
      <c r="AMA21" s="253"/>
      <c r="AMB21" s="253"/>
      <c r="AMC21" s="253"/>
      <c r="AMD21" s="253"/>
      <c r="AME21" s="253"/>
      <c r="AMF21" s="253"/>
      <c r="AMG21" s="253"/>
      <c r="AMH21" s="253"/>
      <c r="AMI21" s="253"/>
      <c r="AMJ21" s="253"/>
    </row>
    <row r="22" customFormat="false" ht="17.25" hidden="false" customHeight="true" outlineLevel="0" collapsed="false">
      <c r="A22" s="248" t="s">
        <v>449</v>
      </c>
      <c r="B22" s="250" t="n">
        <v>932421</v>
      </c>
      <c r="C22" s="250" t="n">
        <v>2490378</v>
      </c>
      <c r="D22" s="250" t="n">
        <v>3472008</v>
      </c>
      <c r="E22" s="250" t="n">
        <v>3918745</v>
      </c>
      <c r="F22" s="250" t="n">
        <v>3959732</v>
      </c>
      <c r="G22" s="250" t="n">
        <v>4933874</v>
      </c>
      <c r="H22" s="248" t="s">
        <v>449</v>
      </c>
      <c r="I22" s="250" t="n">
        <v>5748392</v>
      </c>
      <c r="J22" s="250" t="n">
        <v>9280970</v>
      </c>
      <c r="K22" s="250" t="n">
        <v>27685198</v>
      </c>
      <c r="L22" s="250" t="n">
        <v>21743194</v>
      </c>
      <c r="M22" s="250" t="n">
        <v>16606399</v>
      </c>
      <c r="N22" s="250" t="n">
        <v>17547189</v>
      </c>
      <c r="O22" s="250" t="n">
        <v>22879450</v>
      </c>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c r="CH22" s="252"/>
      <c r="CI22" s="252"/>
      <c r="CJ22" s="252"/>
      <c r="CK22" s="252"/>
      <c r="CL22" s="252"/>
      <c r="CM22" s="252"/>
      <c r="CN22" s="252"/>
      <c r="CO22" s="252"/>
      <c r="CP22" s="252"/>
      <c r="CQ22" s="252"/>
      <c r="CR22" s="252"/>
      <c r="CS22" s="252"/>
      <c r="CT22" s="252"/>
      <c r="CU22" s="252"/>
      <c r="CV22" s="252"/>
      <c r="CW22" s="252"/>
      <c r="CX22" s="252"/>
      <c r="CY22" s="252"/>
      <c r="CZ22" s="252"/>
      <c r="DA22" s="252"/>
      <c r="DB22" s="252"/>
      <c r="DC22" s="252"/>
      <c r="DD22" s="252"/>
      <c r="DE22" s="252"/>
      <c r="DF22" s="252"/>
      <c r="DG22" s="252"/>
      <c r="DH22" s="252"/>
      <c r="DI22" s="252"/>
      <c r="DJ22" s="252"/>
      <c r="DK22" s="252"/>
      <c r="DL22" s="252"/>
      <c r="DM22" s="252"/>
      <c r="DN22" s="252"/>
      <c r="DO22" s="252"/>
      <c r="DP22" s="252"/>
      <c r="DQ22" s="252"/>
      <c r="DR22" s="252"/>
      <c r="DS22" s="252"/>
      <c r="DT22" s="252"/>
      <c r="DU22" s="252"/>
      <c r="DV22" s="252"/>
      <c r="DW22" s="252"/>
      <c r="DX22" s="252"/>
      <c r="DY22" s="252"/>
      <c r="DZ22" s="252"/>
      <c r="EA22" s="252"/>
      <c r="EB22" s="252"/>
      <c r="EC22" s="252"/>
      <c r="ED22" s="252"/>
      <c r="EE22" s="252"/>
      <c r="EF22" s="252"/>
      <c r="EG22" s="252"/>
      <c r="EH22" s="252"/>
      <c r="EI22" s="252"/>
      <c r="EJ22" s="252"/>
      <c r="EK22" s="252"/>
      <c r="EL22" s="252"/>
      <c r="EM22" s="252"/>
      <c r="EN22" s="252"/>
      <c r="EO22" s="252"/>
      <c r="EP22" s="252"/>
      <c r="EQ22" s="252"/>
      <c r="ER22" s="252"/>
      <c r="ES22" s="252"/>
      <c r="ET22" s="252"/>
      <c r="EU22" s="252"/>
      <c r="EV22" s="252"/>
      <c r="EW22" s="252"/>
      <c r="EX22" s="252"/>
      <c r="EY22" s="252"/>
      <c r="EZ22" s="252"/>
      <c r="FA22" s="252"/>
      <c r="FB22" s="252"/>
      <c r="FC22" s="252"/>
      <c r="FD22" s="252"/>
      <c r="FE22" s="252"/>
      <c r="FF22" s="252"/>
      <c r="FG22" s="252"/>
      <c r="FH22" s="252"/>
      <c r="FI22" s="252"/>
      <c r="FJ22" s="252"/>
      <c r="FK22" s="252"/>
      <c r="FL22" s="252"/>
      <c r="FM22" s="252"/>
      <c r="FN22" s="252"/>
      <c r="FO22" s="252"/>
      <c r="FP22" s="252"/>
      <c r="FQ22" s="252"/>
      <c r="FR22" s="252"/>
      <c r="FS22" s="252"/>
      <c r="FT22" s="252"/>
      <c r="FU22" s="252"/>
      <c r="FV22" s="252"/>
      <c r="FW22" s="252"/>
      <c r="FX22" s="252"/>
      <c r="FY22" s="252"/>
      <c r="FZ22" s="252"/>
      <c r="GA22" s="252"/>
      <c r="GB22" s="252"/>
      <c r="GC22" s="252"/>
      <c r="GD22" s="252"/>
      <c r="GE22" s="252"/>
      <c r="GF22" s="252"/>
      <c r="GG22" s="252"/>
      <c r="GH22" s="252"/>
      <c r="GI22" s="252"/>
      <c r="GJ22" s="252"/>
      <c r="GK22" s="252"/>
      <c r="GL22" s="252"/>
      <c r="GM22" s="252"/>
      <c r="GN22" s="252"/>
      <c r="GO22" s="252"/>
      <c r="GP22" s="252"/>
      <c r="GQ22" s="252"/>
      <c r="GR22" s="252"/>
      <c r="GS22" s="252"/>
      <c r="GT22" s="252"/>
      <c r="GU22" s="252"/>
      <c r="GV22" s="252"/>
      <c r="GW22" s="252"/>
      <c r="GX22" s="252"/>
      <c r="GY22" s="252"/>
      <c r="GZ22" s="252"/>
      <c r="HA22" s="252"/>
      <c r="HB22" s="252"/>
      <c r="HC22" s="252"/>
      <c r="HD22" s="252"/>
      <c r="HE22" s="252"/>
      <c r="HF22" s="252"/>
      <c r="HG22" s="252"/>
      <c r="HH22" s="252"/>
      <c r="HI22" s="252"/>
      <c r="HJ22" s="252"/>
      <c r="HK22" s="252"/>
      <c r="HL22" s="252"/>
      <c r="HM22" s="252"/>
      <c r="HN22" s="252"/>
      <c r="HO22" s="252"/>
      <c r="HP22" s="252"/>
      <c r="HQ22" s="252"/>
      <c r="HR22" s="252"/>
      <c r="HS22" s="252"/>
      <c r="HT22" s="252"/>
      <c r="HU22" s="252"/>
      <c r="HV22" s="252"/>
      <c r="HW22" s="252"/>
      <c r="HX22" s="252"/>
      <c r="HY22" s="252"/>
      <c r="HZ22" s="252"/>
      <c r="IA22" s="252"/>
      <c r="IB22" s="252"/>
      <c r="IC22" s="252"/>
      <c r="ID22" s="252"/>
      <c r="IE22" s="252"/>
      <c r="IF22" s="252"/>
      <c r="IG22" s="252"/>
      <c r="IH22" s="252"/>
      <c r="II22" s="252"/>
      <c r="IJ22" s="252"/>
      <c r="IK22" s="252"/>
      <c r="IL22" s="252"/>
      <c r="IM22" s="252"/>
      <c r="IN22" s="252"/>
      <c r="IO22" s="252"/>
      <c r="IP22" s="252"/>
      <c r="IQ22" s="252"/>
      <c r="IR22" s="252"/>
      <c r="IS22" s="252"/>
      <c r="IT22" s="252"/>
      <c r="IU22" s="252"/>
      <c r="IV22" s="252"/>
      <c r="IW22" s="252"/>
      <c r="IX22" s="252"/>
      <c r="IY22" s="252"/>
      <c r="IZ22" s="252"/>
      <c r="JA22" s="252"/>
      <c r="JB22" s="252"/>
      <c r="JC22" s="252"/>
      <c r="JD22" s="252"/>
      <c r="JE22" s="252"/>
      <c r="JF22" s="252"/>
      <c r="JG22" s="252"/>
      <c r="JH22" s="252"/>
      <c r="JI22" s="252"/>
      <c r="JJ22" s="252"/>
      <c r="JK22" s="252"/>
      <c r="JL22" s="252"/>
      <c r="JM22" s="252"/>
      <c r="JN22" s="252"/>
      <c r="JO22" s="252"/>
      <c r="JP22" s="252"/>
      <c r="JQ22" s="252"/>
      <c r="JR22" s="252"/>
      <c r="JS22" s="252"/>
      <c r="JT22" s="252"/>
      <c r="JU22" s="252"/>
      <c r="JV22" s="252"/>
      <c r="JW22" s="252"/>
      <c r="JX22" s="252"/>
      <c r="JY22" s="252"/>
      <c r="JZ22" s="252"/>
      <c r="KA22" s="252"/>
      <c r="KB22" s="252"/>
      <c r="KC22" s="252"/>
      <c r="KD22" s="252"/>
      <c r="KE22" s="252"/>
      <c r="KF22" s="252"/>
      <c r="KG22" s="252"/>
      <c r="KH22" s="252"/>
      <c r="KI22" s="252"/>
      <c r="KJ22" s="252"/>
      <c r="KK22" s="252"/>
      <c r="KL22" s="252"/>
      <c r="KM22" s="252"/>
      <c r="KN22" s="252"/>
      <c r="KO22" s="252"/>
      <c r="KP22" s="252"/>
      <c r="KQ22" s="252"/>
      <c r="KR22" s="252"/>
      <c r="KS22" s="252"/>
      <c r="KT22" s="252"/>
      <c r="KU22" s="252"/>
      <c r="KV22" s="252"/>
      <c r="KW22" s="252"/>
      <c r="KX22" s="252"/>
      <c r="KY22" s="252"/>
      <c r="KZ22" s="252"/>
      <c r="LA22" s="252"/>
      <c r="LB22" s="252"/>
      <c r="LC22" s="252"/>
      <c r="LD22" s="252"/>
      <c r="LE22" s="252"/>
      <c r="LF22" s="252"/>
      <c r="LG22" s="252"/>
      <c r="LH22" s="252"/>
      <c r="LI22" s="252"/>
      <c r="LJ22" s="252"/>
      <c r="LK22" s="252"/>
      <c r="LL22" s="252"/>
      <c r="LM22" s="252"/>
      <c r="LN22" s="252"/>
      <c r="LO22" s="252"/>
      <c r="LP22" s="252"/>
      <c r="LQ22" s="252"/>
      <c r="LR22" s="252"/>
      <c r="LS22" s="252"/>
      <c r="LT22" s="252"/>
      <c r="LU22" s="252"/>
      <c r="LV22" s="252"/>
      <c r="LW22" s="252"/>
      <c r="LX22" s="252"/>
      <c r="LY22" s="252"/>
      <c r="LZ22" s="252"/>
      <c r="MA22" s="252"/>
      <c r="MB22" s="252"/>
      <c r="MC22" s="252"/>
      <c r="MD22" s="252"/>
      <c r="ME22" s="252"/>
      <c r="MF22" s="252"/>
      <c r="MG22" s="252"/>
      <c r="MH22" s="252"/>
      <c r="MI22" s="252"/>
      <c r="MJ22" s="252"/>
      <c r="MK22" s="252"/>
      <c r="ML22" s="252"/>
      <c r="MM22" s="252"/>
      <c r="MN22" s="252"/>
      <c r="MO22" s="252"/>
      <c r="MP22" s="252"/>
      <c r="MQ22" s="252"/>
      <c r="MR22" s="252"/>
      <c r="MS22" s="252"/>
      <c r="MT22" s="252"/>
      <c r="MU22" s="252"/>
      <c r="MV22" s="252"/>
      <c r="MW22" s="252"/>
      <c r="MX22" s="252"/>
      <c r="MY22" s="252"/>
      <c r="MZ22" s="252"/>
      <c r="NA22" s="252"/>
      <c r="NB22" s="252"/>
      <c r="NC22" s="252"/>
      <c r="ND22" s="252"/>
      <c r="NE22" s="252"/>
      <c r="NF22" s="252"/>
      <c r="NG22" s="252"/>
      <c r="NH22" s="252"/>
      <c r="NI22" s="252"/>
      <c r="NJ22" s="252"/>
      <c r="NK22" s="252"/>
      <c r="NL22" s="252"/>
      <c r="NM22" s="252"/>
      <c r="NN22" s="252"/>
      <c r="NO22" s="252"/>
      <c r="NP22" s="252"/>
      <c r="NQ22" s="252"/>
      <c r="NR22" s="252"/>
      <c r="NS22" s="252"/>
      <c r="NT22" s="252"/>
      <c r="NU22" s="252"/>
      <c r="NV22" s="252"/>
      <c r="NW22" s="252"/>
      <c r="NX22" s="252"/>
      <c r="NY22" s="252"/>
      <c r="NZ22" s="252"/>
      <c r="OA22" s="252"/>
      <c r="OB22" s="252"/>
      <c r="OC22" s="252"/>
      <c r="OD22" s="252"/>
      <c r="OE22" s="252"/>
      <c r="OF22" s="252"/>
      <c r="OG22" s="252"/>
      <c r="OH22" s="252"/>
      <c r="OI22" s="252"/>
      <c r="OJ22" s="252"/>
      <c r="OK22" s="252"/>
      <c r="OL22" s="252"/>
      <c r="OM22" s="252"/>
      <c r="ON22" s="252"/>
      <c r="OO22" s="252"/>
      <c r="OP22" s="252"/>
      <c r="OQ22" s="252"/>
      <c r="OR22" s="252"/>
      <c r="OS22" s="252"/>
      <c r="OT22" s="252"/>
      <c r="OU22" s="252"/>
      <c r="OV22" s="252"/>
      <c r="OW22" s="252"/>
      <c r="OX22" s="252"/>
      <c r="OY22" s="252"/>
      <c r="OZ22" s="252"/>
      <c r="PA22" s="252"/>
      <c r="PB22" s="252"/>
      <c r="PC22" s="252"/>
      <c r="PD22" s="252"/>
      <c r="PE22" s="252"/>
      <c r="PF22" s="252"/>
      <c r="PG22" s="252"/>
      <c r="PH22" s="252"/>
      <c r="PI22" s="252"/>
      <c r="PJ22" s="252"/>
      <c r="PK22" s="252"/>
      <c r="PL22" s="252"/>
      <c r="PM22" s="252"/>
      <c r="PN22" s="252"/>
      <c r="PO22" s="252"/>
      <c r="PP22" s="252"/>
      <c r="PQ22" s="252"/>
      <c r="PR22" s="252"/>
      <c r="PS22" s="252"/>
      <c r="PT22" s="252"/>
      <c r="PU22" s="252"/>
      <c r="PV22" s="252"/>
      <c r="PW22" s="252"/>
      <c r="PX22" s="252"/>
      <c r="PY22" s="252"/>
      <c r="PZ22" s="252"/>
      <c r="QA22" s="252"/>
      <c r="QB22" s="252"/>
      <c r="QC22" s="252"/>
      <c r="QD22" s="252"/>
      <c r="QE22" s="252"/>
      <c r="QF22" s="252"/>
      <c r="QG22" s="252"/>
      <c r="QH22" s="252"/>
      <c r="QI22" s="252"/>
      <c r="QJ22" s="252"/>
      <c r="QK22" s="252"/>
      <c r="QL22" s="252"/>
      <c r="QM22" s="252"/>
      <c r="QN22" s="252"/>
      <c r="QO22" s="252"/>
      <c r="QP22" s="252"/>
      <c r="QQ22" s="252"/>
      <c r="QR22" s="252"/>
      <c r="QS22" s="252"/>
      <c r="QT22" s="252"/>
      <c r="QU22" s="252"/>
      <c r="QV22" s="252"/>
      <c r="QW22" s="252"/>
      <c r="QX22" s="252"/>
      <c r="QY22" s="252"/>
      <c r="QZ22" s="252"/>
      <c r="RA22" s="252"/>
      <c r="RB22" s="252"/>
      <c r="RC22" s="252"/>
      <c r="RD22" s="252"/>
      <c r="RE22" s="252"/>
      <c r="RF22" s="252"/>
      <c r="RG22" s="252"/>
      <c r="RH22" s="252"/>
      <c r="RI22" s="252"/>
      <c r="RJ22" s="252"/>
      <c r="RK22" s="252"/>
      <c r="RL22" s="252"/>
      <c r="RM22" s="252"/>
      <c r="RN22" s="252"/>
      <c r="RO22" s="252"/>
      <c r="RP22" s="252"/>
      <c r="RQ22" s="252"/>
      <c r="RR22" s="252"/>
      <c r="RS22" s="252"/>
      <c r="RT22" s="252"/>
      <c r="RU22" s="252"/>
      <c r="RV22" s="252"/>
      <c r="RW22" s="252"/>
      <c r="RX22" s="252"/>
      <c r="RY22" s="252"/>
      <c r="RZ22" s="252"/>
      <c r="SA22" s="252"/>
      <c r="SB22" s="252"/>
      <c r="SC22" s="252"/>
      <c r="SD22" s="252"/>
      <c r="SE22" s="252"/>
      <c r="SF22" s="252"/>
      <c r="SG22" s="252"/>
      <c r="SH22" s="252"/>
      <c r="SI22" s="252"/>
      <c r="SJ22" s="252"/>
      <c r="SK22" s="252"/>
      <c r="SL22" s="252"/>
      <c r="SM22" s="252"/>
      <c r="SN22" s="252"/>
      <c r="SO22" s="252"/>
      <c r="SP22" s="252"/>
      <c r="SQ22" s="252"/>
      <c r="SR22" s="252"/>
      <c r="SS22" s="252"/>
      <c r="ST22" s="252"/>
      <c r="SU22" s="252"/>
      <c r="SV22" s="252"/>
      <c r="SW22" s="252"/>
      <c r="SX22" s="252"/>
      <c r="SY22" s="252"/>
      <c r="SZ22" s="252"/>
      <c r="TA22" s="252"/>
      <c r="TB22" s="252"/>
      <c r="TC22" s="252"/>
      <c r="TD22" s="252"/>
      <c r="TE22" s="252"/>
      <c r="TF22" s="252"/>
      <c r="TG22" s="252"/>
      <c r="TH22" s="252"/>
      <c r="TI22" s="252"/>
      <c r="TJ22" s="252"/>
      <c r="TK22" s="252"/>
      <c r="TL22" s="252"/>
      <c r="TM22" s="252"/>
      <c r="TN22" s="252"/>
      <c r="TO22" s="252"/>
      <c r="TP22" s="252"/>
      <c r="TQ22" s="252"/>
      <c r="TR22" s="252"/>
      <c r="TS22" s="252"/>
      <c r="TT22" s="252"/>
      <c r="TU22" s="252"/>
      <c r="TV22" s="252"/>
      <c r="TW22" s="252"/>
      <c r="TX22" s="252"/>
      <c r="TY22" s="252"/>
      <c r="TZ22" s="252"/>
      <c r="UA22" s="252"/>
      <c r="UB22" s="252"/>
      <c r="UC22" s="252"/>
      <c r="UD22" s="252"/>
      <c r="UE22" s="252"/>
      <c r="UF22" s="252"/>
      <c r="UG22" s="252"/>
      <c r="UH22" s="252"/>
      <c r="UI22" s="252"/>
      <c r="UJ22" s="252"/>
      <c r="UK22" s="252"/>
      <c r="UL22" s="252"/>
      <c r="UM22" s="252"/>
      <c r="UN22" s="252"/>
      <c r="UO22" s="252"/>
      <c r="UP22" s="252"/>
      <c r="UQ22" s="252"/>
      <c r="UR22" s="252"/>
      <c r="US22" s="252"/>
      <c r="UT22" s="252"/>
      <c r="UU22" s="252"/>
      <c r="UV22" s="252"/>
      <c r="UW22" s="252"/>
      <c r="UX22" s="252"/>
      <c r="UY22" s="252"/>
      <c r="UZ22" s="252"/>
      <c r="VA22" s="252"/>
      <c r="VB22" s="252"/>
      <c r="VC22" s="252"/>
      <c r="VD22" s="252"/>
      <c r="VE22" s="252"/>
      <c r="VF22" s="252"/>
      <c r="VG22" s="252"/>
      <c r="VH22" s="252"/>
      <c r="VI22" s="252"/>
      <c r="VJ22" s="252"/>
      <c r="VK22" s="252"/>
      <c r="VL22" s="252"/>
      <c r="VM22" s="252"/>
      <c r="VN22" s="252"/>
      <c r="VO22" s="252"/>
      <c r="VP22" s="252"/>
      <c r="VQ22" s="252"/>
      <c r="VR22" s="252"/>
      <c r="VS22" s="252"/>
      <c r="VT22" s="252"/>
      <c r="VU22" s="252"/>
      <c r="VV22" s="252"/>
      <c r="VW22" s="252"/>
      <c r="VX22" s="252"/>
      <c r="VY22" s="252"/>
      <c r="VZ22" s="252"/>
      <c r="WA22" s="252"/>
      <c r="WB22" s="252"/>
      <c r="WC22" s="252"/>
      <c r="WD22" s="252"/>
      <c r="WE22" s="252"/>
      <c r="WF22" s="252"/>
      <c r="WG22" s="252"/>
      <c r="WH22" s="252"/>
      <c r="WI22" s="252"/>
      <c r="WJ22" s="252"/>
      <c r="WK22" s="252"/>
      <c r="WL22" s="252"/>
      <c r="WM22" s="252"/>
      <c r="WN22" s="252"/>
      <c r="WO22" s="252"/>
      <c r="WP22" s="252"/>
      <c r="WQ22" s="252"/>
      <c r="WR22" s="252"/>
      <c r="WS22" s="252"/>
      <c r="WT22" s="252"/>
      <c r="WU22" s="252"/>
      <c r="WV22" s="252"/>
      <c r="WW22" s="252"/>
      <c r="WX22" s="252"/>
      <c r="WY22" s="252"/>
      <c r="WZ22" s="252"/>
      <c r="XA22" s="252"/>
      <c r="XB22" s="252"/>
      <c r="XC22" s="252"/>
      <c r="XD22" s="252"/>
      <c r="XE22" s="252"/>
      <c r="XF22" s="252"/>
      <c r="XG22" s="252"/>
      <c r="XH22" s="252"/>
      <c r="XI22" s="252"/>
      <c r="XJ22" s="252"/>
      <c r="XK22" s="252"/>
      <c r="XL22" s="252"/>
      <c r="XM22" s="252"/>
      <c r="XN22" s="252"/>
      <c r="XO22" s="252"/>
      <c r="XP22" s="252"/>
      <c r="XQ22" s="252"/>
      <c r="XR22" s="252"/>
      <c r="XS22" s="252"/>
      <c r="XT22" s="252"/>
      <c r="XU22" s="252"/>
      <c r="XV22" s="252"/>
      <c r="XW22" s="252"/>
      <c r="XX22" s="252"/>
      <c r="XY22" s="252"/>
      <c r="XZ22" s="252"/>
      <c r="YA22" s="252"/>
      <c r="YB22" s="252"/>
      <c r="YC22" s="252"/>
      <c r="YD22" s="252"/>
      <c r="YE22" s="252"/>
      <c r="YF22" s="252"/>
      <c r="YG22" s="252"/>
      <c r="YH22" s="252"/>
      <c r="YI22" s="252"/>
      <c r="YJ22" s="252"/>
      <c r="YK22" s="252"/>
      <c r="YL22" s="252"/>
      <c r="YM22" s="252"/>
      <c r="YN22" s="252"/>
      <c r="YO22" s="252"/>
      <c r="YP22" s="252"/>
      <c r="YQ22" s="252"/>
      <c r="YR22" s="252"/>
      <c r="YS22" s="252"/>
      <c r="YT22" s="252"/>
      <c r="YU22" s="252"/>
      <c r="YV22" s="252"/>
      <c r="YW22" s="252"/>
      <c r="YX22" s="252"/>
      <c r="YY22" s="252"/>
      <c r="YZ22" s="252"/>
      <c r="ZA22" s="252"/>
      <c r="ZB22" s="252"/>
      <c r="ZC22" s="252"/>
      <c r="ZD22" s="252"/>
      <c r="ZE22" s="252"/>
      <c r="ZF22" s="252"/>
      <c r="ZG22" s="252"/>
      <c r="ZH22" s="252"/>
      <c r="ZI22" s="252"/>
      <c r="ZJ22" s="252"/>
      <c r="ZK22" s="252"/>
      <c r="ZL22" s="252"/>
      <c r="ZM22" s="252"/>
      <c r="ZN22" s="252"/>
      <c r="ZO22" s="252"/>
      <c r="ZP22" s="252"/>
      <c r="ZQ22" s="252"/>
      <c r="ZR22" s="252"/>
      <c r="ZS22" s="252"/>
      <c r="ZT22" s="252"/>
      <c r="ZU22" s="252"/>
      <c r="ZV22" s="252"/>
      <c r="ZW22" s="252"/>
      <c r="ZX22" s="252"/>
      <c r="ZY22" s="252"/>
      <c r="ZZ22" s="252"/>
      <c r="AAA22" s="252"/>
      <c r="AAB22" s="252"/>
      <c r="AAC22" s="252"/>
      <c r="AAD22" s="252"/>
      <c r="AAE22" s="252"/>
      <c r="AAF22" s="252"/>
      <c r="AAG22" s="252"/>
      <c r="AAH22" s="252"/>
      <c r="AAI22" s="252"/>
      <c r="AAJ22" s="252"/>
      <c r="AAK22" s="252"/>
      <c r="AAL22" s="252"/>
      <c r="AAM22" s="252"/>
      <c r="AAN22" s="252"/>
      <c r="AAO22" s="252"/>
      <c r="AAP22" s="252"/>
      <c r="AAQ22" s="252"/>
      <c r="AAR22" s="252"/>
      <c r="AAS22" s="252"/>
      <c r="AAT22" s="252"/>
      <c r="AAU22" s="252"/>
      <c r="AAV22" s="252"/>
      <c r="AAW22" s="252"/>
      <c r="AAX22" s="252"/>
      <c r="AAY22" s="252"/>
      <c r="AAZ22" s="252"/>
      <c r="ABA22" s="252"/>
      <c r="ABB22" s="252"/>
      <c r="ABC22" s="252"/>
      <c r="ABD22" s="252"/>
      <c r="ABE22" s="252"/>
      <c r="ABF22" s="252"/>
      <c r="ABG22" s="252"/>
      <c r="ABH22" s="252"/>
      <c r="ABI22" s="252"/>
      <c r="ABJ22" s="252"/>
      <c r="ABK22" s="252"/>
      <c r="ABL22" s="252"/>
      <c r="ABM22" s="252"/>
      <c r="ABN22" s="252"/>
      <c r="ABO22" s="252"/>
      <c r="ABP22" s="252"/>
      <c r="ABQ22" s="252"/>
      <c r="ABR22" s="252"/>
      <c r="ABS22" s="252"/>
      <c r="ABT22" s="252"/>
      <c r="ABU22" s="252"/>
      <c r="ABV22" s="252"/>
      <c r="ABW22" s="252"/>
      <c r="ABX22" s="252"/>
      <c r="ABY22" s="252"/>
      <c r="ABZ22" s="252"/>
      <c r="ACA22" s="252"/>
      <c r="ACB22" s="252"/>
      <c r="ACC22" s="252"/>
      <c r="ACD22" s="252"/>
      <c r="ACE22" s="252"/>
      <c r="ACF22" s="252"/>
      <c r="ACG22" s="252"/>
      <c r="ACH22" s="252"/>
      <c r="ACI22" s="252"/>
      <c r="ACJ22" s="252"/>
      <c r="ACK22" s="252"/>
      <c r="ACL22" s="252"/>
      <c r="ACM22" s="252"/>
      <c r="ACN22" s="252"/>
      <c r="ACO22" s="252"/>
      <c r="ACP22" s="252"/>
      <c r="ACQ22" s="252"/>
      <c r="ACR22" s="252"/>
      <c r="ACS22" s="252"/>
      <c r="ACT22" s="252"/>
      <c r="ACU22" s="252"/>
      <c r="ACV22" s="252"/>
      <c r="ACW22" s="252"/>
      <c r="ACX22" s="252"/>
      <c r="ACY22" s="252"/>
      <c r="ACZ22" s="252"/>
      <c r="ADA22" s="252"/>
      <c r="ADB22" s="252"/>
      <c r="ADC22" s="252"/>
      <c r="ADD22" s="252"/>
      <c r="ADE22" s="252"/>
      <c r="ADF22" s="252"/>
      <c r="ADG22" s="252"/>
      <c r="ADH22" s="252"/>
      <c r="ADI22" s="252"/>
      <c r="ADJ22" s="252"/>
      <c r="ADK22" s="252"/>
      <c r="ADL22" s="252"/>
      <c r="ADM22" s="252"/>
      <c r="ADN22" s="252"/>
      <c r="ADO22" s="252"/>
      <c r="ADP22" s="252"/>
      <c r="ADQ22" s="252"/>
      <c r="ADR22" s="252"/>
      <c r="ADS22" s="252"/>
      <c r="ADT22" s="252"/>
      <c r="ADU22" s="252"/>
      <c r="ADV22" s="252"/>
      <c r="ADW22" s="252"/>
      <c r="ADX22" s="252"/>
      <c r="ADY22" s="252"/>
      <c r="ADZ22" s="252"/>
      <c r="AEA22" s="252"/>
      <c r="AEB22" s="252"/>
      <c r="AEC22" s="252"/>
      <c r="AED22" s="252"/>
      <c r="AEE22" s="252"/>
      <c r="AEF22" s="252"/>
      <c r="AEG22" s="252"/>
      <c r="AEH22" s="252"/>
      <c r="AEI22" s="252"/>
      <c r="AEJ22" s="252"/>
      <c r="AEK22" s="252"/>
      <c r="AEL22" s="252"/>
      <c r="AEM22" s="252"/>
      <c r="AEN22" s="252"/>
      <c r="AEO22" s="252"/>
      <c r="AEP22" s="252"/>
      <c r="AEQ22" s="252"/>
      <c r="AER22" s="252"/>
      <c r="AES22" s="252"/>
      <c r="AET22" s="252"/>
      <c r="AEU22" s="252"/>
      <c r="AEV22" s="252"/>
      <c r="AEW22" s="252"/>
      <c r="AEX22" s="252"/>
      <c r="AEY22" s="252"/>
      <c r="AEZ22" s="252"/>
      <c r="AFA22" s="252"/>
      <c r="AFB22" s="252"/>
      <c r="AFC22" s="252"/>
      <c r="AFD22" s="252"/>
      <c r="AFE22" s="252"/>
      <c r="AFF22" s="252"/>
      <c r="AFG22" s="252"/>
      <c r="AFH22" s="252"/>
      <c r="AFI22" s="252"/>
      <c r="AFJ22" s="252"/>
      <c r="AFK22" s="252"/>
      <c r="AFL22" s="252"/>
      <c r="AFM22" s="252"/>
      <c r="AFN22" s="252"/>
      <c r="AFO22" s="252"/>
      <c r="AFP22" s="252"/>
      <c r="AFQ22" s="252"/>
      <c r="AFR22" s="252"/>
      <c r="AFS22" s="252"/>
      <c r="AFT22" s="252"/>
      <c r="AFU22" s="252"/>
      <c r="AFV22" s="252"/>
      <c r="AFW22" s="252"/>
      <c r="AFX22" s="252"/>
      <c r="AFY22" s="252"/>
      <c r="AFZ22" s="252"/>
      <c r="AGA22" s="252"/>
      <c r="AGB22" s="252"/>
      <c r="AGC22" s="252"/>
      <c r="AGD22" s="252"/>
      <c r="AGE22" s="252"/>
      <c r="AGF22" s="252"/>
      <c r="AGG22" s="252"/>
      <c r="AGH22" s="252"/>
      <c r="AGI22" s="252"/>
      <c r="AGJ22" s="252"/>
      <c r="AGK22" s="252"/>
      <c r="AGL22" s="252"/>
      <c r="AGM22" s="252"/>
      <c r="AGN22" s="252"/>
      <c r="AGO22" s="252"/>
      <c r="AGP22" s="252"/>
      <c r="AGQ22" s="252"/>
      <c r="AGR22" s="252"/>
      <c r="AGS22" s="252"/>
      <c r="AGT22" s="252"/>
      <c r="AGU22" s="252"/>
      <c r="AGV22" s="252"/>
      <c r="AGW22" s="252"/>
      <c r="AGX22" s="252"/>
      <c r="AGY22" s="252"/>
      <c r="AGZ22" s="252"/>
      <c r="AHA22" s="252"/>
      <c r="AHB22" s="252"/>
      <c r="AHC22" s="252"/>
      <c r="AHD22" s="252"/>
      <c r="AHE22" s="252"/>
      <c r="AHF22" s="252"/>
      <c r="AHG22" s="252"/>
      <c r="AHH22" s="252"/>
      <c r="AHI22" s="252"/>
      <c r="AHJ22" s="252"/>
      <c r="AHK22" s="252"/>
      <c r="AHL22" s="252"/>
      <c r="AHM22" s="252"/>
      <c r="AHN22" s="252"/>
      <c r="AHO22" s="252"/>
      <c r="AHP22" s="252"/>
      <c r="AHQ22" s="252"/>
      <c r="AHR22" s="252"/>
      <c r="AHS22" s="252"/>
      <c r="AHT22" s="252"/>
      <c r="AHU22" s="252"/>
      <c r="AHV22" s="252"/>
      <c r="AHW22" s="252"/>
      <c r="AHX22" s="252"/>
      <c r="AHY22" s="252"/>
      <c r="AHZ22" s="252"/>
      <c r="AIA22" s="252"/>
      <c r="AIB22" s="252"/>
      <c r="AIC22" s="252"/>
      <c r="AID22" s="252"/>
      <c r="AIE22" s="252"/>
      <c r="AIF22" s="252"/>
      <c r="AIG22" s="252"/>
      <c r="AIH22" s="252"/>
      <c r="AII22" s="252"/>
      <c r="AIJ22" s="252"/>
      <c r="AIK22" s="252"/>
      <c r="AIL22" s="252"/>
      <c r="AIM22" s="252"/>
      <c r="AIN22" s="252"/>
      <c r="AIO22" s="252"/>
      <c r="AIP22" s="252"/>
      <c r="AIQ22" s="252"/>
      <c r="AIR22" s="252"/>
      <c r="AIS22" s="252"/>
      <c r="AIT22" s="252"/>
      <c r="AIU22" s="252"/>
      <c r="AIV22" s="252"/>
      <c r="AIW22" s="252"/>
      <c r="AIX22" s="252"/>
      <c r="AIY22" s="252"/>
      <c r="AIZ22" s="252"/>
      <c r="AJA22" s="252"/>
      <c r="AJB22" s="252"/>
      <c r="AJC22" s="252"/>
      <c r="AJD22" s="252"/>
      <c r="AJE22" s="252"/>
      <c r="AJF22" s="252"/>
      <c r="AJG22" s="252"/>
      <c r="AJH22" s="252"/>
      <c r="AJI22" s="252"/>
      <c r="AJJ22" s="252"/>
      <c r="AJK22" s="252"/>
      <c r="AJL22" s="252"/>
      <c r="AJM22" s="252"/>
      <c r="AJN22" s="252"/>
      <c r="AJO22" s="252"/>
      <c r="AJP22" s="252"/>
      <c r="AJQ22" s="252"/>
      <c r="AJR22" s="252"/>
      <c r="AJS22" s="252"/>
      <c r="AJT22" s="252"/>
      <c r="AJU22" s="252"/>
      <c r="AJV22" s="252"/>
      <c r="AJW22" s="252"/>
      <c r="AJX22" s="252"/>
      <c r="AJY22" s="252"/>
      <c r="AJZ22" s="252"/>
      <c r="AKA22" s="252"/>
      <c r="AKB22" s="252"/>
      <c r="AKC22" s="252"/>
      <c r="AKD22" s="252"/>
      <c r="AKE22" s="252"/>
      <c r="AKF22" s="252"/>
      <c r="AKG22" s="252"/>
      <c r="AKH22" s="252"/>
      <c r="AKI22" s="252"/>
      <c r="AKJ22" s="252"/>
      <c r="AKK22" s="252"/>
      <c r="AKL22" s="252"/>
      <c r="AKM22" s="252"/>
      <c r="AKN22" s="252"/>
      <c r="AKO22" s="252"/>
      <c r="AKP22" s="252"/>
      <c r="AKQ22" s="252"/>
      <c r="AKR22" s="252"/>
      <c r="AKS22" s="252"/>
      <c r="AKT22" s="252"/>
      <c r="AKU22" s="252"/>
      <c r="AKV22" s="252"/>
      <c r="AKW22" s="252"/>
      <c r="AKX22" s="252"/>
      <c r="AKY22" s="252"/>
      <c r="AKZ22" s="252"/>
      <c r="ALA22" s="252"/>
      <c r="ALB22" s="252"/>
      <c r="ALC22" s="252"/>
      <c r="ALD22" s="252"/>
      <c r="ALE22" s="252"/>
      <c r="ALF22" s="252"/>
      <c r="ALG22" s="252"/>
      <c r="ALH22" s="252"/>
      <c r="ALI22" s="252"/>
      <c r="ALJ22" s="252"/>
      <c r="ALK22" s="252"/>
      <c r="ALL22" s="252"/>
      <c r="ALM22" s="252"/>
      <c r="ALN22" s="252"/>
      <c r="ALO22" s="252"/>
      <c r="ALP22" s="252"/>
      <c r="ALQ22" s="252"/>
      <c r="ALR22" s="252"/>
      <c r="ALS22" s="252"/>
      <c r="ALT22" s="252"/>
      <c r="ALU22" s="252"/>
      <c r="ALV22" s="252"/>
      <c r="ALW22" s="252"/>
      <c r="ALX22" s="252"/>
      <c r="ALY22" s="252"/>
      <c r="ALZ22" s="252"/>
      <c r="AMA22" s="252"/>
      <c r="AMB22" s="252"/>
      <c r="AMC22" s="252"/>
      <c r="AMD22" s="252"/>
      <c r="AME22" s="252"/>
      <c r="AMF22" s="252"/>
      <c r="AMG22" s="252"/>
      <c r="AMH22" s="252"/>
      <c r="AMI22" s="252"/>
      <c r="AMJ22" s="253"/>
    </row>
    <row r="23" customFormat="false" ht="17.25" hidden="false" customHeight="true" outlineLevel="0" collapsed="false">
      <c r="A23" s="248" t="s">
        <v>450</v>
      </c>
      <c r="B23" s="250"/>
      <c r="C23" s="250"/>
      <c r="D23" s="251"/>
      <c r="E23" s="250"/>
      <c r="F23" s="251"/>
      <c r="G23" s="251"/>
      <c r="H23" s="248" t="s">
        <v>450</v>
      </c>
      <c r="I23" s="251"/>
      <c r="J23" s="251"/>
      <c r="K23" s="261"/>
      <c r="L23" s="250" t="n">
        <v>281801</v>
      </c>
      <c r="M23" s="250" t="n">
        <v>345147</v>
      </c>
      <c r="N23" s="250" t="n">
        <v>440860</v>
      </c>
      <c r="O23" s="250" t="n">
        <v>507147</v>
      </c>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c r="CH23" s="252"/>
      <c r="CI23" s="252"/>
      <c r="CJ23" s="252"/>
      <c r="CK23" s="252"/>
      <c r="CL23" s="252"/>
      <c r="CM23" s="252"/>
      <c r="CN23" s="252"/>
      <c r="CO23" s="252"/>
      <c r="CP23" s="252"/>
      <c r="CQ23" s="252"/>
      <c r="CR23" s="252"/>
      <c r="CS23" s="252"/>
      <c r="CT23" s="252"/>
      <c r="CU23" s="252"/>
      <c r="CV23" s="252"/>
      <c r="CW23" s="252"/>
      <c r="CX23" s="252"/>
      <c r="CY23" s="252"/>
      <c r="CZ23" s="252"/>
      <c r="DA23" s="252"/>
      <c r="DB23" s="252"/>
      <c r="DC23" s="252"/>
      <c r="DD23" s="252"/>
      <c r="DE23" s="252"/>
      <c r="DF23" s="252"/>
      <c r="DG23" s="252"/>
      <c r="DH23" s="252"/>
      <c r="DI23" s="252"/>
      <c r="DJ23" s="252"/>
      <c r="DK23" s="252"/>
      <c r="DL23" s="252"/>
      <c r="DM23" s="252"/>
      <c r="DN23" s="252"/>
      <c r="DO23" s="252"/>
      <c r="DP23" s="252"/>
      <c r="DQ23" s="252"/>
      <c r="DR23" s="252"/>
      <c r="DS23" s="252"/>
      <c r="DT23" s="252"/>
      <c r="DU23" s="252"/>
      <c r="DV23" s="252"/>
      <c r="DW23" s="252"/>
      <c r="DX23" s="252"/>
      <c r="DY23" s="252"/>
      <c r="DZ23" s="252"/>
      <c r="EA23" s="252"/>
      <c r="EB23" s="252"/>
      <c r="EC23" s="252"/>
      <c r="ED23" s="252"/>
      <c r="EE23" s="252"/>
      <c r="EF23" s="252"/>
      <c r="EG23" s="252"/>
      <c r="EH23" s="252"/>
      <c r="EI23" s="252"/>
      <c r="EJ23" s="252"/>
      <c r="EK23" s="252"/>
      <c r="EL23" s="252"/>
      <c r="EM23" s="252"/>
      <c r="EN23" s="252"/>
      <c r="EO23" s="252"/>
      <c r="EP23" s="252"/>
      <c r="EQ23" s="252"/>
      <c r="ER23" s="252"/>
      <c r="ES23" s="252"/>
      <c r="ET23" s="252"/>
      <c r="EU23" s="252"/>
      <c r="EV23" s="252"/>
      <c r="EW23" s="252"/>
      <c r="EX23" s="252"/>
      <c r="EY23" s="252"/>
      <c r="EZ23" s="252"/>
      <c r="FA23" s="252"/>
      <c r="FB23" s="252"/>
      <c r="FC23" s="252"/>
      <c r="FD23" s="252"/>
      <c r="FE23" s="252"/>
      <c r="FF23" s="252"/>
      <c r="FG23" s="252"/>
      <c r="FH23" s="252"/>
      <c r="FI23" s="252"/>
      <c r="FJ23" s="252"/>
      <c r="FK23" s="252"/>
      <c r="FL23" s="252"/>
      <c r="FM23" s="252"/>
      <c r="FN23" s="252"/>
      <c r="FO23" s="252"/>
      <c r="FP23" s="252"/>
      <c r="FQ23" s="252"/>
      <c r="FR23" s="252"/>
      <c r="FS23" s="252"/>
      <c r="FT23" s="252"/>
      <c r="FU23" s="252"/>
      <c r="FV23" s="252"/>
      <c r="FW23" s="252"/>
      <c r="FX23" s="252"/>
      <c r="FY23" s="252"/>
      <c r="FZ23" s="252"/>
      <c r="GA23" s="252"/>
      <c r="GB23" s="252"/>
      <c r="GC23" s="252"/>
      <c r="GD23" s="252"/>
      <c r="GE23" s="252"/>
      <c r="GF23" s="252"/>
      <c r="GG23" s="252"/>
      <c r="GH23" s="252"/>
      <c r="GI23" s="252"/>
      <c r="GJ23" s="252"/>
      <c r="GK23" s="252"/>
      <c r="GL23" s="252"/>
      <c r="GM23" s="252"/>
      <c r="GN23" s="252"/>
      <c r="GO23" s="252"/>
      <c r="GP23" s="252"/>
      <c r="GQ23" s="252"/>
      <c r="GR23" s="252"/>
      <c r="GS23" s="252"/>
      <c r="GT23" s="252"/>
      <c r="GU23" s="252"/>
      <c r="GV23" s="252"/>
      <c r="GW23" s="252"/>
      <c r="GX23" s="252"/>
      <c r="GY23" s="252"/>
      <c r="GZ23" s="252"/>
      <c r="HA23" s="252"/>
      <c r="HB23" s="252"/>
      <c r="HC23" s="252"/>
      <c r="HD23" s="252"/>
      <c r="HE23" s="252"/>
      <c r="HF23" s="252"/>
      <c r="HG23" s="252"/>
      <c r="HH23" s="252"/>
      <c r="HI23" s="252"/>
      <c r="HJ23" s="252"/>
      <c r="HK23" s="252"/>
      <c r="HL23" s="252"/>
      <c r="HM23" s="252"/>
      <c r="HN23" s="252"/>
      <c r="HO23" s="252"/>
      <c r="HP23" s="252"/>
      <c r="HQ23" s="252"/>
      <c r="HR23" s="252"/>
      <c r="HS23" s="252"/>
      <c r="HT23" s="252"/>
      <c r="HU23" s="252"/>
      <c r="HV23" s="252"/>
      <c r="HW23" s="252"/>
      <c r="HX23" s="252"/>
      <c r="HY23" s="252"/>
      <c r="HZ23" s="252"/>
      <c r="IA23" s="252"/>
      <c r="IB23" s="252"/>
      <c r="IC23" s="252"/>
      <c r="ID23" s="252"/>
      <c r="IE23" s="252"/>
      <c r="IF23" s="252"/>
      <c r="IG23" s="252"/>
      <c r="IH23" s="252"/>
      <c r="II23" s="252"/>
      <c r="IJ23" s="252"/>
      <c r="IK23" s="252"/>
      <c r="IL23" s="252"/>
      <c r="IM23" s="252"/>
      <c r="IN23" s="252"/>
      <c r="IO23" s="252"/>
      <c r="IP23" s="252"/>
      <c r="IQ23" s="252"/>
      <c r="IR23" s="252"/>
      <c r="IS23" s="252"/>
      <c r="IT23" s="252"/>
      <c r="IU23" s="252"/>
      <c r="IV23" s="252"/>
      <c r="IW23" s="252"/>
      <c r="IX23" s="252"/>
      <c r="IY23" s="252"/>
      <c r="IZ23" s="252"/>
      <c r="JA23" s="252"/>
      <c r="JB23" s="252"/>
      <c r="JC23" s="252"/>
      <c r="JD23" s="252"/>
      <c r="JE23" s="252"/>
      <c r="JF23" s="252"/>
      <c r="JG23" s="252"/>
      <c r="JH23" s="252"/>
      <c r="JI23" s="252"/>
      <c r="JJ23" s="252"/>
      <c r="JK23" s="252"/>
      <c r="JL23" s="252"/>
      <c r="JM23" s="252"/>
      <c r="JN23" s="252"/>
      <c r="JO23" s="252"/>
      <c r="JP23" s="252"/>
      <c r="JQ23" s="252"/>
      <c r="JR23" s="252"/>
      <c r="JS23" s="252"/>
      <c r="JT23" s="252"/>
      <c r="JU23" s="252"/>
      <c r="JV23" s="252"/>
      <c r="JW23" s="252"/>
      <c r="JX23" s="252"/>
      <c r="JY23" s="252"/>
      <c r="JZ23" s="252"/>
      <c r="KA23" s="252"/>
      <c r="KB23" s="252"/>
      <c r="KC23" s="252"/>
      <c r="KD23" s="252"/>
      <c r="KE23" s="252"/>
      <c r="KF23" s="252"/>
      <c r="KG23" s="252"/>
      <c r="KH23" s="252"/>
      <c r="KI23" s="252"/>
      <c r="KJ23" s="252"/>
      <c r="KK23" s="252"/>
      <c r="KL23" s="252"/>
      <c r="KM23" s="252"/>
      <c r="KN23" s="252"/>
      <c r="KO23" s="252"/>
      <c r="KP23" s="252"/>
      <c r="KQ23" s="252"/>
      <c r="KR23" s="252"/>
      <c r="KS23" s="252"/>
      <c r="KT23" s="252"/>
      <c r="KU23" s="252"/>
      <c r="KV23" s="252"/>
      <c r="KW23" s="252"/>
      <c r="KX23" s="252"/>
      <c r="KY23" s="252"/>
      <c r="KZ23" s="252"/>
      <c r="LA23" s="252"/>
      <c r="LB23" s="252"/>
      <c r="LC23" s="252"/>
      <c r="LD23" s="252"/>
      <c r="LE23" s="252"/>
      <c r="LF23" s="252"/>
      <c r="LG23" s="252"/>
      <c r="LH23" s="252"/>
      <c r="LI23" s="252"/>
      <c r="LJ23" s="252"/>
      <c r="LK23" s="252"/>
      <c r="LL23" s="252"/>
      <c r="LM23" s="252"/>
      <c r="LN23" s="252"/>
      <c r="LO23" s="252"/>
      <c r="LP23" s="252"/>
      <c r="LQ23" s="252"/>
      <c r="LR23" s="252"/>
      <c r="LS23" s="252"/>
      <c r="LT23" s="252"/>
      <c r="LU23" s="252"/>
      <c r="LV23" s="252"/>
      <c r="LW23" s="252"/>
      <c r="LX23" s="252"/>
      <c r="LY23" s="252"/>
      <c r="LZ23" s="252"/>
      <c r="MA23" s="252"/>
      <c r="MB23" s="252"/>
      <c r="MC23" s="252"/>
      <c r="MD23" s="252"/>
      <c r="ME23" s="252"/>
      <c r="MF23" s="252"/>
      <c r="MG23" s="252"/>
      <c r="MH23" s="252"/>
      <c r="MI23" s="252"/>
      <c r="MJ23" s="252"/>
      <c r="MK23" s="252"/>
      <c r="ML23" s="252"/>
      <c r="MM23" s="252"/>
      <c r="MN23" s="252"/>
      <c r="MO23" s="252"/>
      <c r="MP23" s="252"/>
      <c r="MQ23" s="252"/>
      <c r="MR23" s="252"/>
      <c r="MS23" s="252"/>
      <c r="MT23" s="252"/>
      <c r="MU23" s="252"/>
      <c r="MV23" s="252"/>
      <c r="MW23" s="252"/>
      <c r="MX23" s="252"/>
      <c r="MY23" s="252"/>
      <c r="MZ23" s="252"/>
      <c r="NA23" s="252"/>
      <c r="NB23" s="252"/>
      <c r="NC23" s="252"/>
      <c r="ND23" s="252"/>
      <c r="NE23" s="252"/>
      <c r="NF23" s="252"/>
      <c r="NG23" s="252"/>
      <c r="NH23" s="252"/>
      <c r="NI23" s="252"/>
      <c r="NJ23" s="252"/>
      <c r="NK23" s="252"/>
      <c r="NL23" s="252"/>
      <c r="NM23" s="252"/>
      <c r="NN23" s="252"/>
      <c r="NO23" s="252"/>
      <c r="NP23" s="252"/>
      <c r="NQ23" s="252"/>
      <c r="NR23" s="252"/>
      <c r="NS23" s="252"/>
      <c r="NT23" s="252"/>
      <c r="NU23" s="252"/>
      <c r="NV23" s="252"/>
      <c r="NW23" s="252"/>
      <c r="NX23" s="252"/>
      <c r="NY23" s="252"/>
      <c r="NZ23" s="252"/>
      <c r="OA23" s="252"/>
      <c r="OB23" s="252"/>
      <c r="OC23" s="252"/>
      <c r="OD23" s="252"/>
      <c r="OE23" s="252"/>
      <c r="OF23" s="252"/>
      <c r="OG23" s="252"/>
      <c r="OH23" s="252"/>
      <c r="OI23" s="252"/>
      <c r="OJ23" s="252"/>
      <c r="OK23" s="252"/>
      <c r="OL23" s="252"/>
      <c r="OM23" s="252"/>
      <c r="ON23" s="252"/>
      <c r="OO23" s="252"/>
      <c r="OP23" s="252"/>
      <c r="OQ23" s="252"/>
      <c r="OR23" s="252"/>
      <c r="OS23" s="252"/>
      <c r="OT23" s="252"/>
      <c r="OU23" s="252"/>
      <c r="OV23" s="252"/>
      <c r="OW23" s="252"/>
      <c r="OX23" s="252"/>
      <c r="OY23" s="252"/>
      <c r="OZ23" s="252"/>
      <c r="PA23" s="252"/>
      <c r="PB23" s="252"/>
      <c r="PC23" s="252"/>
      <c r="PD23" s="252"/>
      <c r="PE23" s="252"/>
      <c r="PF23" s="252"/>
      <c r="PG23" s="252"/>
      <c r="PH23" s="252"/>
      <c r="PI23" s="252"/>
      <c r="PJ23" s="252"/>
      <c r="PK23" s="252"/>
      <c r="PL23" s="252"/>
      <c r="PM23" s="252"/>
      <c r="PN23" s="252"/>
      <c r="PO23" s="252"/>
      <c r="PP23" s="252"/>
      <c r="PQ23" s="252"/>
      <c r="PR23" s="252"/>
      <c r="PS23" s="252"/>
      <c r="PT23" s="252"/>
      <c r="PU23" s="252"/>
      <c r="PV23" s="252"/>
      <c r="PW23" s="252"/>
      <c r="PX23" s="252"/>
      <c r="PY23" s="252"/>
      <c r="PZ23" s="252"/>
      <c r="QA23" s="252"/>
      <c r="QB23" s="252"/>
      <c r="QC23" s="252"/>
      <c r="QD23" s="252"/>
      <c r="QE23" s="252"/>
      <c r="QF23" s="252"/>
      <c r="QG23" s="252"/>
      <c r="QH23" s="252"/>
      <c r="QI23" s="252"/>
      <c r="QJ23" s="252"/>
      <c r="QK23" s="252"/>
      <c r="QL23" s="252"/>
      <c r="QM23" s="252"/>
      <c r="QN23" s="252"/>
      <c r="QO23" s="252"/>
      <c r="QP23" s="252"/>
      <c r="QQ23" s="252"/>
      <c r="QR23" s="252"/>
      <c r="QS23" s="252"/>
      <c r="QT23" s="252"/>
      <c r="QU23" s="252"/>
      <c r="QV23" s="252"/>
      <c r="QW23" s="252"/>
      <c r="QX23" s="252"/>
      <c r="QY23" s="252"/>
      <c r="QZ23" s="252"/>
      <c r="RA23" s="252"/>
      <c r="RB23" s="252"/>
      <c r="RC23" s="252"/>
      <c r="RD23" s="252"/>
      <c r="RE23" s="252"/>
      <c r="RF23" s="252"/>
      <c r="RG23" s="252"/>
      <c r="RH23" s="252"/>
      <c r="RI23" s="252"/>
      <c r="RJ23" s="252"/>
      <c r="RK23" s="252"/>
      <c r="RL23" s="252"/>
      <c r="RM23" s="252"/>
      <c r="RN23" s="252"/>
      <c r="RO23" s="252"/>
      <c r="RP23" s="252"/>
      <c r="RQ23" s="252"/>
      <c r="RR23" s="252"/>
      <c r="RS23" s="252"/>
      <c r="RT23" s="252"/>
      <c r="RU23" s="252"/>
      <c r="RV23" s="252"/>
      <c r="RW23" s="252"/>
      <c r="RX23" s="252"/>
      <c r="RY23" s="252"/>
      <c r="RZ23" s="252"/>
      <c r="SA23" s="252"/>
      <c r="SB23" s="252"/>
      <c r="SC23" s="252"/>
      <c r="SD23" s="252"/>
      <c r="SE23" s="252"/>
      <c r="SF23" s="252"/>
      <c r="SG23" s="252"/>
      <c r="SH23" s="252"/>
      <c r="SI23" s="252"/>
      <c r="SJ23" s="252"/>
      <c r="SK23" s="252"/>
      <c r="SL23" s="252"/>
      <c r="SM23" s="252"/>
      <c r="SN23" s="252"/>
      <c r="SO23" s="252"/>
      <c r="SP23" s="252"/>
      <c r="SQ23" s="252"/>
      <c r="SR23" s="252"/>
      <c r="SS23" s="252"/>
      <c r="ST23" s="252"/>
      <c r="SU23" s="252"/>
      <c r="SV23" s="252"/>
      <c r="SW23" s="252"/>
      <c r="SX23" s="252"/>
      <c r="SY23" s="252"/>
      <c r="SZ23" s="252"/>
      <c r="TA23" s="252"/>
      <c r="TB23" s="252"/>
      <c r="TC23" s="252"/>
      <c r="TD23" s="252"/>
      <c r="TE23" s="252"/>
      <c r="TF23" s="252"/>
      <c r="TG23" s="252"/>
      <c r="TH23" s="252"/>
      <c r="TI23" s="252"/>
      <c r="TJ23" s="252"/>
      <c r="TK23" s="252"/>
      <c r="TL23" s="252"/>
      <c r="TM23" s="252"/>
      <c r="TN23" s="252"/>
      <c r="TO23" s="252"/>
      <c r="TP23" s="252"/>
      <c r="TQ23" s="252"/>
      <c r="TR23" s="252"/>
      <c r="TS23" s="252"/>
      <c r="TT23" s="252"/>
      <c r="TU23" s="252"/>
      <c r="TV23" s="252"/>
      <c r="TW23" s="252"/>
      <c r="TX23" s="252"/>
      <c r="TY23" s="252"/>
      <c r="TZ23" s="252"/>
      <c r="UA23" s="252"/>
      <c r="UB23" s="252"/>
      <c r="UC23" s="252"/>
      <c r="UD23" s="252"/>
      <c r="UE23" s="252"/>
      <c r="UF23" s="252"/>
      <c r="UG23" s="252"/>
      <c r="UH23" s="252"/>
      <c r="UI23" s="252"/>
      <c r="UJ23" s="252"/>
      <c r="UK23" s="252"/>
      <c r="UL23" s="252"/>
      <c r="UM23" s="252"/>
      <c r="UN23" s="252"/>
      <c r="UO23" s="252"/>
      <c r="UP23" s="252"/>
      <c r="UQ23" s="252"/>
      <c r="UR23" s="252"/>
      <c r="US23" s="252"/>
      <c r="UT23" s="252"/>
      <c r="UU23" s="252"/>
      <c r="UV23" s="252"/>
      <c r="UW23" s="252"/>
      <c r="UX23" s="252"/>
      <c r="UY23" s="252"/>
      <c r="UZ23" s="252"/>
      <c r="VA23" s="252"/>
      <c r="VB23" s="252"/>
      <c r="VC23" s="252"/>
      <c r="VD23" s="252"/>
      <c r="VE23" s="252"/>
      <c r="VF23" s="252"/>
      <c r="VG23" s="252"/>
      <c r="VH23" s="252"/>
      <c r="VI23" s="252"/>
      <c r="VJ23" s="252"/>
      <c r="VK23" s="252"/>
      <c r="VL23" s="252"/>
      <c r="VM23" s="252"/>
      <c r="VN23" s="252"/>
      <c r="VO23" s="252"/>
      <c r="VP23" s="252"/>
      <c r="VQ23" s="252"/>
      <c r="VR23" s="252"/>
      <c r="VS23" s="252"/>
      <c r="VT23" s="252"/>
      <c r="VU23" s="252"/>
      <c r="VV23" s="252"/>
      <c r="VW23" s="252"/>
      <c r="VX23" s="252"/>
      <c r="VY23" s="252"/>
      <c r="VZ23" s="252"/>
      <c r="WA23" s="252"/>
      <c r="WB23" s="252"/>
      <c r="WC23" s="252"/>
      <c r="WD23" s="252"/>
      <c r="WE23" s="252"/>
      <c r="WF23" s="252"/>
      <c r="WG23" s="252"/>
      <c r="WH23" s="252"/>
      <c r="WI23" s="252"/>
      <c r="WJ23" s="252"/>
      <c r="WK23" s="252"/>
      <c r="WL23" s="252"/>
      <c r="WM23" s="252"/>
      <c r="WN23" s="252"/>
      <c r="WO23" s="252"/>
      <c r="WP23" s="252"/>
      <c r="WQ23" s="252"/>
      <c r="WR23" s="252"/>
      <c r="WS23" s="252"/>
      <c r="WT23" s="252"/>
      <c r="WU23" s="252"/>
      <c r="WV23" s="252"/>
      <c r="WW23" s="252"/>
      <c r="WX23" s="252"/>
      <c r="WY23" s="252"/>
      <c r="WZ23" s="252"/>
      <c r="XA23" s="252"/>
      <c r="XB23" s="252"/>
      <c r="XC23" s="252"/>
      <c r="XD23" s="252"/>
      <c r="XE23" s="252"/>
      <c r="XF23" s="252"/>
      <c r="XG23" s="252"/>
      <c r="XH23" s="252"/>
      <c r="XI23" s="252"/>
      <c r="XJ23" s="252"/>
      <c r="XK23" s="252"/>
      <c r="XL23" s="252"/>
      <c r="XM23" s="252"/>
      <c r="XN23" s="252"/>
      <c r="XO23" s="252"/>
      <c r="XP23" s="252"/>
      <c r="XQ23" s="252"/>
      <c r="XR23" s="252"/>
      <c r="XS23" s="252"/>
      <c r="XT23" s="252"/>
      <c r="XU23" s="252"/>
      <c r="XV23" s="252"/>
      <c r="XW23" s="252"/>
      <c r="XX23" s="252"/>
      <c r="XY23" s="252"/>
      <c r="XZ23" s="252"/>
      <c r="YA23" s="252"/>
      <c r="YB23" s="252"/>
      <c r="YC23" s="252"/>
      <c r="YD23" s="252"/>
      <c r="YE23" s="252"/>
      <c r="YF23" s="252"/>
      <c r="YG23" s="252"/>
      <c r="YH23" s="252"/>
      <c r="YI23" s="252"/>
      <c r="YJ23" s="252"/>
      <c r="YK23" s="252"/>
      <c r="YL23" s="252"/>
      <c r="YM23" s="252"/>
      <c r="YN23" s="252"/>
      <c r="YO23" s="252"/>
      <c r="YP23" s="252"/>
      <c r="YQ23" s="252"/>
      <c r="YR23" s="252"/>
      <c r="YS23" s="252"/>
      <c r="YT23" s="252"/>
      <c r="YU23" s="252"/>
      <c r="YV23" s="252"/>
      <c r="YW23" s="252"/>
      <c r="YX23" s="252"/>
      <c r="YY23" s="252"/>
      <c r="YZ23" s="252"/>
      <c r="ZA23" s="252"/>
      <c r="ZB23" s="252"/>
      <c r="ZC23" s="252"/>
      <c r="ZD23" s="252"/>
      <c r="ZE23" s="252"/>
      <c r="ZF23" s="252"/>
      <c r="ZG23" s="252"/>
      <c r="ZH23" s="252"/>
      <c r="ZI23" s="252"/>
      <c r="ZJ23" s="252"/>
      <c r="ZK23" s="252"/>
      <c r="ZL23" s="252"/>
      <c r="ZM23" s="252"/>
      <c r="ZN23" s="252"/>
      <c r="ZO23" s="252"/>
      <c r="ZP23" s="252"/>
      <c r="ZQ23" s="252"/>
      <c r="ZR23" s="252"/>
      <c r="ZS23" s="252"/>
      <c r="ZT23" s="252"/>
      <c r="ZU23" s="252"/>
      <c r="ZV23" s="252"/>
      <c r="ZW23" s="252"/>
      <c r="ZX23" s="252"/>
      <c r="ZY23" s="252"/>
      <c r="ZZ23" s="252"/>
      <c r="AAA23" s="252"/>
      <c r="AAB23" s="252"/>
      <c r="AAC23" s="252"/>
      <c r="AAD23" s="252"/>
      <c r="AAE23" s="252"/>
      <c r="AAF23" s="252"/>
      <c r="AAG23" s="252"/>
      <c r="AAH23" s="252"/>
      <c r="AAI23" s="252"/>
      <c r="AAJ23" s="252"/>
      <c r="AAK23" s="252"/>
      <c r="AAL23" s="252"/>
      <c r="AAM23" s="252"/>
      <c r="AAN23" s="252"/>
      <c r="AAO23" s="252"/>
      <c r="AAP23" s="252"/>
      <c r="AAQ23" s="252"/>
      <c r="AAR23" s="252"/>
      <c r="AAS23" s="252"/>
      <c r="AAT23" s="252"/>
      <c r="AAU23" s="252"/>
      <c r="AAV23" s="252"/>
      <c r="AAW23" s="252"/>
      <c r="AAX23" s="252"/>
      <c r="AAY23" s="252"/>
      <c r="AAZ23" s="252"/>
      <c r="ABA23" s="252"/>
      <c r="ABB23" s="252"/>
      <c r="ABC23" s="252"/>
      <c r="ABD23" s="252"/>
      <c r="ABE23" s="252"/>
      <c r="ABF23" s="252"/>
      <c r="ABG23" s="252"/>
      <c r="ABH23" s="252"/>
      <c r="ABI23" s="252"/>
      <c r="ABJ23" s="252"/>
      <c r="ABK23" s="252"/>
      <c r="ABL23" s="252"/>
      <c r="ABM23" s="252"/>
      <c r="ABN23" s="252"/>
      <c r="ABO23" s="252"/>
      <c r="ABP23" s="252"/>
      <c r="ABQ23" s="252"/>
      <c r="ABR23" s="252"/>
      <c r="ABS23" s="252"/>
      <c r="ABT23" s="252"/>
      <c r="ABU23" s="252"/>
      <c r="ABV23" s="252"/>
      <c r="ABW23" s="252"/>
      <c r="ABX23" s="252"/>
      <c r="ABY23" s="252"/>
      <c r="ABZ23" s="252"/>
      <c r="ACA23" s="252"/>
      <c r="ACB23" s="252"/>
      <c r="ACC23" s="252"/>
      <c r="ACD23" s="252"/>
      <c r="ACE23" s="252"/>
      <c r="ACF23" s="252"/>
      <c r="ACG23" s="252"/>
      <c r="ACH23" s="252"/>
      <c r="ACI23" s="252"/>
      <c r="ACJ23" s="252"/>
      <c r="ACK23" s="252"/>
      <c r="ACL23" s="252"/>
      <c r="ACM23" s="252"/>
      <c r="ACN23" s="252"/>
      <c r="ACO23" s="252"/>
      <c r="ACP23" s="252"/>
      <c r="ACQ23" s="252"/>
      <c r="ACR23" s="252"/>
      <c r="ACS23" s="252"/>
      <c r="ACT23" s="252"/>
      <c r="ACU23" s="252"/>
      <c r="ACV23" s="252"/>
      <c r="ACW23" s="252"/>
      <c r="ACX23" s="252"/>
      <c r="ACY23" s="252"/>
      <c r="ACZ23" s="252"/>
      <c r="ADA23" s="252"/>
      <c r="ADB23" s="252"/>
      <c r="ADC23" s="252"/>
      <c r="ADD23" s="252"/>
      <c r="ADE23" s="252"/>
      <c r="ADF23" s="252"/>
      <c r="ADG23" s="252"/>
      <c r="ADH23" s="252"/>
      <c r="ADI23" s="252"/>
      <c r="ADJ23" s="252"/>
      <c r="ADK23" s="252"/>
      <c r="ADL23" s="252"/>
      <c r="ADM23" s="252"/>
      <c r="ADN23" s="252"/>
      <c r="ADO23" s="252"/>
      <c r="ADP23" s="252"/>
      <c r="ADQ23" s="252"/>
      <c r="ADR23" s="252"/>
      <c r="ADS23" s="252"/>
      <c r="ADT23" s="252"/>
      <c r="ADU23" s="252"/>
      <c r="ADV23" s="252"/>
      <c r="ADW23" s="252"/>
      <c r="ADX23" s="252"/>
      <c r="ADY23" s="252"/>
      <c r="ADZ23" s="252"/>
      <c r="AEA23" s="252"/>
      <c r="AEB23" s="252"/>
      <c r="AEC23" s="252"/>
      <c r="AED23" s="252"/>
      <c r="AEE23" s="252"/>
      <c r="AEF23" s="252"/>
      <c r="AEG23" s="252"/>
      <c r="AEH23" s="252"/>
      <c r="AEI23" s="252"/>
      <c r="AEJ23" s="252"/>
      <c r="AEK23" s="252"/>
      <c r="AEL23" s="252"/>
      <c r="AEM23" s="252"/>
      <c r="AEN23" s="252"/>
      <c r="AEO23" s="252"/>
      <c r="AEP23" s="252"/>
      <c r="AEQ23" s="252"/>
      <c r="AER23" s="252"/>
      <c r="AES23" s="252"/>
      <c r="AET23" s="252"/>
      <c r="AEU23" s="252"/>
      <c r="AEV23" s="252"/>
      <c r="AEW23" s="252"/>
      <c r="AEX23" s="252"/>
      <c r="AEY23" s="252"/>
      <c r="AEZ23" s="252"/>
      <c r="AFA23" s="252"/>
      <c r="AFB23" s="252"/>
      <c r="AFC23" s="252"/>
      <c r="AFD23" s="252"/>
      <c r="AFE23" s="252"/>
      <c r="AFF23" s="252"/>
      <c r="AFG23" s="252"/>
      <c r="AFH23" s="252"/>
      <c r="AFI23" s="252"/>
      <c r="AFJ23" s="252"/>
      <c r="AFK23" s="252"/>
      <c r="AFL23" s="252"/>
      <c r="AFM23" s="252"/>
      <c r="AFN23" s="252"/>
      <c r="AFO23" s="252"/>
      <c r="AFP23" s="252"/>
      <c r="AFQ23" s="252"/>
      <c r="AFR23" s="252"/>
      <c r="AFS23" s="252"/>
      <c r="AFT23" s="252"/>
      <c r="AFU23" s="252"/>
      <c r="AFV23" s="252"/>
      <c r="AFW23" s="252"/>
      <c r="AFX23" s="252"/>
      <c r="AFY23" s="252"/>
      <c r="AFZ23" s="252"/>
      <c r="AGA23" s="252"/>
      <c r="AGB23" s="252"/>
      <c r="AGC23" s="252"/>
      <c r="AGD23" s="252"/>
      <c r="AGE23" s="252"/>
      <c r="AGF23" s="252"/>
      <c r="AGG23" s="252"/>
      <c r="AGH23" s="252"/>
      <c r="AGI23" s="252"/>
      <c r="AGJ23" s="252"/>
      <c r="AGK23" s="252"/>
      <c r="AGL23" s="252"/>
      <c r="AGM23" s="252"/>
      <c r="AGN23" s="252"/>
      <c r="AGO23" s="252"/>
      <c r="AGP23" s="252"/>
      <c r="AGQ23" s="252"/>
      <c r="AGR23" s="252"/>
      <c r="AGS23" s="252"/>
      <c r="AGT23" s="252"/>
      <c r="AGU23" s="252"/>
      <c r="AGV23" s="252"/>
      <c r="AGW23" s="252"/>
      <c r="AGX23" s="252"/>
      <c r="AGY23" s="252"/>
      <c r="AGZ23" s="252"/>
      <c r="AHA23" s="252"/>
      <c r="AHB23" s="252"/>
      <c r="AHC23" s="252"/>
      <c r="AHD23" s="252"/>
      <c r="AHE23" s="252"/>
      <c r="AHF23" s="252"/>
      <c r="AHG23" s="252"/>
      <c r="AHH23" s="252"/>
      <c r="AHI23" s="252"/>
      <c r="AHJ23" s="252"/>
      <c r="AHK23" s="252"/>
      <c r="AHL23" s="252"/>
      <c r="AHM23" s="252"/>
      <c r="AHN23" s="252"/>
      <c r="AHO23" s="252"/>
      <c r="AHP23" s="252"/>
      <c r="AHQ23" s="252"/>
      <c r="AHR23" s="252"/>
      <c r="AHS23" s="252"/>
      <c r="AHT23" s="252"/>
      <c r="AHU23" s="252"/>
      <c r="AHV23" s="252"/>
      <c r="AHW23" s="252"/>
      <c r="AHX23" s="252"/>
      <c r="AHY23" s="252"/>
      <c r="AHZ23" s="252"/>
      <c r="AIA23" s="252"/>
      <c r="AIB23" s="252"/>
      <c r="AIC23" s="252"/>
      <c r="AID23" s="252"/>
      <c r="AIE23" s="252"/>
      <c r="AIF23" s="252"/>
      <c r="AIG23" s="252"/>
      <c r="AIH23" s="252"/>
      <c r="AII23" s="252"/>
      <c r="AIJ23" s="252"/>
      <c r="AIK23" s="252"/>
      <c r="AIL23" s="252"/>
      <c r="AIM23" s="252"/>
      <c r="AIN23" s="252"/>
      <c r="AIO23" s="252"/>
      <c r="AIP23" s="252"/>
      <c r="AIQ23" s="252"/>
      <c r="AIR23" s="252"/>
      <c r="AIS23" s="252"/>
      <c r="AIT23" s="252"/>
      <c r="AIU23" s="252"/>
      <c r="AIV23" s="252"/>
      <c r="AIW23" s="252"/>
      <c r="AIX23" s="252"/>
      <c r="AIY23" s="252"/>
      <c r="AIZ23" s="252"/>
      <c r="AJA23" s="252"/>
      <c r="AJB23" s="252"/>
      <c r="AJC23" s="252"/>
      <c r="AJD23" s="252"/>
      <c r="AJE23" s="252"/>
      <c r="AJF23" s="252"/>
      <c r="AJG23" s="252"/>
      <c r="AJH23" s="252"/>
      <c r="AJI23" s="252"/>
      <c r="AJJ23" s="252"/>
      <c r="AJK23" s="252"/>
      <c r="AJL23" s="252"/>
      <c r="AJM23" s="252"/>
      <c r="AJN23" s="252"/>
      <c r="AJO23" s="252"/>
      <c r="AJP23" s="252"/>
      <c r="AJQ23" s="252"/>
      <c r="AJR23" s="252"/>
      <c r="AJS23" s="252"/>
      <c r="AJT23" s="252"/>
      <c r="AJU23" s="252"/>
      <c r="AJV23" s="252"/>
      <c r="AJW23" s="252"/>
      <c r="AJX23" s="252"/>
      <c r="AJY23" s="252"/>
      <c r="AJZ23" s="252"/>
      <c r="AKA23" s="252"/>
      <c r="AKB23" s="252"/>
      <c r="AKC23" s="252"/>
      <c r="AKD23" s="252"/>
      <c r="AKE23" s="252"/>
      <c r="AKF23" s="252"/>
      <c r="AKG23" s="252"/>
      <c r="AKH23" s="252"/>
      <c r="AKI23" s="252"/>
      <c r="AKJ23" s="252"/>
      <c r="AKK23" s="252"/>
      <c r="AKL23" s="252"/>
      <c r="AKM23" s="252"/>
      <c r="AKN23" s="252"/>
      <c r="AKO23" s="252"/>
      <c r="AKP23" s="252"/>
      <c r="AKQ23" s="252"/>
      <c r="AKR23" s="252"/>
      <c r="AKS23" s="252"/>
      <c r="AKT23" s="252"/>
      <c r="AKU23" s="252"/>
      <c r="AKV23" s="252"/>
      <c r="AKW23" s="252"/>
      <c r="AKX23" s="252"/>
      <c r="AKY23" s="252"/>
      <c r="AKZ23" s="252"/>
      <c r="ALA23" s="252"/>
      <c r="ALB23" s="252"/>
      <c r="ALC23" s="252"/>
      <c r="ALD23" s="252"/>
      <c r="ALE23" s="252"/>
      <c r="ALF23" s="252"/>
      <c r="ALG23" s="252"/>
      <c r="ALH23" s="252"/>
      <c r="ALI23" s="252"/>
      <c r="ALJ23" s="252"/>
      <c r="ALK23" s="252"/>
      <c r="ALL23" s="252"/>
      <c r="ALM23" s="252"/>
      <c r="ALN23" s="252"/>
      <c r="ALO23" s="252"/>
      <c r="ALP23" s="252"/>
      <c r="ALQ23" s="252"/>
      <c r="ALR23" s="252"/>
      <c r="ALS23" s="252"/>
      <c r="ALT23" s="252"/>
      <c r="ALU23" s="252"/>
      <c r="ALV23" s="252"/>
      <c r="ALW23" s="252"/>
      <c r="ALX23" s="252"/>
      <c r="ALY23" s="252"/>
      <c r="ALZ23" s="252"/>
      <c r="AMA23" s="252"/>
      <c r="AMB23" s="252"/>
      <c r="AMC23" s="252"/>
      <c r="AMD23" s="252"/>
      <c r="AME23" s="252"/>
      <c r="AMF23" s="252"/>
      <c r="AMG23" s="252"/>
      <c r="AMH23" s="252"/>
      <c r="AMI23" s="252"/>
      <c r="AMJ23" s="253"/>
    </row>
    <row r="24" customFormat="false" ht="17.25" hidden="false" customHeight="true" outlineLevel="0" collapsed="false">
      <c r="A24" s="248" t="s">
        <v>451</v>
      </c>
      <c r="B24" s="250" t="n">
        <v>3007419</v>
      </c>
      <c r="C24" s="250" t="n">
        <v>5945082</v>
      </c>
      <c r="D24" s="250" t="n">
        <v>10293123</v>
      </c>
      <c r="E24" s="250" t="n">
        <v>14694072</v>
      </c>
      <c r="F24" s="250" t="n">
        <v>20865728</v>
      </c>
      <c r="G24" s="250" t="n">
        <v>21889307</v>
      </c>
      <c r="H24" s="248" t="s">
        <v>451</v>
      </c>
      <c r="I24" s="250" t="n">
        <v>25824991</v>
      </c>
      <c r="J24" s="250" t="n">
        <v>37258574</v>
      </c>
      <c r="K24" s="250" t="n">
        <v>27685198</v>
      </c>
      <c r="L24" s="250" t="n">
        <v>22024995</v>
      </c>
      <c r="M24" s="250" t="n">
        <v>16951546</v>
      </c>
      <c r="N24" s="250" t="n">
        <v>17988049</v>
      </c>
      <c r="O24" s="250" t="n">
        <v>23386597</v>
      </c>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c r="CH24" s="252"/>
      <c r="CI24" s="252"/>
      <c r="CJ24" s="252"/>
      <c r="CK24" s="252"/>
      <c r="CL24" s="252"/>
      <c r="CM24" s="252"/>
      <c r="CN24" s="252"/>
      <c r="CO24" s="252"/>
      <c r="CP24" s="252"/>
      <c r="CQ24" s="252"/>
      <c r="CR24" s="252"/>
      <c r="CS24" s="252"/>
      <c r="CT24" s="252"/>
      <c r="CU24" s="252"/>
      <c r="CV24" s="252"/>
      <c r="CW24" s="252"/>
      <c r="CX24" s="252"/>
      <c r="CY24" s="252"/>
      <c r="CZ24" s="252"/>
      <c r="DA24" s="252"/>
      <c r="DB24" s="252"/>
      <c r="DC24" s="252"/>
      <c r="DD24" s="252"/>
      <c r="DE24" s="252"/>
      <c r="DF24" s="252"/>
      <c r="DG24" s="252"/>
      <c r="DH24" s="252"/>
      <c r="DI24" s="252"/>
      <c r="DJ24" s="252"/>
      <c r="DK24" s="252"/>
      <c r="DL24" s="252"/>
      <c r="DM24" s="252"/>
      <c r="DN24" s="252"/>
      <c r="DO24" s="252"/>
      <c r="DP24" s="252"/>
      <c r="DQ24" s="252"/>
      <c r="DR24" s="252"/>
      <c r="DS24" s="252"/>
      <c r="DT24" s="252"/>
      <c r="DU24" s="252"/>
      <c r="DV24" s="252"/>
      <c r="DW24" s="252"/>
      <c r="DX24" s="252"/>
      <c r="DY24" s="252"/>
      <c r="DZ24" s="252"/>
      <c r="EA24" s="252"/>
      <c r="EB24" s="252"/>
      <c r="EC24" s="252"/>
      <c r="ED24" s="252"/>
      <c r="EE24" s="252"/>
      <c r="EF24" s="252"/>
      <c r="EG24" s="252"/>
      <c r="EH24" s="252"/>
      <c r="EI24" s="252"/>
      <c r="EJ24" s="252"/>
      <c r="EK24" s="252"/>
      <c r="EL24" s="252"/>
      <c r="EM24" s="252"/>
      <c r="EN24" s="252"/>
      <c r="EO24" s="252"/>
      <c r="EP24" s="252"/>
      <c r="EQ24" s="252"/>
      <c r="ER24" s="252"/>
      <c r="ES24" s="252"/>
      <c r="ET24" s="252"/>
      <c r="EU24" s="252"/>
      <c r="EV24" s="252"/>
      <c r="EW24" s="252"/>
      <c r="EX24" s="252"/>
      <c r="EY24" s="252"/>
      <c r="EZ24" s="252"/>
      <c r="FA24" s="252"/>
      <c r="FB24" s="252"/>
      <c r="FC24" s="252"/>
      <c r="FD24" s="252"/>
      <c r="FE24" s="252"/>
      <c r="FF24" s="252"/>
      <c r="FG24" s="252"/>
      <c r="FH24" s="252"/>
      <c r="FI24" s="252"/>
      <c r="FJ24" s="252"/>
      <c r="FK24" s="252"/>
      <c r="FL24" s="252"/>
      <c r="FM24" s="252"/>
      <c r="FN24" s="252"/>
      <c r="FO24" s="252"/>
      <c r="FP24" s="252"/>
      <c r="FQ24" s="252"/>
      <c r="FR24" s="252"/>
      <c r="FS24" s="252"/>
      <c r="FT24" s="252"/>
      <c r="FU24" s="252"/>
      <c r="FV24" s="252"/>
      <c r="FW24" s="252"/>
      <c r="FX24" s="252"/>
      <c r="FY24" s="252"/>
      <c r="FZ24" s="252"/>
      <c r="GA24" s="252"/>
      <c r="GB24" s="252"/>
      <c r="GC24" s="252"/>
      <c r="GD24" s="252"/>
      <c r="GE24" s="252"/>
      <c r="GF24" s="252"/>
      <c r="GG24" s="252"/>
      <c r="GH24" s="252"/>
      <c r="GI24" s="252"/>
      <c r="GJ24" s="252"/>
      <c r="GK24" s="252"/>
      <c r="GL24" s="252"/>
      <c r="GM24" s="252"/>
      <c r="GN24" s="252"/>
      <c r="GO24" s="252"/>
      <c r="GP24" s="252"/>
      <c r="GQ24" s="252"/>
      <c r="GR24" s="252"/>
      <c r="GS24" s="252"/>
      <c r="GT24" s="252"/>
      <c r="GU24" s="252"/>
      <c r="GV24" s="252"/>
      <c r="GW24" s="252"/>
      <c r="GX24" s="252"/>
      <c r="GY24" s="252"/>
      <c r="GZ24" s="252"/>
      <c r="HA24" s="252"/>
      <c r="HB24" s="252"/>
      <c r="HC24" s="252"/>
      <c r="HD24" s="252"/>
      <c r="HE24" s="252"/>
      <c r="HF24" s="252"/>
      <c r="HG24" s="252"/>
      <c r="HH24" s="252"/>
      <c r="HI24" s="252"/>
      <c r="HJ24" s="252"/>
      <c r="HK24" s="252"/>
      <c r="HL24" s="252"/>
      <c r="HM24" s="252"/>
      <c r="HN24" s="252"/>
      <c r="HO24" s="252"/>
      <c r="HP24" s="252"/>
      <c r="HQ24" s="252"/>
      <c r="HR24" s="252"/>
      <c r="HS24" s="252"/>
      <c r="HT24" s="252"/>
      <c r="HU24" s="252"/>
      <c r="HV24" s="252"/>
      <c r="HW24" s="252"/>
      <c r="HX24" s="252"/>
      <c r="HY24" s="252"/>
      <c r="HZ24" s="252"/>
      <c r="IA24" s="252"/>
      <c r="IB24" s="252"/>
      <c r="IC24" s="252"/>
      <c r="ID24" s="252"/>
      <c r="IE24" s="252"/>
      <c r="IF24" s="252"/>
      <c r="IG24" s="252"/>
      <c r="IH24" s="252"/>
      <c r="II24" s="252"/>
      <c r="IJ24" s="252"/>
      <c r="IK24" s="252"/>
      <c r="IL24" s="252"/>
      <c r="IM24" s="252"/>
      <c r="IN24" s="252"/>
      <c r="IO24" s="252"/>
      <c r="IP24" s="252"/>
      <c r="IQ24" s="252"/>
      <c r="IR24" s="252"/>
      <c r="IS24" s="252"/>
      <c r="IT24" s="252"/>
      <c r="IU24" s="252"/>
      <c r="IV24" s="252"/>
      <c r="IW24" s="252"/>
      <c r="IX24" s="252"/>
      <c r="IY24" s="252"/>
      <c r="IZ24" s="252"/>
      <c r="JA24" s="252"/>
      <c r="JB24" s="252"/>
      <c r="JC24" s="252"/>
      <c r="JD24" s="252"/>
      <c r="JE24" s="252"/>
      <c r="JF24" s="252"/>
      <c r="JG24" s="252"/>
      <c r="JH24" s="252"/>
      <c r="JI24" s="252"/>
      <c r="JJ24" s="252"/>
      <c r="JK24" s="252"/>
      <c r="JL24" s="252"/>
      <c r="JM24" s="252"/>
      <c r="JN24" s="252"/>
      <c r="JO24" s="252"/>
      <c r="JP24" s="252"/>
      <c r="JQ24" s="252"/>
      <c r="JR24" s="252"/>
      <c r="JS24" s="252"/>
      <c r="JT24" s="252"/>
      <c r="JU24" s="252"/>
      <c r="JV24" s="252"/>
      <c r="JW24" s="252"/>
      <c r="JX24" s="252"/>
      <c r="JY24" s="252"/>
      <c r="JZ24" s="252"/>
      <c r="KA24" s="252"/>
      <c r="KB24" s="252"/>
      <c r="KC24" s="252"/>
      <c r="KD24" s="252"/>
      <c r="KE24" s="252"/>
      <c r="KF24" s="252"/>
      <c r="KG24" s="252"/>
      <c r="KH24" s="252"/>
      <c r="KI24" s="252"/>
      <c r="KJ24" s="252"/>
      <c r="KK24" s="252"/>
      <c r="KL24" s="252"/>
      <c r="KM24" s="252"/>
      <c r="KN24" s="252"/>
      <c r="KO24" s="252"/>
      <c r="KP24" s="252"/>
      <c r="KQ24" s="252"/>
      <c r="KR24" s="252"/>
      <c r="KS24" s="252"/>
      <c r="KT24" s="252"/>
      <c r="KU24" s="252"/>
      <c r="KV24" s="252"/>
      <c r="KW24" s="252"/>
      <c r="KX24" s="252"/>
      <c r="KY24" s="252"/>
      <c r="KZ24" s="252"/>
      <c r="LA24" s="252"/>
      <c r="LB24" s="252"/>
      <c r="LC24" s="252"/>
      <c r="LD24" s="252"/>
      <c r="LE24" s="252"/>
      <c r="LF24" s="252"/>
      <c r="LG24" s="252"/>
      <c r="LH24" s="252"/>
      <c r="LI24" s="252"/>
      <c r="LJ24" s="252"/>
      <c r="LK24" s="252"/>
      <c r="LL24" s="252"/>
      <c r="LM24" s="252"/>
      <c r="LN24" s="252"/>
      <c r="LO24" s="252"/>
      <c r="LP24" s="252"/>
      <c r="LQ24" s="252"/>
      <c r="LR24" s="252"/>
      <c r="LS24" s="252"/>
      <c r="LT24" s="252"/>
      <c r="LU24" s="252"/>
      <c r="LV24" s="252"/>
      <c r="LW24" s="252"/>
      <c r="LX24" s="252"/>
      <c r="LY24" s="252"/>
      <c r="LZ24" s="252"/>
      <c r="MA24" s="252"/>
      <c r="MB24" s="252"/>
      <c r="MC24" s="252"/>
      <c r="MD24" s="252"/>
      <c r="ME24" s="252"/>
      <c r="MF24" s="252"/>
      <c r="MG24" s="252"/>
      <c r="MH24" s="252"/>
      <c r="MI24" s="252"/>
      <c r="MJ24" s="252"/>
      <c r="MK24" s="252"/>
      <c r="ML24" s="252"/>
      <c r="MM24" s="252"/>
      <c r="MN24" s="252"/>
      <c r="MO24" s="252"/>
      <c r="MP24" s="252"/>
      <c r="MQ24" s="252"/>
      <c r="MR24" s="252"/>
      <c r="MS24" s="252"/>
      <c r="MT24" s="252"/>
      <c r="MU24" s="252"/>
      <c r="MV24" s="252"/>
      <c r="MW24" s="252"/>
      <c r="MX24" s="252"/>
      <c r="MY24" s="252"/>
      <c r="MZ24" s="252"/>
      <c r="NA24" s="252"/>
      <c r="NB24" s="252"/>
      <c r="NC24" s="252"/>
      <c r="ND24" s="252"/>
      <c r="NE24" s="252"/>
      <c r="NF24" s="252"/>
      <c r="NG24" s="252"/>
      <c r="NH24" s="252"/>
      <c r="NI24" s="252"/>
      <c r="NJ24" s="252"/>
      <c r="NK24" s="252"/>
      <c r="NL24" s="252"/>
      <c r="NM24" s="252"/>
      <c r="NN24" s="252"/>
      <c r="NO24" s="252"/>
      <c r="NP24" s="252"/>
      <c r="NQ24" s="252"/>
      <c r="NR24" s="252"/>
      <c r="NS24" s="252"/>
      <c r="NT24" s="252"/>
      <c r="NU24" s="252"/>
      <c r="NV24" s="252"/>
      <c r="NW24" s="252"/>
      <c r="NX24" s="252"/>
      <c r="NY24" s="252"/>
      <c r="NZ24" s="252"/>
      <c r="OA24" s="252"/>
      <c r="OB24" s="252"/>
      <c r="OC24" s="252"/>
      <c r="OD24" s="252"/>
      <c r="OE24" s="252"/>
      <c r="OF24" s="252"/>
      <c r="OG24" s="252"/>
      <c r="OH24" s="252"/>
      <c r="OI24" s="252"/>
      <c r="OJ24" s="252"/>
      <c r="OK24" s="252"/>
      <c r="OL24" s="252"/>
      <c r="OM24" s="252"/>
      <c r="ON24" s="252"/>
      <c r="OO24" s="252"/>
      <c r="OP24" s="252"/>
      <c r="OQ24" s="252"/>
      <c r="OR24" s="252"/>
      <c r="OS24" s="252"/>
      <c r="OT24" s="252"/>
      <c r="OU24" s="252"/>
      <c r="OV24" s="252"/>
      <c r="OW24" s="252"/>
      <c r="OX24" s="252"/>
      <c r="OY24" s="252"/>
      <c r="OZ24" s="252"/>
      <c r="PA24" s="252"/>
      <c r="PB24" s="252"/>
      <c r="PC24" s="252"/>
      <c r="PD24" s="252"/>
      <c r="PE24" s="252"/>
      <c r="PF24" s="252"/>
      <c r="PG24" s="252"/>
      <c r="PH24" s="252"/>
      <c r="PI24" s="252"/>
      <c r="PJ24" s="252"/>
      <c r="PK24" s="252"/>
      <c r="PL24" s="252"/>
      <c r="PM24" s="252"/>
      <c r="PN24" s="252"/>
      <c r="PO24" s="252"/>
      <c r="PP24" s="252"/>
      <c r="PQ24" s="252"/>
      <c r="PR24" s="252"/>
      <c r="PS24" s="252"/>
      <c r="PT24" s="252"/>
      <c r="PU24" s="252"/>
      <c r="PV24" s="252"/>
      <c r="PW24" s="252"/>
      <c r="PX24" s="252"/>
      <c r="PY24" s="252"/>
      <c r="PZ24" s="252"/>
      <c r="QA24" s="252"/>
      <c r="QB24" s="252"/>
      <c r="QC24" s="252"/>
      <c r="QD24" s="252"/>
      <c r="QE24" s="252"/>
      <c r="QF24" s="252"/>
      <c r="QG24" s="252"/>
      <c r="QH24" s="252"/>
      <c r="QI24" s="252"/>
      <c r="QJ24" s="252"/>
      <c r="QK24" s="252"/>
      <c r="QL24" s="252"/>
      <c r="QM24" s="252"/>
      <c r="QN24" s="252"/>
      <c r="QO24" s="252"/>
      <c r="QP24" s="252"/>
      <c r="QQ24" s="252"/>
      <c r="QR24" s="252"/>
      <c r="QS24" s="252"/>
      <c r="QT24" s="252"/>
      <c r="QU24" s="252"/>
      <c r="QV24" s="252"/>
      <c r="QW24" s="252"/>
      <c r="QX24" s="252"/>
      <c r="QY24" s="252"/>
      <c r="QZ24" s="252"/>
      <c r="RA24" s="252"/>
      <c r="RB24" s="252"/>
      <c r="RC24" s="252"/>
      <c r="RD24" s="252"/>
      <c r="RE24" s="252"/>
      <c r="RF24" s="252"/>
      <c r="RG24" s="252"/>
      <c r="RH24" s="252"/>
      <c r="RI24" s="252"/>
      <c r="RJ24" s="252"/>
      <c r="RK24" s="252"/>
      <c r="RL24" s="252"/>
      <c r="RM24" s="252"/>
      <c r="RN24" s="252"/>
      <c r="RO24" s="252"/>
      <c r="RP24" s="252"/>
      <c r="RQ24" s="252"/>
      <c r="RR24" s="252"/>
      <c r="RS24" s="252"/>
      <c r="RT24" s="252"/>
      <c r="RU24" s="252"/>
      <c r="RV24" s="252"/>
      <c r="RW24" s="252"/>
      <c r="RX24" s="252"/>
      <c r="RY24" s="252"/>
      <c r="RZ24" s="252"/>
      <c r="SA24" s="252"/>
      <c r="SB24" s="252"/>
      <c r="SC24" s="252"/>
      <c r="SD24" s="252"/>
      <c r="SE24" s="252"/>
      <c r="SF24" s="252"/>
      <c r="SG24" s="252"/>
      <c r="SH24" s="252"/>
      <c r="SI24" s="252"/>
      <c r="SJ24" s="252"/>
      <c r="SK24" s="252"/>
      <c r="SL24" s="252"/>
      <c r="SM24" s="252"/>
      <c r="SN24" s="252"/>
      <c r="SO24" s="252"/>
      <c r="SP24" s="252"/>
      <c r="SQ24" s="252"/>
      <c r="SR24" s="252"/>
      <c r="SS24" s="252"/>
      <c r="ST24" s="252"/>
      <c r="SU24" s="252"/>
      <c r="SV24" s="252"/>
      <c r="SW24" s="252"/>
      <c r="SX24" s="252"/>
      <c r="SY24" s="252"/>
      <c r="SZ24" s="252"/>
      <c r="TA24" s="252"/>
      <c r="TB24" s="252"/>
      <c r="TC24" s="252"/>
      <c r="TD24" s="252"/>
      <c r="TE24" s="252"/>
      <c r="TF24" s="252"/>
      <c r="TG24" s="252"/>
      <c r="TH24" s="252"/>
      <c r="TI24" s="252"/>
      <c r="TJ24" s="252"/>
      <c r="TK24" s="252"/>
      <c r="TL24" s="252"/>
      <c r="TM24" s="252"/>
      <c r="TN24" s="252"/>
      <c r="TO24" s="252"/>
      <c r="TP24" s="252"/>
      <c r="TQ24" s="252"/>
      <c r="TR24" s="252"/>
      <c r="TS24" s="252"/>
      <c r="TT24" s="252"/>
      <c r="TU24" s="252"/>
      <c r="TV24" s="252"/>
      <c r="TW24" s="252"/>
      <c r="TX24" s="252"/>
      <c r="TY24" s="252"/>
      <c r="TZ24" s="252"/>
      <c r="UA24" s="252"/>
      <c r="UB24" s="252"/>
      <c r="UC24" s="252"/>
      <c r="UD24" s="252"/>
      <c r="UE24" s="252"/>
      <c r="UF24" s="252"/>
      <c r="UG24" s="252"/>
      <c r="UH24" s="252"/>
      <c r="UI24" s="252"/>
      <c r="UJ24" s="252"/>
      <c r="UK24" s="252"/>
      <c r="UL24" s="252"/>
      <c r="UM24" s="252"/>
      <c r="UN24" s="252"/>
      <c r="UO24" s="252"/>
      <c r="UP24" s="252"/>
      <c r="UQ24" s="252"/>
      <c r="UR24" s="252"/>
      <c r="US24" s="252"/>
      <c r="UT24" s="252"/>
      <c r="UU24" s="252"/>
      <c r="UV24" s="252"/>
      <c r="UW24" s="252"/>
      <c r="UX24" s="252"/>
      <c r="UY24" s="252"/>
      <c r="UZ24" s="252"/>
      <c r="VA24" s="252"/>
      <c r="VB24" s="252"/>
      <c r="VC24" s="252"/>
      <c r="VD24" s="252"/>
      <c r="VE24" s="252"/>
      <c r="VF24" s="252"/>
      <c r="VG24" s="252"/>
      <c r="VH24" s="252"/>
      <c r="VI24" s="252"/>
      <c r="VJ24" s="252"/>
      <c r="VK24" s="252"/>
      <c r="VL24" s="252"/>
      <c r="VM24" s="252"/>
      <c r="VN24" s="252"/>
      <c r="VO24" s="252"/>
      <c r="VP24" s="252"/>
      <c r="VQ24" s="252"/>
      <c r="VR24" s="252"/>
      <c r="VS24" s="252"/>
      <c r="VT24" s="252"/>
      <c r="VU24" s="252"/>
      <c r="VV24" s="252"/>
      <c r="VW24" s="252"/>
      <c r="VX24" s="252"/>
      <c r="VY24" s="252"/>
      <c r="VZ24" s="252"/>
      <c r="WA24" s="252"/>
      <c r="WB24" s="252"/>
      <c r="WC24" s="252"/>
      <c r="WD24" s="252"/>
      <c r="WE24" s="252"/>
      <c r="WF24" s="252"/>
      <c r="WG24" s="252"/>
      <c r="WH24" s="252"/>
      <c r="WI24" s="252"/>
      <c r="WJ24" s="252"/>
      <c r="WK24" s="252"/>
      <c r="WL24" s="252"/>
      <c r="WM24" s="252"/>
      <c r="WN24" s="252"/>
      <c r="WO24" s="252"/>
      <c r="WP24" s="252"/>
      <c r="WQ24" s="252"/>
      <c r="WR24" s="252"/>
      <c r="WS24" s="252"/>
      <c r="WT24" s="252"/>
      <c r="WU24" s="252"/>
      <c r="WV24" s="252"/>
      <c r="WW24" s="252"/>
      <c r="WX24" s="252"/>
      <c r="WY24" s="252"/>
      <c r="WZ24" s="252"/>
      <c r="XA24" s="252"/>
      <c r="XB24" s="252"/>
      <c r="XC24" s="252"/>
      <c r="XD24" s="252"/>
      <c r="XE24" s="252"/>
      <c r="XF24" s="252"/>
      <c r="XG24" s="252"/>
      <c r="XH24" s="252"/>
      <c r="XI24" s="252"/>
      <c r="XJ24" s="252"/>
      <c r="XK24" s="252"/>
      <c r="XL24" s="252"/>
      <c r="XM24" s="252"/>
      <c r="XN24" s="252"/>
      <c r="XO24" s="252"/>
      <c r="XP24" s="252"/>
      <c r="XQ24" s="252"/>
      <c r="XR24" s="252"/>
      <c r="XS24" s="252"/>
      <c r="XT24" s="252"/>
      <c r="XU24" s="252"/>
      <c r="XV24" s="252"/>
      <c r="XW24" s="252"/>
      <c r="XX24" s="252"/>
      <c r="XY24" s="252"/>
      <c r="XZ24" s="252"/>
      <c r="YA24" s="252"/>
      <c r="YB24" s="252"/>
      <c r="YC24" s="252"/>
      <c r="YD24" s="252"/>
      <c r="YE24" s="252"/>
      <c r="YF24" s="252"/>
      <c r="YG24" s="252"/>
      <c r="YH24" s="252"/>
      <c r="YI24" s="252"/>
      <c r="YJ24" s="252"/>
      <c r="YK24" s="252"/>
      <c r="YL24" s="252"/>
      <c r="YM24" s="252"/>
      <c r="YN24" s="252"/>
      <c r="YO24" s="252"/>
      <c r="YP24" s="252"/>
      <c r="YQ24" s="252"/>
      <c r="YR24" s="252"/>
      <c r="YS24" s="252"/>
      <c r="YT24" s="252"/>
      <c r="YU24" s="252"/>
      <c r="YV24" s="252"/>
      <c r="YW24" s="252"/>
      <c r="YX24" s="252"/>
      <c r="YY24" s="252"/>
      <c r="YZ24" s="252"/>
      <c r="ZA24" s="252"/>
      <c r="ZB24" s="252"/>
      <c r="ZC24" s="252"/>
      <c r="ZD24" s="252"/>
      <c r="ZE24" s="252"/>
      <c r="ZF24" s="252"/>
      <c r="ZG24" s="252"/>
      <c r="ZH24" s="252"/>
      <c r="ZI24" s="252"/>
      <c r="ZJ24" s="252"/>
      <c r="ZK24" s="252"/>
      <c r="ZL24" s="252"/>
      <c r="ZM24" s="252"/>
      <c r="ZN24" s="252"/>
      <c r="ZO24" s="252"/>
      <c r="ZP24" s="252"/>
      <c r="ZQ24" s="252"/>
      <c r="ZR24" s="252"/>
      <c r="ZS24" s="252"/>
      <c r="ZT24" s="252"/>
      <c r="ZU24" s="252"/>
      <c r="ZV24" s="252"/>
      <c r="ZW24" s="252"/>
      <c r="ZX24" s="252"/>
      <c r="ZY24" s="252"/>
      <c r="ZZ24" s="252"/>
      <c r="AAA24" s="252"/>
      <c r="AAB24" s="252"/>
      <c r="AAC24" s="252"/>
      <c r="AAD24" s="252"/>
      <c r="AAE24" s="252"/>
      <c r="AAF24" s="252"/>
      <c r="AAG24" s="252"/>
      <c r="AAH24" s="252"/>
      <c r="AAI24" s="252"/>
      <c r="AAJ24" s="252"/>
      <c r="AAK24" s="252"/>
      <c r="AAL24" s="252"/>
      <c r="AAM24" s="252"/>
      <c r="AAN24" s="252"/>
      <c r="AAO24" s="252"/>
      <c r="AAP24" s="252"/>
      <c r="AAQ24" s="252"/>
      <c r="AAR24" s="252"/>
      <c r="AAS24" s="252"/>
      <c r="AAT24" s="252"/>
      <c r="AAU24" s="252"/>
      <c r="AAV24" s="252"/>
      <c r="AAW24" s="252"/>
      <c r="AAX24" s="252"/>
      <c r="AAY24" s="252"/>
      <c r="AAZ24" s="252"/>
      <c r="ABA24" s="252"/>
      <c r="ABB24" s="252"/>
      <c r="ABC24" s="252"/>
      <c r="ABD24" s="252"/>
      <c r="ABE24" s="252"/>
      <c r="ABF24" s="252"/>
      <c r="ABG24" s="252"/>
      <c r="ABH24" s="252"/>
      <c r="ABI24" s="252"/>
      <c r="ABJ24" s="252"/>
      <c r="ABK24" s="252"/>
      <c r="ABL24" s="252"/>
      <c r="ABM24" s="252"/>
      <c r="ABN24" s="252"/>
      <c r="ABO24" s="252"/>
      <c r="ABP24" s="252"/>
      <c r="ABQ24" s="252"/>
      <c r="ABR24" s="252"/>
      <c r="ABS24" s="252"/>
      <c r="ABT24" s="252"/>
      <c r="ABU24" s="252"/>
      <c r="ABV24" s="252"/>
      <c r="ABW24" s="252"/>
      <c r="ABX24" s="252"/>
      <c r="ABY24" s="252"/>
      <c r="ABZ24" s="252"/>
      <c r="ACA24" s="252"/>
      <c r="ACB24" s="252"/>
      <c r="ACC24" s="252"/>
      <c r="ACD24" s="252"/>
      <c r="ACE24" s="252"/>
      <c r="ACF24" s="252"/>
      <c r="ACG24" s="252"/>
      <c r="ACH24" s="252"/>
      <c r="ACI24" s="252"/>
      <c r="ACJ24" s="252"/>
      <c r="ACK24" s="252"/>
      <c r="ACL24" s="252"/>
      <c r="ACM24" s="252"/>
      <c r="ACN24" s="252"/>
      <c r="ACO24" s="252"/>
      <c r="ACP24" s="252"/>
      <c r="ACQ24" s="252"/>
      <c r="ACR24" s="252"/>
      <c r="ACS24" s="252"/>
      <c r="ACT24" s="252"/>
      <c r="ACU24" s="252"/>
      <c r="ACV24" s="252"/>
      <c r="ACW24" s="252"/>
      <c r="ACX24" s="252"/>
      <c r="ACY24" s="252"/>
      <c r="ACZ24" s="252"/>
      <c r="ADA24" s="252"/>
      <c r="ADB24" s="252"/>
      <c r="ADC24" s="252"/>
      <c r="ADD24" s="252"/>
      <c r="ADE24" s="252"/>
      <c r="ADF24" s="252"/>
      <c r="ADG24" s="252"/>
      <c r="ADH24" s="252"/>
      <c r="ADI24" s="252"/>
      <c r="ADJ24" s="252"/>
      <c r="ADK24" s="252"/>
      <c r="ADL24" s="252"/>
      <c r="ADM24" s="252"/>
      <c r="ADN24" s="252"/>
      <c r="ADO24" s="252"/>
      <c r="ADP24" s="252"/>
      <c r="ADQ24" s="252"/>
      <c r="ADR24" s="252"/>
      <c r="ADS24" s="252"/>
      <c r="ADT24" s="252"/>
      <c r="ADU24" s="252"/>
      <c r="ADV24" s="252"/>
      <c r="ADW24" s="252"/>
      <c r="ADX24" s="252"/>
      <c r="ADY24" s="252"/>
      <c r="ADZ24" s="252"/>
      <c r="AEA24" s="252"/>
      <c r="AEB24" s="252"/>
      <c r="AEC24" s="252"/>
      <c r="AED24" s="252"/>
      <c r="AEE24" s="252"/>
      <c r="AEF24" s="252"/>
      <c r="AEG24" s="252"/>
      <c r="AEH24" s="252"/>
      <c r="AEI24" s="252"/>
      <c r="AEJ24" s="252"/>
      <c r="AEK24" s="252"/>
      <c r="AEL24" s="252"/>
      <c r="AEM24" s="252"/>
      <c r="AEN24" s="252"/>
      <c r="AEO24" s="252"/>
      <c r="AEP24" s="252"/>
      <c r="AEQ24" s="252"/>
      <c r="AER24" s="252"/>
      <c r="AES24" s="252"/>
      <c r="AET24" s="252"/>
      <c r="AEU24" s="252"/>
      <c r="AEV24" s="252"/>
      <c r="AEW24" s="252"/>
      <c r="AEX24" s="252"/>
      <c r="AEY24" s="252"/>
      <c r="AEZ24" s="252"/>
      <c r="AFA24" s="252"/>
      <c r="AFB24" s="252"/>
      <c r="AFC24" s="252"/>
      <c r="AFD24" s="252"/>
      <c r="AFE24" s="252"/>
      <c r="AFF24" s="252"/>
      <c r="AFG24" s="252"/>
      <c r="AFH24" s="252"/>
      <c r="AFI24" s="252"/>
      <c r="AFJ24" s="252"/>
      <c r="AFK24" s="252"/>
      <c r="AFL24" s="252"/>
      <c r="AFM24" s="252"/>
      <c r="AFN24" s="252"/>
      <c r="AFO24" s="252"/>
      <c r="AFP24" s="252"/>
      <c r="AFQ24" s="252"/>
      <c r="AFR24" s="252"/>
      <c r="AFS24" s="252"/>
      <c r="AFT24" s="252"/>
      <c r="AFU24" s="252"/>
      <c r="AFV24" s="252"/>
      <c r="AFW24" s="252"/>
      <c r="AFX24" s="252"/>
      <c r="AFY24" s="252"/>
      <c r="AFZ24" s="252"/>
      <c r="AGA24" s="252"/>
      <c r="AGB24" s="252"/>
      <c r="AGC24" s="252"/>
      <c r="AGD24" s="252"/>
      <c r="AGE24" s="252"/>
      <c r="AGF24" s="252"/>
      <c r="AGG24" s="252"/>
      <c r="AGH24" s="252"/>
      <c r="AGI24" s="252"/>
      <c r="AGJ24" s="252"/>
      <c r="AGK24" s="252"/>
      <c r="AGL24" s="252"/>
      <c r="AGM24" s="252"/>
      <c r="AGN24" s="252"/>
      <c r="AGO24" s="252"/>
      <c r="AGP24" s="252"/>
      <c r="AGQ24" s="252"/>
      <c r="AGR24" s="252"/>
      <c r="AGS24" s="252"/>
      <c r="AGT24" s="252"/>
      <c r="AGU24" s="252"/>
      <c r="AGV24" s="252"/>
      <c r="AGW24" s="252"/>
      <c r="AGX24" s="252"/>
      <c r="AGY24" s="252"/>
      <c r="AGZ24" s="252"/>
      <c r="AHA24" s="252"/>
      <c r="AHB24" s="252"/>
      <c r="AHC24" s="252"/>
      <c r="AHD24" s="252"/>
      <c r="AHE24" s="252"/>
      <c r="AHF24" s="252"/>
      <c r="AHG24" s="252"/>
      <c r="AHH24" s="252"/>
      <c r="AHI24" s="252"/>
      <c r="AHJ24" s="252"/>
      <c r="AHK24" s="252"/>
      <c r="AHL24" s="252"/>
      <c r="AHM24" s="252"/>
      <c r="AHN24" s="252"/>
      <c r="AHO24" s="252"/>
      <c r="AHP24" s="252"/>
      <c r="AHQ24" s="252"/>
      <c r="AHR24" s="252"/>
      <c r="AHS24" s="252"/>
      <c r="AHT24" s="252"/>
      <c r="AHU24" s="252"/>
      <c r="AHV24" s="252"/>
      <c r="AHW24" s="252"/>
      <c r="AHX24" s="252"/>
      <c r="AHY24" s="252"/>
      <c r="AHZ24" s="252"/>
      <c r="AIA24" s="252"/>
      <c r="AIB24" s="252"/>
      <c r="AIC24" s="252"/>
      <c r="AID24" s="252"/>
      <c r="AIE24" s="252"/>
      <c r="AIF24" s="252"/>
      <c r="AIG24" s="252"/>
      <c r="AIH24" s="252"/>
      <c r="AII24" s="252"/>
      <c r="AIJ24" s="252"/>
      <c r="AIK24" s="252"/>
      <c r="AIL24" s="252"/>
      <c r="AIM24" s="252"/>
      <c r="AIN24" s="252"/>
      <c r="AIO24" s="252"/>
      <c r="AIP24" s="252"/>
      <c r="AIQ24" s="252"/>
      <c r="AIR24" s="252"/>
      <c r="AIS24" s="252"/>
      <c r="AIT24" s="252"/>
      <c r="AIU24" s="252"/>
      <c r="AIV24" s="252"/>
      <c r="AIW24" s="252"/>
      <c r="AIX24" s="252"/>
      <c r="AIY24" s="252"/>
      <c r="AIZ24" s="252"/>
      <c r="AJA24" s="252"/>
      <c r="AJB24" s="252"/>
      <c r="AJC24" s="252"/>
      <c r="AJD24" s="252"/>
      <c r="AJE24" s="252"/>
      <c r="AJF24" s="252"/>
      <c r="AJG24" s="252"/>
      <c r="AJH24" s="252"/>
      <c r="AJI24" s="252"/>
      <c r="AJJ24" s="252"/>
      <c r="AJK24" s="252"/>
      <c r="AJL24" s="252"/>
      <c r="AJM24" s="252"/>
      <c r="AJN24" s="252"/>
      <c r="AJO24" s="252"/>
      <c r="AJP24" s="252"/>
      <c r="AJQ24" s="252"/>
      <c r="AJR24" s="252"/>
      <c r="AJS24" s="252"/>
      <c r="AJT24" s="252"/>
      <c r="AJU24" s="252"/>
      <c r="AJV24" s="252"/>
      <c r="AJW24" s="252"/>
      <c r="AJX24" s="252"/>
      <c r="AJY24" s="252"/>
      <c r="AJZ24" s="252"/>
      <c r="AKA24" s="252"/>
      <c r="AKB24" s="252"/>
      <c r="AKC24" s="252"/>
      <c r="AKD24" s="252"/>
      <c r="AKE24" s="252"/>
      <c r="AKF24" s="252"/>
      <c r="AKG24" s="252"/>
      <c r="AKH24" s="252"/>
      <c r="AKI24" s="252"/>
      <c r="AKJ24" s="252"/>
      <c r="AKK24" s="252"/>
      <c r="AKL24" s="252"/>
      <c r="AKM24" s="252"/>
      <c r="AKN24" s="252"/>
      <c r="AKO24" s="252"/>
      <c r="AKP24" s="252"/>
      <c r="AKQ24" s="252"/>
      <c r="AKR24" s="252"/>
      <c r="AKS24" s="252"/>
      <c r="AKT24" s="252"/>
      <c r="AKU24" s="252"/>
      <c r="AKV24" s="252"/>
      <c r="AKW24" s="252"/>
      <c r="AKX24" s="252"/>
      <c r="AKY24" s="252"/>
      <c r="AKZ24" s="252"/>
      <c r="ALA24" s="252"/>
      <c r="ALB24" s="252"/>
      <c r="ALC24" s="252"/>
      <c r="ALD24" s="252"/>
      <c r="ALE24" s="252"/>
      <c r="ALF24" s="252"/>
      <c r="ALG24" s="252"/>
      <c r="ALH24" s="252"/>
      <c r="ALI24" s="252"/>
      <c r="ALJ24" s="252"/>
      <c r="ALK24" s="252"/>
      <c r="ALL24" s="252"/>
      <c r="ALM24" s="252"/>
      <c r="ALN24" s="252"/>
      <c r="ALO24" s="252"/>
      <c r="ALP24" s="252"/>
      <c r="ALQ24" s="252"/>
      <c r="ALR24" s="252"/>
      <c r="ALS24" s="252"/>
      <c r="ALT24" s="252"/>
      <c r="ALU24" s="252"/>
      <c r="ALV24" s="252"/>
      <c r="ALW24" s="252"/>
      <c r="ALX24" s="252"/>
      <c r="ALY24" s="252"/>
      <c r="ALZ24" s="252"/>
      <c r="AMA24" s="252"/>
      <c r="AMB24" s="252"/>
      <c r="AMC24" s="252"/>
      <c r="AMD24" s="252"/>
      <c r="AME24" s="252"/>
      <c r="AMF24" s="252"/>
      <c r="AMG24" s="252"/>
      <c r="AMH24" s="252"/>
      <c r="AMI24" s="252"/>
      <c r="AMJ24" s="253"/>
    </row>
    <row r="25" customFormat="false" ht="17.25" hidden="false" customHeight="true" outlineLevel="0" collapsed="false">
      <c r="A25" s="248" t="s">
        <v>452</v>
      </c>
      <c r="B25" s="250" t="n">
        <v>7727119</v>
      </c>
      <c r="C25" s="250" t="n">
        <v>13565145</v>
      </c>
      <c r="D25" s="250" t="n">
        <v>23423385</v>
      </c>
      <c r="E25" s="250" t="n">
        <v>36974931</v>
      </c>
      <c r="F25" s="250" t="n">
        <v>57851187</v>
      </c>
      <c r="G25" s="250" t="n">
        <v>68108869</v>
      </c>
      <c r="H25" s="248" t="s">
        <v>452</v>
      </c>
      <c r="I25" s="250" t="n">
        <v>81694652</v>
      </c>
      <c r="J25" s="250" t="n">
        <v>107831968</v>
      </c>
      <c r="K25" s="250" t="n">
        <v>118891567</v>
      </c>
      <c r="L25" s="250" t="n">
        <v>134345732</v>
      </c>
      <c r="M25" s="250" t="n">
        <v>142742378</v>
      </c>
      <c r="N25" s="250" t="n">
        <v>148399123</v>
      </c>
      <c r="O25" s="250" t="n">
        <v>189311959</v>
      </c>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c r="CH25" s="252"/>
      <c r="CI25" s="252"/>
      <c r="CJ25" s="252"/>
      <c r="CK25" s="252"/>
      <c r="CL25" s="252"/>
      <c r="CM25" s="252"/>
      <c r="CN25" s="252"/>
      <c r="CO25" s="252"/>
      <c r="CP25" s="252"/>
      <c r="CQ25" s="252"/>
      <c r="CR25" s="252"/>
      <c r="CS25" s="252"/>
      <c r="CT25" s="252"/>
      <c r="CU25" s="252"/>
      <c r="CV25" s="252"/>
      <c r="CW25" s="252"/>
      <c r="CX25" s="252"/>
      <c r="CY25" s="252"/>
      <c r="CZ25" s="252"/>
      <c r="DA25" s="252"/>
      <c r="DB25" s="252"/>
      <c r="DC25" s="252"/>
      <c r="DD25" s="252"/>
      <c r="DE25" s="252"/>
      <c r="DF25" s="252"/>
      <c r="DG25" s="252"/>
      <c r="DH25" s="252"/>
      <c r="DI25" s="252"/>
      <c r="DJ25" s="252"/>
      <c r="DK25" s="252"/>
      <c r="DL25" s="252"/>
      <c r="DM25" s="252"/>
      <c r="DN25" s="252"/>
      <c r="DO25" s="252"/>
      <c r="DP25" s="252"/>
      <c r="DQ25" s="252"/>
      <c r="DR25" s="252"/>
      <c r="DS25" s="252"/>
      <c r="DT25" s="252"/>
      <c r="DU25" s="252"/>
      <c r="DV25" s="252"/>
      <c r="DW25" s="252"/>
      <c r="DX25" s="252"/>
      <c r="DY25" s="252"/>
      <c r="DZ25" s="252"/>
      <c r="EA25" s="252"/>
      <c r="EB25" s="252"/>
      <c r="EC25" s="252"/>
      <c r="ED25" s="252"/>
      <c r="EE25" s="252"/>
      <c r="EF25" s="252"/>
      <c r="EG25" s="252"/>
      <c r="EH25" s="252"/>
      <c r="EI25" s="252"/>
      <c r="EJ25" s="252"/>
      <c r="EK25" s="252"/>
      <c r="EL25" s="252"/>
      <c r="EM25" s="252"/>
      <c r="EN25" s="252"/>
      <c r="EO25" s="252"/>
      <c r="EP25" s="252"/>
      <c r="EQ25" s="252"/>
      <c r="ER25" s="252"/>
      <c r="ES25" s="252"/>
      <c r="ET25" s="252"/>
      <c r="EU25" s="252"/>
      <c r="EV25" s="252"/>
      <c r="EW25" s="252"/>
      <c r="EX25" s="252"/>
      <c r="EY25" s="252"/>
      <c r="EZ25" s="252"/>
      <c r="FA25" s="252"/>
      <c r="FB25" s="252"/>
      <c r="FC25" s="252"/>
      <c r="FD25" s="252"/>
      <c r="FE25" s="252"/>
      <c r="FF25" s="252"/>
      <c r="FG25" s="252"/>
      <c r="FH25" s="252"/>
      <c r="FI25" s="252"/>
      <c r="FJ25" s="252"/>
      <c r="FK25" s="252"/>
      <c r="FL25" s="252"/>
      <c r="FM25" s="252"/>
      <c r="FN25" s="252"/>
      <c r="FO25" s="252"/>
      <c r="FP25" s="252"/>
      <c r="FQ25" s="252"/>
      <c r="FR25" s="252"/>
      <c r="FS25" s="252"/>
      <c r="FT25" s="252"/>
      <c r="FU25" s="252"/>
      <c r="FV25" s="252"/>
      <c r="FW25" s="252"/>
      <c r="FX25" s="252"/>
      <c r="FY25" s="252"/>
      <c r="FZ25" s="252"/>
      <c r="GA25" s="252"/>
      <c r="GB25" s="252"/>
      <c r="GC25" s="252"/>
      <c r="GD25" s="252"/>
      <c r="GE25" s="252"/>
      <c r="GF25" s="252"/>
      <c r="GG25" s="252"/>
      <c r="GH25" s="252"/>
      <c r="GI25" s="252"/>
      <c r="GJ25" s="252"/>
      <c r="GK25" s="252"/>
      <c r="GL25" s="252"/>
      <c r="GM25" s="252"/>
      <c r="GN25" s="252"/>
      <c r="GO25" s="252"/>
      <c r="GP25" s="252"/>
      <c r="GQ25" s="252"/>
      <c r="GR25" s="252"/>
      <c r="GS25" s="252"/>
      <c r="GT25" s="252"/>
      <c r="GU25" s="252"/>
      <c r="GV25" s="252"/>
      <c r="GW25" s="252"/>
      <c r="GX25" s="252"/>
      <c r="GY25" s="252"/>
      <c r="GZ25" s="252"/>
      <c r="HA25" s="252"/>
      <c r="HB25" s="252"/>
      <c r="HC25" s="252"/>
      <c r="HD25" s="252"/>
      <c r="HE25" s="252"/>
      <c r="HF25" s="252"/>
      <c r="HG25" s="252"/>
      <c r="HH25" s="252"/>
      <c r="HI25" s="252"/>
      <c r="HJ25" s="252"/>
      <c r="HK25" s="252"/>
      <c r="HL25" s="252"/>
      <c r="HM25" s="252"/>
      <c r="HN25" s="252"/>
      <c r="HO25" s="252"/>
      <c r="HP25" s="252"/>
      <c r="HQ25" s="252"/>
      <c r="HR25" s="252"/>
      <c r="HS25" s="252"/>
      <c r="HT25" s="252"/>
      <c r="HU25" s="252"/>
      <c r="HV25" s="252"/>
      <c r="HW25" s="252"/>
      <c r="HX25" s="252"/>
      <c r="HY25" s="252"/>
      <c r="HZ25" s="252"/>
      <c r="IA25" s="252"/>
      <c r="IB25" s="252"/>
      <c r="IC25" s="252"/>
      <c r="ID25" s="252"/>
      <c r="IE25" s="252"/>
      <c r="IF25" s="252"/>
      <c r="IG25" s="252"/>
      <c r="IH25" s="252"/>
      <c r="II25" s="252"/>
      <c r="IJ25" s="252"/>
      <c r="IK25" s="252"/>
      <c r="IL25" s="252"/>
      <c r="IM25" s="252"/>
      <c r="IN25" s="252"/>
      <c r="IO25" s="252"/>
      <c r="IP25" s="252"/>
      <c r="IQ25" s="252"/>
      <c r="IR25" s="252"/>
      <c r="IS25" s="252"/>
      <c r="IT25" s="252"/>
      <c r="IU25" s="252"/>
      <c r="IV25" s="252"/>
      <c r="IW25" s="252"/>
      <c r="IX25" s="252"/>
      <c r="IY25" s="252"/>
      <c r="IZ25" s="252"/>
      <c r="JA25" s="252"/>
      <c r="JB25" s="252"/>
      <c r="JC25" s="252"/>
      <c r="JD25" s="252"/>
      <c r="JE25" s="252"/>
      <c r="JF25" s="252"/>
      <c r="JG25" s="252"/>
      <c r="JH25" s="252"/>
      <c r="JI25" s="252"/>
      <c r="JJ25" s="252"/>
      <c r="JK25" s="252"/>
      <c r="JL25" s="252"/>
      <c r="JM25" s="252"/>
      <c r="JN25" s="252"/>
      <c r="JO25" s="252"/>
      <c r="JP25" s="252"/>
      <c r="JQ25" s="252"/>
      <c r="JR25" s="252"/>
      <c r="JS25" s="252"/>
      <c r="JT25" s="252"/>
      <c r="JU25" s="252"/>
      <c r="JV25" s="252"/>
      <c r="JW25" s="252"/>
      <c r="JX25" s="252"/>
      <c r="JY25" s="252"/>
      <c r="JZ25" s="252"/>
      <c r="KA25" s="252"/>
      <c r="KB25" s="252"/>
      <c r="KC25" s="252"/>
      <c r="KD25" s="252"/>
      <c r="KE25" s="252"/>
      <c r="KF25" s="252"/>
      <c r="KG25" s="252"/>
      <c r="KH25" s="252"/>
      <c r="KI25" s="252"/>
      <c r="KJ25" s="252"/>
      <c r="KK25" s="252"/>
      <c r="KL25" s="252"/>
      <c r="KM25" s="252"/>
      <c r="KN25" s="252"/>
      <c r="KO25" s="252"/>
      <c r="KP25" s="252"/>
      <c r="KQ25" s="252"/>
      <c r="KR25" s="252"/>
      <c r="KS25" s="252"/>
      <c r="KT25" s="252"/>
      <c r="KU25" s="252"/>
      <c r="KV25" s="252"/>
      <c r="KW25" s="252"/>
      <c r="KX25" s="252"/>
      <c r="KY25" s="252"/>
      <c r="KZ25" s="252"/>
      <c r="LA25" s="252"/>
      <c r="LB25" s="252"/>
      <c r="LC25" s="252"/>
      <c r="LD25" s="252"/>
      <c r="LE25" s="252"/>
      <c r="LF25" s="252"/>
      <c r="LG25" s="252"/>
      <c r="LH25" s="252"/>
      <c r="LI25" s="252"/>
      <c r="LJ25" s="252"/>
      <c r="LK25" s="252"/>
      <c r="LL25" s="252"/>
      <c r="LM25" s="252"/>
      <c r="LN25" s="252"/>
      <c r="LO25" s="252"/>
      <c r="LP25" s="252"/>
      <c r="LQ25" s="252"/>
      <c r="LR25" s="252"/>
      <c r="LS25" s="252"/>
      <c r="LT25" s="252"/>
      <c r="LU25" s="252"/>
      <c r="LV25" s="252"/>
      <c r="LW25" s="252"/>
      <c r="LX25" s="252"/>
      <c r="LY25" s="252"/>
      <c r="LZ25" s="252"/>
      <c r="MA25" s="252"/>
      <c r="MB25" s="252"/>
      <c r="MC25" s="252"/>
      <c r="MD25" s="252"/>
      <c r="ME25" s="252"/>
      <c r="MF25" s="252"/>
      <c r="MG25" s="252"/>
      <c r="MH25" s="252"/>
      <c r="MI25" s="252"/>
      <c r="MJ25" s="252"/>
      <c r="MK25" s="252"/>
      <c r="ML25" s="252"/>
      <c r="MM25" s="252"/>
      <c r="MN25" s="252"/>
      <c r="MO25" s="252"/>
      <c r="MP25" s="252"/>
      <c r="MQ25" s="252"/>
      <c r="MR25" s="252"/>
      <c r="MS25" s="252"/>
      <c r="MT25" s="252"/>
      <c r="MU25" s="252"/>
      <c r="MV25" s="252"/>
      <c r="MW25" s="252"/>
      <c r="MX25" s="252"/>
      <c r="MY25" s="252"/>
      <c r="MZ25" s="252"/>
      <c r="NA25" s="252"/>
      <c r="NB25" s="252"/>
      <c r="NC25" s="252"/>
      <c r="ND25" s="252"/>
      <c r="NE25" s="252"/>
      <c r="NF25" s="252"/>
      <c r="NG25" s="252"/>
      <c r="NH25" s="252"/>
      <c r="NI25" s="252"/>
      <c r="NJ25" s="252"/>
      <c r="NK25" s="252"/>
      <c r="NL25" s="252"/>
      <c r="NM25" s="252"/>
      <c r="NN25" s="252"/>
      <c r="NO25" s="252"/>
      <c r="NP25" s="252"/>
      <c r="NQ25" s="252"/>
      <c r="NR25" s="252"/>
      <c r="NS25" s="252"/>
      <c r="NT25" s="252"/>
      <c r="NU25" s="252"/>
      <c r="NV25" s="252"/>
      <c r="NW25" s="252"/>
      <c r="NX25" s="252"/>
      <c r="NY25" s="252"/>
      <c r="NZ25" s="252"/>
      <c r="OA25" s="252"/>
      <c r="OB25" s="252"/>
      <c r="OC25" s="252"/>
      <c r="OD25" s="252"/>
      <c r="OE25" s="252"/>
      <c r="OF25" s="252"/>
      <c r="OG25" s="252"/>
      <c r="OH25" s="252"/>
      <c r="OI25" s="252"/>
      <c r="OJ25" s="252"/>
      <c r="OK25" s="252"/>
      <c r="OL25" s="252"/>
      <c r="OM25" s="252"/>
      <c r="ON25" s="252"/>
      <c r="OO25" s="252"/>
      <c r="OP25" s="252"/>
      <c r="OQ25" s="252"/>
      <c r="OR25" s="252"/>
      <c r="OS25" s="252"/>
      <c r="OT25" s="252"/>
      <c r="OU25" s="252"/>
      <c r="OV25" s="252"/>
      <c r="OW25" s="252"/>
      <c r="OX25" s="252"/>
      <c r="OY25" s="252"/>
      <c r="OZ25" s="252"/>
      <c r="PA25" s="252"/>
      <c r="PB25" s="252"/>
      <c r="PC25" s="252"/>
      <c r="PD25" s="252"/>
      <c r="PE25" s="252"/>
      <c r="PF25" s="252"/>
      <c r="PG25" s="252"/>
      <c r="PH25" s="252"/>
      <c r="PI25" s="252"/>
      <c r="PJ25" s="252"/>
      <c r="PK25" s="252"/>
      <c r="PL25" s="252"/>
      <c r="PM25" s="252"/>
      <c r="PN25" s="252"/>
      <c r="PO25" s="252"/>
      <c r="PP25" s="252"/>
      <c r="PQ25" s="252"/>
      <c r="PR25" s="252"/>
      <c r="PS25" s="252"/>
      <c r="PT25" s="252"/>
      <c r="PU25" s="252"/>
      <c r="PV25" s="252"/>
      <c r="PW25" s="252"/>
      <c r="PX25" s="252"/>
      <c r="PY25" s="252"/>
      <c r="PZ25" s="252"/>
      <c r="QA25" s="252"/>
      <c r="QB25" s="252"/>
      <c r="QC25" s="252"/>
      <c r="QD25" s="252"/>
      <c r="QE25" s="252"/>
      <c r="QF25" s="252"/>
      <c r="QG25" s="252"/>
      <c r="QH25" s="252"/>
      <c r="QI25" s="252"/>
      <c r="QJ25" s="252"/>
      <c r="QK25" s="252"/>
      <c r="QL25" s="252"/>
      <c r="QM25" s="252"/>
      <c r="QN25" s="252"/>
      <c r="QO25" s="252"/>
      <c r="QP25" s="252"/>
      <c r="QQ25" s="252"/>
      <c r="QR25" s="252"/>
      <c r="QS25" s="252"/>
      <c r="QT25" s="252"/>
      <c r="QU25" s="252"/>
      <c r="QV25" s="252"/>
      <c r="QW25" s="252"/>
      <c r="QX25" s="252"/>
      <c r="QY25" s="252"/>
      <c r="QZ25" s="252"/>
      <c r="RA25" s="252"/>
      <c r="RB25" s="252"/>
      <c r="RC25" s="252"/>
      <c r="RD25" s="252"/>
      <c r="RE25" s="252"/>
      <c r="RF25" s="252"/>
      <c r="RG25" s="252"/>
      <c r="RH25" s="252"/>
      <c r="RI25" s="252"/>
      <c r="RJ25" s="252"/>
      <c r="RK25" s="252"/>
      <c r="RL25" s="252"/>
      <c r="RM25" s="252"/>
      <c r="RN25" s="252"/>
      <c r="RO25" s="252"/>
      <c r="RP25" s="252"/>
      <c r="RQ25" s="252"/>
      <c r="RR25" s="252"/>
      <c r="RS25" s="252"/>
      <c r="RT25" s="252"/>
      <c r="RU25" s="252"/>
      <c r="RV25" s="252"/>
      <c r="RW25" s="252"/>
      <c r="RX25" s="252"/>
      <c r="RY25" s="252"/>
      <c r="RZ25" s="252"/>
      <c r="SA25" s="252"/>
      <c r="SB25" s="252"/>
      <c r="SC25" s="252"/>
      <c r="SD25" s="252"/>
      <c r="SE25" s="252"/>
      <c r="SF25" s="252"/>
      <c r="SG25" s="252"/>
      <c r="SH25" s="252"/>
      <c r="SI25" s="252"/>
      <c r="SJ25" s="252"/>
      <c r="SK25" s="252"/>
      <c r="SL25" s="252"/>
      <c r="SM25" s="252"/>
      <c r="SN25" s="252"/>
      <c r="SO25" s="252"/>
      <c r="SP25" s="252"/>
      <c r="SQ25" s="252"/>
      <c r="SR25" s="252"/>
      <c r="SS25" s="252"/>
      <c r="ST25" s="252"/>
      <c r="SU25" s="252"/>
      <c r="SV25" s="252"/>
      <c r="SW25" s="252"/>
      <c r="SX25" s="252"/>
      <c r="SY25" s="252"/>
      <c r="SZ25" s="252"/>
      <c r="TA25" s="252"/>
      <c r="TB25" s="252"/>
      <c r="TC25" s="252"/>
      <c r="TD25" s="252"/>
      <c r="TE25" s="252"/>
      <c r="TF25" s="252"/>
      <c r="TG25" s="252"/>
      <c r="TH25" s="252"/>
      <c r="TI25" s="252"/>
      <c r="TJ25" s="252"/>
      <c r="TK25" s="252"/>
      <c r="TL25" s="252"/>
      <c r="TM25" s="252"/>
      <c r="TN25" s="252"/>
      <c r="TO25" s="252"/>
      <c r="TP25" s="252"/>
      <c r="TQ25" s="252"/>
      <c r="TR25" s="252"/>
      <c r="TS25" s="252"/>
      <c r="TT25" s="252"/>
      <c r="TU25" s="252"/>
      <c r="TV25" s="252"/>
      <c r="TW25" s="252"/>
      <c r="TX25" s="252"/>
      <c r="TY25" s="252"/>
      <c r="TZ25" s="252"/>
      <c r="UA25" s="252"/>
      <c r="UB25" s="252"/>
      <c r="UC25" s="252"/>
      <c r="UD25" s="252"/>
      <c r="UE25" s="252"/>
      <c r="UF25" s="252"/>
      <c r="UG25" s="252"/>
      <c r="UH25" s="252"/>
      <c r="UI25" s="252"/>
      <c r="UJ25" s="252"/>
      <c r="UK25" s="252"/>
      <c r="UL25" s="252"/>
      <c r="UM25" s="252"/>
      <c r="UN25" s="252"/>
      <c r="UO25" s="252"/>
      <c r="UP25" s="252"/>
      <c r="UQ25" s="252"/>
      <c r="UR25" s="252"/>
      <c r="US25" s="252"/>
      <c r="UT25" s="252"/>
      <c r="UU25" s="252"/>
      <c r="UV25" s="252"/>
      <c r="UW25" s="252"/>
      <c r="UX25" s="252"/>
      <c r="UY25" s="252"/>
      <c r="UZ25" s="252"/>
      <c r="VA25" s="252"/>
      <c r="VB25" s="252"/>
      <c r="VC25" s="252"/>
      <c r="VD25" s="252"/>
      <c r="VE25" s="252"/>
      <c r="VF25" s="252"/>
      <c r="VG25" s="252"/>
      <c r="VH25" s="252"/>
      <c r="VI25" s="252"/>
      <c r="VJ25" s="252"/>
      <c r="VK25" s="252"/>
      <c r="VL25" s="252"/>
      <c r="VM25" s="252"/>
      <c r="VN25" s="252"/>
      <c r="VO25" s="252"/>
      <c r="VP25" s="252"/>
      <c r="VQ25" s="252"/>
      <c r="VR25" s="252"/>
      <c r="VS25" s="252"/>
      <c r="VT25" s="252"/>
      <c r="VU25" s="252"/>
      <c r="VV25" s="252"/>
      <c r="VW25" s="252"/>
      <c r="VX25" s="252"/>
      <c r="VY25" s="252"/>
      <c r="VZ25" s="252"/>
      <c r="WA25" s="252"/>
      <c r="WB25" s="252"/>
      <c r="WC25" s="252"/>
      <c r="WD25" s="252"/>
      <c r="WE25" s="252"/>
      <c r="WF25" s="252"/>
      <c r="WG25" s="252"/>
      <c r="WH25" s="252"/>
      <c r="WI25" s="252"/>
      <c r="WJ25" s="252"/>
      <c r="WK25" s="252"/>
      <c r="WL25" s="252"/>
      <c r="WM25" s="252"/>
      <c r="WN25" s="252"/>
      <c r="WO25" s="252"/>
      <c r="WP25" s="252"/>
      <c r="WQ25" s="252"/>
      <c r="WR25" s="252"/>
      <c r="WS25" s="252"/>
      <c r="WT25" s="252"/>
      <c r="WU25" s="252"/>
      <c r="WV25" s="252"/>
      <c r="WW25" s="252"/>
      <c r="WX25" s="252"/>
      <c r="WY25" s="252"/>
      <c r="WZ25" s="252"/>
      <c r="XA25" s="252"/>
      <c r="XB25" s="252"/>
      <c r="XC25" s="252"/>
      <c r="XD25" s="252"/>
      <c r="XE25" s="252"/>
      <c r="XF25" s="252"/>
      <c r="XG25" s="252"/>
      <c r="XH25" s="252"/>
      <c r="XI25" s="252"/>
      <c r="XJ25" s="252"/>
      <c r="XK25" s="252"/>
      <c r="XL25" s="252"/>
      <c r="XM25" s="252"/>
      <c r="XN25" s="252"/>
      <c r="XO25" s="252"/>
      <c r="XP25" s="252"/>
      <c r="XQ25" s="252"/>
      <c r="XR25" s="252"/>
      <c r="XS25" s="252"/>
      <c r="XT25" s="252"/>
      <c r="XU25" s="252"/>
      <c r="XV25" s="252"/>
      <c r="XW25" s="252"/>
      <c r="XX25" s="252"/>
      <c r="XY25" s="252"/>
      <c r="XZ25" s="252"/>
      <c r="YA25" s="252"/>
      <c r="YB25" s="252"/>
      <c r="YC25" s="252"/>
      <c r="YD25" s="252"/>
      <c r="YE25" s="252"/>
      <c r="YF25" s="252"/>
      <c r="YG25" s="252"/>
      <c r="YH25" s="252"/>
      <c r="YI25" s="252"/>
      <c r="YJ25" s="252"/>
      <c r="YK25" s="252"/>
      <c r="YL25" s="252"/>
      <c r="YM25" s="252"/>
      <c r="YN25" s="252"/>
      <c r="YO25" s="252"/>
      <c r="YP25" s="252"/>
      <c r="YQ25" s="252"/>
      <c r="YR25" s="252"/>
      <c r="YS25" s="252"/>
      <c r="YT25" s="252"/>
      <c r="YU25" s="252"/>
      <c r="YV25" s="252"/>
      <c r="YW25" s="252"/>
      <c r="YX25" s="252"/>
      <c r="YY25" s="252"/>
      <c r="YZ25" s="252"/>
      <c r="ZA25" s="252"/>
      <c r="ZB25" s="252"/>
      <c r="ZC25" s="252"/>
      <c r="ZD25" s="252"/>
      <c r="ZE25" s="252"/>
      <c r="ZF25" s="252"/>
      <c r="ZG25" s="252"/>
      <c r="ZH25" s="252"/>
      <c r="ZI25" s="252"/>
      <c r="ZJ25" s="252"/>
      <c r="ZK25" s="252"/>
      <c r="ZL25" s="252"/>
      <c r="ZM25" s="252"/>
      <c r="ZN25" s="252"/>
      <c r="ZO25" s="252"/>
      <c r="ZP25" s="252"/>
      <c r="ZQ25" s="252"/>
      <c r="ZR25" s="252"/>
      <c r="ZS25" s="252"/>
      <c r="ZT25" s="252"/>
      <c r="ZU25" s="252"/>
      <c r="ZV25" s="252"/>
      <c r="ZW25" s="252"/>
      <c r="ZX25" s="252"/>
      <c r="ZY25" s="252"/>
      <c r="ZZ25" s="252"/>
      <c r="AAA25" s="252"/>
      <c r="AAB25" s="252"/>
      <c r="AAC25" s="252"/>
      <c r="AAD25" s="252"/>
      <c r="AAE25" s="252"/>
      <c r="AAF25" s="252"/>
      <c r="AAG25" s="252"/>
      <c r="AAH25" s="252"/>
      <c r="AAI25" s="252"/>
      <c r="AAJ25" s="252"/>
      <c r="AAK25" s="252"/>
      <c r="AAL25" s="252"/>
      <c r="AAM25" s="252"/>
      <c r="AAN25" s="252"/>
      <c r="AAO25" s="252"/>
      <c r="AAP25" s="252"/>
      <c r="AAQ25" s="252"/>
      <c r="AAR25" s="252"/>
      <c r="AAS25" s="252"/>
      <c r="AAT25" s="252"/>
      <c r="AAU25" s="252"/>
      <c r="AAV25" s="252"/>
      <c r="AAW25" s="252"/>
      <c r="AAX25" s="252"/>
      <c r="AAY25" s="252"/>
      <c r="AAZ25" s="252"/>
      <c r="ABA25" s="252"/>
      <c r="ABB25" s="252"/>
      <c r="ABC25" s="252"/>
      <c r="ABD25" s="252"/>
      <c r="ABE25" s="252"/>
      <c r="ABF25" s="252"/>
      <c r="ABG25" s="252"/>
      <c r="ABH25" s="252"/>
      <c r="ABI25" s="252"/>
      <c r="ABJ25" s="252"/>
      <c r="ABK25" s="252"/>
      <c r="ABL25" s="252"/>
      <c r="ABM25" s="252"/>
      <c r="ABN25" s="252"/>
      <c r="ABO25" s="252"/>
      <c r="ABP25" s="252"/>
      <c r="ABQ25" s="252"/>
      <c r="ABR25" s="252"/>
      <c r="ABS25" s="252"/>
      <c r="ABT25" s="252"/>
      <c r="ABU25" s="252"/>
      <c r="ABV25" s="252"/>
      <c r="ABW25" s="252"/>
      <c r="ABX25" s="252"/>
      <c r="ABY25" s="252"/>
      <c r="ABZ25" s="252"/>
      <c r="ACA25" s="252"/>
      <c r="ACB25" s="252"/>
      <c r="ACC25" s="252"/>
      <c r="ACD25" s="252"/>
      <c r="ACE25" s="252"/>
      <c r="ACF25" s="252"/>
      <c r="ACG25" s="252"/>
      <c r="ACH25" s="252"/>
      <c r="ACI25" s="252"/>
      <c r="ACJ25" s="252"/>
      <c r="ACK25" s="252"/>
      <c r="ACL25" s="252"/>
      <c r="ACM25" s="252"/>
      <c r="ACN25" s="252"/>
      <c r="ACO25" s="252"/>
      <c r="ACP25" s="252"/>
      <c r="ACQ25" s="252"/>
      <c r="ACR25" s="252"/>
      <c r="ACS25" s="252"/>
      <c r="ACT25" s="252"/>
      <c r="ACU25" s="252"/>
      <c r="ACV25" s="252"/>
      <c r="ACW25" s="252"/>
      <c r="ACX25" s="252"/>
      <c r="ACY25" s="252"/>
      <c r="ACZ25" s="252"/>
      <c r="ADA25" s="252"/>
      <c r="ADB25" s="252"/>
      <c r="ADC25" s="252"/>
      <c r="ADD25" s="252"/>
      <c r="ADE25" s="252"/>
      <c r="ADF25" s="252"/>
      <c r="ADG25" s="252"/>
      <c r="ADH25" s="252"/>
      <c r="ADI25" s="252"/>
      <c r="ADJ25" s="252"/>
      <c r="ADK25" s="252"/>
      <c r="ADL25" s="252"/>
      <c r="ADM25" s="252"/>
      <c r="ADN25" s="252"/>
      <c r="ADO25" s="252"/>
      <c r="ADP25" s="252"/>
      <c r="ADQ25" s="252"/>
      <c r="ADR25" s="252"/>
      <c r="ADS25" s="252"/>
      <c r="ADT25" s="252"/>
      <c r="ADU25" s="252"/>
      <c r="ADV25" s="252"/>
      <c r="ADW25" s="252"/>
      <c r="ADX25" s="252"/>
      <c r="ADY25" s="252"/>
      <c r="ADZ25" s="252"/>
      <c r="AEA25" s="252"/>
      <c r="AEB25" s="252"/>
      <c r="AEC25" s="252"/>
      <c r="AED25" s="252"/>
      <c r="AEE25" s="252"/>
      <c r="AEF25" s="252"/>
      <c r="AEG25" s="252"/>
      <c r="AEH25" s="252"/>
      <c r="AEI25" s="252"/>
      <c r="AEJ25" s="252"/>
      <c r="AEK25" s="252"/>
      <c r="AEL25" s="252"/>
      <c r="AEM25" s="252"/>
      <c r="AEN25" s="252"/>
      <c r="AEO25" s="252"/>
      <c r="AEP25" s="252"/>
      <c r="AEQ25" s="252"/>
      <c r="AER25" s="252"/>
      <c r="AES25" s="252"/>
      <c r="AET25" s="252"/>
      <c r="AEU25" s="252"/>
      <c r="AEV25" s="252"/>
      <c r="AEW25" s="252"/>
      <c r="AEX25" s="252"/>
      <c r="AEY25" s="252"/>
      <c r="AEZ25" s="252"/>
      <c r="AFA25" s="252"/>
      <c r="AFB25" s="252"/>
      <c r="AFC25" s="252"/>
      <c r="AFD25" s="252"/>
      <c r="AFE25" s="252"/>
      <c r="AFF25" s="252"/>
      <c r="AFG25" s="252"/>
      <c r="AFH25" s="252"/>
      <c r="AFI25" s="252"/>
      <c r="AFJ25" s="252"/>
      <c r="AFK25" s="252"/>
      <c r="AFL25" s="252"/>
      <c r="AFM25" s="252"/>
      <c r="AFN25" s="252"/>
      <c r="AFO25" s="252"/>
      <c r="AFP25" s="252"/>
      <c r="AFQ25" s="252"/>
      <c r="AFR25" s="252"/>
      <c r="AFS25" s="252"/>
      <c r="AFT25" s="252"/>
      <c r="AFU25" s="252"/>
      <c r="AFV25" s="252"/>
      <c r="AFW25" s="252"/>
      <c r="AFX25" s="252"/>
      <c r="AFY25" s="252"/>
      <c r="AFZ25" s="252"/>
      <c r="AGA25" s="252"/>
      <c r="AGB25" s="252"/>
      <c r="AGC25" s="252"/>
      <c r="AGD25" s="252"/>
      <c r="AGE25" s="252"/>
      <c r="AGF25" s="252"/>
      <c r="AGG25" s="252"/>
      <c r="AGH25" s="252"/>
      <c r="AGI25" s="252"/>
      <c r="AGJ25" s="252"/>
      <c r="AGK25" s="252"/>
      <c r="AGL25" s="252"/>
      <c r="AGM25" s="252"/>
      <c r="AGN25" s="252"/>
      <c r="AGO25" s="252"/>
      <c r="AGP25" s="252"/>
      <c r="AGQ25" s="252"/>
      <c r="AGR25" s="252"/>
      <c r="AGS25" s="252"/>
      <c r="AGT25" s="252"/>
      <c r="AGU25" s="252"/>
      <c r="AGV25" s="252"/>
      <c r="AGW25" s="252"/>
      <c r="AGX25" s="252"/>
      <c r="AGY25" s="252"/>
      <c r="AGZ25" s="252"/>
      <c r="AHA25" s="252"/>
      <c r="AHB25" s="252"/>
      <c r="AHC25" s="252"/>
      <c r="AHD25" s="252"/>
      <c r="AHE25" s="252"/>
      <c r="AHF25" s="252"/>
      <c r="AHG25" s="252"/>
      <c r="AHH25" s="252"/>
      <c r="AHI25" s="252"/>
      <c r="AHJ25" s="252"/>
      <c r="AHK25" s="252"/>
      <c r="AHL25" s="252"/>
      <c r="AHM25" s="252"/>
      <c r="AHN25" s="252"/>
      <c r="AHO25" s="252"/>
      <c r="AHP25" s="252"/>
      <c r="AHQ25" s="252"/>
      <c r="AHR25" s="252"/>
      <c r="AHS25" s="252"/>
      <c r="AHT25" s="252"/>
      <c r="AHU25" s="252"/>
      <c r="AHV25" s="252"/>
      <c r="AHW25" s="252"/>
      <c r="AHX25" s="252"/>
      <c r="AHY25" s="252"/>
      <c r="AHZ25" s="252"/>
      <c r="AIA25" s="252"/>
      <c r="AIB25" s="252"/>
      <c r="AIC25" s="252"/>
      <c r="AID25" s="252"/>
      <c r="AIE25" s="252"/>
      <c r="AIF25" s="252"/>
      <c r="AIG25" s="252"/>
      <c r="AIH25" s="252"/>
      <c r="AII25" s="252"/>
      <c r="AIJ25" s="252"/>
      <c r="AIK25" s="252"/>
      <c r="AIL25" s="252"/>
      <c r="AIM25" s="252"/>
      <c r="AIN25" s="252"/>
      <c r="AIO25" s="252"/>
      <c r="AIP25" s="252"/>
      <c r="AIQ25" s="252"/>
      <c r="AIR25" s="252"/>
      <c r="AIS25" s="252"/>
      <c r="AIT25" s="252"/>
      <c r="AIU25" s="252"/>
      <c r="AIV25" s="252"/>
      <c r="AIW25" s="252"/>
      <c r="AIX25" s="252"/>
      <c r="AIY25" s="252"/>
      <c r="AIZ25" s="252"/>
      <c r="AJA25" s="252"/>
      <c r="AJB25" s="252"/>
      <c r="AJC25" s="252"/>
      <c r="AJD25" s="252"/>
      <c r="AJE25" s="252"/>
      <c r="AJF25" s="252"/>
      <c r="AJG25" s="252"/>
      <c r="AJH25" s="252"/>
      <c r="AJI25" s="252"/>
      <c r="AJJ25" s="252"/>
      <c r="AJK25" s="252"/>
      <c r="AJL25" s="252"/>
      <c r="AJM25" s="252"/>
      <c r="AJN25" s="252"/>
      <c r="AJO25" s="252"/>
      <c r="AJP25" s="252"/>
      <c r="AJQ25" s="252"/>
      <c r="AJR25" s="252"/>
      <c r="AJS25" s="252"/>
      <c r="AJT25" s="252"/>
      <c r="AJU25" s="252"/>
      <c r="AJV25" s="252"/>
      <c r="AJW25" s="252"/>
      <c r="AJX25" s="252"/>
      <c r="AJY25" s="252"/>
      <c r="AJZ25" s="252"/>
      <c r="AKA25" s="252"/>
      <c r="AKB25" s="252"/>
      <c r="AKC25" s="252"/>
      <c r="AKD25" s="252"/>
      <c r="AKE25" s="252"/>
      <c r="AKF25" s="252"/>
      <c r="AKG25" s="252"/>
      <c r="AKH25" s="252"/>
      <c r="AKI25" s="252"/>
      <c r="AKJ25" s="252"/>
      <c r="AKK25" s="252"/>
      <c r="AKL25" s="252"/>
      <c r="AKM25" s="252"/>
      <c r="AKN25" s="252"/>
      <c r="AKO25" s="252"/>
      <c r="AKP25" s="252"/>
      <c r="AKQ25" s="252"/>
      <c r="AKR25" s="252"/>
      <c r="AKS25" s="252"/>
      <c r="AKT25" s="252"/>
      <c r="AKU25" s="252"/>
      <c r="AKV25" s="252"/>
      <c r="AKW25" s="252"/>
      <c r="AKX25" s="252"/>
      <c r="AKY25" s="252"/>
      <c r="AKZ25" s="252"/>
      <c r="ALA25" s="252"/>
      <c r="ALB25" s="252"/>
      <c r="ALC25" s="252"/>
      <c r="ALD25" s="252"/>
      <c r="ALE25" s="252"/>
      <c r="ALF25" s="252"/>
      <c r="ALG25" s="252"/>
      <c r="ALH25" s="252"/>
      <c r="ALI25" s="252"/>
      <c r="ALJ25" s="252"/>
      <c r="ALK25" s="252"/>
      <c r="ALL25" s="252"/>
      <c r="ALM25" s="252"/>
      <c r="ALN25" s="252"/>
      <c r="ALO25" s="252"/>
      <c r="ALP25" s="252"/>
      <c r="ALQ25" s="252"/>
      <c r="ALR25" s="252"/>
      <c r="ALS25" s="252"/>
      <c r="ALT25" s="252"/>
      <c r="ALU25" s="252"/>
      <c r="ALV25" s="252"/>
      <c r="ALW25" s="252"/>
      <c r="ALX25" s="252"/>
      <c r="ALY25" s="252"/>
      <c r="ALZ25" s="252"/>
      <c r="AMA25" s="252"/>
      <c r="AMB25" s="252"/>
      <c r="AMC25" s="252"/>
      <c r="AMD25" s="252"/>
      <c r="AME25" s="252"/>
      <c r="AMF25" s="252"/>
      <c r="AMG25" s="252"/>
      <c r="AMH25" s="252"/>
      <c r="AMI25" s="252"/>
      <c r="AMJ25" s="253"/>
    </row>
    <row r="26" customFormat="false" ht="17.25" hidden="false" customHeight="true" outlineLevel="0" collapsed="false">
      <c r="A26" s="248" t="s">
        <v>453</v>
      </c>
      <c r="B26" s="258" t="n">
        <v>1205379</v>
      </c>
      <c r="C26" s="258" t="n">
        <v>5410176</v>
      </c>
      <c r="D26" s="250" t="n">
        <v>2734126</v>
      </c>
      <c r="E26" s="250" t="n">
        <v>3123223</v>
      </c>
      <c r="F26" s="251" t="n">
        <v>-1397057</v>
      </c>
      <c r="G26" s="251" t="n">
        <v>-199434</v>
      </c>
      <c r="H26" s="248" t="s">
        <v>453</v>
      </c>
      <c r="I26" s="250" t="n">
        <v>6367847</v>
      </c>
      <c r="J26" s="250" t="n">
        <v>48564</v>
      </c>
      <c r="K26" s="250" t="n">
        <v>3405785</v>
      </c>
      <c r="L26" s="250" t="n">
        <v>4000646</v>
      </c>
      <c r="M26" s="250" t="n">
        <v>14497024</v>
      </c>
      <c r="N26" s="250" t="n">
        <v>14497024</v>
      </c>
      <c r="O26" s="250" t="n">
        <v>-5205531</v>
      </c>
      <c r="P26" s="262"/>
      <c r="Q26" s="262"/>
      <c r="R26" s="262"/>
      <c r="S26" s="262"/>
      <c r="T26" s="262"/>
      <c r="U26" s="262"/>
      <c r="V26" s="262"/>
      <c r="W26" s="262"/>
      <c r="X26" s="262"/>
      <c r="Y26" s="262"/>
      <c r="Z26" s="262"/>
      <c r="AA26" s="262"/>
      <c r="AB26" s="262"/>
      <c r="AC26" s="262"/>
      <c r="AD26" s="262"/>
      <c r="AE26" s="262"/>
      <c r="AF26" s="262"/>
      <c r="AG26" s="262"/>
      <c r="AH26" s="262"/>
      <c r="AI26" s="262"/>
      <c r="AJ26" s="262"/>
      <c r="AK26" s="262"/>
      <c r="AL26" s="262"/>
      <c r="AM26" s="262"/>
      <c r="AN26" s="262"/>
      <c r="AO26" s="262"/>
      <c r="AP26" s="262"/>
      <c r="AQ26" s="262"/>
      <c r="AR26" s="262"/>
      <c r="AS26" s="262"/>
      <c r="AT26" s="262"/>
      <c r="AU26" s="262"/>
      <c r="AV26" s="262"/>
      <c r="AW26" s="262"/>
      <c r="AX26" s="262"/>
      <c r="AY26" s="262"/>
      <c r="AZ26" s="262"/>
      <c r="BA26" s="262"/>
      <c r="BB26" s="262"/>
      <c r="BC26" s="262"/>
      <c r="BD26" s="262"/>
      <c r="BE26" s="262"/>
      <c r="BF26" s="262"/>
      <c r="BG26" s="262"/>
      <c r="BH26" s="262"/>
      <c r="BI26" s="262"/>
      <c r="BJ26" s="262"/>
      <c r="BK26" s="262"/>
      <c r="BL26" s="262"/>
      <c r="BM26" s="262"/>
      <c r="BN26" s="262"/>
      <c r="BO26" s="262"/>
      <c r="BP26" s="262"/>
      <c r="BQ26" s="262"/>
      <c r="BR26" s="262"/>
      <c r="BS26" s="262"/>
      <c r="BT26" s="262"/>
      <c r="BU26" s="262"/>
      <c r="BV26" s="262"/>
      <c r="BW26" s="262"/>
      <c r="BX26" s="262"/>
      <c r="BY26" s="262"/>
      <c r="BZ26" s="262"/>
      <c r="CA26" s="262"/>
      <c r="CB26" s="262"/>
      <c r="CC26" s="262"/>
      <c r="CD26" s="262"/>
      <c r="CE26" s="262"/>
      <c r="CF26" s="262"/>
      <c r="CG26" s="262"/>
      <c r="CH26" s="262"/>
      <c r="CI26" s="262"/>
      <c r="CJ26" s="262"/>
      <c r="CK26" s="262"/>
      <c r="CL26" s="262"/>
      <c r="CM26" s="262"/>
      <c r="CN26" s="262"/>
      <c r="CO26" s="262"/>
      <c r="CP26" s="262"/>
      <c r="CQ26" s="262"/>
      <c r="CR26" s="262"/>
      <c r="CS26" s="262"/>
      <c r="CT26" s="262"/>
      <c r="CU26" s="262"/>
      <c r="CV26" s="262"/>
      <c r="CW26" s="262"/>
      <c r="CX26" s="262"/>
      <c r="CY26" s="262"/>
      <c r="CZ26" s="262"/>
      <c r="DA26" s="262"/>
      <c r="DB26" s="262"/>
      <c r="DC26" s="262"/>
      <c r="DD26" s="262"/>
      <c r="DE26" s="262"/>
      <c r="DF26" s="262"/>
      <c r="DG26" s="262"/>
      <c r="DH26" s="262"/>
      <c r="DI26" s="262"/>
      <c r="DJ26" s="262"/>
      <c r="DK26" s="262"/>
      <c r="DL26" s="262"/>
      <c r="DM26" s="262"/>
      <c r="DN26" s="262"/>
      <c r="DO26" s="262"/>
      <c r="DP26" s="262"/>
      <c r="DQ26" s="262"/>
      <c r="DR26" s="262"/>
      <c r="DS26" s="262"/>
      <c r="DT26" s="262"/>
      <c r="DU26" s="262"/>
      <c r="DV26" s="262"/>
      <c r="DW26" s="262"/>
      <c r="DX26" s="262"/>
      <c r="DY26" s="262"/>
      <c r="DZ26" s="262"/>
      <c r="EA26" s="262"/>
      <c r="EB26" s="262"/>
      <c r="EC26" s="262"/>
      <c r="ED26" s="262"/>
      <c r="EE26" s="262"/>
      <c r="EF26" s="262"/>
      <c r="EG26" s="262"/>
      <c r="EH26" s="262"/>
      <c r="EI26" s="262"/>
      <c r="EJ26" s="262"/>
      <c r="EK26" s="262"/>
      <c r="EL26" s="262"/>
      <c r="EM26" s="262"/>
      <c r="EN26" s="262"/>
      <c r="EO26" s="262"/>
      <c r="EP26" s="262"/>
      <c r="EQ26" s="262"/>
      <c r="ER26" s="262"/>
      <c r="ES26" s="262"/>
      <c r="ET26" s="262"/>
      <c r="EU26" s="262"/>
      <c r="EV26" s="262"/>
      <c r="EW26" s="262"/>
      <c r="EX26" s="262"/>
      <c r="EY26" s="262"/>
      <c r="EZ26" s="262"/>
      <c r="FA26" s="262"/>
      <c r="FB26" s="262"/>
      <c r="FC26" s="262"/>
      <c r="FD26" s="262"/>
      <c r="FE26" s="262"/>
      <c r="FF26" s="262"/>
      <c r="FG26" s="262"/>
      <c r="FH26" s="262"/>
      <c r="FI26" s="262"/>
      <c r="FJ26" s="262"/>
      <c r="FK26" s="262"/>
      <c r="FL26" s="262"/>
      <c r="FM26" s="262"/>
      <c r="FN26" s="262"/>
      <c r="FO26" s="262"/>
      <c r="FP26" s="262"/>
      <c r="FQ26" s="262"/>
      <c r="FR26" s="262"/>
      <c r="FS26" s="262"/>
      <c r="FT26" s="262"/>
      <c r="FU26" s="262"/>
      <c r="FV26" s="262"/>
      <c r="FW26" s="262"/>
      <c r="FX26" s="262"/>
      <c r="FY26" s="262"/>
      <c r="FZ26" s="262"/>
      <c r="GA26" s="262"/>
      <c r="GB26" s="262"/>
      <c r="GC26" s="262"/>
      <c r="GD26" s="262"/>
      <c r="GE26" s="262"/>
      <c r="GF26" s="262"/>
      <c r="GG26" s="262"/>
      <c r="GH26" s="262"/>
      <c r="GI26" s="262"/>
      <c r="GJ26" s="262"/>
      <c r="GK26" s="262"/>
      <c r="GL26" s="262"/>
      <c r="GM26" s="262"/>
      <c r="GN26" s="262"/>
      <c r="GO26" s="262"/>
      <c r="GP26" s="262"/>
      <c r="GQ26" s="262"/>
      <c r="GR26" s="262"/>
      <c r="GS26" s="262"/>
      <c r="GT26" s="262"/>
      <c r="GU26" s="262"/>
      <c r="GV26" s="262"/>
      <c r="GW26" s="262"/>
      <c r="GX26" s="262"/>
      <c r="GY26" s="262"/>
      <c r="GZ26" s="262"/>
      <c r="HA26" s="262"/>
      <c r="HB26" s="262"/>
      <c r="HC26" s="262"/>
      <c r="HD26" s="262"/>
      <c r="HE26" s="262"/>
      <c r="HF26" s="262"/>
      <c r="HG26" s="262"/>
      <c r="HH26" s="262"/>
      <c r="HI26" s="262"/>
      <c r="HJ26" s="262"/>
      <c r="HK26" s="262"/>
      <c r="HL26" s="262"/>
      <c r="HM26" s="262"/>
      <c r="HN26" s="262"/>
      <c r="HO26" s="262"/>
      <c r="HP26" s="262"/>
      <c r="HQ26" s="262"/>
      <c r="HR26" s="262"/>
      <c r="HS26" s="262"/>
      <c r="HT26" s="262"/>
      <c r="HU26" s="262"/>
      <c r="HV26" s="262"/>
      <c r="HW26" s="262"/>
      <c r="HX26" s="262"/>
      <c r="HY26" s="262"/>
      <c r="HZ26" s="262"/>
      <c r="IA26" s="262"/>
      <c r="IB26" s="262"/>
      <c r="IC26" s="262"/>
      <c r="ID26" s="262"/>
      <c r="IE26" s="262"/>
      <c r="IF26" s="262"/>
      <c r="IG26" s="262"/>
      <c r="IH26" s="262"/>
      <c r="II26" s="262"/>
      <c r="IJ26" s="262"/>
      <c r="IK26" s="262"/>
      <c r="IL26" s="262"/>
      <c r="IM26" s="262"/>
      <c r="IN26" s="262"/>
      <c r="IO26" s="262"/>
      <c r="IP26" s="262"/>
      <c r="IQ26" s="262"/>
      <c r="IR26" s="262"/>
      <c r="IS26" s="262"/>
      <c r="IT26" s="262"/>
      <c r="IU26" s="262"/>
      <c r="IV26" s="262"/>
      <c r="IW26" s="262"/>
      <c r="IX26" s="262"/>
      <c r="IY26" s="262"/>
      <c r="IZ26" s="262"/>
      <c r="JA26" s="262"/>
      <c r="JB26" s="262"/>
      <c r="JC26" s="262"/>
      <c r="JD26" s="262"/>
      <c r="JE26" s="262"/>
      <c r="JF26" s="262"/>
      <c r="JG26" s="262"/>
      <c r="JH26" s="262"/>
      <c r="JI26" s="262"/>
      <c r="JJ26" s="262"/>
      <c r="JK26" s="262"/>
      <c r="JL26" s="262"/>
      <c r="JM26" s="262"/>
      <c r="JN26" s="262"/>
      <c r="JO26" s="262"/>
      <c r="JP26" s="262"/>
      <c r="JQ26" s="262"/>
      <c r="JR26" s="262"/>
      <c r="JS26" s="262"/>
      <c r="JT26" s="262"/>
      <c r="JU26" s="262"/>
      <c r="JV26" s="262"/>
      <c r="JW26" s="262"/>
      <c r="JX26" s="262"/>
      <c r="JY26" s="262"/>
      <c r="JZ26" s="262"/>
      <c r="KA26" s="262"/>
      <c r="KB26" s="262"/>
      <c r="KC26" s="262"/>
      <c r="KD26" s="262"/>
      <c r="KE26" s="262"/>
      <c r="KF26" s="262"/>
      <c r="KG26" s="262"/>
      <c r="KH26" s="262"/>
      <c r="KI26" s="262"/>
      <c r="KJ26" s="262"/>
      <c r="KK26" s="262"/>
      <c r="KL26" s="262"/>
      <c r="KM26" s="262"/>
      <c r="KN26" s="262"/>
      <c r="KO26" s="262"/>
      <c r="KP26" s="262"/>
      <c r="KQ26" s="262"/>
      <c r="KR26" s="262"/>
      <c r="KS26" s="262"/>
      <c r="KT26" s="262"/>
      <c r="KU26" s="262"/>
      <c r="KV26" s="262"/>
      <c r="KW26" s="262"/>
      <c r="KX26" s="262"/>
      <c r="KY26" s="262"/>
      <c r="KZ26" s="262"/>
      <c r="LA26" s="262"/>
      <c r="LB26" s="262"/>
      <c r="LC26" s="262"/>
      <c r="LD26" s="262"/>
      <c r="LE26" s="262"/>
      <c r="LF26" s="262"/>
      <c r="LG26" s="262"/>
      <c r="LH26" s="262"/>
      <c r="LI26" s="262"/>
      <c r="LJ26" s="262"/>
      <c r="LK26" s="262"/>
      <c r="LL26" s="262"/>
      <c r="LM26" s="262"/>
      <c r="LN26" s="262"/>
      <c r="LO26" s="262"/>
      <c r="LP26" s="262"/>
      <c r="LQ26" s="262"/>
      <c r="LR26" s="262"/>
      <c r="LS26" s="262"/>
      <c r="LT26" s="262"/>
      <c r="LU26" s="262"/>
      <c r="LV26" s="262"/>
      <c r="LW26" s="262"/>
      <c r="LX26" s="262"/>
      <c r="LY26" s="262"/>
      <c r="LZ26" s="262"/>
      <c r="MA26" s="262"/>
      <c r="MB26" s="262"/>
      <c r="MC26" s="262"/>
      <c r="MD26" s="262"/>
      <c r="ME26" s="262"/>
      <c r="MF26" s="262"/>
      <c r="MG26" s="262"/>
      <c r="MH26" s="262"/>
      <c r="MI26" s="262"/>
      <c r="MJ26" s="262"/>
      <c r="MK26" s="262"/>
      <c r="ML26" s="262"/>
      <c r="MM26" s="262"/>
      <c r="MN26" s="262"/>
      <c r="MO26" s="262"/>
      <c r="MP26" s="262"/>
      <c r="MQ26" s="262"/>
      <c r="MR26" s="262"/>
      <c r="MS26" s="262"/>
      <c r="MT26" s="262"/>
      <c r="MU26" s="262"/>
      <c r="MV26" s="262"/>
      <c r="MW26" s="262"/>
      <c r="MX26" s="262"/>
      <c r="MY26" s="262"/>
      <c r="MZ26" s="262"/>
      <c r="NA26" s="262"/>
      <c r="NB26" s="262"/>
      <c r="NC26" s="262"/>
      <c r="ND26" s="262"/>
      <c r="NE26" s="262"/>
      <c r="NF26" s="262"/>
      <c r="NG26" s="262"/>
      <c r="NH26" s="262"/>
      <c r="NI26" s="262"/>
      <c r="NJ26" s="262"/>
      <c r="NK26" s="262"/>
      <c r="NL26" s="262"/>
      <c r="NM26" s="262"/>
      <c r="NN26" s="262"/>
      <c r="NO26" s="262"/>
      <c r="NP26" s="262"/>
      <c r="NQ26" s="262"/>
      <c r="NR26" s="262"/>
      <c r="NS26" s="262"/>
      <c r="NT26" s="262"/>
      <c r="NU26" s="262"/>
      <c r="NV26" s="262"/>
      <c r="NW26" s="262"/>
      <c r="NX26" s="262"/>
      <c r="NY26" s="262"/>
      <c r="NZ26" s="262"/>
      <c r="OA26" s="262"/>
      <c r="OB26" s="262"/>
      <c r="OC26" s="262"/>
      <c r="OD26" s="262"/>
      <c r="OE26" s="262"/>
      <c r="OF26" s="262"/>
      <c r="OG26" s="262"/>
      <c r="OH26" s="262"/>
      <c r="OI26" s="262"/>
      <c r="OJ26" s="262"/>
      <c r="OK26" s="262"/>
      <c r="OL26" s="262"/>
      <c r="OM26" s="262"/>
      <c r="ON26" s="262"/>
      <c r="OO26" s="262"/>
      <c r="OP26" s="262"/>
      <c r="OQ26" s="262"/>
      <c r="OR26" s="262"/>
      <c r="OS26" s="262"/>
      <c r="OT26" s="262"/>
      <c r="OU26" s="262"/>
      <c r="OV26" s="262"/>
      <c r="OW26" s="262"/>
      <c r="OX26" s="262"/>
      <c r="OY26" s="262"/>
      <c r="OZ26" s="262"/>
      <c r="PA26" s="262"/>
      <c r="PB26" s="262"/>
      <c r="PC26" s="262"/>
      <c r="PD26" s="262"/>
      <c r="PE26" s="262"/>
      <c r="PF26" s="262"/>
      <c r="PG26" s="262"/>
      <c r="PH26" s="262"/>
      <c r="PI26" s="262"/>
      <c r="PJ26" s="262"/>
      <c r="PK26" s="262"/>
      <c r="PL26" s="262"/>
      <c r="PM26" s="262"/>
      <c r="PN26" s="262"/>
      <c r="PO26" s="262"/>
      <c r="PP26" s="262"/>
      <c r="PQ26" s="262"/>
      <c r="PR26" s="262"/>
      <c r="PS26" s="262"/>
      <c r="PT26" s="262"/>
      <c r="PU26" s="262"/>
      <c r="PV26" s="262"/>
      <c r="PW26" s="262"/>
      <c r="PX26" s="262"/>
      <c r="PY26" s="262"/>
      <c r="PZ26" s="262"/>
      <c r="QA26" s="262"/>
      <c r="QB26" s="262"/>
      <c r="QC26" s="262"/>
      <c r="QD26" s="262"/>
      <c r="QE26" s="262"/>
      <c r="QF26" s="262"/>
      <c r="QG26" s="262"/>
      <c r="QH26" s="262"/>
      <c r="QI26" s="262"/>
      <c r="QJ26" s="262"/>
      <c r="QK26" s="262"/>
      <c r="QL26" s="262"/>
      <c r="QM26" s="262"/>
      <c r="QN26" s="262"/>
      <c r="QO26" s="262"/>
      <c r="QP26" s="262"/>
      <c r="QQ26" s="262"/>
      <c r="QR26" s="262"/>
      <c r="QS26" s="262"/>
      <c r="QT26" s="262"/>
      <c r="QU26" s="262"/>
      <c r="QV26" s="262"/>
      <c r="QW26" s="262"/>
      <c r="QX26" s="262"/>
      <c r="QY26" s="262"/>
      <c r="QZ26" s="262"/>
      <c r="RA26" s="262"/>
      <c r="RB26" s="262"/>
      <c r="RC26" s="262"/>
      <c r="RD26" s="262"/>
      <c r="RE26" s="262"/>
      <c r="RF26" s="262"/>
      <c r="RG26" s="262"/>
      <c r="RH26" s="262"/>
      <c r="RI26" s="262"/>
      <c r="RJ26" s="262"/>
      <c r="RK26" s="262"/>
      <c r="RL26" s="262"/>
      <c r="RM26" s="262"/>
      <c r="RN26" s="262"/>
      <c r="RO26" s="262"/>
      <c r="RP26" s="262"/>
      <c r="RQ26" s="262"/>
      <c r="RR26" s="262"/>
      <c r="RS26" s="262"/>
      <c r="RT26" s="262"/>
      <c r="RU26" s="262"/>
      <c r="RV26" s="262"/>
      <c r="RW26" s="262"/>
      <c r="RX26" s="262"/>
      <c r="RY26" s="262"/>
      <c r="RZ26" s="262"/>
      <c r="SA26" s="262"/>
      <c r="SB26" s="262"/>
      <c r="SC26" s="262"/>
      <c r="SD26" s="262"/>
      <c r="SE26" s="262"/>
      <c r="SF26" s="262"/>
      <c r="SG26" s="262"/>
      <c r="SH26" s="262"/>
      <c r="SI26" s="262"/>
      <c r="SJ26" s="262"/>
      <c r="SK26" s="262"/>
      <c r="SL26" s="262"/>
      <c r="SM26" s="262"/>
      <c r="SN26" s="262"/>
      <c r="SO26" s="262"/>
      <c r="SP26" s="262"/>
      <c r="SQ26" s="262"/>
      <c r="SR26" s="262"/>
      <c r="SS26" s="262"/>
      <c r="ST26" s="262"/>
      <c r="SU26" s="262"/>
      <c r="SV26" s="262"/>
      <c r="SW26" s="262"/>
      <c r="SX26" s="262"/>
      <c r="SY26" s="262"/>
      <c r="SZ26" s="262"/>
      <c r="TA26" s="262"/>
      <c r="TB26" s="262"/>
      <c r="TC26" s="262"/>
      <c r="TD26" s="262"/>
      <c r="TE26" s="262"/>
      <c r="TF26" s="262"/>
      <c r="TG26" s="262"/>
      <c r="TH26" s="262"/>
      <c r="TI26" s="262"/>
      <c r="TJ26" s="262"/>
      <c r="TK26" s="262"/>
      <c r="TL26" s="262"/>
      <c r="TM26" s="262"/>
      <c r="TN26" s="262"/>
      <c r="TO26" s="262"/>
      <c r="TP26" s="262"/>
      <c r="TQ26" s="262"/>
      <c r="TR26" s="262"/>
      <c r="TS26" s="262"/>
      <c r="TT26" s="262"/>
      <c r="TU26" s="262"/>
      <c r="TV26" s="262"/>
      <c r="TW26" s="262"/>
      <c r="TX26" s="262"/>
      <c r="TY26" s="262"/>
      <c r="TZ26" s="262"/>
      <c r="UA26" s="262"/>
      <c r="UB26" s="262"/>
      <c r="UC26" s="262"/>
      <c r="UD26" s="262"/>
      <c r="UE26" s="262"/>
      <c r="UF26" s="262"/>
      <c r="UG26" s="262"/>
      <c r="UH26" s="262"/>
      <c r="UI26" s="262"/>
      <c r="UJ26" s="262"/>
      <c r="UK26" s="262"/>
      <c r="UL26" s="262"/>
      <c r="UM26" s="262"/>
      <c r="UN26" s="262"/>
      <c r="UO26" s="262"/>
      <c r="UP26" s="262"/>
      <c r="UQ26" s="262"/>
      <c r="UR26" s="262"/>
      <c r="US26" s="262"/>
      <c r="UT26" s="262"/>
      <c r="UU26" s="262"/>
      <c r="UV26" s="262"/>
      <c r="UW26" s="262"/>
      <c r="UX26" s="262"/>
      <c r="UY26" s="262"/>
      <c r="UZ26" s="262"/>
      <c r="VA26" s="262"/>
      <c r="VB26" s="262"/>
      <c r="VC26" s="262"/>
      <c r="VD26" s="262"/>
      <c r="VE26" s="262"/>
      <c r="VF26" s="262"/>
      <c r="VG26" s="262"/>
      <c r="VH26" s="262"/>
      <c r="VI26" s="262"/>
      <c r="VJ26" s="262"/>
      <c r="VK26" s="262"/>
      <c r="VL26" s="262"/>
      <c r="VM26" s="262"/>
      <c r="VN26" s="262"/>
      <c r="VO26" s="262"/>
      <c r="VP26" s="262"/>
      <c r="VQ26" s="262"/>
      <c r="VR26" s="262"/>
      <c r="VS26" s="262"/>
      <c r="VT26" s="262"/>
      <c r="VU26" s="262"/>
      <c r="VV26" s="262"/>
      <c r="VW26" s="262"/>
      <c r="VX26" s="262"/>
      <c r="VY26" s="262"/>
      <c r="VZ26" s="262"/>
      <c r="WA26" s="262"/>
      <c r="WB26" s="262"/>
      <c r="WC26" s="262"/>
      <c r="WD26" s="262"/>
      <c r="WE26" s="262"/>
      <c r="WF26" s="262"/>
      <c r="WG26" s="262"/>
      <c r="WH26" s="262"/>
      <c r="WI26" s="262"/>
      <c r="WJ26" s="262"/>
      <c r="WK26" s="262"/>
      <c r="WL26" s="262"/>
      <c r="WM26" s="262"/>
      <c r="WN26" s="262"/>
      <c r="WO26" s="262"/>
      <c r="WP26" s="262"/>
      <c r="WQ26" s="262"/>
      <c r="WR26" s="262"/>
      <c r="WS26" s="262"/>
      <c r="WT26" s="262"/>
      <c r="WU26" s="262"/>
      <c r="WV26" s="262"/>
      <c r="WW26" s="262"/>
      <c r="WX26" s="262"/>
      <c r="WY26" s="262"/>
      <c r="WZ26" s="262"/>
      <c r="XA26" s="262"/>
      <c r="XB26" s="262"/>
      <c r="XC26" s="262"/>
      <c r="XD26" s="262"/>
      <c r="XE26" s="262"/>
      <c r="XF26" s="262"/>
      <c r="XG26" s="262"/>
      <c r="XH26" s="262"/>
      <c r="XI26" s="262"/>
      <c r="XJ26" s="262"/>
      <c r="XK26" s="262"/>
      <c r="XL26" s="262"/>
      <c r="XM26" s="262"/>
      <c r="XN26" s="262"/>
      <c r="XO26" s="262"/>
      <c r="XP26" s="262"/>
      <c r="XQ26" s="262"/>
      <c r="XR26" s="262"/>
      <c r="XS26" s="262"/>
      <c r="XT26" s="262"/>
      <c r="XU26" s="262"/>
      <c r="XV26" s="262"/>
      <c r="XW26" s="262"/>
      <c r="XX26" s="262"/>
      <c r="XY26" s="262"/>
      <c r="XZ26" s="262"/>
      <c r="YA26" s="262"/>
      <c r="YB26" s="262"/>
      <c r="YC26" s="262"/>
      <c r="YD26" s="262"/>
      <c r="YE26" s="262"/>
      <c r="YF26" s="262"/>
      <c r="YG26" s="262"/>
      <c r="YH26" s="262"/>
      <c r="YI26" s="262"/>
      <c r="YJ26" s="262"/>
      <c r="YK26" s="262"/>
      <c r="YL26" s="262"/>
      <c r="YM26" s="262"/>
      <c r="YN26" s="262"/>
      <c r="YO26" s="262"/>
      <c r="YP26" s="262"/>
      <c r="YQ26" s="262"/>
      <c r="YR26" s="262"/>
      <c r="YS26" s="262"/>
      <c r="YT26" s="262"/>
      <c r="YU26" s="262"/>
      <c r="YV26" s="262"/>
      <c r="YW26" s="262"/>
      <c r="YX26" s="262"/>
      <c r="YY26" s="262"/>
      <c r="YZ26" s="262"/>
      <c r="ZA26" s="262"/>
      <c r="ZB26" s="262"/>
      <c r="ZC26" s="262"/>
      <c r="ZD26" s="262"/>
      <c r="ZE26" s="262"/>
      <c r="ZF26" s="262"/>
      <c r="ZG26" s="262"/>
      <c r="ZH26" s="262"/>
      <c r="ZI26" s="262"/>
      <c r="ZJ26" s="262"/>
      <c r="ZK26" s="262"/>
      <c r="ZL26" s="262"/>
      <c r="ZM26" s="262"/>
      <c r="ZN26" s="262"/>
      <c r="ZO26" s="262"/>
      <c r="ZP26" s="262"/>
      <c r="ZQ26" s="262"/>
      <c r="ZR26" s="262"/>
      <c r="ZS26" s="262"/>
      <c r="ZT26" s="262"/>
      <c r="ZU26" s="262"/>
      <c r="ZV26" s="262"/>
      <c r="ZW26" s="262"/>
      <c r="ZX26" s="262"/>
      <c r="ZY26" s="262"/>
      <c r="ZZ26" s="262"/>
      <c r="AAA26" s="262"/>
      <c r="AAB26" s="262"/>
      <c r="AAC26" s="262"/>
      <c r="AAD26" s="262"/>
      <c r="AAE26" s="262"/>
      <c r="AAF26" s="262"/>
      <c r="AAG26" s="262"/>
      <c r="AAH26" s="262"/>
      <c r="AAI26" s="262"/>
      <c r="AAJ26" s="262"/>
      <c r="AAK26" s="262"/>
      <c r="AAL26" s="262"/>
      <c r="AAM26" s="262"/>
      <c r="AAN26" s="262"/>
      <c r="AAO26" s="262"/>
      <c r="AAP26" s="262"/>
      <c r="AAQ26" s="262"/>
      <c r="AAR26" s="262"/>
      <c r="AAS26" s="262"/>
      <c r="AAT26" s="262"/>
      <c r="AAU26" s="262"/>
      <c r="AAV26" s="262"/>
      <c r="AAW26" s="262"/>
      <c r="AAX26" s="262"/>
      <c r="AAY26" s="262"/>
      <c r="AAZ26" s="262"/>
      <c r="ABA26" s="262"/>
      <c r="ABB26" s="262"/>
      <c r="ABC26" s="262"/>
      <c r="ABD26" s="262"/>
      <c r="ABE26" s="262"/>
      <c r="ABF26" s="262"/>
      <c r="ABG26" s="262"/>
      <c r="ABH26" s="262"/>
      <c r="ABI26" s="262"/>
      <c r="ABJ26" s="262"/>
      <c r="ABK26" s="262"/>
      <c r="ABL26" s="262"/>
      <c r="ABM26" s="262"/>
      <c r="ABN26" s="262"/>
      <c r="ABO26" s="262"/>
      <c r="ABP26" s="262"/>
      <c r="ABQ26" s="262"/>
      <c r="ABR26" s="262"/>
      <c r="ABS26" s="262"/>
      <c r="ABT26" s="262"/>
      <c r="ABU26" s="262"/>
      <c r="ABV26" s="262"/>
      <c r="ABW26" s="262"/>
      <c r="ABX26" s="262"/>
      <c r="ABY26" s="262"/>
      <c r="ABZ26" s="262"/>
      <c r="ACA26" s="262"/>
      <c r="ACB26" s="262"/>
      <c r="ACC26" s="262"/>
      <c r="ACD26" s="262"/>
      <c r="ACE26" s="262"/>
      <c r="ACF26" s="262"/>
      <c r="ACG26" s="262"/>
      <c r="ACH26" s="262"/>
      <c r="ACI26" s="262"/>
      <c r="ACJ26" s="262"/>
      <c r="ACK26" s="262"/>
      <c r="ACL26" s="262"/>
      <c r="ACM26" s="262"/>
      <c r="ACN26" s="262"/>
      <c r="ACO26" s="262"/>
      <c r="ACP26" s="262"/>
      <c r="ACQ26" s="262"/>
      <c r="ACR26" s="262"/>
      <c r="ACS26" s="262"/>
      <c r="ACT26" s="262"/>
      <c r="ACU26" s="262"/>
      <c r="ACV26" s="262"/>
      <c r="ACW26" s="262"/>
      <c r="ACX26" s="262"/>
      <c r="ACY26" s="262"/>
      <c r="ACZ26" s="262"/>
      <c r="ADA26" s="262"/>
      <c r="ADB26" s="262"/>
      <c r="ADC26" s="262"/>
      <c r="ADD26" s="262"/>
      <c r="ADE26" s="262"/>
      <c r="ADF26" s="262"/>
      <c r="ADG26" s="262"/>
      <c r="ADH26" s="262"/>
      <c r="ADI26" s="262"/>
      <c r="ADJ26" s="262"/>
      <c r="ADK26" s="262"/>
      <c r="ADL26" s="262"/>
      <c r="ADM26" s="262"/>
      <c r="ADN26" s="262"/>
      <c r="ADO26" s="262"/>
      <c r="ADP26" s="262"/>
      <c r="ADQ26" s="262"/>
      <c r="ADR26" s="262"/>
      <c r="ADS26" s="262"/>
      <c r="ADT26" s="262"/>
      <c r="ADU26" s="262"/>
      <c r="ADV26" s="262"/>
      <c r="ADW26" s="262"/>
      <c r="ADX26" s="262"/>
      <c r="ADY26" s="262"/>
      <c r="ADZ26" s="262"/>
      <c r="AEA26" s="262"/>
      <c r="AEB26" s="262"/>
      <c r="AEC26" s="262"/>
      <c r="AED26" s="262"/>
      <c r="AEE26" s="262"/>
      <c r="AEF26" s="262"/>
      <c r="AEG26" s="262"/>
      <c r="AEH26" s="262"/>
      <c r="AEI26" s="262"/>
      <c r="AEJ26" s="262"/>
      <c r="AEK26" s="262"/>
      <c r="AEL26" s="262"/>
      <c r="AEM26" s="262"/>
      <c r="AEN26" s="262"/>
      <c r="AEO26" s="262"/>
      <c r="AEP26" s="262"/>
      <c r="AEQ26" s="262"/>
      <c r="AER26" s="262"/>
      <c r="AES26" s="262"/>
      <c r="AET26" s="262"/>
      <c r="AEU26" s="262"/>
      <c r="AEV26" s="262"/>
      <c r="AEW26" s="262"/>
      <c r="AEX26" s="262"/>
      <c r="AEY26" s="262"/>
      <c r="AEZ26" s="262"/>
      <c r="AFA26" s="262"/>
      <c r="AFB26" s="262"/>
      <c r="AFC26" s="262"/>
      <c r="AFD26" s="262"/>
      <c r="AFE26" s="262"/>
      <c r="AFF26" s="262"/>
      <c r="AFG26" s="262"/>
      <c r="AFH26" s="262"/>
      <c r="AFI26" s="262"/>
      <c r="AFJ26" s="262"/>
      <c r="AFK26" s="262"/>
      <c r="AFL26" s="262"/>
      <c r="AFM26" s="262"/>
      <c r="AFN26" s="262"/>
      <c r="AFO26" s="262"/>
      <c r="AFP26" s="262"/>
      <c r="AFQ26" s="262"/>
      <c r="AFR26" s="262"/>
      <c r="AFS26" s="262"/>
      <c r="AFT26" s="262"/>
      <c r="AFU26" s="262"/>
      <c r="AFV26" s="262"/>
      <c r="AFW26" s="262"/>
      <c r="AFX26" s="262"/>
      <c r="AFY26" s="262"/>
      <c r="AFZ26" s="262"/>
      <c r="AGA26" s="262"/>
      <c r="AGB26" s="262"/>
      <c r="AGC26" s="262"/>
      <c r="AGD26" s="262"/>
      <c r="AGE26" s="262"/>
      <c r="AGF26" s="262"/>
      <c r="AGG26" s="262"/>
      <c r="AGH26" s="262"/>
      <c r="AGI26" s="262"/>
      <c r="AGJ26" s="262"/>
      <c r="AGK26" s="262"/>
      <c r="AGL26" s="262"/>
      <c r="AGM26" s="262"/>
      <c r="AGN26" s="262"/>
      <c r="AGO26" s="262"/>
      <c r="AGP26" s="262"/>
      <c r="AGQ26" s="262"/>
      <c r="AGR26" s="262"/>
      <c r="AGS26" s="262"/>
      <c r="AGT26" s="262"/>
      <c r="AGU26" s="262"/>
      <c r="AGV26" s="262"/>
      <c r="AGW26" s="262"/>
      <c r="AGX26" s="262"/>
      <c r="AGY26" s="262"/>
      <c r="AGZ26" s="262"/>
      <c r="AHA26" s="262"/>
      <c r="AHB26" s="262"/>
      <c r="AHC26" s="262"/>
      <c r="AHD26" s="262"/>
      <c r="AHE26" s="262"/>
      <c r="AHF26" s="262"/>
      <c r="AHG26" s="262"/>
      <c r="AHH26" s="262"/>
      <c r="AHI26" s="262"/>
      <c r="AHJ26" s="262"/>
      <c r="AHK26" s="262"/>
      <c r="AHL26" s="262"/>
      <c r="AHM26" s="262"/>
      <c r="AHN26" s="262"/>
      <c r="AHO26" s="262"/>
      <c r="AHP26" s="262"/>
      <c r="AHQ26" s="262"/>
      <c r="AHR26" s="262"/>
      <c r="AHS26" s="262"/>
      <c r="AHT26" s="262"/>
      <c r="AHU26" s="262"/>
      <c r="AHV26" s="262"/>
      <c r="AHW26" s="262"/>
      <c r="AHX26" s="262"/>
      <c r="AHY26" s="262"/>
      <c r="AHZ26" s="262"/>
      <c r="AIA26" s="262"/>
      <c r="AIB26" s="262"/>
      <c r="AIC26" s="262"/>
      <c r="AID26" s="262"/>
      <c r="AIE26" s="262"/>
      <c r="AIF26" s="262"/>
      <c r="AIG26" s="262"/>
      <c r="AIH26" s="262"/>
      <c r="AII26" s="262"/>
      <c r="AIJ26" s="262"/>
      <c r="AIK26" s="262"/>
      <c r="AIL26" s="262"/>
      <c r="AIM26" s="262"/>
      <c r="AIN26" s="262"/>
      <c r="AIO26" s="262"/>
      <c r="AIP26" s="262"/>
      <c r="AIQ26" s="262"/>
      <c r="AIR26" s="262"/>
      <c r="AIS26" s="262"/>
      <c r="AIT26" s="262"/>
      <c r="AIU26" s="262"/>
      <c r="AIV26" s="262"/>
      <c r="AIW26" s="262"/>
      <c r="AIX26" s="262"/>
      <c r="AIY26" s="262"/>
      <c r="AIZ26" s="262"/>
      <c r="AJA26" s="262"/>
      <c r="AJB26" s="262"/>
      <c r="AJC26" s="262"/>
      <c r="AJD26" s="262"/>
      <c r="AJE26" s="262"/>
      <c r="AJF26" s="262"/>
      <c r="AJG26" s="262"/>
      <c r="AJH26" s="262"/>
      <c r="AJI26" s="262"/>
      <c r="AJJ26" s="262"/>
      <c r="AJK26" s="262"/>
      <c r="AJL26" s="262"/>
      <c r="AJM26" s="262"/>
      <c r="AJN26" s="262"/>
      <c r="AJO26" s="262"/>
      <c r="AJP26" s="262"/>
      <c r="AJQ26" s="262"/>
      <c r="AJR26" s="262"/>
      <c r="AJS26" s="262"/>
      <c r="AJT26" s="262"/>
      <c r="AJU26" s="262"/>
      <c r="AJV26" s="262"/>
      <c r="AJW26" s="262"/>
      <c r="AJX26" s="262"/>
      <c r="AJY26" s="262"/>
      <c r="AJZ26" s="262"/>
      <c r="AKA26" s="262"/>
      <c r="AKB26" s="262"/>
      <c r="AKC26" s="262"/>
      <c r="AKD26" s="262"/>
      <c r="AKE26" s="262"/>
      <c r="AKF26" s="262"/>
      <c r="AKG26" s="262"/>
      <c r="AKH26" s="262"/>
      <c r="AKI26" s="262"/>
      <c r="AKJ26" s="262"/>
      <c r="AKK26" s="262"/>
      <c r="AKL26" s="262"/>
      <c r="AKM26" s="262"/>
      <c r="AKN26" s="262"/>
      <c r="AKO26" s="262"/>
      <c r="AKP26" s="262"/>
      <c r="AKQ26" s="262"/>
      <c r="AKR26" s="262"/>
      <c r="AKS26" s="262"/>
      <c r="AKT26" s="262"/>
      <c r="AKU26" s="262"/>
      <c r="AKV26" s="262"/>
      <c r="AKW26" s="262"/>
      <c r="AKX26" s="262"/>
      <c r="AKY26" s="262"/>
      <c r="AKZ26" s="262"/>
      <c r="ALA26" s="262"/>
      <c r="ALB26" s="262"/>
      <c r="ALC26" s="262"/>
      <c r="ALD26" s="262"/>
      <c r="ALE26" s="262"/>
      <c r="ALF26" s="262"/>
      <c r="ALG26" s="262"/>
      <c r="ALH26" s="262"/>
      <c r="ALI26" s="262"/>
      <c r="ALJ26" s="262"/>
      <c r="ALK26" s="262"/>
      <c r="ALL26" s="262"/>
      <c r="ALM26" s="262"/>
      <c r="ALN26" s="262"/>
      <c r="ALO26" s="262"/>
      <c r="ALP26" s="262"/>
      <c r="ALQ26" s="262"/>
      <c r="ALR26" s="262"/>
      <c r="ALS26" s="262"/>
      <c r="ALT26" s="262"/>
      <c r="ALU26" s="262"/>
      <c r="ALV26" s="262"/>
      <c r="ALW26" s="262"/>
      <c r="ALX26" s="262"/>
      <c r="ALY26" s="262"/>
      <c r="ALZ26" s="262"/>
      <c r="AMA26" s="262"/>
      <c r="AMB26" s="262"/>
      <c r="AMC26" s="262"/>
      <c r="AMD26" s="262"/>
      <c r="AME26" s="262"/>
      <c r="AMF26" s="262"/>
      <c r="AMG26" s="262"/>
      <c r="AMH26" s="262"/>
      <c r="AMI26" s="262"/>
      <c r="AMJ26" s="262"/>
    </row>
    <row r="27" customFormat="false" ht="17.25" hidden="false" customHeight="true" outlineLevel="0" collapsed="false">
      <c r="A27" s="248"/>
      <c r="B27" s="258" t="n">
        <f aca="false">SUM(B13-B25)</f>
        <v>2253235</v>
      </c>
      <c r="C27" s="258" t="n">
        <f aca="false">SUM(C13-C25)</f>
        <v>34749988</v>
      </c>
      <c r="D27" s="250" t="n">
        <f aca="false">SUM(D13-D25)</f>
        <v>2734126</v>
      </c>
      <c r="E27" s="250" t="n">
        <f aca="false">SUM(E13-E25)</f>
        <v>3123223</v>
      </c>
      <c r="F27" s="250" t="n">
        <f aca="false">SUM(F13-F25)</f>
        <v>-1397057</v>
      </c>
      <c r="G27" s="250" t="n">
        <f aca="false">SUM(G13-G25)</f>
        <v>-199434</v>
      </c>
      <c r="H27" s="248"/>
      <c r="I27" s="250" t="n">
        <f aca="false">SUM(I13-I25)</f>
        <v>6367847</v>
      </c>
      <c r="J27" s="250" t="n">
        <f aca="false">SUM(J13-J25)</f>
        <v>48564</v>
      </c>
      <c r="K27" s="250" t="n">
        <f aca="false">SUM(K13-K25)</f>
        <v>3405785</v>
      </c>
      <c r="L27" s="250" t="n">
        <f aca="false">SUM(L13-L25)</f>
        <v>4000646</v>
      </c>
      <c r="M27" s="258" t="n">
        <f aca="false">SUM(M13-M25)</f>
        <v>-179828</v>
      </c>
      <c r="N27" s="250" t="n">
        <f aca="false">SUM(N13-N25)</f>
        <v>14497024</v>
      </c>
      <c r="O27" s="250" t="n">
        <f aca="false">SUM(O13-O25)</f>
        <v>-5205531</v>
      </c>
      <c r="P27" s="262"/>
      <c r="Q27" s="262"/>
      <c r="R27" s="262"/>
      <c r="S27" s="262"/>
      <c r="T27" s="262"/>
      <c r="U27" s="262"/>
      <c r="V27" s="262"/>
      <c r="W27" s="262"/>
      <c r="X27" s="262"/>
      <c r="Y27" s="262"/>
      <c r="Z27" s="262"/>
      <c r="AA27" s="262"/>
      <c r="AB27" s="262"/>
      <c r="AC27" s="262"/>
      <c r="AD27" s="262"/>
      <c r="AE27" s="262"/>
      <c r="AF27" s="262"/>
      <c r="AG27" s="262"/>
      <c r="AH27" s="262"/>
      <c r="AI27" s="262"/>
      <c r="AJ27" s="262"/>
      <c r="AK27" s="262"/>
      <c r="AL27" s="262"/>
      <c r="AM27" s="262"/>
      <c r="AN27" s="262"/>
      <c r="AO27" s="262"/>
      <c r="AP27" s="262"/>
      <c r="AQ27" s="262"/>
      <c r="AR27" s="262"/>
      <c r="AS27" s="262"/>
      <c r="AT27" s="262"/>
      <c r="AU27" s="262"/>
      <c r="AV27" s="262"/>
      <c r="AW27" s="262"/>
      <c r="AX27" s="262"/>
      <c r="AY27" s="262"/>
      <c r="AZ27" s="262"/>
      <c r="BA27" s="262"/>
      <c r="BB27" s="262"/>
      <c r="BC27" s="262"/>
      <c r="BD27" s="262"/>
      <c r="BE27" s="262"/>
      <c r="BF27" s="262"/>
      <c r="BG27" s="262"/>
      <c r="BH27" s="262"/>
      <c r="BI27" s="262"/>
      <c r="BJ27" s="262"/>
      <c r="BK27" s="262"/>
      <c r="BL27" s="262"/>
      <c r="BM27" s="262"/>
      <c r="BN27" s="262"/>
      <c r="BO27" s="262"/>
      <c r="BP27" s="262"/>
      <c r="BQ27" s="262"/>
      <c r="BR27" s="262"/>
      <c r="BS27" s="262"/>
      <c r="BT27" s="262"/>
      <c r="BU27" s="262"/>
      <c r="BV27" s="262"/>
      <c r="BW27" s="262"/>
      <c r="BX27" s="262"/>
      <c r="BY27" s="262"/>
      <c r="BZ27" s="262"/>
      <c r="CA27" s="262"/>
      <c r="CB27" s="262"/>
      <c r="CC27" s="262"/>
      <c r="CD27" s="262"/>
      <c r="CE27" s="262"/>
      <c r="CF27" s="262"/>
      <c r="CG27" s="262"/>
      <c r="CH27" s="262"/>
      <c r="CI27" s="262"/>
      <c r="CJ27" s="262"/>
      <c r="CK27" s="262"/>
      <c r="CL27" s="262"/>
      <c r="CM27" s="262"/>
      <c r="CN27" s="262"/>
      <c r="CO27" s="262"/>
      <c r="CP27" s="262"/>
      <c r="CQ27" s="262"/>
      <c r="CR27" s="262"/>
      <c r="CS27" s="262"/>
      <c r="CT27" s="262"/>
      <c r="CU27" s="262"/>
      <c r="CV27" s="262"/>
      <c r="CW27" s="262"/>
      <c r="CX27" s="262"/>
      <c r="CY27" s="262"/>
      <c r="CZ27" s="262"/>
      <c r="DA27" s="262"/>
      <c r="DB27" s="262"/>
      <c r="DC27" s="262"/>
      <c r="DD27" s="262"/>
      <c r="DE27" s="262"/>
      <c r="DF27" s="262"/>
      <c r="DG27" s="262"/>
      <c r="DH27" s="262"/>
      <c r="DI27" s="262"/>
      <c r="DJ27" s="262"/>
      <c r="DK27" s="262"/>
      <c r="DL27" s="262"/>
      <c r="DM27" s="262"/>
      <c r="DN27" s="262"/>
      <c r="DO27" s="262"/>
      <c r="DP27" s="262"/>
      <c r="DQ27" s="262"/>
      <c r="DR27" s="262"/>
      <c r="DS27" s="262"/>
      <c r="DT27" s="262"/>
      <c r="DU27" s="262"/>
      <c r="DV27" s="262"/>
      <c r="DW27" s="262"/>
      <c r="DX27" s="262"/>
      <c r="DY27" s="262"/>
      <c r="DZ27" s="262"/>
      <c r="EA27" s="262"/>
      <c r="EB27" s="262"/>
      <c r="EC27" s="262"/>
      <c r="ED27" s="262"/>
      <c r="EE27" s="262"/>
      <c r="EF27" s="262"/>
      <c r="EG27" s="262"/>
      <c r="EH27" s="262"/>
      <c r="EI27" s="262"/>
      <c r="EJ27" s="262"/>
      <c r="EK27" s="262"/>
      <c r="EL27" s="262"/>
      <c r="EM27" s="262"/>
      <c r="EN27" s="262"/>
      <c r="EO27" s="262"/>
      <c r="EP27" s="262"/>
      <c r="EQ27" s="262"/>
      <c r="ER27" s="262"/>
      <c r="ES27" s="262"/>
      <c r="ET27" s="262"/>
      <c r="EU27" s="262"/>
      <c r="EV27" s="262"/>
      <c r="EW27" s="262"/>
      <c r="EX27" s="262"/>
      <c r="EY27" s="262"/>
      <c r="EZ27" s="262"/>
      <c r="FA27" s="262"/>
      <c r="FB27" s="262"/>
      <c r="FC27" s="262"/>
      <c r="FD27" s="262"/>
      <c r="FE27" s="262"/>
      <c r="FF27" s="262"/>
      <c r="FG27" s="262"/>
      <c r="FH27" s="262"/>
      <c r="FI27" s="262"/>
      <c r="FJ27" s="262"/>
      <c r="FK27" s="262"/>
      <c r="FL27" s="262"/>
      <c r="FM27" s="262"/>
      <c r="FN27" s="262"/>
      <c r="FO27" s="262"/>
      <c r="FP27" s="262"/>
      <c r="FQ27" s="262"/>
      <c r="FR27" s="262"/>
      <c r="FS27" s="262"/>
      <c r="FT27" s="262"/>
      <c r="FU27" s="262"/>
      <c r="FV27" s="262"/>
      <c r="FW27" s="262"/>
      <c r="FX27" s="262"/>
      <c r="FY27" s="262"/>
      <c r="FZ27" s="262"/>
      <c r="GA27" s="262"/>
      <c r="GB27" s="262"/>
      <c r="GC27" s="262"/>
      <c r="GD27" s="262"/>
      <c r="GE27" s="262"/>
      <c r="GF27" s="262"/>
      <c r="GG27" s="262"/>
      <c r="GH27" s="262"/>
      <c r="GI27" s="262"/>
      <c r="GJ27" s="262"/>
      <c r="GK27" s="262"/>
      <c r="GL27" s="262"/>
      <c r="GM27" s="262"/>
      <c r="GN27" s="262"/>
      <c r="GO27" s="262"/>
      <c r="GP27" s="262"/>
      <c r="GQ27" s="262"/>
      <c r="GR27" s="262"/>
      <c r="GS27" s="262"/>
      <c r="GT27" s="262"/>
      <c r="GU27" s="262"/>
      <c r="GV27" s="262"/>
      <c r="GW27" s="262"/>
      <c r="GX27" s="262"/>
      <c r="GY27" s="262"/>
      <c r="GZ27" s="262"/>
      <c r="HA27" s="262"/>
      <c r="HB27" s="262"/>
      <c r="HC27" s="262"/>
      <c r="HD27" s="262"/>
      <c r="HE27" s="262"/>
      <c r="HF27" s="262"/>
      <c r="HG27" s="262"/>
      <c r="HH27" s="262"/>
      <c r="HI27" s="262"/>
      <c r="HJ27" s="262"/>
      <c r="HK27" s="262"/>
      <c r="HL27" s="262"/>
      <c r="HM27" s="262"/>
      <c r="HN27" s="262"/>
      <c r="HO27" s="262"/>
      <c r="HP27" s="262"/>
      <c r="HQ27" s="262"/>
      <c r="HR27" s="262"/>
      <c r="HS27" s="262"/>
      <c r="HT27" s="262"/>
      <c r="HU27" s="262"/>
      <c r="HV27" s="262"/>
      <c r="HW27" s="262"/>
      <c r="HX27" s="262"/>
      <c r="HY27" s="262"/>
      <c r="HZ27" s="262"/>
      <c r="IA27" s="262"/>
      <c r="IB27" s="262"/>
      <c r="IC27" s="262"/>
      <c r="ID27" s="262"/>
      <c r="IE27" s="262"/>
      <c r="IF27" s="262"/>
      <c r="IG27" s="262"/>
      <c r="IH27" s="262"/>
      <c r="II27" s="262"/>
      <c r="IJ27" s="262"/>
      <c r="IK27" s="262"/>
      <c r="IL27" s="262"/>
      <c r="IM27" s="262"/>
      <c r="IN27" s="262"/>
      <c r="IO27" s="262"/>
      <c r="IP27" s="262"/>
      <c r="IQ27" s="262"/>
      <c r="IR27" s="262"/>
      <c r="IS27" s="262"/>
      <c r="IT27" s="262"/>
      <c r="IU27" s="262"/>
      <c r="IV27" s="262"/>
      <c r="IW27" s="262"/>
      <c r="IX27" s="262"/>
      <c r="IY27" s="262"/>
      <c r="IZ27" s="262"/>
      <c r="JA27" s="262"/>
      <c r="JB27" s="262"/>
      <c r="JC27" s="262"/>
      <c r="JD27" s="262"/>
      <c r="JE27" s="262"/>
      <c r="JF27" s="262"/>
      <c r="JG27" s="262"/>
      <c r="JH27" s="262"/>
      <c r="JI27" s="262"/>
      <c r="JJ27" s="262"/>
      <c r="JK27" s="262"/>
      <c r="JL27" s="262"/>
      <c r="JM27" s="262"/>
      <c r="JN27" s="262"/>
      <c r="JO27" s="262"/>
      <c r="JP27" s="262"/>
      <c r="JQ27" s="262"/>
      <c r="JR27" s="262"/>
      <c r="JS27" s="262"/>
      <c r="JT27" s="262"/>
      <c r="JU27" s="262"/>
      <c r="JV27" s="262"/>
      <c r="JW27" s="262"/>
      <c r="JX27" s="262"/>
      <c r="JY27" s="262"/>
      <c r="JZ27" s="262"/>
      <c r="KA27" s="262"/>
      <c r="KB27" s="262"/>
      <c r="KC27" s="262"/>
      <c r="KD27" s="262"/>
      <c r="KE27" s="262"/>
      <c r="KF27" s="262"/>
      <c r="KG27" s="262"/>
      <c r="KH27" s="262"/>
      <c r="KI27" s="262"/>
      <c r="KJ27" s="262"/>
      <c r="KK27" s="262"/>
      <c r="KL27" s="262"/>
      <c r="KM27" s="262"/>
      <c r="KN27" s="262"/>
      <c r="KO27" s="262"/>
      <c r="KP27" s="262"/>
      <c r="KQ27" s="262"/>
      <c r="KR27" s="262"/>
      <c r="KS27" s="262"/>
      <c r="KT27" s="262"/>
      <c r="KU27" s="262"/>
      <c r="KV27" s="262"/>
      <c r="KW27" s="262"/>
      <c r="KX27" s="262"/>
      <c r="KY27" s="262"/>
      <c r="KZ27" s="262"/>
      <c r="LA27" s="262"/>
      <c r="LB27" s="262"/>
      <c r="LC27" s="262"/>
      <c r="LD27" s="262"/>
      <c r="LE27" s="262"/>
      <c r="LF27" s="262"/>
      <c r="LG27" s="262"/>
      <c r="LH27" s="262"/>
      <c r="LI27" s="262"/>
      <c r="LJ27" s="262"/>
      <c r="LK27" s="262"/>
      <c r="LL27" s="262"/>
      <c r="LM27" s="262"/>
      <c r="LN27" s="262"/>
      <c r="LO27" s="262"/>
      <c r="LP27" s="262"/>
      <c r="LQ27" s="262"/>
      <c r="LR27" s="262"/>
      <c r="LS27" s="262"/>
      <c r="LT27" s="262"/>
      <c r="LU27" s="262"/>
      <c r="LV27" s="262"/>
      <c r="LW27" s="262"/>
      <c r="LX27" s="262"/>
      <c r="LY27" s="262"/>
      <c r="LZ27" s="262"/>
      <c r="MA27" s="262"/>
      <c r="MB27" s="262"/>
      <c r="MC27" s="262"/>
      <c r="MD27" s="262"/>
      <c r="ME27" s="262"/>
      <c r="MF27" s="262"/>
      <c r="MG27" s="262"/>
      <c r="MH27" s="262"/>
      <c r="MI27" s="262"/>
      <c r="MJ27" s="262"/>
      <c r="MK27" s="262"/>
      <c r="ML27" s="262"/>
      <c r="MM27" s="262"/>
      <c r="MN27" s="262"/>
      <c r="MO27" s="262"/>
      <c r="MP27" s="262"/>
      <c r="MQ27" s="262"/>
      <c r="MR27" s="262"/>
      <c r="MS27" s="262"/>
      <c r="MT27" s="262"/>
      <c r="MU27" s="262"/>
      <c r="MV27" s="262"/>
      <c r="MW27" s="262"/>
      <c r="MX27" s="262"/>
      <c r="MY27" s="262"/>
      <c r="MZ27" s="262"/>
      <c r="NA27" s="262"/>
      <c r="NB27" s="262"/>
      <c r="NC27" s="262"/>
      <c r="ND27" s="262"/>
      <c r="NE27" s="262"/>
      <c r="NF27" s="262"/>
      <c r="NG27" s="262"/>
      <c r="NH27" s="262"/>
      <c r="NI27" s="262"/>
      <c r="NJ27" s="262"/>
      <c r="NK27" s="262"/>
      <c r="NL27" s="262"/>
      <c r="NM27" s="262"/>
      <c r="NN27" s="262"/>
      <c r="NO27" s="262"/>
      <c r="NP27" s="262"/>
      <c r="NQ27" s="262"/>
      <c r="NR27" s="262"/>
      <c r="NS27" s="262"/>
      <c r="NT27" s="262"/>
      <c r="NU27" s="262"/>
      <c r="NV27" s="262"/>
      <c r="NW27" s="262"/>
      <c r="NX27" s="262"/>
      <c r="NY27" s="262"/>
      <c r="NZ27" s="262"/>
      <c r="OA27" s="262"/>
      <c r="OB27" s="262"/>
      <c r="OC27" s="262"/>
      <c r="OD27" s="262"/>
      <c r="OE27" s="262"/>
      <c r="OF27" s="262"/>
      <c r="OG27" s="262"/>
      <c r="OH27" s="262"/>
      <c r="OI27" s="262"/>
      <c r="OJ27" s="262"/>
      <c r="OK27" s="262"/>
      <c r="OL27" s="262"/>
      <c r="OM27" s="262"/>
      <c r="ON27" s="262"/>
      <c r="OO27" s="262"/>
      <c r="OP27" s="262"/>
      <c r="OQ27" s="262"/>
      <c r="OR27" s="262"/>
      <c r="OS27" s="262"/>
      <c r="OT27" s="262"/>
      <c r="OU27" s="262"/>
      <c r="OV27" s="262"/>
      <c r="OW27" s="262"/>
      <c r="OX27" s="262"/>
      <c r="OY27" s="262"/>
      <c r="OZ27" s="262"/>
      <c r="PA27" s="262"/>
      <c r="PB27" s="262"/>
      <c r="PC27" s="262"/>
      <c r="PD27" s="262"/>
      <c r="PE27" s="262"/>
      <c r="PF27" s="262"/>
      <c r="PG27" s="262"/>
      <c r="PH27" s="262"/>
      <c r="PI27" s="262"/>
      <c r="PJ27" s="262"/>
      <c r="PK27" s="262"/>
      <c r="PL27" s="262"/>
      <c r="PM27" s="262"/>
      <c r="PN27" s="262"/>
      <c r="PO27" s="262"/>
      <c r="PP27" s="262"/>
      <c r="PQ27" s="262"/>
      <c r="PR27" s="262"/>
      <c r="PS27" s="262"/>
      <c r="PT27" s="262"/>
      <c r="PU27" s="262"/>
      <c r="PV27" s="262"/>
      <c r="PW27" s="262"/>
      <c r="PX27" s="262"/>
      <c r="PY27" s="262"/>
      <c r="PZ27" s="262"/>
      <c r="QA27" s="262"/>
      <c r="QB27" s="262"/>
      <c r="QC27" s="262"/>
      <c r="QD27" s="262"/>
      <c r="QE27" s="262"/>
      <c r="QF27" s="262"/>
      <c r="QG27" s="262"/>
      <c r="QH27" s="262"/>
      <c r="QI27" s="262"/>
      <c r="QJ27" s="262"/>
      <c r="QK27" s="262"/>
      <c r="QL27" s="262"/>
      <c r="QM27" s="262"/>
      <c r="QN27" s="262"/>
      <c r="QO27" s="262"/>
      <c r="QP27" s="262"/>
      <c r="QQ27" s="262"/>
      <c r="QR27" s="262"/>
      <c r="QS27" s="262"/>
      <c r="QT27" s="262"/>
      <c r="QU27" s="262"/>
      <c r="QV27" s="262"/>
      <c r="QW27" s="262"/>
      <c r="QX27" s="262"/>
      <c r="QY27" s="262"/>
      <c r="QZ27" s="262"/>
      <c r="RA27" s="262"/>
      <c r="RB27" s="262"/>
      <c r="RC27" s="262"/>
      <c r="RD27" s="262"/>
      <c r="RE27" s="262"/>
      <c r="RF27" s="262"/>
      <c r="RG27" s="262"/>
      <c r="RH27" s="262"/>
      <c r="RI27" s="262"/>
      <c r="RJ27" s="262"/>
      <c r="RK27" s="262"/>
      <c r="RL27" s="262"/>
      <c r="RM27" s="262"/>
      <c r="RN27" s="262"/>
      <c r="RO27" s="262"/>
      <c r="RP27" s="262"/>
      <c r="RQ27" s="262"/>
      <c r="RR27" s="262"/>
      <c r="RS27" s="262"/>
      <c r="RT27" s="262"/>
      <c r="RU27" s="262"/>
      <c r="RV27" s="262"/>
      <c r="RW27" s="262"/>
      <c r="RX27" s="262"/>
      <c r="RY27" s="262"/>
      <c r="RZ27" s="262"/>
      <c r="SA27" s="262"/>
      <c r="SB27" s="262"/>
      <c r="SC27" s="262"/>
      <c r="SD27" s="262"/>
      <c r="SE27" s="262"/>
      <c r="SF27" s="262"/>
      <c r="SG27" s="262"/>
      <c r="SH27" s="262"/>
      <c r="SI27" s="262"/>
      <c r="SJ27" s="262"/>
      <c r="SK27" s="262"/>
      <c r="SL27" s="262"/>
      <c r="SM27" s="262"/>
      <c r="SN27" s="262"/>
      <c r="SO27" s="262"/>
      <c r="SP27" s="262"/>
      <c r="SQ27" s="262"/>
      <c r="SR27" s="262"/>
      <c r="SS27" s="262"/>
      <c r="ST27" s="262"/>
      <c r="SU27" s="262"/>
      <c r="SV27" s="262"/>
      <c r="SW27" s="262"/>
      <c r="SX27" s="262"/>
      <c r="SY27" s="262"/>
      <c r="SZ27" s="262"/>
      <c r="TA27" s="262"/>
      <c r="TB27" s="262"/>
      <c r="TC27" s="262"/>
      <c r="TD27" s="262"/>
      <c r="TE27" s="262"/>
      <c r="TF27" s="262"/>
      <c r="TG27" s="262"/>
      <c r="TH27" s="262"/>
      <c r="TI27" s="262"/>
      <c r="TJ27" s="262"/>
      <c r="TK27" s="262"/>
      <c r="TL27" s="262"/>
      <c r="TM27" s="262"/>
      <c r="TN27" s="262"/>
      <c r="TO27" s="262"/>
      <c r="TP27" s="262"/>
      <c r="TQ27" s="262"/>
      <c r="TR27" s="262"/>
      <c r="TS27" s="262"/>
      <c r="TT27" s="262"/>
      <c r="TU27" s="262"/>
      <c r="TV27" s="262"/>
      <c r="TW27" s="262"/>
      <c r="TX27" s="262"/>
      <c r="TY27" s="262"/>
      <c r="TZ27" s="262"/>
      <c r="UA27" s="262"/>
      <c r="UB27" s="262"/>
      <c r="UC27" s="262"/>
      <c r="UD27" s="262"/>
      <c r="UE27" s="262"/>
      <c r="UF27" s="262"/>
      <c r="UG27" s="262"/>
      <c r="UH27" s="262"/>
      <c r="UI27" s="262"/>
      <c r="UJ27" s="262"/>
      <c r="UK27" s="262"/>
      <c r="UL27" s="262"/>
      <c r="UM27" s="262"/>
      <c r="UN27" s="262"/>
      <c r="UO27" s="262"/>
      <c r="UP27" s="262"/>
      <c r="UQ27" s="262"/>
      <c r="UR27" s="262"/>
      <c r="US27" s="262"/>
      <c r="UT27" s="262"/>
      <c r="UU27" s="262"/>
      <c r="UV27" s="262"/>
      <c r="UW27" s="262"/>
      <c r="UX27" s="262"/>
      <c r="UY27" s="262"/>
      <c r="UZ27" s="262"/>
      <c r="VA27" s="262"/>
      <c r="VB27" s="262"/>
      <c r="VC27" s="262"/>
      <c r="VD27" s="262"/>
      <c r="VE27" s="262"/>
      <c r="VF27" s="262"/>
      <c r="VG27" s="262"/>
      <c r="VH27" s="262"/>
      <c r="VI27" s="262"/>
      <c r="VJ27" s="262"/>
      <c r="VK27" s="262"/>
      <c r="VL27" s="262"/>
      <c r="VM27" s="262"/>
      <c r="VN27" s="262"/>
      <c r="VO27" s="262"/>
      <c r="VP27" s="262"/>
      <c r="VQ27" s="262"/>
      <c r="VR27" s="262"/>
      <c r="VS27" s="262"/>
      <c r="VT27" s="262"/>
      <c r="VU27" s="262"/>
      <c r="VV27" s="262"/>
      <c r="VW27" s="262"/>
      <c r="VX27" s="262"/>
      <c r="VY27" s="262"/>
      <c r="VZ27" s="262"/>
      <c r="WA27" s="262"/>
      <c r="WB27" s="262"/>
      <c r="WC27" s="262"/>
      <c r="WD27" s="262"/>
      <c r="WE27" s="262"/>
      <c r="WF27" s="262"/>
      <c r="WG27" s="262"/>
      <c r="WH27" s="262"/>
      <c r="WI27" s="262"/>
      <c r="WJ27" s="262"/>
      <c r="WK27" s="262"/>
      <c r="WL27" s="262"/>
      <c r="WM27" s="262"/>
      <c r="WN27" s="262"/>
      <c r="WO27" s="262"/>
      <c r="WP27" s="262"/>
      <c r="WQ27" s="262"/>
      <c r="WR27" s="262"/>
      <c r="WS27" s="262"/>
      <c r="WT27" s="262"/>
      <c r="WU27" s="262"/>
      <c r="WV27" s="262"/>
      <c r="WW27" s="262"/>
      <c r="WX27" s="262"/>
      <c r="WY27" s="262"/>
      <c r="WZ27" s="262"/>
      <c r="XA27" s="262"/>
      <c r="XB27" s="262"/>
      <c r="XC27" s="262"/>
      <c r="XD27" s="262"/>
      <c r="XE27" s="262"/>
      <c r="XF27" s="262"/>
      <c r="XG27" s="262"/>
      <c r="XH27" s="262"/>
      <c r="XI27" s="262"/>
      <c r="XJ27" s="262"/>
      <c r="XK27" s="262"/>
      <c r="XL27" s="262"/>
      <c r="XM27" s="262"/>
      <c r="XN27" s="262"/>
      <c r="XO27" s="262"/>
      <c r="XP27" s="262"/>
      <c r="XQ27" s="262"/>
      <c r="XR27" s="262"/>
      <c r="XS27" s="262"/>
      <c r="XT27" s="262"/>
      <c r="XU27" s="262"/>
      <c r="XV27" s="262"/>
      <c r="XW27" s="262"/>
      <c r="XX27" s="262"/>
      <c r="XY27" s="262"/>
      <c r="XZ27" s="262"/>
      <c r="YA27" s="262"/>
      <c r="YB27" s="262"/>
      <c r="YC27" s="262"/>
      <c r="YD27" s="262"/>
      <c r="YE27" s="262"/>
      <c r="YF27" s="262"/>
      <c r="YG27" s="262"/>
      <c r="YH27" s="262"/>
      <c r="YI27" s="262"/>
      <c r="YJ27" s="262"/>
      <c r="YK27" s="262"/>
      <c r="YL27" s="262"/>
      <c r="YM27" s="262"/>
      <c r="YN27" s="262"/>
      <c r="YO27" s="262"/>
      <c r="YP27" s="262"/>
      <c r="YQ27" s="262"/>
      <c r="YR27" s="262"/>
      <c r="YS27" s="262"/>
      <c r="YT27" s="262"/>
      <c r="YU27" s="262"/>
      <c r="YV27" s="262"/>
      <c r="YW27" s="262"/>
      <c r="YX27" s="262"/>
      <c r="YY27" s="262"/>
      <c r="YZ27" s="262"/>
      <c r="ZA27" s="262"/>
      <c r="ZB27" s="262"/>
      <c r="ZC27" s="262"/>
      <c r="ZD27" s="262"/>
      <c r="ZE27" s="262"/>
      <c r="ZF27" s="262"/>
      <c r="ZG27" s="262"/>
      <c r="ZH27" s="262"/>
      <c r="ZI27" s="262"/>
      <c r="ZJ27" s="262"/>
      <c r="ZK27" s="262"/>
      <c r="ZL27" s="262"/>
      <c r="ZM27" s="262"/>
      <c r="ZN27" s="262"/>
      <c r="ZO27" s="262"/>
      <c r="ZP27" s="262"/>
      <c r="ZQ27" s="262"/>
      <c r="ZR27" s="262"/>
      <c r="ZS27" s="262"/>
      <c r="ZT27" s="262"/>
      <c r="ZU27" s="262"/>
      <c r="ZV27" s="262"/>
      <c r="ZW27" s="262"/>
      <c r="ZX27" s="262"/>
      <c r="ZY27" s="262"/>
      <c r="ZZ27" s="262"/>
      <c r="AAA27" s="262"/>
      <c r="AAB27" s="262"/>
      <c r="AAC27" s="262"/>
      <c r="AAD27" s="262"/>
      <c r="AAE27" s="262"/>
      <c r="AAF27" s="262"/>
      <c r="AAG27" s="262"/>
      <c r="AAH27" s="262"/>
      <c r="AAI27" s="262"/>
      <c r="AAJ27" s="262"/>
      <c r="AAK27" s="262"/>
      <c r="AAL27" s="262"/>
      <c r="AAM27" s="262"/>
      <c r="AAN27" s="262"/>
      <c r="AAO27" s="262"/>
      <c r="AAP27" s="262"/>
      <c r="AAQ27" s="262"/>
      <c r="AAR27" s="262"/>
      <c r="AAS27" s="262"/>
      <c r="AAT27" s="262"/>
      <c r="AAU27" s="262"/>
      <c r="AAV27" s="262"/>
      <c r="AAW27" s="262"/>
      <c r="AAX27" s="262"/>
      <c r="AAY27" s="262"/>
      <c r="AAZ27" s="262"/>
      <c r="ABA27" s="262"/>
      <c r="ABB27" s="262"/>
      <c r="ABC27" s="262"/>
      <c r="ABD27" s="262"/>
      <c r="ABE27" s="262"/>
      <c r="ABF27" s="262"/>
      <c r="ABG27" s="262"/>
      <c r="ABH27" s="262"/>
      <c r="ABI27" s="262"/>
      <c r="ABJ27" s="262"/>
      <c r="ABK27" s="262"/>
      <c r="ABL27" s="262"/>
      <c r="ABM27" s="262"/>
      <c r="ABN27" s="262"/>
      <c r="ABO27" s="262"/>
      <c r="ABP27" s="262"/>
      <c r="ABQ27" s="262"/>
      <c r="ABR27" s="262"/>
      <c r="ABS27" s="262"/>
      <c r="ABT27" s="262"/>
      <c r="ABU27" s="262"/>
      <c r="ABV27" s="262"/>
      <c r="ABW27" s="262"/>
      <c r="ABX27" s="262"/>
      <c r="ABY27" s="262"/>
      <c r="ABZ27" s="262"/>
      <c r="ACA27" s="262"/>
      <c r="ACB27" s="262"/>
      <c r="ACC27" s="262"/>
      <c r="ACD27" s="262"/>
      <c r="ACE27" s="262"/>
      <c r="ACF27" s="262"/>
      <c r="ACG27" s="262"/>
      <c r="ACH27" s="262"/>
      <c r="ACI27" s="262"/>
      <c r="ACJ27" s="262"/>
      <c r="ACK27" s="262"/>
      <c r="ACL27" s="262"/>
      <c r="ACM27" s="262"/>
      <c r="ACN27" s="262"/>
      <c r="ACO27" s="262"/>
      <c r="ACP27" s="262"/>
      <c r="ACQ27" s="262"/>
      <c r="ACR27" s="262"/>
      <c r="ACS27" s="262"/>
      <c r="ACT27" s="262"/>
      <c r="ACU27" s="262"/>
      <c r="ACV27" s="262"/>
      <c r="ACW27" s="262"/>
      <c r="ACX27" s="262"/>
      <c r="ACY27" s="262"/>
      <c r="ACZ27" s="262"/>
      <c r="ADA27" s="262"/>
      <c r="ADB27" s="262"/>
      <c r="ADC27" s="262"/>
      <c r="ADD27" s="262"/>
      <c r="ADE27" s="262"/>
      <c r="ADF27" s="262"/>
      <c r="ADG27" s="262"/>
      <c r="ADH27" s="262"/>
      <c r="ADI27" s="262"/>
      <c r="ADJ27" s="262"/>
      <c r="ADK27" s="262"/>
      <c r="ADL27" s="262"/>
      <c r="ADM27" s="262"/>
      <c r="ADN27" s="262"/>
      <c r="ADO27" s="262"/>
      <c r="ADP27" s="262"/>
      <c r="ADQ27" s="262"/>
      <c r="ADR27" s="262"/>
      <c r="ADS27" s="262"/>
      <c r="ADT27" s="262"/>
      <c r="ADU27" s="262"/>
      <c r="ADV27" s="262"/>
      <c r="ADW27" s="262"/>
      <c r="ADX27" s="262"/>
      <c r="ADY27" s="262"/>
      <c r="ADZ27" s="262"/>
      <c r="AEA27" s="262"/>
      <c r="AEB27" s="262"/>
      <c r="AEC27" s="262"/>
      <c r="AED27" s="262"/>
      <c r="AEE27" s="262"/>
      <c r="AEF27" s="262"/>
      <c r="AEG27" s="262"/>
      <c r="AEH27" s="262"/>
      <c r="AEI27" s="262"/>
      <c r="AEJ27" s="262"/>
      <c r="AEK27" s="262"/>
      <c r="AEL27" s="262"/>
      <c r="AEM27" s="262"/>
      <c r="AEN27" s="262"/>
      <c r="AEO27" s="262"/>
      <c r="AEP27" s="262"/>
      <c r="AEQ27" s="262"/>
      <c r="AER27" s="262"/>
      <c r="AES27" s="262"/>
      <c r="AET27" s="262"/>
      <c r="AEU27" s="262"/>
      <c r="AEV27" s="262"/>
      <c r="AEW27" s="262"/>
      <c r="AEX27" s="262"/>
      <c r="AEY27" s="262"/>
      <c r="AEZ27" s="262"/>
      <c r="AFA27" s="262"/>
      <c r="AFB27" s="262"/>
      <c r="AFC27" s="262"/>
      <c r="AFD27" s="262"/>
      <c r="AFE27" s="262"/>
      <c r="AFF27" s="262"/>
      <c r="AFG27" s="262"/>
      <c r="AFH27" s="262"/>
      <c r="AFI27" s="262"/>
      <c r="AFJ27" s="262"/>
      <c r="AFK27" s="262"/>
      <c r="AFL27" s="262"/>
      <c r="AFM27" s="262"/>
      <c r="AFN27" s="262"/>
      <c r="AFO27" s="262"/>
      <c r="AFP27" s="262"/>
      <c r="AFQ27" s="262"/>
      <c r="AFR27" s="262"/>
      <c r="AFS27" s="262"/>
      <c r="AFT27" s="262"/>
      <c r="AFU27" s="262"/>
      <c r="AFV27" s="262"/>
      <c r="AFW27" s="262"/>
      <c r="AFX27" s="262"/>
      <c r="AFY27" s="262"/>
      <c r="AFZ27" s="262"/>
      <c r="AGA27" s="262"/>
      <c r="AGB27" s="262"/>
      <c r="AGC27" s="262"/>
      <c r="AGD27" s="262"/>
      <c r="AGE27" s="262"/>
      <c r="AGF27" s="262"/>
      <c r="AGG27" s="262"/>
      <c r="AGH27" s="262"/>
      <c r="AGI27" s="262"/>
      <c r="AGJ27" s="262"/>
      <c r="AGK27" s="262"/>
      <c r="AGL27" s="262"/>
      <c r="AGM27" s="262"/>
      <c r="AGN27" s="262"/>
      <c r="AGO27" s="262"/>
      <c r="AGP27" s="262"/>
      <c r="AGQ27" s="262"/>
      <c r="AGR27" s="262"/>
      <c r="AGS27" s="262"/>
      <c r="AGT27" s="262"/>
      <c r="AGU27" s="262"/>
      <c r="AGV27" s="262"/>
      <c r="AGW27" s="262"/>
      <c r="AGX27" s="262"/>
      <c r="AGY27" s="262"/>
      <c r="AGZ27" s="262"/>
      <c r="AHA27" s="262"/>
      <c r="AHB27" s="262"/>
      <c r="AHC27" s="262"/>
      <c r="AHD27" s="262"/>
      <c r="AHE27" s="262"/>
      <c r="AHF27" s="262"/>
      <c r="AHG27" s="262"/>
      <c r="AHH27" s="262"/>
      <c r="AHI27" s="262"/>
      <c r="AHJ27" s="262"/>
      <c r="AHK27" s="262"/>
      <c r="AHL27" s="262"/>
      <c r="AHM27" s="262"/>
      <c r="AHN27" s="262"/>
      <c r="AHO27" s="262"/>
      <c r="AHP27" s="262"/>
      <c r="AHQ27" s="262"/>
      <c r="AHR27" s="262"/>
      <c r="AHS27" s="262"/>
      <c r="AHT27" s="262"/>
      <c r="AHU27" s="262"/>
      <c r="AHV27" s="262"/>
      <c r="AHW27" s="262"/>
      <c r="AHX27" s="262"/>
      <c r="AHY27" s="262"/>
      <c r="AHZ27" s="262"/>
      <c r="AIA27" s="262"/>
      <c r="AIB27" s="262"/>
      <c r="AIC27" s="262"/>
      <c r="AID27" s="262"/>
      <c r="AIE27" s="262"/>
      <c r="AIF27" s="262"/>
      <c r="AIG27" s="262"/>
      <c r="AIH27" s="262"/>
      <c r="AII27" s="262"/>
      <c r="AIJ27" s="262"/>
      <c r="AIK27" s="262"/>
      <c r="AIL27" s="262"/>
      <c r="AIM27" s="262"/>
      <c r="AIN27" s="262"/>
      <c r="AIO27" s="262"/>
      <c r="AIP27" s="262"/>
      <c r="AIQ27" s="262"/>
      <c r="AIR27" s="262"/>
      <c r="AIS27" s="262"/>
      <c r="AIT27" s="262"/>
      <c r="AIU27" s="262"/>
      <c r="AIV27" s="262"/>
      <c r="AIW27" s="262"/>
      <c r="AIX27" s="262"/>
      <c r="AIY27" s="262"/>
      <c r="AIZ27" s="262"/>
      <c r="AJA27" s="262"/>
      <c r="AJB27" s="262"/>
      <c r="AJC27" s="262"/>
      <c r="AJD27" s="262"/>
      <c r="AJE27" s="262"/>
      <c r="AJF27" s="262"/>
      <c r="AJG27" s="262"/>
      <c r="AJH27" s="262"/>
      <c r="AJI27" s="262"/>
      <c r="AJJ27" s="262"/>
      <c r="AJK27" s="262"/>
      <c r="AJL27" s="262"/>
      <c r="AJM27" s="262"/>
      <c r="AJN27" s="262"/>
      <c r="AJO27" s="262"/>
      <c r="AJP27" s="262"/>
      <c r="AJQ27" s="262"/>
      <c r="AJR27" s="262"/>
      <c r="AJS27" s="262"/>
      <c r="AJT27" s="262"/>
      <c r="AJU27" s="262"/>
      <c r="AJV27" s="262"/>
      <c r="AJW27" s="262"/>
      <c r="AJX27" s="262"/>
      <c r="AJY27" s="262"/>
      <c r="AJZ27" s="262"/>
      <c r="AKA27" s="262"/>
      <c r="AKB27" s="262"/>
      <c r="AKC27" s="262"/>
      <c r="AKD27" s="262"/>
      <c r="AKE27" s="262"/>
      <c r="AKF27" s="262"/>
      <c r="AKG27" s="262"/>
      <c r="AKH27" s="262"/>
      <c r="AKI27" s="262"/>
      <c r="AKJ27" s="262"/>
      <c r="AKK27" s="262"/>
      <c r="AKL27" s="262"/>
      <c r="AKM27" s="262"/>
      <c r="AKN27" s="262"/>
      <c r="AKO27" s="262"/>
      <c r="AKP27" s="262"/>
      <c r="AKQ27" s="262"/>
      <c r="AKR27" s="262"/>
      <c r="AKS27" s="262"/>
      <c r="AKT27" s="262"/>
      <c r="AKU27" s="262"/>
      <c r="AKV27" s="262"/>
      <c r="AKW27" s="262"/>
      <c r="AKX27" s="262"/>
      <c r="AKY27" s="262"/>
      <c r="AKZ27" s="262"/>
      <c r="ALA27" s="262"/>
      <c r="ALB27" s="262"/>
      <c r="ALC27" s="262"/>
      <c r="ALD27" s="262"/>
      <c r="ALE27" s="262"/>
      <c r="ALF27" s="262"/>
      <c r="ALG27" s="262"/>
      <c r="ALH27" s="262"/>
      <c r="ALI27" s="262"/>
      <c r="ALJ27" s="262"/>
      <c r="ALK27" s="262"/>
      <c r="ALL27" s="262"/>
      <c r="ALM27" s="262"/>
      <c r="ALN27" s="262"/>
      <c r="ALO27" s="262"/>
      <c r="ALP27" s="262"/>
      <c r="ALQ27" s="262"/>
      <c r="ALR27" s="262"/>
      <c r="ALS27" s="262"/>
      <c r="ALT27" s="262"/>
      <c r="ALU27" s="262"/>
      <c r="ALV27" s="262"/>
      <c r="ALW27" s="262"/>
      <c r="ALX27" s="262"/>
      <c r="ALY27" s="262"/>
      <c r="ALZ27" s="262"/>
      <c r="AMA27" s="262"/>
      <c r="AMB27" s="262"/>
      <c r="AMC27" s="262"/>
      <c r="AMD27" s="262"/>
      <c r="AME27" s="262"/>
      <c r="AMF27" s="262"/>
      <c r="AMG27" s="262"/>
      <c r="AMH27" s="262"/>
      <c r="AMI27" s="262"/>
      <c r="AMJ27" s="262"/>
    </row>
    <row r="28" customFormat="false" ht="90" hidden="false" customHeight="true" outlineLevel="0" collapsed="false">
      <c r="A28" s="263"/>
      <c r="B28" s="264"/>
      <c r="C28" s="264"/>
      <c r="D28" s="264"/>
      <c r="E28" s="264"/>
      <c r="F28" s="264"/>
      <c r="G28" s="264"/>
      <c r="H28" s="263"/>
      <c r="I28" s="264"/>
      <c r="J28" s="264"/>
      <c r="K28" s="264"/>
      <c r="L28" s="264"/>
      <c r="M28" s="265"/>
      <c r="N28" s="265"/>
      <c r="O28" s="264"/>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c r="CH28" s="252"/>
      <c r="CI28" s="252"/>
      <c r="CJ28" s="252"/>
      <c r="CK28" s="252"/>
      <c r="CL28" s="252"/>
      <c r="CM28" s="252"/>
      <c r="CN28" s="252"/>
      <c r="CO28" s="252"/>
      <c r="CP28" s="252"/>
      <c r="CQ28" s="252"/>
      <c r="CR28" s="252"/>
      <c r="CS28" s="252"/>
      <c r="CT28" s="252"/>
      <c r="CU28" s="252"/>
      <c r="CV28" s="252"/>
      <c r="CW28" s="252"/>
      <c r="CX28" s="252"/>
      <c r="CY28" s="252"/>
      <c r="CZ28" s="252"/>
      <c r="DA28" s="252"/>
      <c r="DB28" s="252"/>
      <c r="DC28" s="252"/>
      <c r="DD28" s="252"/>
      <c r="DE28" s="252"/>
      <c r="DF28" s="252"/>
      <c r="DG28" s="252"/>
      <c r="DH28" s="252"/>
      <c r="DI28" s="252"/>
      <c r="DJ28" s="252"/>
      <c r="DK28" s="252"/>
      <c r="DL28" s="252"/>
      <c r="DM28" s="252"/>
      <c r="DN28" s="252"/>
      <c r="DO28" s="252"/>
      <c r="DP28" s="252"/>
      <c r="DQ28" s="252"/>
      <c r="DR28" s="252"/>
      <c r="DS28" s="252"/>
      <c r="DT28" s="252"/>
      <c r="DU28" s="252"/>
      <c r="DV28" s="252"/>
      <c r="DW28" s="252"/>
      <c r="DX28" s="252"/>
      <c r="DY28" s="252"/>
      <c r="DZ28" s="252"/>
      <c r="EA28" s="252"/>
      <c r="EB28" s="252"/>
      <c r="EC28" s="252"/>
      <c r="ED28" s="252"/>
      <c r="EE28" s="252"/>
      <c r="EF28" s="252"/>
      <c r="EG28" s="252"/>
      <c r="EH28" s="252"/>
      <c r="EI28" s="252"/>
      <c r="EJ28" s="252"/>
      <c r="EK28" s="252"/>
      <c r="EL28" s="252"/>
      <c r="EM28" s="252"/>
      <c r="EN28" s="252"/>
      <c r="EO28" s="252"/>
      <c r="EP28" s="252"/>
      <c r="EQ28" s="252"/>
      <c r="ER28" s="252"/>
      <c r="ES28" s="252"/>
      <c r="ET28" s="252"/>
      <c r="EU28" s="252"/>
      <c r="EV28" s="252"/>
      <c r="EW28" s="252"/>
      <c r="EX28" s="252"/>
      <c r="EY28" s="252"/>
      <c r="EZ28" s="252"/>
      <c r="FA28" s="252"/>
      <c r="FB28" s="252"/>
      <c r="FC28" s="252"/>
      <c r="FD28" s="252"/>
      <c r="FE28" s="252"/>
      <c r="FF28" s="252"/>
      <c r="FG28" s="252"/>
      <c r="FH28" s="252"/>
      <c r="FI28" s="252"/>
      <c r="FJ28" s="252"/>
      <c r="FK28" s="252"/>
      <c r="FL28" s="252"/>
      <c r="FM28" s="252"/>
      <c r="FN28" s="252"/>
      <c r="FO28" s="252"/>
      <c r="FP28" s="252"/>
      <c r="FQ28" s="252"/>
      <c r="FR28" s="252"/>
      <c r="FS28" s="252"/>
      <c r="FT28" s="252"/>
      <c r="FU28" s="252"/>
      <c r="FV28" s="252"/>
      <c r="FW28" s="252"/>
      <c r="FX28" s="252"/>
      <c r="FY28" s="252"/>
      <c r="FZ28" s="252"/>
      <c r="GA28" s="252"/>
      <c r="GB28" s="252"/>
      <c r="GC28" s="252"/>
      <c r="GD28" s="252"/>
      <c r="GE28" s="252"/>
      <c r="GF28" s="252"/>
      <c r="GG28" s="252"/>
      <c r="GH28" s="252"/>
      <c r="GI28" s="252"/>
      <c r="GJ28" s="252"/>
      <c r="GK28" s="252"/>
      <c r="GL28" s="252"/>
      <c r="GM28" s="252"/>
      <c r="GN28" s="252"/>
      <c r="GO28" s="252"/>
      <c r="GP28" s="252"/>
      <c r="GQ28" s="252"/>
      <c r="GR28" s="252"/>
      <c r="GS28" s="252"/>
      <c r="GT28" s="252"/>
      <c r="GU28" s="252"/>
      <c r="GV28" s="252"/>
      <c r="GW28" s="252"/>
      <c r="GX28" s="252"/>
      <c r="GY28" s="252"/>
      <c r="GZ28" s="252"/>
      <c r="HA28" s="252"/>
      <c r="HB28" s="252"/>
      <c r="HC28" s="252"/>
      <c r="HD28" s="252"/>
      <c r="HE28" s="252"/>
      <c r="HF28" s="252"/>
      <c r="HG28" s="252"/>
      <c r="HH28" s="252"/>
      <c r="HI28" s="252"/>
      <c r="HJ28" s="252"/>
      <c r="HK28" s="252"/>
      <c r="HL28" s="252"/>
      <c r="HM28" s="252"/>
      <c r="HN28" s="252"/>
      <c r="HO28" s="252"/>
      <c r="HP28" s="252"/>
      <c r="HQ28" s="252"/>
      <c r="HR28" s="252"/>
      <c r="HS28" s="252"/>
      <c r="HT28" s="252"/>
      <c r="HU28" s="252"/>
      <c r="HV28" s="252"/>
      <c r="HW28" s="252"/>
      <c r="HX28" s="252"/>
      <c r="HY28" s="252"/>
      <c r="HZ28" s="252"/>
      <c r="IA28" s="252"/>
      <c r="IB28" s="252"/>
      <c r="IC28" s="252"/>
      <c r="ID28" s="252"/>
      <c r="IE28" s="252"/>
      <c r="IF28" s="252"/>
      <c r="IG28" s="252"/>
      <c r="IH28" s="252"/>
      <c r="II28" s="252"/>
      <c r="IJ28" s="252"/>
      <c r="IK28" s="252"/>
      <c r="IL28" s="252"/>
      <c r="IM28" s="252"/>
      <c r="IN28" s="252"/>
      <c r="IO28" s="252"/>
      <c r="IP28" s="252"/>
      <c r="IQ28" s="252"/>
      <c r="IR28" s="252"/>
      <c r="IS28" s="252"/>
      <c r="IT28" s="252"/>
      <c r="IU28" s="252"/>
      <c r="IV28" s="252"/>
      <c r="IW28" s="252"/>
      <c r="IX28" s="252"/>
      <c r="IY28" s="252"/>
      <c r="IZ28" s="252"/>
      <c r="JA28" s="252"/>
      <c r="JB28" s="252"/>
      <c r="JC28" s="252"/>
      <c r="JD28" s="252"/>
      <c r="JE28" s="252"/>
      <c r="JF28" s="252"/>
      <c r="JG28" s="252"/>
      <c r="JH28" s="252"/>
      <c r="JI28" s="252"/>
      <c r="JJ28" s="252"/>
      <c r="JK28" s="252"/>
      <c r="JL28" s="252"/>
      <c r="JM28" s="252"/>
      <c r="JN28" s="252"/>
      <c r="JO28" s="252"/>
      <c r="JP28" s="252"/>
      <c r="JQ28" s="252"/>
      <c r="JR28" s="252"/>
      <c r="JS28" s="252"/>
      <c r="JT28" s="252"/>
      <c r="JU28" s="252"/>
      <c r="JV28" s="252"/>
      <c r="JW28" s="252"/>
      <c r="JX28" s="252"/>
      <c r="JY28" s="252"/>
      <c r="JZ28" s="252"/>
      <c r="KA28" s="252"/>
      <c r="KB28" s="252"/>
      <c r="KC28" s="252"/>
      <c r="KD28" s="252"/>
      <c r="KE28" s="252"/>
      <c r="KF28" s="252"/>
      <c r="KG28" s="252"/>
      <c r="KH28" s="252"/>
      <c r="KI28" s="252"/>
      <c r="KJ28" s="252"/>
      <c r="KK28" s="252"/>
      <c r="KL28" s="252"/>
      <c r="KM28" s="252"/>
      <c r="KN28" s="252"/>
      <c r="KO28" s="252"/>
      <c r="KP28" s="252"/>
      <c r="KQ28" s="252"/>
      <c r="KR28" s="252"/>
      <c r="KS28" s="252"/>
      <c r="KT28" s="252"/>
      <c r="KU28" s="252"/>
      <c r="KV28" s="252"/>
      <c r="KW28" s="252"/>
      <c r="KX28" s="252"/>
      <c r="KY28" s="252"/>
      <c r="KZ28" s="252"/>
      <c r="LA28" s="252"/>
      <c r="LB28" s="252"/>
      <c r="LC28" s="252"/>
      <c r="LD28" s="252"/>
      <c r="LE28" s="252"/>
      <c r="LF28" s="252"/>
      <c r="LG28" s="252"/>
      <c r="LH28" s="252"/>
      <c r="LI28" s="252"/>
      <c r="LJ28" s="252"/>
      <c r="LK28" s="252"/>
      <c r="LL28" s="252"/>
      <c r="LM28" s="252"/>
      <c r="LN28" s="252"/>
      <c r="LO28" s="252"/>
      <c r="LP28" s="252"/>
      <c r="LQ28" s="252"/>
      <c r="LR28" s="252"/>
      <c r="LS28" s="252"/>
      <c r="LT28" s="252"/>
      <c r="LU28" s="252"/>
      <c r="LV28" s="252"/>
      <c r="LW28" s="252"/>
      <c r="LX28" s="252"/>
      <c r="LY28" s="252"/>
      <c r="LZ28" s="252"/>
      <c r="MA28" s="252"/>
      <c r="MB28" s="252"/>
      <c r="MC28" s="252"/>
      <c r="MD28" s="252"/>
      <c r="ME28" s="252"/>
      <c r="MF28" s="252"/>
      <c r="MG28" s="252"/>
      <c r="MH28" s="252"/>
      <c r="MI28" s="252"/>
      <c r="MJ28" s="252"/>
      <c r="MK28" s="252"/>
      <c r="ML28" s="252"/>
      <c r="MM28" s="252"/>
      <c r="MN28" s="252"/>
      <c r="MO28" s="252"/>
      <c r="MP28" s="252"/>
      <c r="MQ28" s="252"/>
      <c r="MR28" s="252"/>
      <c r="MS28" s="252"/>
      <c r="MT28" s="252"/>
      <c r="MU28" s="252"/>
      <c r="MV28" s="252"/>
      <c r="MW28" s="252"/>
      <c r="MX28" s="252"/>
      <c r="MY28" s="252"/>
      <c r="MZ28" s="252"/>
      <c r="NA28" s="252"/>
      <c r="NB28" s="252"/>
      <c r="NC28" s="252"/>
      <c r="ND28" s="252"/>
      <c r="NE28" s="252"/>
      <c r="NF28" s="252"/>
      <c r="NG28" s="252"/>
      <c r="NH28" s="252"/>
      <c r="NI28" s="252"/>
      <c r="NJ28" s="252"/>
      <c r="NK28" s="252"/>
      <c r="NL28" s="252"/>
      <c r="NM28" s="252"/>
      <c r="NN28" s="252"/>
      <c r="NO28" s="252"/>
      <c r="NP28" s="252"/>
      <c r="NQ28" s="252"/>
      <c r="NR28" s="252"/>
      <c r="NS28" s="252"/>
      <c r="NT28" s="252"/>
      <c r="NU28" s="252"/>
      <c r="NV28" s="252"/>
      <c r="NW28" s="252"/>
      <c r="NX28" s="252"/>
      <c r="NY28" s="252"/>
      <c r="NZ28" s="252"/>
      <c r="OA28" s="252"/>
      <c r="OB28" s="252"/>
      <c r="OC28" s="252"/>
      <c r="OD28" s="252"/>
      <c r="OE28" s="252"/>
      <c r="OF28" s="252"/>
      <c r="OG28" s="252"/>
      <c r="OH28" s="252"/>
      <c r="OI28" s="252"/>
      <c r="OJ28" s="252"/>
      <c r="OK28" s="252"/>
      <c r="OL28" s="252"/>
      <c r="OM28" s="252"/>
      <c r="ON28" s="252"/>
      <c r="OO28" s="252"/>
      <c r="OP28" s="252"/>
      <c r="OQ28" s="252"/>
      <c r="OR28" s="252"/>
      <c r="OS28" s="252"/>
      <c r="OT28" s="252"/>
      <c r="OU28" s="252"/>
      <c r="OV28" s="252"/>
      <c r="OW28" s="252"/>
      <c r="OX28" s="252"/>
      <c r="OY28" s="252"/>
      <c r="OZ28" s="252"/>
      <c r="PA28" s="252"/>
      <c r="PB28" s="252"/>
      <c r="PC28" s="252"/>
      <c r="PD28" s="252"/>
      <c r="PE28" s="252"/>
      <c r="PF28" s="252"/>
      <c r="PG28" s="252"/>
      <c r="PH28" s="252"/>
      <c r="PI28" s="252"/>
      <c r="PJ28" s="252"/>
      <c r="PK28" s="252"/>
      <c r="PL28" s="252"/>
      <c r="PM28" s="252"/>
      <c r="PN28" s="252"/>
      <c r="PO28" s="252"/>
      <c r="PP28" s="252"/>
      <c r="PQ28" s="252"/>
      <c r="PR28" s="252"/>
      <c r="PS28" s="252"/>
      <c r="PT28" s="252"/>
      <c r="PU28" s="252"/>
      <c r="PV28" s="252"/>
      <c r="PW28" s="252"/>
      <c r="PX28" s="252"/>
      <c r="PY28" s="252"/>
      <c r="PZ28" s="252"/>
      <c r="QA28" s="252"/>
      <c r="QB28" s="252"/>
      <c r="QC28" s="252"/>
      <c r="QD28" s="252"/>
      <c r="QE28" s="252"/>
      <c r="QF28" s="252"/>
      <c r="QG28" s="252"/>
      <c r="QH28" s="252"/>
      <c r="QI28" s="252"/>
      <c r="QJ28" s="252"/>
      <c r="QK28" s="252"/>
      <c r="QL28" s="252"/>
      <c r="QM28" s="252"/>
      <c r="QN28" s="252"/>
      <c r="QO28" s="252"/>
      <c r="QP28" s="252"/>
      <c r="QQ28" s="252"/>
      <c r="QR28" s="252"/>
      <c r="QS28" s="252"/>
      <c r="QT28" s="252"/>
      <c r="QU28" s="252"/>
      <c r="QV28" s="252"/>
      <c r="QW28" s="252"/>
      <c r="QX28" s="252"/>
      <c r="QY28" s="252"/>
      <c r="QZ28" s="252"/>
      <c r="RA28" s="252"/>
      <c r="RB28" s="252"/>
      <c r="RC28" s="252"/>
      <c r="RD28" s="252"/>
      <c r="RE28" s="252"/>
      <c r="RF28" s="252"/>
      <c r="RG28" s="252"/>
      <c r="RH28" s="252"/>
      <c r="RI28" s="252"/>
      <c r="RJ28" s="252"/>
      <c r="RK28" s="252"/>
      <c r="RL28" s="252"/>
      <c r="RM28" s="252"/>
      <c r="RN28" s="252"/>
      <c r="RO28" s="252"/>
      <c r="RP28" s="252"/>
      <c r="RQ28" s="252"/>
      <c r="RR28" s="252"/>
      <c r="RS28" s="252"/>
      <c r="RT28" s="252"/>
      <c r="RU28" s="252"/>
      <c r="RV28" s="252"/>
      <c r="RW28" s="252"/>
      <c r="RX28" s="252"/>
      <c r="RY28" s="252"/>
      <c r="RZ28" s="252"/>
      <c r="SA28" s="252"/>
      <c r="SB28" s="252"/>
      <c r="SC28" s="252"/>
      <c r="SD28" s="252"/>
      <c r="SE28" s="252"/>
      <c r="SF28" s="252"/>
      <c r="SG28" s="252"/>
      <c r="SH28" s="252"/>
      <c r="SI28" s="252"/>
      <c r="SJ28" s="252"/>
      <c r="SK28" s="252"/>
      <c r="SL28" s="252"/>
      <c r="SM28" s="252"/>
      <c r="SN28" s="252"/>
      <c r="SO28" s="252"/>
      <c r="SP28" s="252"/>
      <c r="SQ28" s="252"/>
      <c r="SR28" s="252"/>
      <c r="SS28" s="252"/>
      <c r="ST28" s="252"/>
      <c r="SU28" s="252"/>
      <c r="SV28" s="252"/>
      <c r="SW28" s="252"/>
      <c r="SX28" s="252"/>
      <c r="SY28" s="252"/>
      <c r="SZ28" s="252"/>
      <c r="TA28" s="252"/>
      <c r="TB28" s="252"/>
      <c r="TC28" s="252"/>
      <c r="TD28" s="252"/>
      <c r="TE28" s="252"/>
      <c r="TF28" s="252"/>
      <c r="TG28" s="252"/>
      <c r="TH28" s="252"/>
      <c r="TI28" s="252"/>
      <c r="TJ28" s="252"/>
      <c r="TK28" s="252"/>
      <c r="TL28" s="252"/>
      <c r="TM28" s="252"/>
      <c r="TN28" s="252"/>
      <c r="TO28" s="252"/>
      <c r="TP28" s="252"/>
      <c r="TQ28" s="252"/>
      <c r="TR28" s="252"/>
      <c r="TS28" s="252"/>
      <c r="TT28" s="252"/>
      <c r="TU28" s="252"/>
      <c r="TV28" s="252"/>
      <c r="TW28" s="252"/>
      <c r="TX28" s="252"/>
      <c r="TY28" s="252"/>
      <c r="TZ28" s="252"/>
      <c r="UA28" s="252"/>
      <c r="UB28" s="252"/>
      <c r="UC28" s="252"/>
      <c r="UD28" s="252"/>
      <c r="UE28" s="252"/>
      <c r="UF28" s="252"/>
      <c r="UG28" s="252"/>
      <c r="UH28" s="252"/>
      <c r="UI28" s="252"/>
      <c r="UJ28" s="252"/>
      <c r="UK28" s="252"/>
      <c r="UL28" s="252"/>
      <c r="UM28" s="252"/>
      <c r="UN28" s="252"/>
      <c r="UO28" s="252"/>
      <c r="UP28" s="252"/>
      <c r="UQ28" s="252"/>
      <c r="UR28" s="252"/>
      <c r="US28" s="252"/>
      <c r="UT28" s="252"/>
      <c r="UU28" s="252"/>
      <c r="UV28" s="252"/>
      <c r="UW28" s="252"/>
      <c r="UX28" s="252"/>
      <c r="UY28" s="252"/>
      <c r="UZ28" s="252"/>
      <c r="VA28" s="252"/>
      <c r="VB28" s="252"/>
      <c r="VC28" s="252"/>
      <c r="VD28" s="252"/>
      <c r="VE28" s="252"/>
      <c r="VF28" s="252"/>
      <c r="VG28" s="252"/>
      <c r="VH28" s="252"/>
      <c r="VI28" s="252"/>
      <c r="VJ28" s="252"/>
      <c r="VK28" s="252"/>
      <c r="VL28" s="252"/>
      <c r="VM28" s="252"/>
      <c r="VN28" s="252"/>
      <c r="VO28" s="252"/>
      <c r="VP28" s="252"/>
      <c r="VQ28" s="252"/>
      <c r="VR28" s="252"/>
      <c r="VS28" s="252"/>
      <c r="VT28" s="252"/>
      <c r="VU28" s="252"/>
      <c r="VV28" s="252"/>
      <c r="VW28" s="252"/>
      <c r="VX28" s="252"/>
      <c r="VY28" s="252"/>
      <c r="VZ28" s="252"/>
      <c r="WA28" s="252"/>
      <c r="WB28" s="252"/>
      <c r="WC28" s="252"/>
      <c r="WD28" s="252"/>
      <c r="WE28" s="252"/>
      <c r="WF28" s="252"/>
      <c r="WG28" s="252"/>
      <c r="WH28" s="252"/>
      <c r="WI28" s="252"/>
      <c r="WJ28" s="252"/>
      <c r="WK28" s="252"/>
      <c r="WL28" s="252"/>
      <c r="WM28" s="252"/>
      <c r="WN28" s="252"/>
      <c r="WO28" s="252"/>
      <c r="WP28" s="252"/>
      <c r="WQ28" s="252"/>
      <c r="WR28" s="252"/>
      <c r="WS28" s="252"/>
      <c r="WT28" s="252"/>
      <c r="WU28" s="252"/>
      <c r="WV28" s="252"/>
      <c r="WW28" s="252"/>
      <c r="WX28" s="252"/>
      <c r="WY28" s="252"/>
      <c r="WZ28" s="252"/>
      <c r="XA28" s="252"/>
      <c r="XB28" s="252"/>
      <c r="XC28" s="252"/>
      <c r="XD28" s="252"/>
      <c r="XE28" s="252"/>
      <c r="XF28" s="252"/>
      <c r="XG28" s="252"/>
      <c r="XH28" s="252"/>
      <c r="XI28" s="252"/>
      <c r="XJ28" s="252"/>
      <c r="XK28" s="252"/>
      <c r="XL28" s="252"/>
      <c r="XM28" s="252"/>
      <c r="XN28" s="252"/>
      <c r="XO28" s="252"/>
      <c r="XP28" s="252"/>
      <c r="XQ28" s="252"/>
      <c r="XR28" s="252"/>
      <c r="XS28" s="252"/>
      <c r="XT28" s="252"/>
      <c r="XU28" s="252"/>
      <c r="XV28" s="252"/>
      <c r="XW28" s="252"/>
      <c r="XX28" s="252"/>
      <c r="XY28" s="252"/>
      <c r="XZ28" s="252"/>
      <c r="YA28" s="252"/>
      <c r="YB28" s="252"/>
      <c r="YC28" s="252"/>
      <c r="YD28" s="252"/>
      <c r="YE28" s="252"/>
      <c r="YF28" s="252"/>
      <c r="YG28" s="252"/>
      <c r="YH28" s="252"/>
      <c r="YI28" s="252"/>
      <c r="YJ28" s="252"/>
      <c r="YK28" s="252"/>
      <c r="YL28" s="252"/>
      <c r="YM28" s="252"/>
      <c r="YN28" s="252"/>
      <c r="YO28" s="252"/>
      <c r="YP28" s="252"/>
      <c r="YQ28" s="252"/>
      <c r="YR28" s="252"/>
      <c r="YS28" s="252"/>
      <c r="YT28" s="252"/>
      <c r="YU28" s="252"/>
      <c r="YV28" s="252"/>
      <c r="YW28" s="252"/>
      <c r="YX28" s="252"/>
      <c r="YY28" s="252"/>
      <c r="YZ28" s="252"/>
      <c r="ZA28" s="252"/>
      <c r="ZB28" s="252"/>
      <c r="ZC28" s="252"/>
      <c r="ZD28" s="252"/>
      <c r="ZE28" s="252"/>
      <c r="ZF28" s="252"/>
      <c r="ZG28" s="252"/>
      <c r="ZH28" s="252"/>
      <c r="ZI28" s="252"/>
      <c r="ZJ28" s="252"/>
      <c r="ZK28" s="252"/>
      <c r="ZL28" s="252"/>
      <c r="ZM28" s="252"/>
      <c r="ZN28" s="252"/>
      <c r="ZO28" s="252"/>
      <c r="ZP28" s="252"/>
      <c r="ZQ28" s="252"/>
      <c r="ZR28" s="252"/>
      <c r="ZS28" s="252"/>
      <c r="ZT28" s="252"/>
      <c r="ZU28" s="252"/>
      <c r="ZV28" s="252"/>
      <c r="ZW28" s="252"/>
      <c r="ZX28" s="252"/>
      <c r="ZY28" s="252"/>
      <c r="ZZ28" s="252"/>
      <c r="AAA28" s="252"/>
      <c r="AAB28" s="252"/>
      <c r="AAC28" s="252"/>
      <c r="AAD28" s="252"/>
      <c r="AAE28" s="252"/>
      <c r="AAF28" s="252"/>
      <c r="AAG28" s="252"/>
      <c r="AAH28" s="252"/>
      <c r="AAI28" s="252"/>
      <c r="AAJ28" s="252"/>
      <c r="AAK28" s="252"/>
      <c r="AAL28" s="252"/>
      <c r="AAM28" s="252"/>
      <c r="AAN28" s="252"/>
      <c r="AAO28" s="252"/>
      <c r="AAP28" s="252"/>
      <c r="AAQ28" s="252"/>
      <c r="AAR28" s="252"/>
      <c r="AAS28" s="252"/>
      <c r="AAT28" s="252"/>
      <c r="AAU28" s="252"/>
      <c r="AAV28" s="252"/>
      <c r="AAW28" s="252"/>
      <c r="AAX28" s="252"/>
      <c r="AAY28" s="252"/>
      <c r="AAZ28" s="252"/>
      <c r="ABA28" s="252"/>
      <c r="ABB28" s="252"/>
      <c r="ABC28" s="252"/>
      <c r="ABD28" s="252"/>
      <c r="ABE28" s="252"/>
      <c r="ABF28" s="252"/>
      <c r="ABG28" s="252"/>
      <c r="ABH28" s="252"/>
      <c r="ABI28" s="252"/>
      <c r="ABJ28" s="252"/>
      <c r="ABK28" s="252"/>
      <c r="ABL28" s="252"/>
      <c r="ABM28" s="252"/>
      <c r="ABN28" s="252"/>
      <c r="ABO28" s="252"/>
      <c r="ABP28" s="252"/>
      <c r="ABQ28" s="252"/>
      <c r="ABR28" s="252"/>
      <c r="ABS28" s="252"/>
      <c r="ABT28" s="252"/>
      <c r="ABU28" s="252"/>
      <c r="ABV28" s="252"/>
      <c r="ABW28" s="252"/>
      <c r="ABX28" s="252"/>
      <c r="ABY28" s="252"/>
      <c r="ABZ28" s="252"/>
      <c r="ACA28" s="252"/>
      <c r="ACB28" s="252"/>
      <c r="ACC28" s="252"/>
      <c r="ACD28" s="252"/>
      <c r="ACE28" s="252"/>
      <c r="ACF28" s="252"/>
      <c r="ACG28" s="252"/>
      <c r="ACH28" s="252"/>
      <c r="ACI28" s="252"/>
      <c r="ACJ28" s="252"/>
      <c r="ACK28" s="252"/>
      <c r="ACL28" s="252"/>
      <c r="ACM28" s="252"/>
      <c r="ACN28" s="252"/>
      <c r="ACO28" s="252"/>
      <c r="ACP28" s="252"/>
      <c r="ACQ28" s="252"/>
      <c r="ACR28" s="252"/>
      <c r="ACS28" s="252"/>
      <c r="ACT28" s="252"/>
      <c r="ACU28" s="252"/>
      <c r="ACV28" s="252"/>
      <c r="ACW28" s="252"/>
      <c r="ACX28" s="252"/>
      <c r="ACY28" s="252"/>
      <c r="ACZ28" s="252"/>
      <c r="ADA28" s="252"/>
      <c r="ADB28" s="252"/>
      <c r="ADC28" s="252"/>
      <c r="ADD28" s="252"/>
      <c r="ADE28" s="252"/>
      <c r="ADF28" s="252"/>
      <c r="ADG28" s="252"/>
      <c r="ADH28" s="252"/>
      <c r="ADI28" s="252"/>
      <c r="ADJ28" s="252"/>
      <c r="ADK28" s="252"/>
      <c r="ADL28" s="252"/>
      <c r="ADM28" s="252"/>
      <c r="ADN28" s="252"/>
      <c r="ADO28" s="252"/>
      <c r="ADP28" s="252"/>
      <c r="ADQ28" s="252"/>
      <c r="ADR28" s="252"/>
      <c r="ADS28" s="252"/>
      <c r="ADT28" s="252"/>
      <c r="ADU28" s="252"/>
      <c r="ADV28" s="252"/>
      <c r="ADW28" s="252"/>
      <c r="ADX28" s="252"/>
      <c r="ADY28" s="252"/>
      <c r="ADZ28" s="252"/>
      <c r="AEA28" s="252"/>
      <c r="AEB28" s="252"/>
      <c r="AEC28" s="252"/>
      <c r="AED28" s="252"/>
      <c r="AEE28" s="252"/>
      <c r="AEF28" s="252"/>
      <c r="AEG28" s="252"/>
      <c r="AEH28" s="252"/>
      <c r="AEI28" s="252"/>
      <c r="AEJ28" s="252"/>
      <c r="AEK28" s="252"/>
      <c r="AEL28" s="252"/>
      <c r="AEM28" s="252"/>
      <c r="AEN28" s="252"/>
      <c r="AEO28" s="252"/>
      <c r="AEP28" s="252"/>
      <c r="AEQ28" s="252"/>
      <c r="AER28" s="252"/>
      <c r="AES28" s="252"/>
      <c r="AET28" s="252"/>
      <c r="AEU28" s="252"/>
      <c r="AEV28" s="252"/>
      <c r="AEW28" s="252"/>
      <c r="AEX28" s="252"/>
      <c r="AEY28" s="252"/>
      <c r="AEZ28" s="252"/>
      <c r="AFA28" s="252"/>
      <c r="AFB28" s="252"/>
      <c r="AFC28" s="252"/>
      <c r="AFD28" s="252"/>
      <c r="AFE28" s="252"/>
      <c r="AFF28" s="252"/>
      <c r="AFG28" s="252"/>
      <c r="AFH28" s="252"/>
      <c r="AFI28" s="252"/>
      <c r="AFJ28" s="252"/>
      <c r="AFK28" s="252"/>
      <c r="AFL28" s="252"/>
      <c r="AFM28" s="252"/>
      <c r="AFN28" s="252"/>
      <c r="AFO28" s="252"/>
      <c r="AFP28" s="252"/>
      <c r="AFQ28" s="252"/>
      <c r="AFR28" s="252"/>
      <c r="AFS28" s="252"/>
      <c r="AFT28" s="252"/>
      <c r="AFU28" s="252"/>
      <c r="AFV28" s="252"/>
      <c r="AFW28" s="252"/>
      <c r="AFX28" s="252"/>
      <c r="AFY28" s="252"/>
      <c r="AFZ28" s="252"/>
      <c r="AGA28" s="252"/>
      <c r="AGB28" s="252"/>
      <c r="AGC28" s="252"/>
      <c r="AGD28" s="252"/>
      <c r="AGE28" s="252"/>
      <c r="AGF28" s="252"/>
      <c r="AGG28" s="252"/>
      <c r="AGH28" s="252"/>
      <c r="AGI28" s="252"/>
      <c r="AGJ28" s="252"/>
      <c r="AGK28" s="252"/>
      <c r="AGL28" s="252"/>
      <c r="AGM28" s="252"/>
      <c r="AGN28" s="252"/>
      <c r="AGO28" s="252"/>
      <c r="AGP28" s="252"/>
      <c r="AGQ28" s="252"/>
      <c r="AGR28" s="252"/>
      <c r="AGS28" s="252"/>
      <c r="AGT28" s="252"/>
      <c r="AGU28" s="252"/>
      <c r="AGV28" s="252"/>
      <c r="AGW28" s="252"/>
      <c r="AGX28" s="252"/>
      <c r="AGY28" s="252"/>
      <c r="AGZ28" s="252"/>
      <c r="AHA28" s="252"/>
      <c r="AHB28" s="252"/>
      <c r="AHC28" s="252"/>
      <c r="AHD28" s="252"/>
      <c r="AHE28" s="252"/>
      <c r="AHF28" s="252"/>
      <c r="AHG28" s="252"/>
      <c r="AHH28" s="252"/>
      <c r="AHI28" s="252"/>
      <c r="AHJ28" s="252"/>
      <c r="AHK28" s="252"/>
      <c r="AHL28" s="252"/>
      <c r="AHM28" s="252"/>
      <c r="AHN28" s="252"/>
      <c r="AHO28" s="252"/>
      <c r="AHP28" s="252"/>
      <c r="AHQ28" s="252"/>
      <c r="AHR28" s="252"/>
      <c r="AHS28" s="252"/>
      <c r="AHT28" s="252"/>
      <c r="AHU28" s="252"/>
      <c r="AHV28" s="252"/>
      <c r="AHW28" s="252"/>
      <c r="AHX28" s="252"/>
      <c r="AHY28" s="252"/>
      <c r="AHZ28" s="252"/>
      <c r="AIA28" s="252"/>
      <c r="AIB28" s="252"/>
      <c r="AIC28" s="252"/>
      <c r="AID28" s="252"/>
      <c r="AIE28" s="252"/>
      <c r="AIF28" s="252"/>
      <c r="AIG28" s="252"/>
      <c r="AIH28" s="252"/>
      <c r="AII28" s="252"/>
      <c r="AIJ28" s="252"/>
      <c r="AIK28" s="252"/>
      <c r="AIL28" s="252"/>
      <c r="AIM28" s="252"/>
      <c r="AIN28" s="252"/>
      <c r="AIO28" s="252"/>
      <c r="AIP28" s="252"/>
      <c r="AIQ28" s="252"/>
      <c r="AIR28" s="252"/>
      <c r="AIS28" s="252"/>
      <c r="AIT28" s="252"/>
      <c r="AIU28" s="252"/>
      <c r="AIV28" s="252"/>
      <c r="AIW28" s="252"/>
      <c r="AIX28" s="252"/>
      <c r="AIY28" s="252"/>
      <c r="AIZ28" s="252"/>
      <c r="AJA28" s="252"/>
      <c r="AJB28" s="252"/>
      <c r="AJC28" s="252"/>
      <c r="AJD28" s="252"/>
      <c r="AJE28" s="252"/>
      <c r="AJF28" s="252"/>
      <c r="AJG28" s="252"/>
      <c r="AJH28" s="252"/>
      <c r="AJI28" s="252"/>
      <c r="AJJ28" s="252"/>
      <c r="AJK28" s="252"/>
      <c r="AJL28" s="252"/>
      <c r="AJM28" s="252"/>
      <c r="AJN28" s="252"/>
      <c r="AJO28" s="252"/>
      <c r="AJP28" s="252"/>
      <c r="AJQ28" s="252"/>
      <c r="AJR28" s="252"/>
      <c r="AJS28" s="252"/>
      <c r="AJT28" s="252"/>
      <c r="AJU28" s="252"/>
      <c r="AJV28" s="252"/>
      <c r="AJW28" s="252"/>
      <c r="AJX28" s="252"/>
      <c r="AJY28" s="252"/>
      <c r="AJZ28" s="252"/>
      <c r="AKA28" s="252"/>
      <c r="AKB28" s="252"/>
      <c r="AKC28" s="252"/>
      <c r="AKD28" s="252"/>
      <c r="AKE28" s="252"/>
      <c r="AKF28" s="252"/>
      <c r="AKG28" s="252"/>
      <c r="AKH28" s="252"/>
      <c r="AKI28" s="252"/>
      <c r="AKJ28" s="252"/>
      <c r="AKK28" s="252"/>
      <c r="AKL28" s="252"/>
      <c r="AKM28" s="252"/>
      <c r="AKN28" s="252"/>
      <c r="AKO28" s="252"/>
      <c r="AKP28" s="252"/>
      <c r="AKQ28" s="252"/>
      <c r="AKR28" s="252"/>
      <c r="AKS28" s="252"/>
      <c r="AKT28" s="252"/>
      <c r="AKU28" s="252"/>
      <c r="AKV28" s="252"/>
      <c r="AKW28" s="252"/>
      <c r="AKX28" s="252"/>
      <c r="AKY28" s="252"/>
      <c r="AKZ28" s="252"/>
      <c r="ALA28" s="252"/>
      <c r="ALB28" s="252"/>
      <c r="ALC28" s="252"/>
      <c r="ALD28" s="252"/>
      <c r="ALE28" s="252"/>
      <c r="ALF28" s="252"/>
      <c r="ALG28" s="252"/>
      <c r="ALH28" s="252"/>
      <c r="ALI28" s="252"/>
      <c r="ALJ28" s="252"/>
      <c r="ALK28" s="252"/>
      <c r="ALL28" s="252"/>
      <c r="ALM28" s="252"/>
      <c r="ALN28" s="252"/>
      <c r="ALO28" s="252"/>
      <c r="ALP28" s="252"/>
      <c r="ALQ28" s="252"/>
      <c r="ALR28" s="252"/>
      <c r="ALS28" s="252"/>
      <c r="ALT28" s="252"/>
      <c r="ALU28" s="252"/>
      <c r="ALV28" s="252"/>
      <c r="ALW28" s="252"/>
      <c r="ALX28" s="252"/>
      <c r="ALY28" s="252"/>
      <c r="ALZ28" s="252"/>
      <c r="AMA28" s="252"/>
      <c r="AMB28" s="252"/>
      <c r="AMC28" s="252"/>
      <c r="AMD28" s="252"/>
      <c r="AME28" s="252"/>
      <c r="AMF28" s="252"/>
      <c r="AMG28" s="252"/>
      <c r="AMH28" s="252"/>
      <c r="AMI28" s="252"/>
      <c r="AMJ28" s="253"/>
    </row>
    <row r="29" customFormat="false" ht="17.25" hidden="false" customHeight="true" outlineLevel="0" collapsed="false">
      <c r="A29" s="266" t="s">
        <v>416</v>
      </c>
      <c r="B29" s="267" t="s">
        <v>417</v>
      </c>
      <c r="C29" s="268" t="s">
        <v>418</v>
      </c>
      <c r="D29" s="269" t="s">
        <v>419</v>
      </c>
      <c r="E29" s="269" t="s">
        <v>420</v>
      </c>
      <c r="F29" s="269" t="s">
        <v>421</v>
      </c>
      <c r="G29" s="269" t="s">
        <v>422</v>
      </c>
      <c r="H29" s="266" t="s">
        <v>416</v>
      </c>
      <c r="I29" s="269" t="s">
        <v>423</v>
      </c>
      <c r="J29" s="269" t="s">
        <v>424</v>
      </c>
      <c r="K29" s="269" t="s">
        <v>425</v>
      </c>
      <c r="L29" s="269" t="s">
        <v>426</v>
      </c>
      <c r="M29" s="269" t="s">
        <v>427</v>
      </c>
      <c r="N29" s="269" t="s">
        <v>428</v>
      </c>
      <c r="O29" s="269" t="s">
        <v>429</v>
      </c>
      <c r="P29" s="270" t="s">
        <v>416</v>
      </c>
      <c r="Q29" s="271" t="s">
        <v>429</v>
      </c>
      <c r="R29" s="271" t="s">
        <v>428</v>
      </c>
      <c r="S29" s="271" t="s">
        <v>427</v>
      </c>
      <c r="T29" s="271" t="s">
        <v>426</v>
      </c>
      <c r="U29" s="271" t="s">
        <v>425</v>
      </c>
      <c r="V29" s="271" t="s">
        <v>424</v>
      </c>
      <c r="W29" s="271" t="s">
        <v>423</v>
      </c>
      <c r="X29" s="271" t="s">
        <v>422</v>
      </c>
      <c r="Y29" s="271" t="s">
        <v>421</v>
      </c>
      <c r="Z29" s="271" t="s">
        <v>420</v>
      </c>
      <c r="AA29" s="271" t="s">
        <v>419</v>
      </c>
      <c r="AB29" s="272" t="s">
        <v>418</v>
      </c>
      <c r="AC29" s="151" t="s">
        <v>417</v>
      </c>
      <c r="AD29" s="270" t="s">
        <v>416</v>
      </c>
      <c r="AE29" s="271" t="s">
        <v>429</v>
      </c>
      <c r="AF29" s="271" t="s">
        <v>428</v>
      </c>
      <c r="AG29" s="271" t="s">
        <v>427</v>
      </c>
      <c r="AH29" s="271" t="s">
        <v>426</v>
      </c>
      <c r="AI29" s="271" t="s">
        <v>425</v>
      </c>
      <c r="AJ29" s="271" t="s">
        <v>424</v>
      </c>
      <c r="AK29" s="271" t="s">
        <v>423</v>
      </c>
      <c r="AL29" s="271" t="s">
        <v>422</v>
      </c>
      <c r="AM29" s="271" t="s">
        <v>421</v>
      </c>
      <c r="AN29" s="271" t="s">
        <v>420</v>
      </c>
      <c r="AO29" s="271" t="s">
        <v>419</v>
      </c>
      <c r="AP29" s="272" t="s">
        <v>418</v>
      </c>
      <c r="AQ29" s="151" t="s">
        <v>417</v>
      </c>
      <c r="AR29" s="270" t="s">
        <v>416</v>
      </c>
      <c r="AS29" s="271" t="s">
        <v>429</v>
      </c>
      <c r="AT29" s="271" t="s">
        <v>428</v>
      </c>
      <c r="AU29" s="271" t="s">
        <v>427</v>
      </c>
      <c r="AV29" s="271" t="s">
        <v>426</v>
      </c>
      <c r="AW29" s="271" t="s">
        <v>425</v>
      </c>
      <c r="AX29" s="271" t="s">
        <v>424</v>
      </c>
      <c r="AY29" s="271" t="s">
        <v>423</v>
      </c>
      <c r="AZ29" s="271" t="s">
        <v>422</v>
      </c>
      <c r="BA29" s="271" t="s">
        <v>421</v>
      </c>
      <c r="BB29" s="271" t="s">
        <v>420</v>
      </c>
      <c r="BC29" s="271" t="s">
        <v>419</v>
      </c>
      <c r="BD29" s="272" t="s">
        <v>418</v>
      </c>
      <c r="BE29" s="151" t="s">
        <v>417</v>
      </c>
      <c r="BF29" s="270" t="s">
        <v>416</v>
      </c>
      <c r="BG29" s="271" t="s">
        <v>429</v>
      </c>
      <c r="BH29" s="271" t="s">
        <v>428</v>
      </c>
      <c r="BI29" s="271" t="s">
        <v>427</v>
      </c>
      <c r="BJ29" s="271" t="s">
        <v>426</v>
      </c>
      <c r="BK29" s="271" t="s">
        <v>425</v>
      </c>
      <c r="BL29" s="271" t="s">
        <v>424</v>
      </c>
      <c r="BM29" s="271" t="s">
        <v>423</v>
      </c>
      <c r="BN29" s="271" t="s">
        <v>422</v>
      </c>
      <c r="BO29" s="271" t="s">
        <v>421</v>
      </c>
      <c r="BP29" s="271" t="s">
        <v>420</v>
      </c>
      <c r="BQ29" s="271" t="s">
        <v>419</v>
      </c>
      <c r="BR29" s="272" t="s">
        <v>418</v>
      </c>
      <c r="BS29" s="151" t="s">
        <v>417</v>
      </c>
      <c r="BT29" s="270" t="s">
        <v>416</v>
      </c>
      <c r="BU29" s="271" t="s">
        <v>429</v>
      </c>
      <c r="BV29" s="271" t="s">
        <v>428</v>
      </c>
      <c r="BW29" s="271" t="s">
        <v>427</v>
      </c>
      <c r="BX29" s="271" t="s">
        <v>426</v>
      </c>
      <c r="BY29" s="271" t="s">
        <v>425</v>
      </c>
      <c r="BZ29" s="271" t="s">
        <v>424</v>
      </c>
      <c r="CA29" s="271" t="s">
        <v>423</v>
      </c>
      <c r="CB29" s="271" t="s">
        <v>422</v>
      </c>
      <c r="CC29" s="271" t="s">
        <v>421</v>
      </c>
      <c r="CD29" s="271" t="s">
        <v>420</v>
      </c>
      <c r="CE29" s="271" t="s">
        <v>419</v>
      </c>
      <c r="CF29" s="272" t="s">
        <v>418</v>
      </c>
      <c r="CG29" s="151" t="s">
        <v>417</v>
      </c>
      <c r="CH29" s="270" t="s">
        <v>416</v>
      </c>
      <c r="CI29" s="271" t="s">
        <v>429</v>
      </c>
      <c r="CJ29" s="271" t="s">
        <v>428</v>
      </c>
      <c r="CK29" s="271" t="s">
        <v>427</v>
      </c>
      <c r="CL29" s="271" t="s">
        <v>426</v>
      </c>
      <c r="CM29" s="271" t="s">
        <v>425</v>
      </c>
      <c r="CN29" s="271" t="s">
        <v>424</v>
      </c>
      <c r="CO29" s="271" t="s">
        <v>423</v>
      </c>
      <c r="CP29" s="271" t="s">
        <v>422</v>
      </c>
      <c r="CQ29" s="271" t="s">
        <v>421</v>
      </c>
      <c r="CR29" s="271" t="s">
        <v>420</v>
      </c>
      <c r="CS29" s="271" t="s">
        <v>419</v>
      </c>
      <c r="CT29" s="272" t="s">
        <v>418</v>
      </c>
      <c r="CU29" s="151" t="s">
        <v>417</v>
      </c>
      <c r="CV29" s="270" t="s">
        <v>416</v>
      </c>
      <c r="CW29" s="271" t="s">
        <v>429</v>
      </c>
      <c r="CX29" s="271" t="s">
        <v>428</v>
      </c>
      <c r="CY29" s="271" t="s">
        <v>427</v>
      </c>
      <c r="CZ29" s="271" t="s">
        <v>426</v>
      </c>
      <c r="DA29" s="271" t="s">
        <v>425</v>
      </c>
      <c r="DB29" s="271" t="s">
        <v>424</v>
      </c>
      <c r="DC29" s="271" t="s">
        <v>423</v>
      </c>
      <c r="DD29" s="271" t="s">
        <v>422</v>
      </c>
      <c r="DE29" s="271" t="s">
        <v>421</v>
      </c>
      <c r="DF29" s="271" t="s">
        <v>420</v>
      </c>
      <c r="DG29" s="271" t="s">
        <v>419</v>
      </c>
      <c r="DH29" s="272" t="s">
        <v>418</v>
      </c>
      <c r="DI29" s="151" t="s">
        <v>417</v>
      </c>
      <c r="DJ29" s="270" t="s">
        <v>416</v>
      </c>
      <c r="DK29" s="271" t="s">
        <v>429</v>
      </c>
      <c r="DL29" s="271" t="s">
        <v>428</v>
      </c>
      <c r="DM29" s="271" t="s">
        <v>427</v>
      </c>
      <c r="DN29" s="271" t="s">
        <v>426</v>
      </c>
      <c r="DO29" s="271" t="s">
        <v>425</v>
      </c>
      <c r="DP29" s="271" t="s">
        <v>424</v>
      </c>
      <c r="DQ29" s="271" t="s">
        <v>423</v>
      </c>
      <c r="DR29" s="271" t="s">
        <v>422</v>
      </c>
      <c r="DS29" s="271" t="s">
        <v>421</v>
      </c>
      <c r="DT29" s="271" t="s">
        <v>420</v>
      </c>
      <c r="DU29" s="271" t="s">
        <v>419</v>
      </c>
      <c r="DV29" s="272" t="s">
        <v>418</v>
      </c>
      <c r="DW29" s="151" t="s">
        <v>417</v>
      </c>
      <c r="DX29" s="270" t="s">
        <v>416</v>
      </c>
      <c r="DY29" s="271" t="s">
        <v>429</v>
      </c>
      <c r="DZ29" s="271" t="s">
        <v>428</v>
      </c>
      <c r="EA29" s="271" t="s">
        <v>427</v>
      </c>
      <c r="EB29" s="271" t="s">
        <v>426</v>
      </c>
      <c r="EC29" s="271" t="s">
        <v>425</v>
      </c>
      <c r="ED29" s="271" t="s">
        <v>424</v>
      </c>
      <c r="EE29" s="271" t="s">
        <v>423</v>
      </c>
      <c r="EF29" s="271" t="s">
        <v>422</v>
      </c>
      <c r="EG29" s="271" t="s">
        <v>421</v>
      </c>
      <c r="EH29" s="271" t="s">
        <v>420</v>
      </c>
      <c r="EI29" s="271" t="s">
        <v>419</v>
      </c>
      <c r="EJ29" s="272" t="s">
        <v>418</v>
      </c>
      <c r="EK29" s="151" t="s">
        <v>417</v>
      </c>
      <c r="EL29" s="270" t="s">
        <v>416</v>
      </c>
      <c r="EM29" s="271" t="s">
        <v>429</v>
      </c>
      <c r="EN29" s="271" t="s">
        <v>428</v>
      </c>
      <c r="EO29" s="271" t="s">
        <v>427</v>
      </c>
      <c r="EP29" s="271" t="s">
        <v>426</v>
      </c>
      <c r="EQ29" s="271" t="s">
        <v>425</v>
      </c>
      <c r="ER29" s="271" t="s">
        <v>424</v>
      </c>
      <c r="ES29" s="271" t="s">
        <v>423</v>
      </c>
      <c r="ET29" s="271" t="s">
        <v>422</v>
      </c>
      <c r="EU29" s="271" t="s">
        <v>421</v>
      </c>
      <c r="EV29" s="271" t="s">
        <v>420</v>
      </c>
      <c r="EW29" s="271" t="s">
        <v>419</v>
      </c>
      <c r="EX29" s="272" t="s">
        <v>418</v>
      </c>
      <c r="EY29" s="151" t="s">
        <v>417</v>
      </c>
      <c r="EZ29" s="270" t="s">
        <v>416</v>
      </c>
      <c r="FA29" s="271" t="s">
        <v>429</v>
      </c>
      <c r="FB29" s="271" t="s">
        <v>428</v>
      </c>
      <c r="FC29" s="271" t="s">
        <v>427</v>
      </c>
      <c r="FD29" s="271" t="s">
        <v>426</v>
      </c>
      <c r="FE29" s="271" t="s">
        <v>425</v>
      </c>
      <c r="FF29" s="271" t="s">
        <v>424</v>
      </c>
      <c r="FG29" s="271" t="s">
        <v>423</v>
      </c>
      <c r="FH29" s="271" t="s">
        <v>422</v>
      </c>
      <c r="FI29" s="271" t="s">
        <v>421</v>
      </c>
      <c r="FJ29" s="271" t="s">
        <v>420</v>
      </c>
      <c r="FK29" s="271" t="s">
        <v>419</v>
      </c>
      <c r="FL29" s="272" t="s">
        <v>418</v>
      </c>
      <c r="FM29" s="151" t="s">
        <v>417</v>
      </c>
      <c r="FN29" s="270" t="s">
        <v>416</v>
      </c>
      <c r="FO29" s="271" t="s">
        <v>429</v>
      </c>
      <c r="FP29" s="271" t="s">
        <v>428</v>
      </c>
      <c r="FQ29" s="271" t="s">
        <v>427</v>
      </c>
      <c r="FR29" s="271" t="s">
        <v>426</v>
      </c>
      <c r="FS29" s="271" t="s">
        <v>425</v>
      </c>
      <c r="FT29" s="271" t="s">
        <v>424</v>
      </c>
      <c r="FU29" s="271" t="s">
        <v>423</v>
      </c>
      <c r="FV29" s="271" t="s">
        <v>422</v>
      </c>
      <c r="FW29" s="271" t="s">
        <v>421</v>
      </c>
      <c r="FX29" s="271" t="s">
        <v>420</v>
      </c>
      <c r="FY29" s="271" t="s">
        <v>419</v>
      </c>
      <c r="FZ29" s="272" t="s">
        <v>418</v>
      </c>
      <c r="GA29" s="151" t="s">
        <v>417</v>
      </c>
      <c r="GB29" s="270" t="s">
        <v>416</v>
      </c>
      <c r="GC29" s="271" t="s">
        <v>429</v>
      </c>
      <c r="GD29" s="271" t="s">
        <v>428</v>
      </c>
      <c r="GE29" s="271" t="s">
        <v>427</v>
      </c>
      <c r="GF29" s="271" t="s">
        <v>426</v>
      </c>
      <c r="GG29" s="271" t="s">
        <v>425</v>
      </c>
      <c r="GH29" s="271" t="s">
        <v>424</v>
      </c>
      <c r="GI29" s="271" t="s">
        <v>423</v>
      </c>
      <c r="GJ29" s="271" t="s">
        <v>422</v>
      </c>
      <c r="GK29" s="271" t="s">
        <v>421</v>
      </c>
      <c r="GL29" s="271" t="s">
        <v>420</v>
      </c>
      <c r="GM29" s="271" t="s">
        <v>419</v>
      </c>
      <c r="GN29" s="272" t="s">
        <v>418</v>
      </c>
      <c r="GO29" s="151" t="s">
        <v>417</v>
      </c>
      <c r="GP29" s="270" t="s">
        <v>416</v>
      </c>
      <c r="GQ29" s="271" t="s">
        <v>429</v>
      </c>
      <c r="GR29" s="271" t="s">
        <v>428</v>
      </c>
      <c r="GS29" s="271" t="s">
        <v>427</v>
      </c>
      <c r="GT29" s="271" t="s">
        <v>426</v>
      </c>
      <c r="GU29" s="271" t="s">
        <v>425</v>
      </c>
      <c r="GV29" s="271" t="s">
        <v>424</v>
      </c>
      <c r="GW29" s="271" t="s">
        <v>423</v>
      </c>
      <c r="GX29" s="271" t="s">
        <v>422</v>
      </c>
      <c r="GY29" s="271" t="s">
        <v>421</v>
      </c>
      <c r="GZ29" s="271" t="s">
        <v>420</v>
      </c>
      <c r="HA29" s="271" t="s">
        <v>419</v>
      </c>
      <c r="HB29" s="272" t="s">
        <v>418</v>
      </c>
      <c r="HC29" s="151" t="s">
        <v>417</v>
      </c>
      <c r="HD29" s="270" t="s">
        <v>416</v>
      </c>
      <c r="HE29" s="271" t="s">
        <v>429</v>
      </c>
      <c r="HF29" s="271" t="s">
        <v>428</v>
      </c>
      <c r="HG29" s="271" t="s">
        <v>427</v>
      </c>
      <c r="HH29" s="271" t="s">
        <v>426</v>
      </c>
      <c r="HI29" s="271" t="s">
        <v>425</v>
      </c>
      <c r="HJ29" s="271" t="s">
        <v>424</v>
      </c>
      <c r="HK29" s="271" t="s">
        <v>423</v>
      </c>
      <c r="HL29" s="271" t="s">
        <v>422</v>
      </c>
      <c r="HM29" s="271" t="s">
        <v>421</v>
      </c>
      <c r="HN29" s="271" t="s">
        <v>420</v>
      </c>
      <c r="HO29" s="271" t="s">
        <v>419</v>
      </c>
      <c r="HP29" s="272" t="s">
        <v>418</v>
      </c>
      <c r="HQ29" s="151" t="s">
        <v>417</v>
      </c>
      <c r="HR29" s="270" t="s">
        <v>416</v>
      </c>
      <c r="HS29" s="271" t="s">
        <v>429</v>
      </c>
      <c r="HT29" s="271" t="s">
        <v>428</v>
      </c>
      <c r="HU29" s="271" t="s">
        <v>427</v>
      </c>
      <c r="HV29" s="271" t="s">
        <v>426</v>
      </c>
      <c r="HW29" s="271" t="s">
        <v>425</v>
      </c>
      <c r="HX29" s="271" t="s">
        <v>424</v>
      </c>
      <c r="HY29" s="271" t="s">
        <v>423</v>
      </c>
      <c r="HZ29" s="271" t="s">
        <v>422</v>
      </c>
      <c r="IA29" s="271" t="s">
        <v>421</v>
      </c>
      <c r="IB29" s="271" t="s">
        <v>420</v>
      </c>
      <c r="IC29" s="271" t="s">
        <v>419</v>
      </c>
      <c r="ID29" s="272" t="s">
        <v>418</v>
      </c>
      <c r="IE29" s="151" t="s">
        <v>417</v>
      </c>
      <c r="IF29" s="270" t="s">
        <v>416</v>
      </c>
      <c r="IG29" s="271" t="s">
        <v>429</v>
      </c>
      <c r="IH29" s="271" t="s">
        <v>428</v>
      </c>
      <c r="II29" s="271" t="s">
        <v>427</v>
      </c>
      <c r="IJ29" s="271" t="s">
        <v>426</v>
      </c>
      <c r="IK29" s="271" t="s">
        <v>425</v>
      </c>
      <c r="IL29" s="271" t="s">
        <v>424</v>
      </c>
      <c r="IM29" s="271" t="s">
        <v>423</v>
      </c>
      <c r="IN29" s="271" t="s">
        <v>422</v>
      </c>
      <c r="IO29" s="271" t="s">
        <v>421</v>
      </c>
      <c r="IP29" s="271" t="s">
        <v>420</v>
      </c>
      <c r="IQ29" s="271" t="s">
        <v>419</v>
      </c>
      <c r="IR29" s="272" t="s">
        <v>418</v>
      </c>
      <c r="IS29" s="151" t="s">
        <v>417</v>
      </c>
      <c r="IT29" s="270" t="s">
        <v>416</v>
      </c>
      <c r="IU29" s="271" t="s">
        <v>429</v>
      </c>
      <c r="IV29" s="271" t="s">
        <v>428</v>
      </c>
      <c r="IW29" s="271" t="s">
        <v>427</v>
      </c>
      <c r="IX29" s="271" t="s">
        <v>426</v>
      </c>
      <c r="IY29" s="271" t="s">
        <v>425</v>
      </c>
      <c r="IZ29" s="271" t="s">
        <v>424</v>
      </c>
      <c r="JA29" s="271" t="s">
        <v>423</v>
      </c>
      <c r="JB29" s="271" t="s">
        <v>422</v>
      </c>
      <c r="JC29" s="271" t="s">
        <v>421</v>
      </c>
      <c r="JD29" s="271" t="s">
        <v>420</v>
      </c>
      <c r="JE29" s="271" t="s">
        <v>419</v>
      </c>
      <c r="JF29" s="272" t="s">
        <v>418</v>
      </c>
      <c r="JG29" s="151" t="s">
        <v>417</v>
      </c>
      <c r="JH29" s="270" t="s">
        <v>416</v>
      </c>
      <c r="JI29" s="271" t="s">
        <v>429</v>
      </c>
      <c r="JJ29" s="271" t="s">
        <v>428</v>
      </c>
      <c r="JK29" s="271" t="s">
        <v>427</v>
      </c>
      <c r="JL29" s="271" t="s">
        <v>426</v>
      </c>
      <c r="JM29" s="271" t="s">
        <v>425</v>
      </c>
      <c r="JN29" s="271" t="s">
        <v>424</v>
      </c>
      <c r="JO29" s="271" t="s">
        <v>423</v>
      </c>
      <c r="JP29" s="271" t="s">
        <v>422</v>
      </c>
      <c r="JQ29" s="271" t="s">
        <v>421</v>
      </c>
      <c r="JR29" s="271" t="s">
        <v>420</v>
      </c>
      <c r="JS29" s="271" t="s">
        <v>419</v>
      </c>
      <c r="JT29" s="272" t="s">
        <v>418</v>
      </c>
      <c r="JU29" s="151" t="s">
        <v>417</v>
      </c>
      <c r="JV29" s="270" t="s">
        <v>416</v>
      </c>
      <c r="JW29" s="271" t="s">
        <v>429</v>
      </c>
      <c r="JX29" s="271" t="s">
        <v>428</v>
      </c>
      <c r="JY29" s="271" t="s">
        <v>427</v>
      </c>
      <c r="JZ29" s="271" t="s">
        <v>426</v>
      </c>
      <c r="KA29" s="271" t="s">
        <v>425</v>
      </c>
      <c r="KB29" s="271" t="s">
        <v>424</v>
      </c>
      <c r="KC29" s="271" t="s">
        <v>423</v>
      </c>
      <c r="KD29" s="271" t="s">
        <v>422</v>
      </c>
      <c r="KE29" s="271" t="s">
        <v>421</v>
      </c>
      <c r="KF29" s="271" t="s">
        <v>420</v>
      </c>
      <c r="KG29" s="271" t="s">
        <v>419</v>
      </c>
      <c r="KH29" s="272" t="s">
        <v>418</v>
      </c>
      <c r="KI29" s="151" t="s">
        <v>417</v>
      </c>
      <c r="KJ29" s="270" t="s">
        <v>416</v>
      </c>
      <c r="KK29" s="271" t="s">
        <v>429</v>
      </c>
      <c r="KL29" s="271" t="s">
        <v>428</v>
      </c>
      <c r="KM29" s="271" t="s">
        <v>427</v>
      </c>
      <c r="KN29" s="271" t="s">
        <v>426</v>
      </c>
      <c r="KO29" s="271" t="s">
        <v>425</v>
      </c>
      <c r="KP29" s="271" t="s">
        <v>424</v>
      </c>
      <c r="KQ29" s="271" t="s">
        <v>423</v>
      </c>
      <c r="KR29" s="271" t="s">
        <v>422</v>
      </c>
      <c r="KS29" s="271" t="s">
        <v>421</v>
      </c>
      <c r="KT29" s="271" t="s">
        <v>420</v>
      </c>
      <c r="KU29" s="271" t="s">
        <v>419</v>
      </c>
      <c r="KV29" s="272" t="s">
        <v>418</v>
      </c>
      <c r="KW29" s="151" t="s">
        <v>417</v>
      </c>
      <c r="KX29" s="270" t="s">
        <v>416</v>
      </c>
      <c r="KY29" s="271" t="s">
        <v>429</v>
      </c>
      <c r="KZ29" s="271" t="s">
        <v>428</v>
      </c>
      <c r="LA29" s="271" t="s">
        <v>427</v>
      </c>
      <c r="LB29" s="271" t="s">
        <v>426</v>
      </c>
      <c r="LC29" s="271" t="s">
        <v>425</v>
      </c>
      <c r="LD29" s="271" t="s">
        <v>424</v>
      </c>
      <c r="LE29" s="271" t="s">
        <v>423</v>
      </c>
      <c r="LF29" s="271" t="s">
        <v>422</v>
      </c>
      <c r="LG29" s="271" t="s">
        <v>421</v>
      </c>
      <c r="LH29" s="271" t="s">
        <v>420</v>
      </c>
      <c r="LI29" s="271" t="s">
        <v>419</v>
      </c>
      <c r="LJ29" s="272" t="s">
        <v>418</v>
      </c>
      <c r="LK29" s="151" t="s">
        <v>417</v>
      </c>
      <c r="LL29" s="270" t="s">
        <v>416</v>
      </c>
      <c r="LM29" s="271" t="s">
        <v>429</v>
      </c>
      <c r="LN29" s="271" t="s">
        <v>428</v>
      </c>
      <c r="LO29" s="271" t="s">
        <v>427</v>
      </c>
      <c r="LP29" s="271" t="s">
        <v>426</v>
      </c>
      <c r="LQ29" s="271" t="s">
        <v>425</v>
      </c>
      <c r="LR29" s="271" t="s">
        <v>424</v>
      </c>
      <c r="LS29" s="271" t="s">
        <v>423</v>
      </c>
      <c r="LT29" s="271" t="s">
        <v>422</v>
      </c>
      <c r="LU29" s="271" t="s">
        <v>421</v>
      </c>
      <c r="LV29" s="271" t="s">
        <v>420</v>
      </c>
      <c r="LW29" s="271" t="s">
        <v>419</v>
      </c>
      <c r="LX29" s="272" t="s">
        <v>418</v>
      </c>
      <c r="LY29" s="151" t="s">
        <v>417</v>
      </c>
      <c r="LZ29" s="270" t="s">
        <v>416</v>
      </c>
      <c r="MA29" s="271" t="s">
        <v>429</v>
      </c>
      <c r="MB29" s="271" t="s">
        <v>428</v>
      </c>
      <c r="MC29" s="271" t="s">
        <v>427</v>
      </c>
      <c r="MD29" s="271" t="s">
        <v>426</v>
      </c>
      <c r="ME29" s="271" t="s">
        <v>425</v>
      </c>
      <c r="MF29" s="271" t="s">
        <v>424</v>
      </c>
      <c r="MG29" s="271" t="s">
        <v>423</v>
      </c>
      <c r="MH29" s="271" t="s">
        <v>422</v>
      </c>
      <c r="MI29" s="271" t="s">
        <v>421</v>
      </c>
      <c r="MJ29" s="271" t="s">
        <v>420</v>
      </c>
      <c r="MK29" s="271" t="s">
        <v>419</v>
      </c>
      <c r="ML29" s="272" t="s">
        <v>418</v>
      </c>
      <c r="MM29" s="151" t="s">
        <v>417</v>
      </c>
      <c r="MN29" s="270" t="s">
        <v>416</v>
      </c>
      <c r="MO29" s="271" t="s">
        <v>429</v>
      </c>
      <c r="MP29" s="271" t="s">
        <v>428</v>
      </c>
      <c r="MQ29" s="271" t="s">
        <v>427</v>
      </c>
      <c r="MR29" s="271" t="s">
        <v>426</v>
      </c>
      <c r="MS29" s="271" t="s">
        <v>425</v>
      </c>
      <c r="MT29" s="271" t="s">
        <v>424</v>
      </c>
      <c r="MU29" s="271" t="s">
        <v>423</v>
      </c>
      <c r="MV29" s="271" t="s">
        <v>422</v>
      </c>
      <c r="MW29" s="271" t="s">
        <v>421</v>
      </c>
      <c r="MX29" s="271" t="s">
        <v>420</v>
      </c>
      <c r="MY29" s="271" t="s">
        <v>419</v>
      </c>
      <c r="MZ29" s="272" t="s">
        <v>418</v>
      </c>
      <c r="NA29" s="151" t="s">
        <v>417</v>
      </c>
      <c r="NB29" s="270" t="s">
        <v>416</v>
      </c>
      <c r="NC29" s="271" t="s">
        <v>429</v>
      </c>
      <c r="ND29" s="271" t="s">
        <v>428</v>
      </c>
      <c r="NE29" s="271" t="s">
        <v>427</v>
      </c>
      <c r="NF29" s="271" t="s">
        <v>426</v>
      </c>
      <c r="NG29" s="271" t="s">
        <v>425</v>
      </c>
      <c r="NH29" s="271" t="s">
        <v>424</v>
      </c>
      <c r="NI29" s="271" t="s">
        <v>423</v>
      </c>
      <c r="NJ29" s="271" t="s">
        <v>422</v>
      </c>
      <c r="NK29" s="271" t="s">
        <v>421</v>
      </c>
      <c r="NL29" s="271" t="s">
        <v>420</v>
      </c>
      <c r="NM29" s="271" t="s">
        <v>419</v>
      </c>
      <c r="NN29" s="272" t="s">
        <v>418</v>
      </c>
      <c r="NO29" s="151" t="s">
        <v>417</v>
      </c>
      <c r="NP29" s="270" t="s">
        <v>416</v>
      </c>
      <c r="NQ29" s="271" t="s">
        <v>429</v>
      </c>
      <c r="NR29" s="271" t="s">
        <v>428</v>
      </c>
      <c r="NS29" s="271" t="s">
        <v>427</v>
      </c>
      <c r="NT29" s="271" t="s">
        <v>426</v>
      </c>
      <c r="NU29" s="271" t="s">
        <v>425</v>
      </c>
      <c r="NV29" s="271" t="s">
        <v>424</v>
      </c>
      <c r="NW29" s="271" t="s">
        <v>423</v>
      </c>
      <c r="NX29" s="271" t="s">
        <v>422</v>
      </c>
      <c r="NY29" s="271" t="s">
        <v>421</v>
      </c>
      <c r="NZ29" s="271" t="s">
        <v>420</v>
      </c>
      <c r="OA29" s="271" t="s">
        <v>419</v>
      </c>
      <c r="OB29" s="272" t="s">
        <v>418</v>
      </c>
      <c r="OC29" s="151" t="s">
        <v>417</v>
      </c>
      <c r="OD29" s="270" t="s">
        <v>416</v>
      </c>
      <c r="OE29" s="271" t="s">
        <v>429</v>
      </c>
      <c r="OF29" s="271" t="s">
        <v>428</v>
      </c>
      <c r="OG29" s="271" t="s">
        <v>427</v>
      </c>
      <c r="OH29" s="271" t="s">
        <v>426</v>
      </c>
      <c r="OI29" s="271" t="s">
        <v>425</v>
      </c>
      <c r="OJ29" s="271" t="s">
        <v>424</v>
      </c>
      <c r="OK29" s="271" t="s">
        <v>423</v>
      </c>
      <c r="OL29" s="271" t="s">
        <v>422</v>
      </c>
      <c r="OM29" s="271" t="s">
        <v>421</v>
      </c>
      <c r="ON29" s="271" t="s">
        <v>420</v>
      </c>
      <c r="OO29" s="271" t="s">
        <v>419</v>
      </c>
      <c r="OP29" s="272" t="s">
        <v>418</v>
      </c>
      <c r="OQ29" s="151" t="s">
        <v>417</v>
      </c>
      <c r="OR29" s="270" t="s">
        <v>416</v>
      </c>
      <c r="OS29" s="271" t="s">
        <v>429</v>
      </c>
      <c r="OT29" s="271" t="s">
        <v>428</v>
      </c>
      <c r="OU29" s="271" t="s">
        <v>427</v>
      </c>
      <c r="OV29" s="271" t="s">
        <v>426</v>
      </c>
      <c r="OW29" s="271" t="s">
        <v>425</v>
      </c>
      <c r="OX29" s="271" t="s">
        <v>424</v>
      </c>
      <c r="OY29" s="271" t="s">
        <v>423</v>
      </c>
      <c r="OZ29" s="271" t="s">
        <v>422</v>
      </c>
      <c r="PA29" s="271" t="s">
        <v>421</v>
      </c>
      <c r="PB29" s="271" t="s">
        <v>420</v>
      </c>
      <c r="PC29" s="271" t="s">
        <v>419</v>
      </c>
      <c r="PD29" s="272" t="s">
        <v>418</v>
      </c>
      <c r="PE29" s="151" t="s">
        <v>417</v>
      </c>
      <c r="PF29" s="270" t="s">
        <v>416</v>
      </c>
      <c r="PG29" s="271" t="s">
        <v>429</v>
      </c>
      <c r="PH29" s="271" t="s">
        <v>428</v>
      </c>
      <c r="PI29" s="271" t="s">
        <v>427</v>
      </c>
      <c r="PJ29" s="271" t="s">
        <v>426</v>
      </c>
      <c r="PK29" s="271" t="s">
        <v>425</v>
      </c>
      <c r="PL29" s="271" t="s">
        <v>424</v>
      </c>
      <c r="PM29" s="271" t="s">
        <v>423</v>
      </c>
      <c r="PN29" s="271" t="s">
        <v>422</v>
      </c>
      <c r="PO29" s="271" t="s">
        <v>421</v>
      </c>
      <c r="PP29" s="271" t="s">
        <v>420</v>
      </c>
      <c r="PQ29" s="271" t="s">
        <v>419</v>
      </c>
      <c r="PR29" s="272" t="s">
        <v>418</v>
      </c>
      <c r="PS29" s="151" t="s">
        <v>417</v>
      </c>
      <c r="PT29" s="270" t="s">
        <v>416</v>
      </c>
      <c r="PU29" s="271" t="s">
        <v>429</v>
      </c>
      <c r="PV29" s="271" t="s">
        <v>428</v>
      </c>
      <c r="PW29" s="271" t="s">
        <v>427</v>
      </c>
      <c r="PX29" s="271" t="s">
        <v>426</v>
      </c>
      <c r="PY29" s="271" t="s">
        <v>425</v>
      </c>
      <c r="PZ29" s="271" t="s">
        <v>424</v>
      </c>
      <c r="QA29" s="271" t="s">
        <v>423</v>
      </c>
      <c r="QB29" s="271" t="s">
        <v>422</v>
      </c>
      <c r="QC29" s="271" t="s">
        <v>421</v>
      </c>
      <c r="QD29" s="271" t="s">
        <v>420</v>
      </c>
      <c r="QE29" s="271" t="s">
        <v>419</v>
      </c>
      <c r="QF29" s="272" t="s">
        <v>418</v>
      </c>
      <c r="QG29" s="151" t="s">
        <v>417</v>
      </c>
      <c r="QH29" s="270" t="s">
        <v>416</v>
      </c>
      <c r="QI29" s="271" t="s">
        <v>429</v>
      </c>
      <c r="QJ29" s="271" t="s">
        <v>428</v>
      </c>
      <c r="QK29" s="271" t="s">
        <v>427</v>
      </c>
      <c r="QL29" s="271" t="s">
        <v>426</v>
      </c>
      <c r="QM29" s="271" t="s">
        <v>425</v>
      </c>
      <c r="QN29" s="271" t="s">
        <v>424</v>
      </c>
      <c r="QO29" s="271" t="s">
        <v>423</v>
      </c>
      <c r="QP29" s="271" t="s">
        <v>422</v>
      </c>
      <c r="QQ29" s="271" t="s">
        <v>421</v>
      </c>
      <c r="QR29" s="271" t="s">
        <v>420</v>
      </c>
      <c r="QS29" s="271" t="s">
        <v>419</v>
      </c>
      <c r="QT29" s="272" t="s">
        <v>418</v>
      </c>
      <c r="QU29" s="151" t="s">
        <v>417</v>
      </c>
      <c r="QV29" s="270" t="s">
        <v>416</v>
      </c>
      <c r="QW29" s="271" t="s">
        <v>429</v>
      </c>
      <c r="QX29" s="271" t="s">
        <v>428</v>
      </c>
      <c r="QY29" s="271" t="s">
        <v>427</v>
      </c>
      <c r="QZ29" s="271" t="s">
        <v>426</v>
      </c>
      <c r="RA29" s="271" t="s">
        <v>425</v>
      </c>
      <c r="RB29" s="271" t="s">
        <v>424</v>
      </c>
      <c r="RC29" s="271" t="s">
        <v>423</v>
      </c>
      <c r="RD29" s="271" t="s">
        <v>422</v>
      </c>
      <c r="RE29" s="271" t="s">
        <v>421</v>
      </c>
      <c r="RF29" s="271" t="s">
        <v>420</v>
      </c>
      <c r="RG29" s="271" t="s">
        <v>419</v>
      </c>
      <c r="RH29" s="272" t="s">
        <v>418</v>
      </c>
      <c r="RI29" s="151" t="s">
        <v>417</v>
      </c>
      <c r="RJ29" s="270" t="s">
        <v>416</v>
      </c>
      <c r="RK29" s="271" t="s">
        <v>429</v>
      </c>
      <c r="RL29" s="271" t="s">
        <v>428</v>
      </c>
      <c r="RM29" s="271" t="s">
        <v>427</v>
      </c>
      <c r="RN29" s="271" t="s">
        <v>426</v>
      </c>
      <c r="RO29" s="271" t="s">
        <v>425</v>
      </c>
      <c r="RP29" s="271" t="s">
        <v>424</v>
      </c>
      <c r="RQ29" s="271" t="s">
        <v>423</v>
      </c>
      <c r="RR29" s="271" t="s">
        <v>422</v>
      </c>
      <c r="RS29" s="271" t="s">
        <v>421</v>
      </c>
      <c r="RT29" s="271" t="s">
        <v>420</v>
      </c>
      <c r="RU29" s="271" t="s">
        <v>419</v>
      </c>
      <c r="RV29" s="272" t="s">
        <v>418</v>
      </c>
      <c r="RW29" s="151" t="s">
        <v>417</v>
      </c>
      <c r="RX29" s="270" t="s">
        <v>416</v>
      </c>
      <c r="RY29" s="271" t="s">
        <v>429</v>
      </c>
      <c r="RZ29" s="271" t="s">
        <v>428</v>
      </c>
      <c r="SA29" s="271" t="s">
        <v>427</v>
      </c>
      <c r="SB29" s="271" t="s">
        <v>426</v>
      </c>
      <c r="SC29" s="271" t="s">
        <v>425</v>
      </c>
      <c r="SD29" s="271" t="s">
        <v>424</v>
      </c>
      <c r="SE29" s="271" t="s">
        <v>423</v>
      </c>
      <c r="SF29" s="271" t="s">
        <v>422</v>
      </c>
      <c r="SG29" s="271" t="s">
        <v>421</v>
      </c>
      <c r="SH29" s="271" t="s">
        <v>420</v>
      </c>
      <c r="SI29" s="271" t="s">
        <v>419</v>
      </c>
      <c r="SJ29" s="272" t="s">
        <v>418</v>
      </c>
      <c r="SK29" s="151" t="s">
        <v>417</v>
      </c>
      <c r="SL29" s="270" t="s">
        <v>416</v>
      </c>
      <c r="SM29" s="271" t="s">
        <v>429</v>
      </c>
      <c r="SN29" s="271" t="s">
        <v>428</v>
      </c>
      <c r="SO29" s="271" t="s">
        <v>427</v>
      </c>
      <c r="SP29" s="271" t="s">
        <v>426</v>
      </c>
      <c r="SQ29" s="271" t="s">
        <v>425</v>
      </c>
      <c r="SR29" s="271" t="s">
        <v>424</v>
      </c>
      <c r="SS29" s="271" t="s">
        <v>423</v>
      </c>
      <c r="ST29" s="271" t="s">
        <v>422</v>
      </c>
      <c r="SU29" s="271" t="s">
        <v>421</v>
      </c>
      <c r="SV29" s="271" t="s">
        <v>420</v>
      </c>
      <c r="SW29" s="271" t="s">
        <v>419</v>
      </c>
      <c r="SX29" s="272" t="s">
        <v>418</v>
      </c>
      <c r="SY29" s="151" t="s">
        <v>417</v>
      </c>
      <c r="SZ29" s="270" t="s">
        <v>416</v>
      </c>
      <c r="TA29" s="271" t="s">
        <v>429</v>
      </c>
      <c r="TB29" s="271" t="s">
        <v>428</v>
      </c>
      <c r="TC29" s="271" t="s">
        <v>427</v>
      </c>
      <c r="TD29" s="271" t="s">
        <v>426</v>
      </c>
      <c r="TE29" s="271" t="s">
        <v>425</v>
      </c>
      <c r="TF29" s="271" t="s">
        <v>424</v>
      </c>
      <c r="TG29" s="271" t="s">
        <v>423</v>
      </c>
      <c r="TH29" s="271" t="s">
        <v>422</v>
      </c>
      <c r="TI29" s="271" t="s">
        <v>421</v>
      </c>
      <c r="TJ29" s="271" t="s">
        <v>420</v>
      </c>
      <c r="TK29" s="271" t="s">
        <v>419</v>
      </c>
      <c r="TL29" s="272" t="s">
        <v>418</v>
      </c>
      <c r="TM29" s="151" t="s">
        <v>417</v>
      </c>
      <c r="TN29" s="270" t="s">
        <v>416</v>
      </c>
      <c r="TO29" s="271" t="s">
        <v>429</v>
      </c>
      <c r="TP29" s="271" t="s">
        <v>428</v>
      </c>
      <c r="TQ29" s="271" t="s">
        <v>427</v>
      </c>
      <c r="TR29" s="271" t="s">
        <v>426</v>
      </c>
      <c r="TS29" s="271" t="s">
        <v>425</v>
      </c>
      <c r="TT29" s="271" t="s">
        <v>424</v>
      </c>
      <c r="TU29" s="271" t="s">
        <v>423</v>
      </c>
      <c r="TV29" s="271" t="s">
        <v>422</v>
      </c>
      <c r="TW29" s="271" t="s">
        <v>421</v>
      </c>
      <c r="TX29" s="271" t="s">
        <v>420</v>
      </c>
      <c r="TY29" s="271" t="s">
        <v>419</v>
      </c>
      <c r="TZ29" s="272" t="s">
        <v>418</v>
      </c>
      <c r="UA29" s="151" t="s">
        <v>417</v>
      </c>
      <c r="UB29" s="270" t="s">
        <v>416</v>
      </c>
      <c r="UC29" s="271" t="s">
        <v>429</v>
      </c>
      <c r="UD29" s="271" t="s">
        <v>428</v>
      </c>
      <c r="UE29" s="271" t="s">
        <v>427</v>
      </c>
      <c r="UF29" s="271" t="s">
        <v>426</v>
      </c>
      <c r="UG29" s="271" t="s">
        <v>425</v>
      </c>
      <c r="UH29" s="271" t="s">
        <v>424</v>
      </c>
      <c r="UI29" s="271" t="s">
        <v>423</v>
      </c>
      <c r="UJ29" s="271" t="s">
        <v>422</v>
      </c>
      <c r="UK29" s="271" t="s">
        <v>421</v>
      </c>
      <c r="UL29" s="271" t="s">
        <v>420</v>
      </c>
      <c r="UM29" s="271" t="s">
        <v>419</v>
      </c>
      <c r="UN29" s="272" t="s">
        <v>418</v>
      </c>
      <c r="UO29" s="151" t="s">
        <v>417</v>
      </c>
      <c r="UP29" s="270" t="s">
        <v>416</v>
      </c>
      <c r="UQ29" s="271" t="s">
        <v>429</v>
      </c>
      <c r="UR29" s="271" t="s">
        <v>428</v>
      </c>
      <c r="US29" s="271" t="s">
        <v>427</v>
      </c>
      <c r="UT29" s="271" t="s">
        <v>426</v>
      </c>
      <c r="UU29" s="271" t="s">
        <v>425</v>
      </c>
      <c r="UV29" s="271" t="s">
        <v>424</v>
      </c>
      <c r="UW29" s="271" t="s">
        <v>423</v>
      </c>
      <c r="UX29" s="271" t="s">
        <v>422</v>
      </c>
      <c r="UY29" s="271" t="s">
        <v>421</v>
      </c>
      <c r="UZ29" s="271" t="s">
        <v>420</v>
      </c>
      <c r="VA29" s="271" t="s">
        <v>419</v>
      </c>
      <c r="VB29" s="272" t="s">
        <v>418</v>
      </c>
      <c r="VC29" s="151" t="s">
        <v>417</v>
      </c>
      <c r="VD29" s="270" t="s">
        <v>416</v>
      </c>
      <c r="VE29" s="271" t="s">
        <v>429</v>
      </c>
      <c r="VF29" s="271" t="s">
        <v>428</v>
      </c>
      <c r="VG29" s="271" t="s">
        <v>427</v>
      </c>
      <c r="VH29" s="271" t="s">
        <v>426</v>
      </c>
      <c r="VI29" s="271" t="s">
        <v>425</v>
      </c>
      <c r="VJ29" s="271" t="s">
        <v>424</v>
      </c>
      <c r="VK29" s="271" t="s">
        <v>423</v>
      </c>
      <c r="VL29" s="271" t="s">
        <v>422</v>
      </c>
      <c r="VM29" s="271" t="s">
        <v>421</v>
      </c>
      <c r="VN29" s="271" t="s">
        <v>420</v>
      </c>
      <c r="VO29" s="271" t="s">
        <v>419</v>
      </c>
      <c r="VP29" s="272" t="s">
        <v>418</v>
      </c>
      <c r="VQ29" s="151" t="s">
        <v>417</v>
      </c>
      <c r="VR29" s="270" t="s">
        <v>416</v>
      </c>
      <c r="VS29" s="271" t="s">
        <v>429</v>
      </c>
      <c r="VT29" s="271" t="s">
        <v>428</v>
      </c>
      <c r="VU29" s="271" t="s">
        <v>427</v>
      </c>
      <c r="VV29" s="271" t="s">
        <v>426</v>
      </c>
      <c r="VW29" s="271" t="s">
        <v>425</v>
      </c>
      <c r="VX29" s="271" t="s">
        <v>424</v>
      </c>
      <c r="VY29" s="271" t="s">
        <v>423</v>
      </c>
      <c r="VZ29" s="271" t="s">
        <v>422</v>
      </c>
      <c r="WA29" s="271" t="s">
        <v>421</v>
      </c>
      <c r="WB29" s="271" t="s">
        <v>420</v>
      </c>
      <c r="WC29" s="271" t="s">
        <v>419</v>
      </c>
      <c r="WD29" s="272" t="s">
        <v>418</v>
      </c>
      <c r="WE29" s="151" t="s">
        <v>417</v>
      </c>
      <c r="WF29" s="270" t="s">
        <v>416</v>
      </c>
      <c r="WG29" s="271" t="s">
        <v>429</v>
      </c>
      <c r="WH29" s="271" t="s">
        <v>428</v>
      </c>
      <c r="WI29" s="271" t="s">
        <v>427</v>
      </c>
      <c r="WJ29" s="271" t="s">
        <v>426</v>
      </c>
      <c r="WK29" s="271" t="s">
        <v>425</v>
      </c>
      <c r="WL29" s="271" t="s">
        <v>424</v>
      </c>
      <c r="WM29" s="271" t="s">
        <v>423</v>
      </c>
      <c r="WN29" s="271" t="s">
        <v>422</v>
      </c>
      <c r="WO29" s="271" t="s">
        <v>421</v>
      </c>
      <c r="WP29" s="271" t="s">
        <v>420</v>
      </c>
      <c r="WQ29" s="271" t="s">
        <v>419</v>
      </c>
      <c r="WR29" s="272" t="s">
        <v>418</v>
      </c>
      <c r="WS29" s="151" t="s">
        <v>417</v>
      </c>
      <c r="WT29" s="270" t="s">
        <v>416</v>
      </c>
      <c r="WU29" s="271" t="s">
        <v>429</v>
      </c>
      <c r="WV29" s="271" t="s">
        <v>428</v>
      </c>
      <c r="WW29" s="271" t="s">
        <v>427</v>
      </c>
      <c r="WX29" s="271" t="s">
        <v>426</v>
      </c>
      <c r="WY29" s="271" t="s">
        <v>425</v>
      </c>
      <c r="WZ29" s="271" t="s">
        <v>424</v>
      </c>
      <c r="XA29" s="271" t="s">
        <v>423</v>
      </c>
      <c r="XB29" s="271" t="s">
        <v>422</v>
      </c>
      <c r="XC29" s="271" t="s">
        <v>421</v>
      </c>
      <c r="XD29" s="271" t="s">
        <v>420</v>
      </c>
      <c r="XE29" s="271" t="s">
        <v>419</v>
      </c>
      <c r="XF29" s="272" t="s">
        <v>418</v>
      </c>
      <c r="XG29" s="151" t="s">
        <v>417</v>
      </c>
      <c r="XH29" s="270" t="s">
        <v>416</v>
      </c>
      <c r="XI29" s="271" t="s">
        <v>429</v>
      </c>
      <c r="XJ29" s="271" t="s">
        <v>428</v>
      </c>
      <c r="XK29" s="271" t="s">
        <v>427</v>
      </c>
      <c r="XL29" s="271" t="s">
        <v>426</v>
      </c>
      <c r="XM29" s="271" t="s">
        <v>425</v>
      </c>
      <c r="XN29" s="271" t="s">
        <v>424</v>
      </c>
      <c r="XO29" s="271" t="s">
        <v>423</v>
      </c>
      <c r="XP29" s="271" t="s">
        <v>422</v>
      </c>
      <c r="XQ29" s="271" t="s">
        <v>421</v>
      </c>
      <c r="XR29" s="271" t="s">
        <v>420</v>
      </c>
      <c r="XS29" s="271" t="s">
        <v>419</v>
      </c>
      <c r="XT29" s="272" t="s">
        <v>418</v>
      </c>
      <c r="XU29" s="151" t="s">
        <v>417</v>
      </c>
      <c r="XV29" s="270" t="s">
        <v>416</v>
      </c>
      <c r="XW29" s="271" t="s">
        <v>429</v>
      </c>
      <c r="XX29" s="271" t="s">
        <v>428</v>
      </c>
      <c r="XY29" s="271" t="s">
        <v>427</v>
      </c>
      <c r="XZ29" s="271" t="s">
        <v>426</v>
      </c>
      <c r="YA29" s="271" t="s">
        <v>425</v>
      </c>
      <c r="YB29" s="271" t="s">
        <v>424</v>
      </c>
      <c r="YC29" s="271" t="s">
        <v>423</v>
      </c>
      <c r="YD29" s="271" t="s">
        <v>422</v>
      </c>
      <c r="YE29" s="271" t="s">
        <v>421</v>
      </c>
      <c r="YF29" s="271" t="s">
        <v>420</v>
      </c>
      <c r="YG29" s="271" t="s">
        <v>419</v>
      </c>
      <c r="YH29" s="272" t="s">
        <v>418</v>
      </c>
      <c r="YI29" s="151" t="s">
        <v>417</v>
      </c>
      <c r="YJ29" s="270" t="s">
        <v>416</v>
      </c>
      <c r="YK29" s="271" t="s">
        <v>429</v>
      </c>
      <c r="YL29" s="271" t="s">
        <v>428</v>
      </c>
      <c r="YM29" s="271" t="s">
        <v>427</v>
      </c>
      <c r="YN29" s="271" t="s">
        <v>426</v>
      </c>
      <c r="YO29" s="271" t="s">
        <v>425</v>
      </c>
      <c r="YP29" s="271" t="s">
        <v>424</v>
      </c>
      <c r="YQ29" s="271" t="s">
        <v>423</v>
      </c>
      <c r="YR29" s="271" t="s">
        <v>422</v>
      </c>
      <c r="YS29" s="271" t="s">
        <v>421</v>
      </c>
      <c r="YT29" s="271" t="s">
        <v>420</v>
      </c>
      <c r="YU29" s="271" t="s">
        <v>419</v>
      </c>
      <c r="YV29" s="272" t="s">
        <v>418</v>
      </c>
      <c r="YW29" s="151" t="s">
        <v>417</v>
      </c>
      <c r="YX29" s="270" t="s">
        <v>416</v>
      </c>
      <c r="YY29" s="271" t="s">
        <v>429</v>
      </c>
      <c r="YZ29" s="271" t="s">
        <v>428</v>
      </c>
      <c r="ZA29" s="271" t="s">
        <v>427</v>
      </c>
      <c r="ZB29" s="271" t="s">
        <v>426</v>
      </c>
      <c r="ZC29" s="271" t="s">
        <v>425</v>
      </c>
      <c r="ZD29" s="271" t="s">
        <v>424</v>
      </c>
      <c r="ZE29" s="271" t="s">
        <v>423</v>
      </c>
      <c r="ZF29" s="271" t="s">
        <v>422</v>
      </c>
      <c r="ZG29" s="271" t="s">
        <v>421</v>
      </c>
      <c r="ZH29" s="271" t="s">
        <v>420</v>
      </c>
      <c r="ZI29" s="271" t="s">
        <v>419</v>
      </c>
      <c r="ZJ29" s="272" t="s">
        <v>418</v>
      </c>
      <c r="ZK29" s="151" t="s">
        <v>417</v>
      </c>
      <c r="ZL29" s="270" t="s">
        <v>416</v>
      </c>
      <c r="ZM29" s="271" t="s">
        <v>429</v>
      </c>
      <c r="ZN29" s="271" t="s">
        <v>428</v>
      </c>
      <c r="ZO29" s="271" t="s">
        <v>427</v>
      </c>
      <c r="ZP29" s="271" t="s">
        <v>426</v>
      </c>
      <c r="ZQ29" s="271" t="s">
        <v>425</v>
      </c>
      <c r="ZR29" s="271" t="s">
        <v>424</v>
      </c>
      <c r="ZS29" s="271" t="s">
        <v>423</v>
      </c>
      <c r="ZT29" s="271" t="s">
        <v>422</v>
      </c>
      <c r="ZU29" s="271" t="s">
        <v>421</v>
      </c>
      <c r="ZV29" s="271" t="s">
        <v>420</v>
      </c>
      <c r="ZW29" s="271" t="s">
        <v>419</v>
      </c>
      <c r="ZX29" s="272" t="s">
        <v>418</v>
      </c>
      <c r="ZY29" s="151" t="s">
        <v>417</v>
      </c>
      <c r="ZZ29" s="270" t="s">
        <v>416</v>
      </c>
      <c r="AAA29" s="271" t="s">
        <v>429</v>
      </c>
      <c r="AAB29" s="271" t="s">
        <v>428</v>
      </c>
      <c r="AAC29" s="271" t="s">
        <v>427</v>
      </c>
      <c r="AAD29" s="271" t="s">
        <v>426</v>
      </c>
      <c r="AAE29" s="271" t="s">
        <v>425</v>
      </c>
      <c r="AAF29" s="271" t="s">
        <v>424</v>
      </c>
      <c r="AAG29" s="271" t="s">
        <v>423</v>
      </c>
      <c r="AAH29" s="271" t="s">
        <v>422</v>
      </c>
      <c r="AAI29" s="271" t="s">
        <v>421</v>
      </c>
      <c r="AAJ29" s="271" t="s">
        <v>420</v>
      </c>
      <c r="AAK29" s="271" t="s">
        <v>419</v>
      </c>
      <c r="AAL29" s="272" t="s">
        <v>418</v>
      </c>
      <c r="AAM29" s="151" t="s">
        <v>417</v>
      </c>
      <c r="AAN29" s="270" t="s">
        <v>416</v>
      </c>
      <c r="AAO29" s="271" t="s">
        <v>429</v>
      </c>
      <c r="AAP29" s="271" t="s">
        <v>428</v>
      </c>
      <c r="AAQ29" s="271" t="s">
        <v>427</v>
      </c>
      <c r="AAR29" s="271" t="s">
        <v>426</v>
      </c>
      <c r="AAS29" s="271" t="s">
        <v>425</v>
      </c>
      <c r="AAT29" s="271" t="s">
        <v>424</v>
      </c>
      <c r="AAU29" s="271" t="s">
        <v>423</v>
      </c>
      <c r="AAV29" s="271" t="s">
        <v>422</v>
      </c>
      <c r="AAW29" s="271" t="s">
        <v>421</v>
      </c>
      <c r="AAX29" s="271" t="s">
        <v>420</v>
      </c>
      <c r="AAY29" s="271" t="s">
        <v>419</v>
      </c>
      <c r="AAZ29" s="272" t="s">
        <v>418</v>
      </c>
      <c r="ABA29" s="151" t="s">
        <v>417</v>
      </c>
      <c r="ABB29" s="270" t="s">
        <v>416</v>
      </c>
      <c r="ABC29" s="271" t="s">
        <v>429</v>
      </c>
      <c r="ABD29" s="271" t="s">
        <v>428</v>
      </c>
      <c r="ABE29" s="271" t="s">
        <v>427</v>
      </c>
      <c r="ABF29" s="271" t="s">
        <v>426</v>
      </c>
      <c r="ABG29" s="271" t="s">
        <v>425</v>
      </c>
      <c r="ABH29" s="271" t="s">
        <v>424</v>
      </c>
      <c r="ABI29" s="271" t="s">
        <v>423</v>
      </c>
      <c r="ABJ29" s="271" t="s">
        <v>422</v>
      </c>
      <c r="ABK29" s="271" t="s">
        <v>421</v>
      </c>
      <c r="ABL29" s="271" t="s">
        <v>420</v>
      </c>
      <c r="ABM29" s="271" t="s">
        <v>419</v>
      </c>
      <c r="ABN29" s="272" t="s">
        <v>418</v>
      </c>
      <c r="ABO29" s="151" t="s">
        <v>417</v>
      </c>
      <c r="ABP29" s="270" t="s">
        <v>416</v>
      </c>
      <c r="ABQ29" s="271" t="s">
        <v>429</v>
      </c>
      <c r="ABR29" s="271" t="s">
        <v>428</v>
      </c>
      <c r="ABS29" s="271" t="s">
        <v>427</v>
      </c>
      <c r="ABT29" s="271" t="s">
        <v>426</v>
      </c>
      <c r="ABU29" s="271" t="s">
        <v>425</v>
      </c>
      <c r="ABV29" s="271" t="s">
        <v>424</v>
      </c>
      <c r="ABW29" s="271" t="s">
        <v>423</v>
      </c>
      <c r="ABX29" s="271" t="s">
        <v>422</v>
      </c>
      <c r="ABY29" s="271" t="s">
        <v>421</v>
      </c>
      <c r="ABZ29" s="271" t="s">
        <v>420</v>
      </c>
      <c r="ACA29" s="271" t="s">
        <v>419</v>
      </c>
      <c r="ACB29" s="272" t="s">
        <v>418</v>
      </c>
      <c r="ACC29" s="151" t="s">
        <v>417</v>
      </c>
      <c r="ACD29" s="270" t="s">
        <v>416</v>
      </c>
      <c r="ACE29" s="271" t="s">
        <v>429</v>
      </c>
      <c r="ACF29" s="271" t="s">
        <v>428</v>
      </c>
      <c r="ACG29" s="271" t="s">
        <v>427</v>
      </c>
      <c r="ACH29" s="271" t="s">
        <v>426</v>
      </c>
      <c r="ACI29" s="271" t="s">
        <v>425</v>
      </c>
      <c r="ACJ29" s="271" t="s">
        <v>424</v>
      </c>
      <c r="ACK29" s="271" t="s">
        <v>423</v>
      </c>
      <c r="ACL29" s="271" t="s">
        <v>422</v>
      </c>
      <c r="ACM29" s="271" t="s">
        <v>421</v>
      </c>
      <c r="ACN29" s="271" t="s">
        <v>420</v>
      </c>
      <c r="ACO29" s="271" t="s">
        <v>419</v>
      </c>
      <c r="ACP29" s="272" t="s">
        <v>418</v>
      </c>
      <c r="ACQ29" s="151" t="s">
        <v>417</v>
      </c>
      <c r="ACR29" s="270" t="s">
        <v>416</v>
      </c>
      <c r="ACS29" s="271" t="s">
        <v>429</v>
      </c>
      <c r="ACT29" s="271" t="s">
        <v>428</v>
      </c>
      <c r="ACU29" s="271" t="s">
        <v>427</v>
      </c>
      <c r="ACV29" s="271" t="s">
        <v>426</v>
      </c>
      <c r="ACW29" s="271" t="s">
        <v>425</v>
      </c>
      <c r="ACX29" s="271" t="s">
        <v>424</v>
      </c>
      <c r="ACY29" s="271" t="s">
        <v>423</v>
      </c>
      <c r="ACZ29" s="271" t="s">
        <v>422</v>
      </c>
      <c r="ADA29" s="271" t="s">
        <v>421</v>
      </c>
      <c r="ADB29" s="271" t="s">
        <v>420</v>
      </c>
      <c r="ADC29" s="271" t="s">
        <v>419</v>
      </c>
      <c r="ADD29" s="272" t="s">
        <v>418</v>
      </c>
      <c r="ADE29" s="151" t="s">
        <v>417</v>
      </c>
      <c r="ADF29" s="270" t="s">
        <v>416</v>
      </c>
      <c r="ADG29" s="271" t="s">
        <v>429</v>
      </c>
      <c r="ADH29" s="271" t="s">
        <v>428</v>
      </c>
      <c r="ADI29" s="271" t="s">
        <v>427</v>
      </c>
      <c r="ADJ29" s="271" t="s">
        <v>426</v>
      </c>
      <c r="ADK29" s="271" t="s">
        <v>425</v>
      </c>
      <c r="ADL29" s="271" t="s">
        <v>424</v>
      </c>
      <c r="ADM29" s="271" t="s">
        <v>423</v>
      </c>
      <c r="ADN29" s="271" t="s">
        <v>422</v>
      </c>
      <c r="ADO29" s="271" t="s">
        <v>421</v>
      </c>
      <c r="ADP29" s="271" t="s">
        <v>420</v>
      </c>
      <c r="ADQ29" s="271" t="s">
        <v>419</v>
      </c>
      <c r="ADR29" s="272" t="s">
        <v>418</v>
      </c>
      <c r="ADS29" s="151" t="s">
        <v>417</v>
      </c>
      <c r="ADT29" s="270" t="s">
        <v>416</v>
      </c>
      <c r="ADU29" s="271" t="s">
        <v>429</v>
      </c>
      <c r="ADV29" s="271" t="s">
        <v>428</v>
      </c>
      <c r="ADW29" s="271" t="s">
        <v>427</v>
      </c>
      <c r="ADX29" s="271" t="s">
        <v>426</v>
      </c>
      <c r="ADY29" s="271" t="s">
        <v>425</v>
      </c>
      <c r="ADZ29" s="271" t="s">
        <v>424</v>
      </c>
      <c r="AEA29" s="271" t="s">
        <v>423</v>
      </c>
      <c r="AEB29" s="271" t="s">
        <v>422</v>
      </c>
      <c r="AEC29" s="271" t="s">
        <v>421</v>
      </c>
      <c r="AED29" s="271" t="s">
        <v>420</v>
      </c>
      <c r="AEE29" s="271" t="s">
        <v>419</v>
      </c>
      <c r="AEF29" s="272" t="s">
        <v>418</v>
      </c>
      <c r="AEG29" s="151" t="s">
        <v>417</v>
      </c>
      <c r="AEH29" s="270" t="s">
        <v>416</v>
      </c>
      <c r="AEI29" s="271" t="s">
        <v>429</v>
      </c>
      <c r="AEJ29" s="271" t="s">
        <v>428</v>
      </c>
      <c r="AEK29" s="271" t="s">
        <v>427</v>
      </c>
      <c r="AEL29" s="271" t="s">
        <v>426</v>
      </c>
      <c r="AEM29" s="271" t="s">
        <v>425</v>
      </c>
      <c r="AEN29" s="271" t="s">
        <v>424</v>
      </c>
      <c r="AEO29" s="271" t="s">
        <v>423</v>
      </c>
      <c r="AEP29" s="271" t="s">
        <v>422</v>
      </c>
      <c r="AEQ29" s="271" t="s">
        <v>421</v>
      </c>
      <c r="AER29" s="271" t="s">
        <v>420</v>
      </c>
      <c r="AES29" s="271" t="s">
        <v>419</v>
      </c>
      <c r="AET29" s="272" t="s">
        <v>418</v>
      </c>
      <c r="AEU29" s="151" t="s">
        <v>417</v>
      </c>
      <c r="AEV29" s="270" t="s">
        <v>416</v>
      </c>
      <c r="AEW29" s="271" t="s">
        <v>429</v>
      </c>
      <c r="AEX29" s="271" t="s">
        <v>428</v>
      </c>
      <c r="AEY29" s="271" t="s">
        <v>427</v>
      </c>
      <c r="AEZ29" s="271" t="s">
        <v>426</v>
      </c>
      <c r="AFA29" s="271" t="s">
        <v>425</v>
      </c>
      <c r="AFB29" s="271" t="s">
        <v>424</v>
      </c>
      <c r="AFC29" s="271" t="s">
        <v>423</v>
      </c>
      <c r="AFD29" s="271" t="s">
        <v>422</v>
      </c>
      <c r="AFE29" s="271" t="s">
        <v>421</v>
      </c>
      <c r="AFF29" s="271" t="s">
        <v>420</v>
      </c>
      <c r="AFG29" s="271" t="s">
        <v>419</v>
      </c>
      <c r="AFH29" s="272" t="s">
        <v>418</v>
      </c>
      <c r="AFI29" s="151" t="s">
        <v>417</v>
      </c>
      <c r="AFJ29" s="270" t="s">
        <v>416</v>
      </c>
      <c r="AFK29" s="271" t="s">
        <v>429</v>
      </c>
      <c r="AFL29" s="271" t="s">
        <v>428</v>
      </c>
      <c r="AFM29" s="271" t="s">
        <v>427</v>
      </c>
      <c r="AFN29" s="271" t="s">
        <v>426</v>
      </c>
      <c r="AFO29" s="271" t="s">
        <v>425</v>
      </c>
      <c r="AFP29" s="271" t="s">
        <v>424</v>
      </c>
      <c r="AFQ29" s="271" t="s">
        <v>423</v>
      </c>
      <c r="AFR29" s="271" t="s">
        <v>422</v>
      </c>
      <c r="AFS29" s="271" t="s">
        <v>421</v>
      </c>
      <c r="AFT29" s="271" t="s">
        <v>420</v>
      </c>
      <c r="AFU29" s="271" t="s">
        <v>419</v>
      </c>
      <c r="AFV29" s="272" t="s">
        <v>418</v>
      </c>
      <c r="AFW29" s="151" t="s">
        <v>417</v>
      </c>
      <c r="AFX29" s="270" t="s">
        <v>416</v>
      </c>
      <c r="AFY29" s="271" t="s">
        <v>429</v>
      </c>
      <c r="AFZ29" s="271" t="s">
        <v>428</v>
      </c>
      <c r="AGA29" s="271" t="s">
        <v>427</v>
      </c>
      <c r="AGB29" s="271" t="s">
        <v>426</v>
      </c>
      <c r="AGC29" s="271" t="s">
        <v>425</v>
      </c>
      <c r="AGD29" s="271" t="s">
        <v>424</v>
      </c>
      <c r="AGE29" s="271" t="s">
        <v>423</v>
      </c>
      <c r="AGF29" s="271" t="s">
        <v>422</v>
      </c>
      <c r="AGG29" s="271" t="s">
        <v>421</v>
      </c>
      <c r="AGH29" s="271" t="s">
        <v>420</v>
      </c>
      <c r="AGI29" s="271" t="s">
        <v>419</v>
      </c>
      <c r="AGJ29" s="272" t="s">
        <v>418</v>
      </c>
      <c r="AGK29" s="151" t="s">
        <v>417</v>
      </c>
      <c r="AGL29" s="270" t="s">
        <v>416</v>
      </c>
      <c r="AGM29" s="271" t="s">
        <v>429</v>
      </c>
      <c r="AGN29" s="271" t="s">
        <v>428</v>
      </c>
      <c r="AGO29" s="271" t="s">
        <v>427</v>
      </c>
      <c r="AGP29" s="271" t="s">
        <v>426</v>
      </c>
      <c r="AGQ29" s="271" t="s">
        <v>425</v>
      </c>
      <c r="AGR29" s="271" t="s">
        <v>424</v>
      </c>
      <c r="AGS29" s="271" t="s">
        <v>423</v>
      </c>
      <c r="AGT29" s="271" t="s">
        <v>422</v>
      </c>
      <c r="AGU29" s="271" t="s">
        <v>421</v>
      </c>
      <c r="AGV29" s="271" t="s">
        <v>420</v>
      </c>
      <c r="AGW29" s="271" t="s">
        <v>419</v>
      </c>
      <c r="AGX29" s="272" t="s">
        <v>418</v>
      </c>
      <c r="AGY29" s="151" t="s">
        <v>417</v>
      </c>
      <c r="AGZ29" s="270" t="s">
        <v>416</v>
      </c>
      <c r="AHA29" s="271" t="s">
        <v>429</v>
      </c>
      <c r="AHB29" s="271" t="s">
        <v>428</v>
      </c>
      <c r="AHC29" s="271" t="s">
        <v>427</v>
      </c>
      <c r="AHD29" s="271" t="s">
        <v>426</v>
      </c>
      <c r="AHE29" s="271" t="s">
        <v>425</v>
      </c>
      <c r="AHF29" s="271" t="s">
        <v>424</v>
      </c>
      <c r="AHG29" s="271" t="s">
        <v>423</v>
      </c>
      <c r="AHH29" s="271" t="s">
        <v>422</v>
      </c>
      <c r="AHI29" s="271" t="s">
        <v>421</v>
      </c>
      <c r="AHJ29" s="271" t="s">
        <v>420</v>
      </c>
      <c r="AHK29" s="271" t="s">
        <v>419</v>
      </c>
      <c r="AHL29" s="272" t="s">
        <v>418</v>
      </c>
      <c r="AHM29" s="151" t="s">
        <v>417</v>
      </c>
      <c r="AHN29" s="270" t="s">
        <v>416</v>
      </c>
      <c r="AHO29" s="271" t="s">
        <v>429</v>
      </c>
      <c r="AHP29" s="271" t="s">
        <v>428</v>
      </c>
      <c r="AHQ29" s="271" t="s">
        <v>427</v>
      </c>
      <c r="AHR29" s="271" t="s">
        <v>426</v>
      </c>
      <c r="AHS29" s="271" t="s">
        <v>425</v>
      </c>
      <c r="AHT29" s="271" t="s">
        <v>424</v>
      </c>
      <c r="AHU29" s="271" t="s">
        <v>423</v>
      </c>
      <c r="AHV29" s="271" t="s">
        <v>422</v>
      </c>
      <c r="AHW29" s="271" t="s">
        <v>421</v>
      </c>
      <c r="AHX29" s="271" t="s">
        <v>420</v>
      </c>
      <c r="AHY29" s="271" t="s">
        <v>419</v>
      </c>
      <c r="AHZ29" s="272" t="s">
        <v>418</v>
      </c>
      <c r="AIA29" s="151" t="s">
        <v>417</v>
      </c>
      <c r="AIB29" s="270" t="s">
        <v>416</v>
      </c>
      <c r="AIC29" s="271" t="s">
        <v>429</v>
      </c>
      <c r="AID29" s="271" t="s">
        <v>428</v>
      </c>
      <c r="AIE29" s="271" t="s">
        <v>427</v>
      </c>
      <c r="AIF29" s="271" t="s">
        <v>426</v>
      </c>
      <c r="AIG29" s="271" t="s">
        <v>425</v>
      </c>
      <c r="AIH29" s="271" t="s">
        <v>424</v>
      </c>
      <c r="AII29" s="271" t="s">
        <v>423</v>
      </c>
      <c r="AIJ29" s="271" t="s">
        <v>422</v>
      </c>
      <c r="AIK29" s="271" t="s">
        <v>421</v>
      </c>
      <c r="AIL29" s="271" t="s">
        <v>420</v>
      </c>
      <c r="AIM29" s="271" t="s">
        <v>419</v>
      </c>
      <c r="AIN29" s="272" t="s">
        <v>418</v>
      </c>
      <c r="AIO29" s="151" t="s">
        <v>417</v>
      </c>
      <c r="AIP29" s="270" t="s">
        <v>416</v>
      </c>
      <c r="AIQ29" s="271" t="s">
        <v>429</v>
      </c>
      <c r="AIR29" s="271" t="s">
        <v>428</v>
      </c>
      <c r="AIS29" s="271" t="s">
        <v>427</v>
      </c>
      <c r="AIT29" s="271" t="s">
        <v>426</v>
      </c>
      <c r="AIU29" s="271" t="s">
        <v>425</v>
      </c>
      <c r="AIV29" s="271" t="s">
        <v>424</v>
      </c>
      <c r="AIW29" s="271" t="s">
        <v>423</v>
      </c>
      <c r="AIX29" s="271" t="s">
        <v>422</v>
      </c>
      <c r="AIY29" s="271" t="s">
        <v>421</v>
      </c>
      <c r="AIZ29" s="271" t="s">
        <v>420</v>
      </c>
      <c r="AJA29" s="271" t="s">
        <v>419</v>
      </c>
      <c r="AJB29" s="272" t="s">
        <v>418</v>
      </c>
      <c r="AJC29" s="151" t="s">
        <v>417</v>
      </c>
      <c r="AJD29" s="270" t="s">
        <v>416</v>
      </c>
      <c r="AJE29" s="271" t="s">
        <v>429</v>
      </c>
      <c r="AJF29" s="271" t="s">
        <v>428</v>
      </c>
      <c r="AJG29" s="271" t="s">
        <v>427</v>
      </c>
      <c r="AJH29" s="271" t="s">
        <v>426</v>
      </c>
      <c r="AJI29" s="271" t="s">
        <v>425</v>
      </c>
      <c r="AJJ29" s="271" t="s">
        <v>424</v>
      </c>
      <c r="AJK29" s="271" t="s">
        <v>423</v>
      </c>
      <c r="AJL29" s="271" t="s">
        <v>422</v>
      </c>
      <c r="AJM29" s="271" t="s">
        <v>421</v>
      </c>
      <c r="AJN29" s="271" t="s">
        <v>420</v>
      </c>
      <c r="AJO29" s="271" t="s">
        <v>419</v>
      </c>
      <c r="AJP29" s="272" t="s">
        <v>418</v>
      </c>
      <c r="AJQ29" s="151" t="s">
        <v>417</v>
      </c>
      <c r="AJR29" s="270" t="s">
        <v>416</v>
      </c>
      <c r="AJS29" s="271" t="s">
        <v>429</v>
      </c>
      <c r="AJT29" s="271" t="s">
        <v>428</v>
      </c>
      <c r="AJU29" s="271" t="s">
        <v>427</v>
      </c>
      <c r="AJV29" s="271" t="s">
        <v>426</v>
      </c>
      <c r="AJW29" s="271" t="s">
        <v>425</v>
      </c>
      <c r="AJX29" s="271" t="s">
        <v>424</v>
      </c>
      <c r="AJY29" s="271" t="s">
        <v>423</v>
      </c>
      <c r="AJZ29" s="271" t="s">
        <v>422</v>
      </c>
      <c r="AKA29" s="271" t="s">
        <v>421</v>
      </c>
      <c r="AKB29" s="271" t="s">
        <v>420</v>
      </c>
      <c r="AKC29" s="271" t="s">
        <v>419</v>
      </c>
      <c r="AKD29" s="272" t="s">
        <v>418</v>
      </c>
      <c r="AKE29" s="151" t="s">
        <v>417</v>
      </c>
      <c r="AKF29" s="270" t="s">
        <v>416</v>
      </c>
      <c r="AKG29" s="271" t="s">
        <v>429</v>
      </c>
      <c r="AKH29" s="271" t="s">
        <v>428</v>
      </c>
      <c r="AKI29" s="271" t="s">
        <v>427</v>
      </c>
      <c r="AKJ29" s="271" t="s">
        <v>426</v>
      </c>
      <c r="AKK29" s="271" t="s">
        <v>425</v>
      </c>
      <c r="AKL29" s="271" t="s">
        <v>424</v>
      </c>
      <c r="AKM29" s="271" t="s">
        <v>423</v>
      </c>
      <c r="AKN29" s="271" t="s">
        <v>422</v>
      </c>
      <c r="AKO29" s="271" t="s">
        <v>421</v>
      </c>
      <c r="AKP29" s="271" t="s">
        <v>420</v>
      </c>
      <c r="AKQ29" s="271" t="s">
        <v>419</v>
      </c>
      <c r="AKR29" s="272" t="s">
        <v>418</v>
      </c>
      <c r="AKS29" s="151" t="s">
        <v>417</v>
      </c>
      <c r="AKT29" s="270" t="s">
        <v>416</v>
      </c>
      <c r="AKU29" s="271" t="s">
        <v>429</v>
      </c>
      <c r="AKV29" s="271" t="s">
        <v>428</v>
      </c>
      <c r="AKW29" s="271" t="s">
        <v>427</v>
      </c>
      <c r="AKX29" s="271" t="s">
        <v>426</v>
      </c>
      <c r="AKY29" s="271" t="s">
        <v>425</v>
      </c>
      <c r="AKZ29" s="271" t="s">
        <v>424</v>
      </c>
      <c r="ALA29" s="271" t="s">
        <v>423</v>
      </c>
      <c r="ALB29" s="271" t="s">
        <v>422</v>
      </c>
      <c r="ALC29" s="271" t="s">
        <v>421</v>
      </c>
      <c r="ALD29" s="271" t="s">
        <v>420</v>
      </c>
      <c r="ALE29" s="271" t="s">
        <v>419</v>
      </c>
      <c r="ALF29" s="272" t="s">
        <v>418</v>
      </c>
      <c r="ALG29" s="151" t="s">
        <v>417</v>
      </c>
      <c r="ALH29" s="270" t="s">
        <v>416</v>
      </c>
      <c r="ALI29" s="271" t="s">
        <v>429</v>
      </c>
      <c r="ALJ29" s="271" t="s">
        <v>428</v>
      </c>
      <c r="ALK29" s="271" t="s">
        <v>427</v>
      </c>
      <c r="ALL29" s="271" t="s">
        <v>426</v>
      </c>
      <c r="ALM29" s="271" t="s">
        <v>425</v>
      </c>
      <c r="ALN29" s="271" t="s">
        <v>424</v>
      </c>
      <c r="ALO29" s="271" t="s">
        <v>423</v>
      </c>
      <c r="ALP29" s="271" t="s">
        <v>422</v>
      </c>
      <c r="ALQ29" s="271" t="s">
        <v>421</v>
      </c>
      <c r="ALR29" s="271" t="s">
        <v>420</v>
      </c>
      <c r="ALS29" s="271" t="s">
        <v>419</v>
      </c>
      <c r="ALT29" s="272" t="s">
        <v>418</v>
      </c>
      <c r="ALU29" s="151" t="s">
        <v>417</v>
      </c>
      <c r="ALV29" s="270" t="s">
        <v>416</v>
      </c>
      <c r="ALW29" s="271" t="s">
        <v>429</v>
      </c>
      <c r="ALX29" s="271" t="s">
        <v>428</v>
      </c>
      <c r="ALY29" s="271" t="s">
        <v>427</v>
      </c>
      <c r="ALZ29" s="271" t="s">
        <v>426</v>
      </c>
      <c r="AMA29" s="271" t="s">
        <v>425</v>
      </c>
      <c r="AMB29" s="271" t="s">
        <v>424</v>
      </c>
      <c r="AMC29" s="271" t="s">
        <v>423</v>
      </c>
      <c r="AMD29" s="271" t="s">
        <v>422</v>
      </c>
      <c r="AME29" s="271" t="s">
        <v>421</v>
      </c>
      <c r="AMF29" s="271" t="s">
        <v>420</v>
      </c>
      <c r="AMG29" s="271" t="s">
        <v>419</v>
      </c>
      <c r="AMH29" s="272" t="s">
        <v>418</v>
      </c>
      <c r="AMI29" s="151" t="s">
        <v>417</v>
      </c>
      <c r="AMJ29" s="270" t="s">
        <v>416</v>
      </c>
    </row>
    <row r="30" customFormat="false" ht="17.25" hidden="false" customHeight="true" outlineLevel="0" collapsed="false">
      <c r="A30" s="273" t="s">
        <v>454</v>
      </c>
      <c r="B30" s="274"/>
      <c r="C30" s="274"/>
      <c r="D30" s="274"/>
      <c r="E30" s="274"/>
      <c r="F30" s="275"/>
      <c r="G30" s="275"/>
      <c r="H30" s="273" t="s">
        <v>454</v>
      </c>
      <c r="I30" s="275"/>
      <c r="J30" s="275"/>
      <c r="K30" s="275"/>
      <c r="L30" s="275"/>
      <c r="M30" s="275"/>
      <c r="N30" s="275"/>
      <c r="O30" s="274"/>
      <c r="P30" s="276"/>
      <c r="Q30" s="276"/>
      <c r="R30" s="276"/>
      <c r="S30" s="276"/>
      <c r="T30" s="276"/>
      <c r="U30" s="276"/>
      <c r="V30" s="276"/>
      <c r="W30" s="276"/>
      <c r="X30" s="276"/>
      <c r="Y30" s="276"/>
      <c r="Z30" s="276"/>
      <c r="AA30" s="276"/>
      <c r="AB30" s="276"/>
      <c r="AC30" s="276"/>
      <c r="AD30" s="276"/>
      <c r="AE30" s="276"/>
      <c r="AF30" s="276"/>
      <c r="AG30" s="276"/>
      <c r="AH30" s="276"/>
      <c r="AI30" s="276"/>
      <c r="AJ30" s="276"/>
      <c r="AK30" s="276"/>
      <c r="AL30" s="276"/>
      <c r="AM30" s="276"/>
      <c r="AN30" s="276"/>
      <c r="AO30" s="276"/>
      <c r="AP30" s="276"/>
      <c r="AQ30" s="276"/>
      <c r="AR30" s="276"/>
      <c r="AS30" s="276"/>
      <c r="AT30" s="276"/>
      <c r="AU30" s="276"/>
      <c r="AV30" s="276"/>
      <c r="AW30" s="276"/>
      <c r="AX30" s="276"/>
      <c r="AY30" s="276"/>
      <c r="AZ30" s="276"/>
      <c r="BA30" s="276"/>
      <c r="BB30" s="276"/>
      <c r="BC30" s="276"/>
      <c r="BD30" s="276"/>
      <c r="BE30" s="276"/>
      <c r="BF30" s="276"/>
      <c r="BG30" s="276"/>
      <c r="BH30" s="276"/>
      <c r="BI30" s="276"/>
      <c r="BJ30" s="276"/>
      <c r="BK30" s="276"/>
      <c r="BL30" s="276"/>
      <c r="BM30" s="276"/>
      <c r="BN30" s="276"/>
      <c r="BO30" s="276"/>
      <c r="BP30" s="276"/>
      <c r="BQ30" s="276"/>
      <c r="BR30" s="276"/>
      <c r="BS30" s="276"/>
      <c r="BT30" s="276"/>
      <c r="BU30" s="276"/>
      <c r="BV30" s="276"/>
      <c r="BW30" s="276"/>
      <c r="BX30" s="276"/>
      <c r="BY30" s="276"/>
      <c r="BZ30" s="276"/>
      <c r="CA30" s="276"/>
      <c r="CB30" s="276"/>
      <c r="CC30" s="276"/>
      <c r="CD30" s="276"/>
      <c r="CE30" s="276"/>
      <c r="CF30" s="276"/>
      <c r="CG30" s="276"/>
      <c r="CH30" s="276"/>
      <c r="CI30" s="276"/>
      <c r="CJ30" s="276"/>
      <c r="CK30" s="276"/>
      <c r="CL30" s="276"/>
      <c r="CM30" s="276"/>
      <c r="CN30" s="276"/>
      <c r="CO30" s="276"/>
      <c r="CP30" s="276"/>
      <c r="CQ30" s="276"/>
      <c r="CR30" s="276"/>
      <c r="CS30" s="276"/>
      <c r="CT30" s="276"/>
      <c r="CU30" s="276"/>
      <c r="CV30" s="276"/>
      <c r="CW30" s="276"/>
      <c r="CX30" s="276"/>
      <c r="CY30" s="276"/>
      <c r="CZ30" s="276"/>
      <c r="DA30" s="276"/>
      <c r="DB30" s="276"/>
      <c r="DC30" s="276"/>
      <c r="DD30" s="276"/>
      <c r="DE30" s="276"/>
      <c r="DF30" s="276"/>
      <c r="DG30" s="276"/>
      <c r="DH30" s="276"/>
      <c r="DI30" s="276"/>
      <c r="DJ30" s="276"/>
      <c r="DK30" s="276"/>
      <c r="DL30" s="276"/>
      <c r="DM30" s="276"/>
      <c r="DN30" s="276"/>
      <c r="DO30" s="276"/>
      <c r="DP30" s="276"/>
      <c r="DQ30" s="276"/>
      <c r="DR30" s="276"/>
      <c r="DS30" s="276"/>
      <c r="DT30" s="276"/>
      <c r="DU30" s="276"/>
      <c r="DV30" s="276"/>
      <c r="DW30" s="276"/>
      <c r="DX30" s="276"/>
      <c r="DY30" s="276"/>
      <c r="DZ30" s="276"/>
      <c r="EA30" s="276"/>
      <c r="EB30" s="276"/>
      <c r="EC30" s="276"/>
      <c r="ED30" s="276"/>
      <c r="EE30" s="276"/>
      <c r="EF30" s="276"/>
      <c r="EG30" s="276"/>
      <c r="EH30" s="276"/>
      <c r="EI30" s="276"/>
      <c r="EJ30" s="276"/>
      <c r="EK30" s="276"/>
      <c r="EL30" s="276"/>
      <c r="EM30" s="276"/>
      <c r="EN30" s="276"/>
      <c r="EO30" s="276"/>
      <c r="EP30" s="276"/>
      <c r="EQ30" s="276"/>
      <c r="ER30" s="276"/>
      <c r="ES30" s="276"/>
      <c r="ET30" s="276"/>
      <c r="EU30" s="276"/>
      <c r="EV30" s="276"/>
      <c r="EW30" s="276"/>
      <c r="EX30" s="276"/>
      <c r="EY30" s="276"/>
      <c r="EZ30" s="276"/>
      <c r="FA30" s="276"/>
      <c r="FB30" s="276"/>
      <c r="FC30" s="276"/>
      <c r="FD30" s="276"/>
      <c r="FE30" s="276"/>
      <c r="FF30" s="276"/>
      <c r="FG30" s="276"/>
      <c r="FH30" s="276"/>
      <c r="FI30" s="276"/>
      <c r="FJ30" s="276"/>
      <c r="FK30" s="276"/>
      <c r="FL30" s="276"/>
      <c r="FM30" s="276"/>
      <c r="FN30" s="276"/>
      <c r="FO30" s="276"/>
      <c r="FP30" s="276"/>
      <c r="FQ30" s="276"/>
      <c r="FR30" s="276"/>
      <c r="FS30" s="276"/>
      <c r="FT30" s="276"/>
      <c r="FU30" s="276"/>
      <c r="FV30" s="276"/>
      <c r="FW30" s="276"/>
      <c r="FX30" s="276"/>
      <c r="FY30" s="276"/>
      <c r="FZ30" s="276"/>
      <c r="GA30" s="276"/>
      <c r="GB30" s="276"/>
      <c r="GC30" s="276"/>
      <c r="GD30" s="276"/>
      <c r="GE30" s="276"/>
      <c r="GF30" s="276"/>
      <c r="GG30" s="276"/>
      <c r="GH30" s="276"/>
      <c r="GI30" s="276"/>
      <c r="GJ30" s="276"/>
      <c r="GK30" s="276"/>
      <c r="GL30" s="276"/>
      <c r="GM30" s="276"/>
      <c r="GN30" s="276"/>
      <c r="GO30" s="276"/>
      <c r="GP30" s="276"/>
      <c r="GQ30" s="276"/>
      <c r="GR30" s="276"/>
      <c r="GS30" s="276"/>
      <c r="GT30" s="276"/>
      <c r="GU30" s="276"/>
      <c r="GV30" s="276"/>
      <c r="GW30" s="276"/>
      <c r="GX30" s="276"/>
      <c r="GY30" s="276"/>
      <c r="GZ30" s="276"/>
      <c r="HA30" s="276"/>
      <c r="HB30" s="276"/>
      <c r="HC30" s="276"/>
      <c r="HD30" s="276"/>
      <c r="HE30" s="276"/>
      <c r="HF30" s="276"/>
      <c r="HG30" s="276"/>
      <c r="HH30" s="276"/>
      <c r="HI30" s="276"/>
      <c r="HJ30" s="276"/>
      <c r="HK30" s="276"/>
      <c r="HL30" s="276"/>
      <c r="HM30" s="276"/>
      <c r="HN30" s="276"/>
      <c r="HO30" s="276"/>
      <c r="HP30" s="276"/>
      <c r="HQ30" s="276"/>
      <c r="HR30" s="276"/>
      <c r="HS30" s="276"/>
      <c r="HT30" s="276"/>
      <c r="HU30" s="276"/>
      <c r="HV30" s="276"/>
      <c r="HW30" s="276"/>
      <c r="HX30" s="276"/>
      <c r="HY30" s="276"/>
      <c r="HZ30" s="276"/>
      <c r="IA30" s="276"/>
      <c r="IB30" s="276"/>
      <c r="IC30" s="276"/>
      <c r="ID30" s="276"/>
      <c r="IE30" s="276"/>
      <c r="IF30" s="276"/>
      <c r="IG30" s="276"/>
      <c r="IH30" s="276"/>
      <c r="II30" s="276"/>
      <c r="IJ30" s="276"/>
      <c r="IK30" s="276"/>
      <c r="IL30" s="276"/>
      <c r="IM30" s="276"/>
      <c r="IN30" s="276"/>
      <c r="IO30" s="276"/>
      <c r="IP30" s="276"/>
      <c r="IQ30" s="276"/>
      <c r="IR30" s="276"/>
      <c r="IS30" s="276"/>
      <c r="IT30" s="276"/>
      <c r="IU30" s="276"/>
      <c r="IV30" s="276"/>
      <c r="IW30" s="276"/>
      <c r="IX30" s="276"/>
      <c r="IY30" s="276"/>
      <c r="IZ30" s="276"/>
      <c r="JA30" s="276"/>
      <c r="JB30" s="276"/>
      <c r="JC30" s="276"/>
      <c r="JD30" s="276"/>
      <c r="JE30" s="276"/>
      <c r="JF30" s="276"/>
      <c r="JG30" s="276"/>
      <c r="JH30" s="276"/>
      <c r="JI30" s="276"/>
      <c r="JJ30" s="276"/>
      <c r="JK30" s="276"/>
      <c r="JL30" s="276"/>
      <c r="JM30" s="276"/>
      <c r="JN30" s="276"/>
      <c r="JO30" s="276"/>
      <c r="JP30" s="276"/>
      <c r="JQ30" s="276"/>
      <c r="JR30" s="276"/>
      <c r="JS30" s="276"/>
      <c r="JT30" s="276"/>
      <c r="JU30" s="276"/>
      <c r="JV30" s="276"/>
      <c r="JW30" s="276"/>
      <c r="JX30" s="276"/>
      <c r="JY30" s="276"/>
      <c r="JZ30" s="276"/>
      <c r="KA30" s="276"/>
      <c r="KB30" s="276"/>
      <c r="KC30" s="276"/>
      <c r="KD30" s="276"/>
      <c r="KE30" s="276"/>
      <c r="KF30" s="276"/>
      <c r="KG30" s="276"/>
      <c r="KH30" s="276"/>
      <c r="KI30" s="276"/>
      <c r="KJ30" s="276"/>
      <c r="KK30" s="276"/>
      <c r="KL30" s="276"/>
      <c r="KM30" s="276"/>
      <c r="KN30" s="276"/>
      <c r="KO30" s="276"/>
      <c r="KP30" s="276"/>
      <c r="KQ30" s="276"/>
      <c r="KR30" s="276"/>
      <c r="KS30" s="276"/>
      <c r="KT30" s="276"/>
      <c r="KU30" s="276"/>
      <c r="KV30" s="276"/>
      <c r="KW30" s="276"/>
      <c r="KX30" s="276"/>
      <c r="KY30" s="276"/>
      <c r="KZ30" s="276"/>
      <c r="LA30" s="276"/>
      <c r="LB30" s="276"/>
      <c r="LC30" s="276"/>
      <c r="LD30" s="276"/>
      <c r="LE30" s="276"/>
      <c r="LF30" s="276"/>
      <c r="LG30" s="276"/>
      <c r="LH30" s="276"/>
      <c r="LI30" s="276"/>
      <c r="LJ30" s="276"/>
      <c r="LK30" s="276"/>
      <c r="LL30" s="276"/>
      <c r="LM30" s="276"/>
      <c r="LN30" s="276"/>
      <c r="LO30" s="276"/>
      <c r="LP30" s="276"/>
      <c r="LQ30" s="276"/>
      <c r="LR30" s="276"/>
      <c r="LS30" s="276"/>
      <c r="LT30" s="276"/>
      <c r="LU30" s="276"/>
      <c r="LV30" s="276"/>
      <c r="LW30" s="276"/>
      <c r="LX30" s="276"/>
      <c r="LY30" s="276"/>
      <c r="LZ30" s="276"/>
      <c r="MA30" s="276"/>
      <c r="MB30" s="276"/>
      <c r="MC30" s="276"/>
      <c r="MD30" s="276"/>
      <c r="ME30" s="276"/>
      <c r="MF30" s="276"/>
      <c r="MG30" s="276"/>
      <c r="MH30" s="276"/>
      <c r="MI30" s="276"/>
      <c r="MJ30" s="276"/>
      <c r="MK30" s="276"/>
      <c r="ML30" s="276"/>
      <c r="MM30" s="276"/>
      <c r="MN30" s="276"/>
      <c r="MO30" s="276"/>
      <c r="MP30" s="276"/>
      <c r="MQ30" s="276"/>
      <c r="MR30" s="276"/>
      <c r="MS30" s="276"/>
      <c r="MT30" s="276"/>
      <c r="MU30" s="276"/>
      <c r="MV30" s="276"/>
      <c r="MW30" s="276"/>
      <c r="MX30" s="276"/>
      <c r="MY30" s="276"/>
      <c r="MZ30" s="276"/>
      <c r="NA30" s="276"/>
      <c r="NB30" s="276"/>
      <c r="NC30" s="276"/>
      <c r="ND30" s="276"/>
      <c r="NE30" s="276"/>
      <c r="NF30" s="276"/>
      <c r="NG30" s="276"/>
      <c r="NH30" s="276"/>
      <c r="NI30" s="276"/>
      <c r="NJ30" s="276"/>
      <c r="NK30" s="276"/>
      <c r="NL30" s="276"/>
      <c r="NM30" s="276"/>
      <c r="NN30" s="276"/>
      <c r="NO30" s="276"/>
      <c r="NP30" s="276"/>
      <c r="NQ30" s="276"/>
      <c r="NR30" s="276"/>
      <c r="NS30" s="276"/>
      <c r="NT30" s="276"/>
      <c r="NU30" s="276"/>
      <c r="NV30" s="276"/>
      <c r="NW30" s="276"/>
      <c r="NX30" s="276"/>
      <c r="NY30" s="276"/>
      <c r="NZ30" s="276"/>
      <c r="OA30" s="276"/>
      <c r="OB30" s="276"/>
      <c r="OC30" s="276"/>
      <c r="OD30" s="276"/>
      <c r="OE30" s="276"/>
      <c r="OF30" s="276"/>
      <c r="OG30" s="276"/>
      <c r="OH30" s="276"/>
      <c r="OI30" s="276"/>
      <c r="OJ30" s="276"/>
      <c r="OK30" s="276"/>
      <c r="OL30" s="276"/>
      <c r="OM30" s="276"/>
      <c r="ON30" s="276"/>
      <c r="OO30" s="276"/>
      <c r="OP30" s="276"/>
      <c r="OQ30" s="276"/>
      <c r="OR30" s="276"/>
      <c r="OS30" s="276"/>
      <c r="OT30" s="276"/>
      <c r="OU30" s="276"/>
      <c r="OV30" s="276"/>
      <c r="OW30" s="276"/>
      <c r="OX30" s="276"/>
      <c r="OY30" s="276"/>
      <c r="OZ30" s="276"/>
      <c r="PA30" s="276"/>
      <c r="PB30" s="276"/>
      <c r="PC30" s="276"/>
      <c r="PD30" s="276"/>
      <c r="PE30" s="276"/>
      <c r="PF30" s="276"/>
      <c r="PG30" s="276"/>
      <c r="PH30" s="276"/>
      <c r="PI30" s="276"/>
      <c r="PJ30" s="276"/>
      <c r="PK30" s="276"/>
      <c r="PL30" s="276"/>
      <c r="PM30" s="276"/>
      <c r="PN30" s="276"/>
      <c r="PO30" s="276"/>
      <c r="PP30" s="276"/>
      <c r="PQ30" s="276"/>
      <c r="PR30" s="276"/>
      <c r="PS30" s="276"/>
      <c r="PT30" s="276"/>
      <c r="PU30" s="276"/>
      <c r="PV30" s="276"/>
      <c r="PW30" s="276"/>
      <c r="PX30" s="276"/>
      <c r="PY30" s="276"/>
      <c r="PZ30" s="276"/>
      <c r="QA30" s="276"/>
      <c r="QB30" s="276"/>
      <c r="QC30" s="276"/>
      <c r="QD30" s="276"/>
      <c r="QE30" s="276"/>
      <c r="QF30" s="276"/>
      <c r="QG30" s="276"/>
      <c r="QH30" s="276"/>
      <c r="QI30" s="276"/>
      <c r="QJ30" s="276"/>
      <c r="QK30" s="276"/>
      <c r="QL30" s="276"/>
      <c r="QM30" s="276"/>
      <c r="QN30" s="276"/>
      <c r="QO30" s="276"/>
      <c r="QP30" s="276"/>
      <c r="QQ30" s="276"/>
      <c r="QR30" s="276"/>
      <c r="QS30" s="276"/>
      <c r="QT30" s="276"/>
      <c r="QU30" s="276"/>
      <c r="QV30" s="276"/>
      <c r="QW30" s="276"/>
      <c r="QX30" s="276"/>
      <c r="QY30" s="276"/>
      <c r="QZ30" s="276"/>
      <c r="RA30" s="276"/>
      <c r="RB30" s="276"/>
      <c r="RC30" s="276"/>
      <c r="RD30" s="276"/>
      <c r="RE30" s="276"/>
      <c r="RF30" s="276"/>
      <c r="RG30" s="276"/>
      <c r="RH30" s="276"/>
      <c r="RI30" s="276"/>
      <c r="RJ30" s="276"/>
      <c r="RK30" s="276"/>
      <c r="RL30" s="276"/>
      <c r="RM30" s="276"/>
      <c r="RN30" s="276"/>
      <c r="RO30" s="276"/>
      <c r="RP30" s="276"/>
      <c r="RQ30" s="276"/>
      <c r="RR30" s="276"/>
      <c r="RS30" s="276"/>
      <c r="RT30" s="276"/>
      <c r="RU30" s="276"/>
      <c r="RV30" s="276"/>
      <c r="RW30" s="276"/>
      <c r="RX30" s="276"/>
      <c r="RY30" s="276"/>
      <c r="RZ30" s="276"/>
      <c r="SA30" s="276"/>
      <c r="SB30" s="276"/>
      <c r="SC30" s="276"/>
      <c r="SD30" s="276"/>
      <c r="SE30" s="276"/>
      <c r="SF30" s="276"/>
      <c r="SG30" s="276"/>
      <c r="SH30" s="276"/>
      <c r="SI30" s="276"/>
      <c r="SJ30" s="276"/>
      <c r="SK30" s="276"/>
      <c r="SL30" s="276"/>
      <c r="SM30" s="276"/>
      <c r="SN30" s="276"/>
      <c r="SO30" s="276"/>
      <c r="SP30" s="276"/>
      <c r="SQ30" s="276"/>
      <c r="SR30" s="276"/>
      <c r="SS30" s="276"/>
      <c r="ST30" s="276"/>
      <c r="SU30" s="276"/>
      <c r="SV30" s="276"/>
      <c r="SW30" s="276"/>
      <c r="SX30" s="276"/>
      <c r="SY30" s="276"/>
      <c r="SZ30" s="276"/>
      <c r="TA30" s="276"/>
      <c r="TB30" s="276"/>
      <c r="TC30" s="276"/>
      <c r="TD30" s="276"/>
      <c r="TE30" s="276"/>
      <c r="TF30" s="276"/>
      <c r="TG30" s="276"/>
      <c r="TH30" s="276"/>
      <c r="TI30" s="276"/>
      <c r="TJ30" s="276"/>
      <c r="TK30" s="276"/>
      <c r="TL30" s="276"/>
      <c r="TM30" s="276"/>
      <c r="TN30" s="276"/>
      <c r="TO30" s="276"/>
      <c r="TP30" s="276"/>
      <c r="TQ30" s="276"/>
      <c r="TR30" s="276"/>
      <c r="TS30" s="276"/>
      <c r="TT30" s="276"/>
      <c r="TU30" s="276"/>
      <c r="TV30" s="276"/>
      <c r="TW30" s="276"/>
      <c r="TX30" s="276"/>
      <c r="TY30" s="276"/>
      <c r="TZ30" s="276"/>
      <c r="UA30" s="276"/>
      <c r="UB30" s="276"/>
      <c r="UC30" s="276"/>
      <c r="UD30" s="276"/>
      <c r="UE30" s="276"/>
      <c r="UF30" s="276"/>
      <c r="UG30" s="276"/>
      <c r="UH30" s="276"/>
      <c r="UI30" s="276"/>
      <c r="UJ30" s="276"/>
      <c r="UK30" s="276"/>
      <c r="UL30" s="276"/>
      <c r="UM30" s="276"/>
      <c r="UN30" s="276"/>
      <c r="UO30" s="276"/>
      <c r="UP30" s="276"/>
      <c r="UQ30" s="276"/>
      <c r="UR30" s="276"/>
      <c r="US30" s="276"/>
      <c r="UT30" s="276"/>
      <c r="UU30" s="276"/>
      <c r="UV30" s="276"/>
      <c r="UW30" s="276"/>
      <c r="UX30" s="276"/>
      <c r="UY30" s="276"/>
      <c r="UZ30" s="276"/>
      <c r="VA30" s="276"/>
      <c r="VB30" s="276"/>
      <c r="VC30" s="276"/>
      <c r="VD30" s="276"/>
      <c r="VE30" s="276"/>
      <c r="VF30" s="276"/>
      <c r="VG30" s="276"/>
      <c r="VH30" s="276"/>
      <c r="VI30" s="276"/>
      <c r="VJ30" s="276"/>
      <c r="VK30" s="276"/>
      <c r="VL30" s="276"/>
      <c r="VM30" s="276"/>
      <c r="VN30" s="276"/>
      <c r="VO30" s="276"/>
      <c r="VP30" s="276"/>
      <c r="VQ30" s="276"/>
      <c r="VR30" s="276"/>
      <c r="VS30" s="276"/>
      <c r="VT30" s="276"/>
      <c r="VU30" s="276"/>
      <c r="VV30" s="276"/>
      <c r="VW30" s="276"/>
      <c r="VX30" s="276"/>
      <c r="VY30" s="276"/>
      <c r="VZ30" s="276"/>
      <c r="WA30" s="276"/>
      <c r="WB30" s="276"/>
      <c r="WC30" s="276"/>
      <c r="WD30" s="276"/>
      <c r="WE30" s="276"/>
      <c r="WF30" s="276"/>
      <c r="WG30" s="276"/>
      <c r="WH30" s="276"/>
      <c r="WI30" s="276"/>
      <c r="WJ30" s="276"/>
      <c r="WK30" s="276"/>
      <c r="WL30" s="276"/>
      <c r="WM30" s="276"/>
      <c r="WN30" s="276"/>
      <c r="WO30" s="276"/>
      <c r="WP30" s="276"/>
      <c r="WQ30" s="276"/>
      <c r="WR30" s="276"/>
      <c r="WS30" s="276"/>
      <c r="WT30" s="276"/>
      <c r="WU30" s="276"/>
      <c r="WV30" s="276"/>
      <c r="WW30" s="276"/>
      <c r="WX30" s="276"/>
      <c r="WY30" s="276"/>
      <c r="WZ30" s="276"/>
      <c r="XA30" s="276"/>
      <c r="XB30" s="276"/>
      <c r="XC30" s="276"/>
      <c r="XD30" s="276"/>
      <c r="XE30" s="276"/>
      <c r="XF30" s="276"/>
      <c r="XG30" s="276"/>
      <c r="XH30" s="276"/>
      <c r="XI30" s="276"/>
      <c r="XJ30" s="276"/>
      <c r="XK30" s="276"/>
      <c r="XL30" s="276"/>
      <c r="XM30" s="276"/>
      <c r="XN30" s="276"/>
      <c r="XO30" s="276"/>
      <c r="XP30" s="276"/>
      <c r="XQ30" s="276"/>
      <c r="XR30" s="276"/>
      <c r="XS30" s="276"/>
      <c r="XT30" s="276"/>
      <c r="XU30" s="276"/>
      <c r="XV30" s="276"/>
      <c r="XW30" s="276"/>
      <c r="XX30" s="276"/>
      <c r="XY30" s="276"/>
      <c r="XZ30" s="276"/>
      <c r="YA30" s="276"/>
      <c r="YB30" s="276"/>
      <c r="YC30" s="276"/>
      <c r="YD30" s="276"/>
      <c r="YE30" s="276"/>
      <c r="YF30" s="276"/>
      <c r="YG30" s="276"/>
      <c r="YH30" s="276"/>
      <c r="YI30" s="276"/>
      <c r="YJ30" s="276"/>
      <c r="YK30" s="276"/>
      <c r="YL30" s="276"/>
      <c r="YM30" s="276"/>
      <c r="YN30" s="276"/>
      <c r="YO30" s="276"/>
      <c r="YP30" s="276"/>
      <c r="YQ30" s="276"/>
      <c r="YR30" s="276"/>
      <c r="YS30" s="276"/>
      <c r="YT30" s="276"/>
      <c r="YU30" s="276"/>
      <c r="YV30" s="276"/>
      <c r="YW30" s="276"/>
      <c r="YX30" s="276"/>
      <c r="YY30" s="276"/>
      <c r="YZ30" s="276"/>
      <c r="ZA30" s="276"/>
      <c r="ZB30" s="276"/>
      <c r="ZC30" s="276"/>
      <c r="ZD30" s="276"/>
      <c r="ZE30" s="276"/>
      <c r="ZF30" s="276"/>
      <c r="ZG30" s="276"/>
      <c r="ZH30" s="276"/>
      <c r="ZI30" s="276"/>
      <c r="ZJ30" s="276"/>
      <c r="ZK30" s="276"/>
      <c r="ZL30" s="276"/>
      <c r="ZM30" s="276"/>
      <c r="ZN30" s="276"/>
      <c r="ZO30" s="276"/>
      <c r="ZP30" s="276"/>
      <c r="ZQ30" s="276"/>
      <c r="ZR30" s="276"/>
      <c r="ZS30" s="276"/>
      <c r="ZT30" s="276"/>
      <c r="ZU30" s="276"/>
      <c r="ZV30" s="276"/>
      <c r="ZW30" s="276"/>
      <c r="ZX30" s="276"/>
      <c r="ZY30" s="276"/>
      <c r="ZZ30" s="276"/>
      <c r="AAA30" s="276"/>
      <c r="AAB30" s="276"/>
      <c r="AAC30" s="276"/>
      <c r="AAD30" s="276"/>
      <c r="AAE30" s="276"/>
      <c r="AAF30" s="276"/>
      <c r="AAG30" s="276"/>
      <c r="AAH30" s="276"/>
      <c r="AAI30" s="276"/>
      <c r="AAJ30" s="276"/>
      <c r="AAK30" s="276"/>
      <c r="AAL30" s="276"/>
      <c r="AAM30" s="276"/>
      <c r="AAN30" s="276"/>
      <c r="AAO30" s="276"/>
      <c r="AAP30" s="276"/>
      <c r="AAQ30" s="276"/>
      <c r="AAR30" s="276"/>
      <c r="AAS30" s="276"/>
      <c r="AAT30" s="276"/>
      <c r="AAU30" s="276"/>
      <c r="AAV30" s="276"/>
      <c r="AAW30" s="276"/>
      <c r="AAX30" s="276"/>
      <c r="AAY30" s="276"/>
      <c r="AAZ30" s="276"/>
      <c r="ABA30" s="276"/>
      <c r="ABB30" s="276"/>
      <c r="ABC30" s="276"/>
      <c r="ABD30" s="276"/>
      <c r="ABE30" s="276"/>
      <c r="ABF30" s="276"/>
      <c r="ABG30" s="276"/>
      <c r="ABH30" s="276"/>
      <c r="ABI30" s="276"/>
      <c r="ABJ30" s="276"/>
      <c r="ABK30" s="276"/>
      <c r="ABL30" s="276"/>
      <c r="ABM30" s="276"/>
      <c r="ABN30" s="276"/>
      <c r="ABO30" s="276"/>
      <c r="ABP30" s="276"/>
      <c r="ABQ30" s="276"/>
      <c r="ABR30" s="276"/>
      <c r="ABS30" s="276"/>
      <c r="ABT30" s="276"/>
      <c r="ABU30" s="276"/>
      <c r="ABV30" s="276"/>
      <c r="ABW30" s="276"/>
      <c r="ABX30" s="276"/>
      <c r="ABY30" s="276"/>
      <c r="ABZ30" s="276"/>
      <c r="ACA30" s="276"/>
      <c r="ACB30" s="276"/>
      <c r="ACC30" s="276"/>
      <c r="ACD30" s="276"/>
      <c r="ACE30" s="276"/>
      <c r="ACF30" s="276"/>
      <c r="ACG30" s="276"/>
      <c r="ACH30" s="276"/>
      <c r="ACI30" s="276"/>
      <c r="ACJ30" s="276"/>
      <c r="ACK30" s="276"/>
      <c r="ACL30" s="276"/>
      <c r="ACM30" s="276"/>
      <c r="ACN30" s="276"/>
      <c r="ACO30" s="276"/>
      <c r="ACP30" s="276"/>
      <c r="ACQ30" s="276"/>
      <c r="ACR30" s="276"/>
      <c r="ACS30" s="276"/>
      <c r="ACT30" s="276"/>
      <c r="ACU30" s="276"/>
      <c r="ACV30" s="276"/>
      <c r="ACW30" s="276"/>
      <c r="ACX30" s="276"/>
      <c r="ACY30" s="276"/>
      <c r="ACZ30" s="276"/>
      <c r="ADA30" s="276"/>
      <c r="ADB30" s="276"/>
      <c r="ADC30" s="276"/>
      <c r="ADD30" s="276"/>
      <c r="ADE30" s="276"/>
      <c r="ADF30" s="276"/>
      <c r="ADG30" s="276"/>
      <c r="ADH30" s="276"/>
      <c r="ADI30" s="276"/>
      <c r="ADJ30" s="276"/>
      <c r="ADK30" s="276"/>
      <c r="ADL30" s="276"/>
      <c r="ADM30" s="276"/>
      <c r="ADN30" s="276"/>
      <c r="ADO30" s="276"/>
      <c r="ADP30" s="276"/>
      <c r="ADQ30" s="276"/>
      <c r="ADR30" s="276"/>
      <c r="ADS30" s="276"/>
      <c r="ADT30" s="276"/>
      <c r="ADU30" s="276"/>
      <c r="ADV30" s="276"/>
      <c r="ADW30" s="276"/>
      <c r="ADX30" s="276"/>
      <c r="ADY30" s="276"/>
      <c r="ADZ30" s="276"/>
      <c r="AEA30" s="276"/>
      <c r="AEB30" s="276"/>
      <c r="AEC30" s="276"/>
      <c r="AED30" s="276"/>
      <c r="AEE30" s="276"/>
      <c r="AEF30" s="276"/>
      <c r="AEG30" s="276"/>
      <c r="AEH30" s="276"/>
      <c r="AEI30" s="276"/>
      <c r="AEJ30" s="276"/>
      <c r="AEK30" s="276"/>
      <c r="AEL30" s="276"/>
      <c r="AEM30" s="276"/>
      <c r="AEN30" s="276"/>
      <c r="AEO30" s="276"/>
      <c r="AEP30" s="276"/>
      <c r="AEQ30" s="276"/>
      <c r="AER30" s="276"/>
      <c r="AES30" s="276"/>
      <c r="AET30" s="276"/>
      <c r="AEU30" s="276"/>
      <c r="AEV30" s="276"/>
      <c r="AEW30" s="276"/>
      <c r="AEX30" s="276"/>
      <c r="AEY30" s="276"/>
      <c r="AEZ30" s="276"/>
      <c r="AFA30" s="276"/>
      <c r="AFB30" s="276"/>
      <c r="AFC30" s="276"/>
      <c r="AFD30" s="276"/>
      <c r="AFE30" s="276"/>
      <c r="AFF30" s="276"/>
      <c r="AFG30" s="276"/>
      <c r="AFH30" s="276"/>
      <c r="AFI30" s="276"/>
      <c r="AFJ30" s="276"/>
      <c r="AFK30" s="276"/>
      <c r="AFL30" s="276"/>
      <c r="AFM30" s="276"/>
      <c r="AFN30" s="276"/>
      <c r="AFO30" s="276"/>
      <c r="AFP30" s="276"/>
      <c r="AFQ30" s="276"/>
      <c r="AFR30" s="276"/>
      <c r="AFS30" s="276"/>
      <c r="AFT30" s="276"/>
      <c r="AFU30" s="276"/>
      <c r="AFV30" s="276"/>
      <c r="AFW30" s="276"/>
      <c r="AFX30" s="276"/>
      <c r="AFY30" s="276"/>
      <c r="AFZ30" s="276"/>
      <c r="AGA30" s="276"/>
      <c r="AGB30" s="276"/>
      <c r="AGC30" s="276"/>
      <c r="AGD30" s="276"/>
      <c r="AGE30" s="276"/>
      <c r="AGF30" s="276"/>
      <c r="AGG30" s="276"/>
      <c r="AGH30" s="276"/>
      <c r="AGI30" s="276"/>
      <c r="AGJ30" s="276"/>
      <c r="AGK30" s="276"/>
      <c r="AGL30" s="276"/>
      <c r="AGM30" s="276"/>
      <c r="AGN30" s="276"/>
      <c r="AGO30" s="276"/>
      <c r="AGP30" s="276"/>
      <c r="AGQ30" s="276"/>
      <c r="AGR30" s="276"/>
      <c r="AGS30" s="276"/>
      <c r="AGT30" s="276"/>
      <c r="AGU30" s="276"/>
      <c r="AGV30" s="276"/>
      <c r="AGW30" s="276"/>
      <c r="AGX30" s="276"/>
      <c r="AGY30" s="276"/>
      <c r="AGZ30" s="276"/>
      <c r="AHA30" s="276"/>
      <c r="AHB30" s="276"/>
      <c r="AHC30" s="276"/>
      <c r="AHD30" s="276"/>
      <c r="AHE30" s="276"/>
      <c r="AHF30" s="276"/>
      <c r="AHG30" s="276"/>
      <c r="AHH30" s="276"/>
      <c r="AHI30" s="276"/>
      <c r="AHJ30" s="276"/>
      <c r="AHK30" s="276"/>
      <c r="AHL30" s="276"/>
      <c r="AHM30" s="276"/>
      <c r="AHN30" s="276"/>
      <c r="AHO30" s="276"/>
      <c r="AHP30" s="276"/>
      <c r="AHQ30" s="276"/>
      <c r="AHR30" s="276"/>
      <c r="AHS30" s="276"/>
      <c r="AHT30" s="276"/>
      <c r="AHU30" s="276"/>
      <c r="AHV30" s="276"/>
      <c r="AHW30" s="276"/>
      <c r="AHX30" s="276"/>
      <c r="AHY30" s="276"/>
      <c r="AHZ30" s="276"/>
      <c r="AIA30" s="276"/>
      <c r="AIB30" s="276"/>
      <c r="AIC30" s="276"/>
      <c r="AID30" s="276"/>
      <c r="AIE30" s="276"/>
      <c r="AIF30" s="276"/>
      <c r="AIG30" s="276"/>
      <c r="AIH30" s="276"/>
      <c r="AII30" s="276"/>
      <c r="AIJ30" s="276"/>
      <c r="AIK30" s="276"/>
      <c r="AIL30" s="276"/>
      <c r="AIM30" s="276"/>
      <c r="AIN30" s="276"/>
      <c r="AIO30" s="276"/>
      <c r="AIP30" s="276"/>
      <c r="AIQ30" s="276"/>
      <c r="AIR30" s="276"/>
      <c r="AIS30" s="276"/>
      <c r="AIT30" s="276"/>
      <c r="AIU30" s="276"/>
      <c r="AIV30" s="276"/>
      <c r="AIW30" s="276"/>
      <c r="AIX30" s="276"/>
      <c r="AIY30" s="276"/>
      <c r="AIZ30" s="276"/>
      <c r="AJA30" s="276"/>
      <c r="AJB30" s="276"/>
      <c r="AJC30" s="276"/>
      <c r="AJD30" s="276"/>
      <c r="AJE30" s="276"/>
      <c r="AJF30" s="276"/>
      <c r="AJG30" s="276"/>
      <c r="AJH30" s="276"/>
      <c r="AJI30" s="276"/>
      <c r="AJJ30" s="276"/>
      <c r="AJK30" s="276"/>
      <c r="AJL30" s="276"/>
      <c r="AJM30" s="276"/>
      <c r="AJN30" s="276"/>
      <c r="AJO30" s="276"/>
      <c r="AJP30" s="276"/>
      <c r="AJQ30" s="276"/>
      <c r="AJR30" s="276"/>
      <c r="AJS30" s="276"/>
      <c r="AJT30" s="276"/>
      <c r="AJU30" s="276"/>
      <c r="AJV30" s="276"/>
      <c r="AJW30" s="276"/>
      <c r="AJX30" s="276"/>
      <c r="AJY30" s="276"/>
      <c r="AJZ30" s="276"/>
      <c r="AKA30" s="276"/>
      <c r="AKB30" s="276"/>
      <c r="AKC30" s="276"/>
      <c r="AKD30" s="276"/>
      <c r="AKE30" s="276"/>
      <c r="AKF30" s="276"/>
      <c r="AKG30" s="276"/>
      <c r="AKH30" s="276"/>
      <c r="AKI30" s="276"/>
      <c r="AKJ30" s="276"/>
      <c r="AKK30" s="276"/>
      <c r="AKL30" s="276"/>
      <c r="AKM30" s="276"/>
      <c r="AKN30" s="276"/>
      <c r="AKO30" s="276"/>
      <c r="AKP30" s="276"/>
      <c r="AKQ30" s="276"/>
      <c r="AKR30" s="276"/>
      <c r="AKS30" s="276"/>
      <c r="AKT30" s="276"/>
      <c r="AKU30" s="276"/>
      <c r="AKV30" s="276"/>
      <c r="AKW30" s="276"/>
      <c r="AKX30" s="276"/>
      <c r="AKY30" s="276"/>
      <c r="AKZ30" s="276"/>
      <c r="ALA30" s="276"/>
      <c r="ALB30" s="276"/>
      <c r="ALC30" s="276"/>
      <c r="ALD30" s="276"/>
      <c r="ALE30" s="276"/>
      <c r="ALF30" s="276"/>
      <c r="ALG30" s="276"/>
      <c r="ALH30" s="276"/>
      <c r="ALI30" s="276"/>
      <c r="ALJ30" s="276"/>
      <c r="ALK30" s="276"/>
      <c r="ALL30" s="276"/>
      <c r="ALM30" s="276"/>
      <c r="ALN30" s="276"/>
      <c r="ALO30" s="276"/>
      <c r="ALP30" s="276"/>
      <c r="ALQ30" s="276"/>
      <c r="ALR30" s="276"/>
      <c r="ALS30" s="276"/>
      <c r="ALT30" s="276"/>
      <c r="ALU30" s="276"/>
      <c r="ALV30" s="276"/>
      <c r="ALW30" s="276"/>
      <c r="ALX30" s="276"/>
      <c r="ALY30" s="276"/>
      <c r="ALZ30" s="276"/>
      <c r="AMA30" s="276"/>
      <c r="AMB30" s="276"/>
      <c r="AMC30" s="276"/>
      <c r="AMD30" s="276"/>
      <c r="AME30" s="276"/>
      <c r="AMF30" s="276"/>
      <c r="AMG30" s="276"/>
      <c r="AMH30" s="276"/>
      <c r="AMI30" s="276"/>
      <c r="AMJ30" s="276"/>
    </row>
    <row r="31" customFormat="false" ht="17.25" hidden="false" customHeight="true" outlineLevel="0" collapsed="false">
      <c r="A31" s="277" t="s">
        <v>440</v>
      </c>
      <c r="B31" s="278"/>
      <c r="C31" s="278"/>
      <c r="D31" s="279" t="n">
        <v>-1422347</v>
      </c>
      <c r="E31" s="278"/>
      <c r="F31" s="279" t="n">
        <v>-2780203</v>
      </c>
      <c r="G31" s="279" t="n">
        <v>-851995</v>
      </c>
      <c r="H31" s="277" t="s">
        <v>440</v>
      </c>
      <c r="I31" s="279" t="n">
        <v>-299290</v>
      </c>
      <c r="J31" s="279" t="n">
        <v>-264170</v>
      </c>
      <c r="K31" s="279" t="n">
        <v>-670638</v>
      </c>
      <c r="L31" s="279" t="n">
        <v>-799680</v>
      </c>
      <c r="M31" s="279" t="n">
        <v>-187450</v>
      </c>
      <c r="N31" s="279" t="n">
        <v>-900000</v>
      </c>
      <c r="O31" s="278" t="n">
        <v>-17000</v>
      </c>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c r="CH31" s="252"/>
      <c r="CI31" s="252"/>
      <c r="CJ31" s="252"/>
      <c r="CK31" s="252"/>
      <c r="CL31" s="252"/>
      <c r="CM31" s="252"/>
      <c r="CN31" s="252"/>
      <c r="CO31" s="252"/>
      <c r="CP31" s="252"/>
      <c r="CQ31" s="252"/>
      <c r="CR31" s="252"/>
      <c r="CS31" s="252"/>
      <c r="CT31" s="252"/>
      <c r="CU31" s="252"/>
      <c r="CV31" s="252"/>
      <c r="CW31" s="252"/>
      <c r="CX31" s="252"/>
      <c r="CY31" s="252"/>
      <c r="CZ31" s="252"/>
      <c r="DA31" s="252"/>
      <c r="DB31" s="252"/>
      <c r="DC31" s="252"/>
      <c r="DD31" s="252"/>
      <c r="DE31" s="252"/>
      <c r="DF31" s="252"/>
      <c r="DG31" s="252"/>
      <c r="DH31" s="252"/>
      <c r="DI31" s="252"/>
      <c r="DJ31" s="252"/>
      <c r="DK31" s="252"/>
      <c r="DL31" s="252"/>
      <c r="DM31" s="252"/>
      <c r="DN31" s="252"/>
      <c r="DO31" s="252"/>
      <c r="DP31" s="252"/>
      <c r="DQ31" s="252"/>
      <c r="DR31" s="252"/>
      <c r="DS31" s="252"/>
      <c r="DT31" s="252"/>
      <c r="DU31" s="252"/>
      <c r="DV31" s="252"/>
      <c r="DW31" s="252"/>
      <c r="DX31" s="252"/>
      <c r="DY31" s="252"/>
      <c r="DZ31" s="252"/>
      <c r="EA31" s="252"/>
      <c r="EB31" s="252"/>
      <c r="EC31" s="252"/>
      <c r="ED31" s="252"/>
      <c r="EE31" s="252"/>
      <c r="EF31" s="252"/>
      <c r="EG31" s="252"/>
      <c r="EH31" s="252"/>
      <c r="EI31" s="252"/>
      <c r="EJ31" s="252"/>
      <c r="EK31" s="252"/>
      <c r="EL31" s="252"/>
      <c r="EM31" s="252"/>
      <c r="EN31" s="252"/>
      <c r="EO31" s="252"/>
      <c r="EP31" s="252"/>
      <c r="EQ31" s="252"/>
      <c r="ER31" s="252"/>
      <c r="ES31" s="252"/>
      <c r="ET31" s="252"/>
      <c r="EU31" s="252"/>
      <c r="EV31" s="252"/>
      <c r="EW31" s="252"/>
      <c r="EX31" s="252"/>
      <c r="EY31" s="252"/>
      <c r="EZ31" s="252"/>
      <c r="FA31" s="252"/>
      <c r="FB31" s="252"/>
      <c r="FC31" s="252"/>
      <c r="FD31" s="252"/>
      <c r="FE31" s="252"/>
      <c r="FF31" s="252"/>
      <c r="FG31" s="252"/>
      <c r="FH31" s="252"/>
      <c r="FI31" s="252"/>
      <c r="FJ31" s="252"/>
      <c r="FK31" s="252"/>
      <c r="FL31" s="252"/>
      <c r="FM31" s="252"/>
      <c r="FN31" s="252"/>
      <c r="FO31" s="252"/>
      <c r="FP31" s="252"/>
      <c r="FQ31" s="252"/>
      <c r="FR31" s="252"/>
      <c r="FS31" s="252"/>
      <c r="FT31" s="252"/>
      <c r="FU31" s="252"/>
      <c r="FV31" s="252"/>
      <c r="FW31" s="252"/>
      <c r="FX31" s="252"/>
      <c r="FY31" s="252"/>
      <c r="FZ31" s="252"/>
      <c r="GA31" s="252"/>
      <c r="GB31" s="252"/>
      <c r="GC31" s="252"/>
      <c r="GD31" s="252"/>
      <c r="GE31" s="252"/>
      <c r="GF31" s="252"/>
      <c r="GG31" s="252"/>
      <c r="GH31" s="252"/>
      <c r="GI31" s="252"/>
      <c r="GJ31" s="252"/>
      <c r="GK31" s="252"/>
      <c r="GL31" s="252"/>
      <c r="GM31" s="252"/>
      <c r="GN31" s="252"/>
      <c r="GO31" s="252"/>
      <c r="GP31" s="252"/>
      <c r="GQ31" s="252"/>
      <c r="GR31" s="252"/>
      <c r="GS31" s="252"/>
      <c r="GT31" s="252"/>
      <c r="GU31" s="252"/>
      <c r="GV31" s="252"/>
      <c r="GW31" s="252"/>
      <c r="GX31" s="252"/>
      <c r="GY31" s="252"/>
      <c r="GZ31" s="252"/>
      <c r="HA31" s="252"/>
      <c r="HB31" s="252"/>
      <c r="HC31" s="252"/>
      <c r="HD31" s="252"/>
      <c r="HE31" s="252"/>
      <c r="HF31" s="252"/>
      <c r="HG31" s="252"/>
      <c r="HH31" s="252"/>
      <c r="HI31" s="252"/>
      <c r="HJ31" s="252"/>
      <c r="HK31" s="252"/>
      <c r="HL31" s="252"/>
      <c r="HM31" s="252"/>
      <c r="HN31" s="252"/>
      <c r="HO31" s="252"/>
      <c r="HP31" s="252"/>
      <c r="HQ31" s="252"/>
      <c r="HR31" s="252"/>
      <c r="HS31" s="252"/>
      <c r="HT31" s="252"/>
      <c r="HU31" s="252"/>
      <c r="HV31" s="252"/>
      <c r="HW31" s="252"/>
      <c r="HX31" s="252"/>
      <c r="HY31" s="252"/>
      <c r="HZ31" s="252"/>
      <c r="IA31" s="252"/>
      <c r="IB31" s="252"/>
      <c r="IC31" s="252"/>
      <c r="ID31" s="252"/>
      <c r="IE31" s="252"/>
      <c r="IF31" s="252"/>
      <c r="IG31" s="252"/>
      <c r="IH31" s="252"/>
      <c r="II31" s="252"/>
      <c r="IJ31" s="252"/>
      <c r="IK31" s="252"/>
      <c r="IL31" s="252"/>
      <c r="IM31" s="252"/>
      <c r="IN31" s="252"/>
      <c r="IO31" s="252"/>
      <c r="IP31" s="252"/>
      <c r="IQ31" s="252"/>
      <c r="IR31" s="252"/>
      <c r="IS31" s="252"/>
      <c r="IT31" s="252"/>
      <c r="IU31" s="252"/>
      <c r="IV31" s="252"/>
      <c r="IW31" s="252"/>
      <c r="IX31" s="252"/>
      <c r="IY31" s="252"/>
      <c r="IZ31" s="252"/>
      <c r="JA31" s="252"/>
      <c r="JB31" s="252"/>
      <c r="JC31" s="252"/>
      <c r="JD31" s="252"/>
      <c r="JE31" s="252"/>
      <c r="JF31" s="252"/>
      <c r="JG31" s="252"/>
      <c r="JH31" s="252"/>
      <c r="JI31" s="252"/>
      <c r="JJ31" s="252"/>
      <c r="JK31" s="252"/>
      <c r="JL31" s="252"/>
      <c r="JM31" s="252"/>
      <c r="JN31" s="252"/>
      <c r="JO31" s="252"/>
      <c r="JP31" s="252"/>
      <c r="JQ31" s="252"/>
      <c r="JR31" s="252"/>
      <c r="JS31" s="252"/>
      <c r="JT31" s="252"/>
      <c r="JU31" s="252"/>
      <c r="JV31" s="252"/>
      <c r="JW31" s="252"/>
      <c r="JX31" s="252"/>
      <c r="JY31" s="252"/>
      <c r="JZ31" s="252"/>
      <c r="KA31" s="252"/>
      <c r="KB31" s="252"/>
      <c r="KC31" s="252"/>
      <c r="KD31" s="252"/>
      <c r="KE31" s="252"/>
      <c r="KF31" s="252"/>
      <c r="KG31" s="252"/>
      <c r="KH31" s="252"/>
      <c r="KI31" s="252"/>
      <c r="KJ31" s="252"/>
      <c r="KK31" s="252"/>
      <c r="KL31" s="252"/>
      <c r="KM31" s="252"/>
      <c r="KN31" s="252"/>
      <c r="KO31" s="252"/>
      <c r="KP31" s="252"/>
      <c r="KQ31" s="252"/>
      <c r="KR31" s="252"/>
      <c r="KS31" s="252"/>
      <c r="KT31" s="252"/>
      <c r="KU31" s="252"/>
      <c r="KV31" s="252"/>
      <c r="KW31" s="252"/>
      <c r="KX31" s="252"/>
      <c r="KY31" s="252"/>
      <c r="KZ31" s="252"/>
      <c r="LA31" s="252"/>
      <c r="LB31" s="252"/>
      <c r="LC31" s="252"/>
      <c r="LD31" s="252"/>
      <c r="LE31" s="252"/>
      <c r="LF31" s="252"/>
      <c r="LG31" s="252"/>
      <c r="LH31" s="252"/>
      <c r="LI31" s="252"/>
      <c r="LJ31" s="252"/>
      <c r="LK31" s="252"/>
      <c r="LL31" s="252"/>
      <c r="LM31" s="252"/>
      <c r="LN31" s="252"/>
      <c r="LO31" s="252"/>
      <c r="LP31" s="252"/>
      <c r="LQ31" s="252"/>
      <c r="LR31" s="252"/>
      <c r="LS31" s="252"/>
      <c r="LT31" s="252"/>
      <c r="LU31" s="252"/>
      <c r="LV31" s="252"/>
      <c r="LW31" s="252"/>
      <c r="LX31" s="252"/>
      <c r="LY31" s="252"/>
      <c r="LZ31" s="252"/>
      <c r="MA31" s="252"/>
      <c r="MB31" s="252"/>
      <c r="MC31" s="252"/>
      <c r="MD31" s="252"/>
      <c r="ME31" s="252"/>
      <c r="MF31" s="252"/>
      <c r="MG31" s="252"/>
      <c r="MH31" s="252"/>
      <c r="MI31" s="252"/>
      <c r="MJ31" s="252"/>
      <c r="MK31" s="252"/>
      <c r="ML31" s="252"/>
      <c r="MM31" s="252"/>
      <c r="MN31" s="252"/>
      <c r="MO31" s="252"/>
      <c r="MP31" s="252"/>
      <c r="MQ31" s="252"/>
      <c r="MR31" s="252"/>
      <c r="MS31" s="252"/>
      <c r="MT31" s="252"/>
      <c r="MU31" s="252"/>
      <c r="MV31" s="252"/>
      <c r="MW31" s="252"/>
      <c r="MX31" s="252"/>
      <c r="MY31" s="252"/>
      <c r="MZ31" s="252"/>
      <c r="NA31" s="252"/>
      <c r="NB31" s="252"/>
      <c r="NC31" s="252"/>
      <c r="ND31" s="252"/>
      <c r="NE31" s="252"/>
      <c r="NF31" s="252"/>
      <c r="NG31" s="252"/>
      <c r="NH31" s="252"/>
      <c r="NI31" s="252"/>
      <c r="NJ31" s="252"/>
      <c r="NK31" s="252"/>
      <c r="NL31" s="252"/>
      <c r="NM31" s="252"/>
      <c r="NN31" s="252"/>
      <c r="NO31" s="252"/>
      <c r="NP31" s="252"/>
      <c r="NQ31" s="252"/>
      <c r="NR31" s="252"/>
      <c r="NS31" s="252"/>
      <c r="NT31" s="252"/>
      <c r="NU31" s="252"/>
      <c r="NV31" s="252"/>
      <c r="NW31" s="252"/>
      <c r="NX31" s="252"/>
      <c r="NY31" s="252"/>
      <c r="NZ31" s="252"/>
      <c r="OA31" s="252"/>
      <c r="OB31" s="252"/>
      <c r="OC31" s="252"/>
      <c r="OD31" s="252"/>
      <c r="OE31" s="252"/>
      <c r="OF31" s="252"/>
      <c r="OG31" s="252"/>
      <c r="OH31" s="252"/>
      <c r="OI31" s="252"/>
      <c r="OJ31" s="252"/>
      <c r="OK31" s="252"/>
      <c r="OL31" s="252"/>
      <c r="OM31" s="252"/>
      <c r="ON31" s="252"/>
      <c r="OO31" s="252"/>
      <c r="OP31" s="252"/>
      <c r="OQ31" s="252"/>
      <c r="OR31" s="252"/>
      <c r="OS31" s="252"/>
      <c r="OT31" s="252"/>
      <c r="OU31" s="252"/>
      <c r="OV31" s="252"/>
      <c r="OW31" s="252"/>
      <c r="OX31" s="252"/>
      <c r="OY31" s="252"/>
      <c r="OZ31" s="252"/>
      <c r="PA31" s="252"/>
      <c r="PB31" s="252"/>
      <c r="PC31" s="252"/>
      <c r="PD31" s="252"/>
      <c r="PE31" s="252"/>
      <c r="PF31" s="252"/>
      <c r="PG31" s="252"/>
      <c r="PH31" s="252"/>
      <c r="PI31" s="252"/>
      <c r="PJ31" s="252"/>
      <c r="PK31" s="252"/>
      <c r="PL31" s="252"/>
      <c r="PM31" s="252"/>
      <c r="PN31" s="252"/>
      <c r="PO31" s="252"/>
      <c r="PP31" s="252"/>
      <c r="PQ31" s="252"/>
      <c r="PR31" s="252"/>
      <c r="PS31" s="252"/>
      <c r="PT31" s="252"/>
      <c r="PU31" s="252"/>
      <c r="PV31" s="252"/>
      <c r="PW31" s="252"/>
      <c r="PX31" s="252"/>
      <c r="PY31" s="252"/>
      <c r="PZ31" s="252"/>
      <c r="QA31" s="252"/>
      <c r="QB31" s="252"/>
      <c r="QC31" s="252"/>
      <c r="QD31" s="252"/>
      <c r="QE31" s="252"/>
      <c r="QF31" s="252"/>
      <c r="QG31" s="252"/>
      <c r="QH31" s="252"/>
      <c r="QI31" s="252"/>
      <c r="QJ31" s="252"/>
      <c r="QK31" s="252"/>
      <c r="QL31" s="252"/>
      <c r="QM31" s="252"/>
      <c r="QN31" s="252"/>
      <c r="QO31" s="252"/>
      <c r="QP31" s="252"/>
      <c r="QQ31" s="252"/>
      <c r="QR31" s="252"/>
      <c r="QS31" s="252"/>
      <c r="QT31" s="252"/>
      <c r="QU31" s="252"/>
      <c r="QV31" s="252"/>
      <c r="QW31" s="252"/>
      <c r="QX31" s="252"/>
      <c r="QY31" s="252"/>
      <c r="QZ31" s="252"/>
      <c r="RA31" s="252"/>
      <c r="RB31" s="252"/>
      <c r="RC31" s="252"/>
      <c r="RD31" s="252"/>
      <c r="RE31" s="252"/>
      <c r="RF31" s="252"/>
      <c r="RG31" s="252"/>
      <c r="RH31" s="252"/>
      <c r="RI31" s="252"/>
      <c r="RJ31" s="252"/>
      <c r="RK31" s="252"/>
      <c r="RL31" s="252"/>
      <c r="RM31" s="252"/>
      <c r="RN31" s="252"/>
      <c r="RO31" s="252"/>
      <c r="RP31" s="252"/>
      <c r="RQ31" s="252"/>
      <c r="RR31" s="252"/>
      <c r="RS31" s="252"/>
      <c r="RT31" s="252"/>
      <c r="RU31" s="252"/>
      <c r="RV31" s="252"/>
      <c r="RW31" s="252"/>
      <c r="RX31" s="252"/>
      <c r="RY31" s="252"/>
      <c r="RZ31" s="252"/>
      <c r="SA31" s="252"/>
      <c r="SB31" s="252"/>
      <c r="SC31" s="252"/>
      <c r="SD31" s="252"/>
      <c r="SE31" s="252"/>
      <c r="SF31" s="252"/>
      <c r="SG31" s="252"/>
      <c r="SH31" s="252"/>
      <c r="SI31" s="252"/>
      <c r="SJ31" s="252"/>
      <c r="SK31" s="252"/>
      <c r="SL31" s="252"/>
      <c r="SM31" s="252"/>
      <c r="SN31" s="252"/>
      <c r="SO31" s="252"/>
      <c r="SP31" s="252"/>
      <c r="SQ31" s="252"/>
      <c r="SR31" s="252"/>
      <c r="SS31" s="252"/>
      <c r="ST31" s="252"/>
      <c r="SU31" s="252"/>
      <c r="SV31" s="252"/>
      <c r="SW31" s="252"/>
      <c r="SX31" s="252"/>
      <c r="SY31" s="252"/>
      <c r="SZ31" s="252"/>
      <c r="TA31" s="252"/>
      <c r="TB31" s="252"/>
      <c r="TC31" s="252"/>
      <c r="TD31" s="252"/>
      <c r="TE31" s="252"/>
      <c r="TF31" s="252"/>
      <c r="TG31" s="252"/>
      <c r="TH31" s="252"/>
      <c r="TI31" s="252"/>
      <c r="TJ31" s="252"/>
      <c r="TK31" s="252"/>
      <c r="TL31" s="252"/>
      <c r="TM31" s="252"/>
      <c r="TN31" s="252"/>
      <c r="TO31" s="252"/>
      <c r="TP31" s="252"/>
      <c r="TQ31" s="252"/>
      <c r="TR31" s="252"/>
      <c r="TS31" s="252"/>
      <c r="TT31" s="252"/>
      <c r="TU31" s="252"/>
      <c r="TV31" s="252"/>
      <c r="TW31" s="252"/>
      <c r="TX31" s="252"/>
      <c r="TY31" s="252"/>
      <c r="TZ31" s="252"/>
      <c r="UA31" s="252"/>
      <c r="UB31" s="252"/>
      <c r="UC31" s="252"/>
      <c r="UD31" s="252"/>
      <c r="UE31" s="252"/>
      <c r="UF31" s="252"/>
      <c r="UG31" s="252"/>
      <c r="UH31" s="252"/>
      <c r="UI31" s="252"/>
      <c r="UJ31" s="252"/>
      <c r="UK31" s="252"/>
      <c r="UL31" s="252"/>
      <c r="UM31" s="252"/>
      <c r="UN31" s="252"/>
      <c r="UO31" s="252"/>
      <c r="UP31" s="252"/>
      <c r="UQ31" s="252"/>
      <c r="UR31" s="252"/>
      <c r="US31" s="252"/>
      <c r="UT31" s="252"/>
      <c r="UU31" s="252"/>
      <c r="UV31" s="252"/>
      <c r="UW31" s="252"/>
      <c r="UX31" s="252"/>
      <c r="UY31" s="252"/>
      <c r="UZ31" s="252"/>
      <c r="VA31" s="252"/>
      <c r="VB31" s="252"/>
      <c r="VC31" s="252"/>
      <c r="VD31" s="252"/>
      <c r="VE31" s="252"/>
      <c r="VF31" s="252"/>
      <c r="VG31" s="252"/>
      <c r="VH31" s="252"/>
      <c r="VI31" s="252"/>
      <c r="VJ31" s="252"/>
      <c r="VK31" s="252"/>
      <c r="VL31" s="252"/>
      <c r="VM31" s="252"/>
      <c r="VN31" s="252"/>
      <c r="VO31" s="252"/>
      <c r="VP31" s="252"/>
      <c r="VQ31" s="252"/>
      <c r="VR31" s="252"/>
      <c r="VS31" s="252"/>
      <c r="VT31" s="252"/>
      <c r="VU31" s="252"/>
      <c r="VV31" s="252"/>
      <c r="VW31" s="252"/>
      <c r="VX31" s="252"/>
      <c r="VY31" s="252"/>
      <c r="VZ31" s="252"/>
      <c r="WA31" s="252"/>
      <c r="WB31" s="252"/>
      <c r="WC31" s="252"/>
      <c r="WD31" s="252"/>
      <c r="WE31" s="252"/>
      <c r="WF31" s="252"/>
      <c r="WG31" s="252"/>
      <c r="WH31" s="252"/>
      <c r="WI31" s="252"/>
      <c r="WJ31" s="252"/>
      <c r="WK31" s="252"/>
      <c r="WL31" s="252"/>
      <c r="WM31" s="252"/>
      <c r="WN31" s="252"/>
      <c r="WO31" s="252"/>
      <c r="WP31" s="252"/>
      <c r="WQ31" s="252"/>
      <c r="WR31" s="252"/>
      <c r="WS31" s="252"/>
      <c r="WT31" s="252"/>
      <c r="WU31" s="252"/>
      <c r="WV31" s="252"/>
      <c r="WW31" s="252"/>
      <c r="WX31" s="252"/>
      <c r="WY31" s="252"/>
      <c r="WZ31" s="252"/>
      <c r="XA31" s="252"/>
      <c r="XB31" s="252"/>
      <c r="XC31" s="252"/>
      <c r="XD31" s="252"/>
      <c r="XE31" s="252"/>
      <c r="XF31" s="252"/>
      <c r="XG31" s="252"/>
      <c r="XH31" s="252"/>
      <c r="XI31" s="252"/>
      <c r="XJ31" s="252"/>
      <c r="XK31" s="252"/>
      <c r="XL31" s="252"/>
      <c r="XM31" s="252"/>
      <c r="XN31" s="252"/>
      <c r="XO31" s="252"/>
      <c r="XP31" s="252"/>
      <c r="XQ31" s="252"/>
      <c r="XR31" s="252"/>
      <c r="XS31" s="252"/>
      <c r="XT31" s="252"/>
      <c r="XU31" s="252"/>
      <c r="XV31" s="252"/>
      <c r="XW31" s="252"/>
      <c r="XX31" s="252"/>
      <c r="XY31" s="252"/>
      <c r="XZ31" s="252"/>
      <c r="YA31" s="252"/>
      <c r="YB31" s="252"/>
      <c r="YC31" s="252"/>
      <c r="YD31" s="252"/>
      <c r="YE31" s="252"/>
      <c r="YF31" s="252"/>
      <c r="YG31" s="252"/>
      <c r="YH31" s="252"/>
      <c r="YI31" s="252"/>
      <c r="YJ31" s="252"/>
      <c r="YK31" s="252"/>
      <c r="YL31" s="252"/>
      <c r="YM31" s="252"/>
      <c r="YN31" s="252"/>
      <c r="YO31" s="252"/>
      <c r="YP31" s="252"/>
      <c r="YQ31" s="252"/>
      <c r="YR31" s="252"/>
      <c r="YS31" s="252"/>
      <c r="YT31" s="252"/>
      <c r="YU31" s="252"/>
      <c r="YV31" s="252"/>
      <c r="YW31" s="252"/>
      <c r="YX31" s="252"/>
      <c r="YY31" s="252"/>
      <c r="YZ31" s="252"/>
      <c r="ZA31" s="252"/>
      <c r="ZB31" s="252"/>
      <c r="ZC31" s="252"/>
      <c r="ZD31" s="252"/>
      <c r="ZE31" s="252"/>
      <c r="ZF31" s="252"/>
      <c r="ZG31" s="252"/>
      <c r="ZH31" s="252"/>
      <c r="ZI31" s="252"/>
      <c r="ZJ31" s="252"/>
      <c r="ZK31" s="252"/>
      <c r="ZL31" s="252"/>
      <c r="ZM31" s="252"/>
      <c r="ZN31" s="252"/>
      <c r="ZO31" s="252"/>
      <c r="ZP31" s="252"/>
      <c r="ZQ31" s="252"/>
      <c r="ZR31" s="252"/>
      <c r="ZS31" s="252"/>
      <c r="ZT31" s="252"/>
      <c r="ZU31" s="252"/>
      <c r="ZV31" s="252"/>
      <c r="ZW31" s="252"/>
      <c r="ZX31" s="252"/>
      <c r="ZY31" s="252"/>
      <c r="ZZ31" s="252"/>
      <c r="AAA31" s="252"/>
      <c r="AAB31" s="252"/>
      <c r="AAC31" s="252"/>
      <c r="AAD31" s="252"/>
      <c r="AAE31" s="252"/>
      <c r="AAF31" s="252"/>
      <c r="AAG31" s="252"/>
      <c r="AAH31" s="252"/>
      <c r="AAI31" s="252"/>
      <c r="AAJ31" s="252"/>
      <c r="AAK31" s="252"/>
      <c r="AAL31" s="252"/>
      <c r="AAM31" s="252"/>
      <c r="AAN31" s="252"/>
      <c r="AAO31" s="252"/>
      <c r="AAP31" s="252"/>
      <c r="AAQ31" s="252"/>
      <c r="AAR31" s="252"/>
      <c r="AAS31" s="252"/>
      <c r="AAT31" s="252"/>
      <c r="AAU31" s="252"/>
      <c r="AAV31" s="252"/>
      <c r="AAW31" s="252"/>
      <c r="AAX31" s="252"/>
      <c r="AAY31" s="252"/>
      <c r="AAZ31" s="252"/>
      <c r="ABA31" s="252"/>
      <c r="ABB31" s="252"/>
      <c r="ABC31" s="252"/>
      <c r="ABD31" s="252"/>
      <c r="ABE31" s="252"/>
      <c r="ABF31" s="252"/>
      <c r="ABG31" s="252"/>
      <c r="ABH31" s="252"/>
      <c r="ABI31" s="252"/>
      <c r="ABJ31" s="252"/>
      <c r="ABK31" s="252"/>
      <c r="ABL31" s="252"/>
      <c r="ABM31" s="252"/>
      <c r="ABN31" s="252"/>
      <c r="ABO31" s="252"/>
      <c r="ABP31" s="252"/>
      <c r="ABQ31" s="252"/>
      <c r="ABR31" s="252"/>
      <c r="ABS31" s="252"/>
      <c r="ABT31" s="252"/>
      <c r="ABU31" s="252"/>
      <c r="ABV31" s="252"/>
      <c r="ABW31" s="252"/>
      <c r="ABX31" s="252"/>
      <c r="ABY31" s="252"/>
      <c r="ABZ31" s="252"/>
      <c r="ACA31" s="252"/>
      <c r="ACB31" s="252"/>
      <c r="ACC31" s="252"/>
      <c r="ACD31" s="252"/>
      <c r="ACE31" s="252"/>
      <c r="ACF31" s="252"/>
      <c r="ACG31" s="252"/>
      <c r="ACH31" s="252"/>
      <c r="ACI31" s="252"/>
      <c r="ACJ31" s="252"/>
      <c r="ACK31" s="252"/>
      <c r="ACL31" s="252"/>
      <c r="ACM31" s="252"/>
      <c r="ACN31" s="252"/>
      <c r="ACO31" s="252"/>
      <c r="ACP31" s="252"/>
      <c r="ACQ31" s="252"/>
      <c r="ACR31" s="252"/>
      <c r="ACS31" s="252"/>
      <c r="ACT31" s="252"/>
      <c r="ACU31" s="252"/>
      <c r="ACV31" s="252"/>
      <c r="ACW31" s="252"/>
      <c r="ACX31" s="252"/>
      <c r="ACY31" s="252"/>
      <c r="ACZ31" s="252"/>
      <c r="ADA31" s="252"/>
      <c r="ADB31" s="252"/>
      <c r="ADC31" s="252"/>
      <c r="ADD31" s="252"/>
      <c r="ADE31" s="252"/>
      <c r="ADF31" s="252"/>
      <c r="ADG31" s="252"/>
      <c r="ADH31" s="252"/>
      <c r="ADI31" s="252"/>
      <c r="ADJ31" s="252"/>
      <c r="ADK31" s="252"/>
      <c r="ADL31" s="252"/>
      <c r="ADM31" s="252"/>
      <c r="ADN31" s="252"/>
      <c r="ADO31" s="252"/>
      <c r="ADP31" s="252"/>
      <c r="ADQ31" s="252"/>
      <c r="ADR31" s="252"/>
      <c r="ADS31" s="252"/>
      <c r="ADT31" s="252"/>
      <c r="ADU31" s="252"/>
      <c r="ADV31" s="252"/>
      <c r="ADW31" s="252"/>
      <c r="ADX31" s="252"/>
      <c r="ADY31" s="252"/>
      <c r="ADZ31" s="252"/>
      <c r="AEA31" s="252"/>
      <c r="AEB31" s="252"/>
      <c r="AEC31" s="252"/>
      <c r="AED31" s="252"/>
      <c r="AEE31" s="252"/>
      <c r="AEF31" s="252"/>
      <c r="AEG31" s="252"/>
      <c r="AEH31" s="252"/>
      <c r="AEI31" s="252"/>
      <c r="AEJ31" s="252"/>
      <c r="AEK31" s="252"/>
      <c r="AEL31" s="252"/>
      <c r="AEM31" s="252"/>
      <c r="AEN31" s="252"/>
      <c r="AEO31" s="252"/>
      <c r="AEP31" s="252"/>
      <c r="AEQ31" s="252"/>
      <c r="AER31" s="252"/>
      <c r="AES31" s="252"/>
      <c r="AET31" s="252"/>
      <c r="AEU31" s="252"/>
      <c r="AEV31" s="252"/>
      <c r="AEW31" s="252"/>
      <c r="AEX31" s="252"/>
      <c r="AEY31" s="252"/>
      <c r="AEZ31" s="252"/>
      <c r="AFA31" s="252"/>
      <c r="AFB31" s="252"/>
      <c r="AFC31" s="252"/>
      <c r="AFD31" s="252"/>
      <c r="AFE31" s="252"/>
      <c r="AFF31" s="252"/>
      <c r="AFG31" s="252"/>
      <c r="AFH31" s="252"/>
      <c r="AFI31" s="252"/>
      <c r="AFJ31" s="252"/>
      <c r="AFK31" s="252"/>
      <c r="AFL31" s="252"/>
      <c r="AFM31" s="252"/>
      <c r="AFN31" s="252"/>
      <c r="AFO31" s="252"/>
      <c r="AFP31" s="252"/>
      <c r="AFQ31" s="252"/>
      <c r="AFR31" s="252"/>
      <c r="AFS31" s="252"/>
      <c r="AFT31" s="252"/>
      <c r="AFU31" s="252"/>
      <c r="AFV31" s="252"/>
      <c r="AFW31" s="252"/>
      <c r="AFX31" s="252"/>
      <c r="AFY31" s="252"/>
      <c r="AFZ31" s="252"/>
      <c r="AGA31" s="252"/>
      <c r="AGB31" s="252"/>
      <c r="AGC31" s="252"/>
      <c r="AGD31" s="252"/>
      <c r="AGE31" s="252"/>
      <c r="AGF31" s="252"/>
      <c r="AGG31" s="252"/>
      <c r="AGH31" s="252"/>
      <c r="AGI31" s="252"/>
      <c r="AGJ31" s="252"/>
      <c r="AGK31" s="252"/>
      <c r="AGL31" s="252"/>
      <c r="AGM31" s="252"/>
      <c r="AGN31" s="252"/>
      <c r="AGO31" s="252"/>
      <c r="AGP31" s="252"/>
      <c r="AGQ31" s="252"/>
      <c r="AGR31" s="252"/>
      <c r="AGS31" s="252"/>
      <c r="AGT31" s="252"/>
      <c r="AGU31" s="252"/>
      <c r="AGV31" s="252"/>
      <c r="AGW31" s="252"/>
      <c r="AGX31" s="252"/>
      <c r="AGY31" s="252"/>
      <c r="AGZ31" s="252"/>
      <c r="AHA31" s="252"/>
      <c r="AHB31" s="252"/>
      <c r="AHC31" s="252"/>
      <c r="AHD31" s="252"/>
      <c r="AHE31" s="252"/>
      <c r="AHF31" s="252"/>
      <c r="AHG31" s="252"/>
      <c r="AHH31" s="252"/>
      <c r="AHI31" s="252"/>
      <c r="AHJ31" s="252"/>
      <c r="AHK31" s="252"/>
      <c r="AHL31" s="252"/>
      <c r="AHM31" s="252"/>
      <c r="AHN31" s="252"/>
      <c r="AHO31" s="252"/>
      <c r="AHP31" s="252"/>
      <c r="AHQ31" s="252"/>
      <c r="AHR31" s="252"/>
      <c r="AHS31" s="252"/>
      <c r="AHT31" s="252"/>
      <c r="AHU31" s="252"/>
      <c r="AHV31" s="252"/>
      <c r="AHW31" s="252"/>
      <c r="AHX31" s="252"/>
      <c r="AHY31" s="252"/>
      <c r="AHZ31" s="252"/>
      <c r="AIA31" s="252"/>
      <c r="AIB31" s="252"/>
      <c r="AIC31" s="252"/>
      <c r="AID31" s="252"/>
      <c r="AIE31" s="252"/>
      <c r="AIF31" s="252"/>
      <c r="AIG31" s="252"/>
      <c r="AIH31" s="252"/>
      <c r="AII31" s="252"/>
      <c r="AIJ31" s="252"/>
      <c r="AIK31" s="252"/>
      <c r="AIL31" s="252"/>
      <c r="AIM31" s="252"/>
      <c r="AIN31" s="252"/>
      <c r="AIO31" s="252"/>
      <c r="AIP31" s="252"/>
      <c r="AIQ31" s="252"/>
      <c r="AIR31" s="252"/>
      <c r="AIS31" s="252"/>
      <c r="AIT31" s="252"/>
      <c r="AIU31" s="252"/>
      <c r="AIV31" s="252"/>
      <c r="AIW31" s="252"/>
      <c r="AIX31" s="252"/>
      <c r="AIY31" s="252"/>
      <c r="AIZ31" s="252"/>
      <c r="AJA31" s="252"/>
      <c r="AJB31" s="252"/>
      <c r="AJC31" s="252"/>
      <c r="AJD31" s="252"/>
      <c r="AJE31" s="252"/>
      <c r="AJF31" s="252"/>
      <c r="AJG31" s="252"/>
      <c r="AJH31" s="252"/>
      <c r="AJI31" s="252"/>
      <c r="AJJ31" s="252"/>
      <c r="AJK31" s="252"/>
      <c r="AJL31" s="252"/>
      <c r="AJM31" s="252"/>
      <c r="AJN31" s="252"/>
      <c r="AJO31" s="252"/>
      <c r="AJP31" s="252"/>
      <c r="AJQ31" s="252"/>
      <c r="AJR31" s="252"/>
      <c r="AJS31" s="252"/>
      <c r="AJT31" s="252"/>
      <c r="AJU31" s="252"/>
      <c r="AJV31" s="252"/>
      <c r="AJW31" s="252"/>
      <c r="AJX31" s="252"/>
      <c r="AJY31" s="252"/>
      <c r="AJZ31" s="252"/>
      <c r="AKA31" s="252"/>
      <c r="AKB31" s="252"/>
      <c r="AKC31" s="252"/>
      <c r="AKD31" s="252"/>
      <c r="AKE31" s="252"/>
      <c r="AKF31" s="252"/>
      <c r="AKG31" s="252"/>
      <c r="AKH31" s="252"/>
      <c r="AKI31" s="252"/>
      <c r="AKJ31" s="252"/>
      <c r="AKK31" s="252"/>
      <c r="AKL31" s="252"/>
      <c r="AKM31" s="252"/>
      <c r="AKN31" s="252"/>
      <c r="AKO31" s="252"/>
      <c r="AKP31" s="252"/>
      <c r="AKQ31" s="252"/>
      <c r="AKR31" s="252"/>
      <c r="AKS31" s="252"/>
      <c r="AKT31" s="252"/>
      <c r="AKU31" s="252"/>
      <c r="AKV31" s="252"/>
      <c r="AKW31" s="252"/>
      <c r="AKX31" s="252"/>
      <c r="AKY31" s="252"/>
      <c r="AKZ31" s="252"/>
      <c r="ALA31" s="252"/>
      <c r="ALB31" s="252"/>
      <c r="ALC31" s="252"/>
      <c r="ALD31" s="252"/>
      <c r="ALE31" s="252"/>
      <c r="ALF31" s="252"/>
      <c r="ALG31" s="252"/>
      <c r="ALH31" s="252"/>
      <c r="ALI31" s="252"/>
      <c r="ALJ31" s="252"/>
      <c r="ALK31" s="252"/>
      <c r="ALL31" s="252"/>
      <c r="ALM31" s="252"/>
      <c r="ALN31" s="252"/>
      <c r="ALO31" s="252"/>
      <c r="ALP31" s="252"/>
      <c r="ALQ31" s="252"/>
      <c r="ALR31" s="252"/>
      <c r="ALS31" s="252"/>
      <c r="ALT31" s="252"/>
      <c r="ALU31" s="252"/>
      <c r="ALV31" s="252"/>
      <c r="ALW31" s="252"/>
      <c r="ALX31" s="252"/>
      <c r="ALY31" s="252"/>
      <c r="ALZ31" s="252"/>
      <c r="AMA31" s="252"/>
      <c r="AMB31" s="252"/>
      <c r="AMC31" s="252"/>
      <c r="AMD31" s="252"/>
      <c r="AME31" s="252"/>
      <c r="AMF31" s="252"/>
      <c r="AMG31" s="252"/>
      <c r="AMH31" s="252"/>
      <c r="AMI31" s="252"/>
      <c r="AMJ31" s="253"/>
    </row>
    <row r="32" customFormat="false" ht="17.25" hidden="false" customHeight="true" outlineLevel="0" collapsed="false">
      <c r="A32" s="280" t="s">
        <v>439</v>
      </c>
      <c r="B32" s="279"/>
      <c r="C32" s="279" t="n">
        <v>1583000</v>
      </c>
      <c r="D32" s="279" t="n">
        <v>2247235</v>
      </c>
      <c r="E32" s="279" t="n">
        <v>2247235</v>
      </c>
      <c r="F32" s="279" t="n">
        <v>1652578</v>
      </c>
      <c r="G32" s="279" t="n">
        <v>73366</v>
      </c>
      <c r="H32" s="280" t="s">
        <v>439</v>
      </c>
      <c r="I32" s="279" t="n">
        <v>300160</v>
      </c>
      <c r="J32" s="279" t="n">
        <v>820305</v>
      </c>
      <c r="K32" s="278"/>
      <c r="L32" s="278"/>
      <c r="M32" s="279" t="n">
        <v>900000</v>
      </c>
      <c r="N32" s="279" t="n">
        <v>17000</v>
      </c>
      <c r="O32" s="279" t="n">
        <v>433858</v>
      </c>
      <c r="P32" s="262"/>
      <c r="Q32" s="262"/>
      <c r="R32" s="262"/>
      <c r="S32" s="262"/>
      <c r="T32" s="262"/>
      <c r="U32" s="262"/>
      <c r="V32" s="262"/>
      <c r="W32" s="262"/>
      <c r="X32" s="262"/>
      <c r="Y32" s="262"/>
      <c r="Z32" s="262"/>
      <c r="AA32" s="262"/>
      <c r="AB32" s="262"/>
      <c r="AC32" s="262"/>
      <c r="AD32" s="262"/>
      <c r="AE32" s="262"/>
      <c r="AF32" s="262"/>
      <c r="AG32" s="262"/>
      <c r="AH32" s="262"/>
      <c r="AI32" s="262"/>
      <c r="AJ32" s="262"/>
      <c r="AK32" s="262"/>
      <c r="AL32" s="262"/>
      <c r="AM32" s="262"/>
      <c r="AN32" s="262"/>
      <c r="AO32" s="262"/>
      <c r="AP32" s="262"/>
      <c r="AQ32" s="262"/>
      <c r="AR32" s="262"/>
      <c r="AS32" s="262"/>
      <c r="AT32" s="262"/>
      <c r="AU32" s="262"/>
      <c r="AV32" s="262"/>
      <c r="AW32" s="262"/>
      <c r="AX32" s="262"/>
      <c r="AY32" s="262"/>
      <c r="AZ32" s="262"/>
      <c r="BA32" s="262"/>
      <c r="BB32" s="262"/>
      <c r="BC32" s="262"/>
      <c r="BD32" s="262"/>
      <c r="BE32" s="262"/>
      <c r="BF32" s="262"/>
      <c r="BG32" s="262"/>
      <c r="BH32" s="262"/>
      <c r="BI32" s="262"/>
      <c r="BJ32" s="262"/>
      <c r="BK32" s="262"/>
      <c r="BL32" s="262"/>
      <c r="BM32" s="262"/>
      <c r="BN32" s="262"/>
      <c r="BO32" s="262"/>
      <c r="BP32" s="262"/>
      <c r="BQ32" s="262"/>
      <c r="BR32" s="262"/>
      <c r="BS32" s="262"/>
      <c r="BT32" s="262"/>
      <c r="BU32" s="262"/>
      <c r="BV32" s="262"/>
      <c r="BW32" s="262"/>
      <c r="BX32" s="262"/>
      <c r="BY32" s="262"/>
      <c r="BZ32" s="262"/>
      <c r="CA32" s="262"/>
      <c r="CB32" s="262"/>
      <c r="CC32" s="262"/>
      <c r="CD32" s="262"/>
      <c r="CE32" s="262"/>
      <c r="CF32" s="262"/>
      <c r="CG32" s="262"/>
      <c r="CH32" s="262"/>
      <c r="CI32" s="262"/>
      <c r="CJ32" s="262"/>
      <c r="CK32" s="262"/>
      <c r="CL32" s="262"/>
      <c r="CM32" s="262"/>
      <c r="CN32" s="262"/>
      <c r="CO32" s="262"/>
      <c r="CP32" s="262"/>
      <c r="CQ32" s="262"/>
      <c r="CR32" s="262"/>
      <c r="CS32" s="262"/>
      <c r="CT32" s="262"/>
      <c r="CU32" s="262"/>
      <c r="CV32" s="262"/>
      <c r="CW32" s="262"/>
      <c r="CX32" s="262"/>
      <c r="CY32" s="262"/>
      <c r="CZ32" s="262"/>
      <c r="DA32" s="262"/>
      <c r="DB32" s="262"/>
      <c r="DC32" s="262"/>
      <c r="DD32" s="262"/>
      <c r="DE32" s="262"/>
      <c r="DF32" s="262"/>
      <c r="DG32" s="262"/>
      <c r="DH32" s="262"/>
      <c r="DI32" s="262"/>
      <c r="DJ32" s="262"/>
      <c r="DK32" s="262"/>
      <c r="DL32" s="262"/>
      <c r="DM32" s="262"/>
      <c r="DN32" s="262"/>
      <c r="DO32" s="262"/>
      <c r="DP32" s="262"/>
      <c r="DQ32" s="262"/>
      <c r="DR32" s="262"/>
      <c r="DS32" s="262"/>
      <c r="DT32" s="262"/>
      <c r="DU32" s="262"/>
      <c r="DV32" s="262"/>
      <c r="DW32" s="262"/>
      <c r="DX32" s="262"/>
      <c r="DY32" s="262"/>
      <c r="DZ32" s="262"/>
      <c r="EA32" s="262"/>
      <c r="EB32" s="262"/>
      <c r="EC32" s="262"/>
      <c r="ED32" s="262"/>
      <c r="EE32" s="262"/>
      <c r="EF32" s="262"/>
      <c r="EG32" s="262"/>
      <c r="EH32" s="262"/>
      <c r="EI32" s="262"/>
      <c r="EJ32" s="262"/>
      <c r="EK32" s="262"/>
      <c r="EL32" s="262"/>
      <c r="EM32" s="262"/>
      <c r="EN32" s="262"/>
      <c r="EO32" s="262"/>
      <c r="EP32" s="262"/>
      <c r="EQ32" s="262"/>
      <c r="ER32" s="262"/>
      <c r="ES32" s="262"/>
      <c r="ET32" s="262"/>
      <c r="EU32" s="262"/>
      <c r="EV32" s="262"/>
      <c r="EW32" s="262"/>
      <c r="EX32" s="262"/>
      <c r="EY32" s="262"/>
      <c r="EZ32" s="262"/>
      <c r="FA32" s="262"/>
      <c r="FB32" s="262"/>
      <c r="FC32" s="262"/>
      <c r="FD32" s="262"/>
      <c r="FE32" s="262"/>
      <c r="FF32" s="262"/>
      <c r="FG32" s="262"/>
      <c r="FH32" s="262"/>
      <c r="FI32" s="262"/>
      <c r="FJ32" s="262"/>
      <c r="FK32" s="262"/>
      <c r="FL32" s="262"/>
      <c r="FM32" s="262"/>
      <c r="FN32" s="262"/>
      <c r="FO32" s="262"/>
      <c r="FP32" s="262"/>
      <c r="FQ32" s="262"/>
      <c r="FR32" s="262"/>
      <c r="FS32" s="262"/>
      <c r="FT32" s="262"/>
      <c r="FU32" s="262"/>
      <c r="FV32" s="262"/>
      <c r="FW32" s="262"/>
      <c r="FX32" s="262"/>
      <c r="FY32" s="262"/>
      <c r="FZ32" s="262"/>
      <c r="GA32" s="262"/>
      <c r="GB32" s="262"/>
      <c r="GC32" s="262"/>
      <c r="GD32" s="262"/>
      <c r="GE32" s="262"/>
      <c r="GF32" s="262"/>
      <c r="GG32" s="262"/>
      <c r="GH32" s="262"/>
      <c r="GI32" s="262"/>
      <c r="GJ32" s="262"/>
      <c r="GK32" s="262"/>
      <c r="GL32" s="262"/>
      <c r="GM32" s="262"/>
      <c r="GN32" s="262"/>
      <c r="GO32" s="262"/>
      <c r="GP32" s="262"/>
      <c r="GQ32" s="262"/>
      <c r="GR32" s="262"/>
      <c r="GS32" s="262"/>
      <c r="GT32" s="262"/>
      <c r="GU32" s="262"/>
      <c r="GV32" s="262"/>
      <c r="GW32" s="262"/>
      <c r="GX32" s="262"/>
      <c r="GY32" s="262"/>
      <c r="GZ32" s="262"/>
      <c r="HA32" s="262"/>
      <c r="HB32" s="262"/>
      <c r="HC32" s="262"/>
      <c r="HD32" s="262"/>
      <c r="HE32" s="262"/>
      <c r="HF32" s="262"/>
      <c r="HG32" s="262"/>
      <c r="HH32" s="262"/>
      <c r="HI32" s="262"/>
      <c r="HJ32" s="262"/>
      <c r="HK32" s="262"/>
      <c r="HL32" s="262"/>
      <c r="HM32" s="262"/>
      <c r="HN32" s="262"/>
      <c r="HO32" s="262"/>
      <c r="HP32" s="262"/>
      <c r="HQ32" s="262"/>
      <c r="HR32" s="262"/>
      <c r="HS32" s="262"/>
      <c r="HT32" s="262"/>
      <c r="HU32" s="262"/>
      <c r="HV32" s="262"/>
      <c r="HW32" s="262"/>
      <c r="HX32" s="262"/>
      <c r="HY32" s="262"/>
      <c r="HZ32" s="262"/>
      <c r="IA32" s="262"/>
      <c r="IB32" s="262"/>
      <c r="IC32" s="262"/>
      <c r="ID32" s="262"/>
      <c r="IE32" s="262"/>
      <c r="IF32" s="262"/>
      <c r="IG32" s="262"/>
      <c r="IH32" s="262"/>
      <c r="II32" s="262"/>
      <c r="IJ32" s="262"/>
      <c r="IK32" s="262"/>
      <c r="IL32" s="262"/>
      <c r="IM32" s="262"/>
      <c r="IN32" s="262"/>
      <c r="IO32" s="262"/>
      <c r="IP32" s="262"/>
      <c r="IQ32" s="262"/>
      <c r="IR32" s="262"/>
      <c r="IS32" s="262"/>
      <c r="IT32" s="262"/>
      <c r="IU32" s="262"/>
      <c r="IV32" s="262"/>
      <c r="IW32" s="262"/>
      <c r="IX32" s="262"/>
      <c r="IY32" s="262"/>
      <c r="IZ32" s="262"/>
      <c r="JA32" s="262"/>
      <c r="JB32" s="262"/>
      <c r="JC32" s="262"/>
      <c r="JD32" s="262"/>
      <c r="JE32" s="262"/>
      <c r="JF32" s="262"/>
      <c r="JG32" s="262"/>
      <c r="JH32" s="262"/>
      <c r="JI32" s="262"/>
      <c r="JJ32" s="262"/>
      <c r="JK32" s="262"/>
      <c r="JL32" s="262"/>
      <c r="JM32" s="262"/>
      <c r="JN32" s="262"/>
      <c r="JO32" s="262"/>
      <c r="JP32" s="262"/>
      <c r="JQ32" s="262"/>
      <c r="JR32" s="262"/>
      <c r="JS32" s="262"/>
      <c r="JT32" s="262"/>
      <c r="JU32" s="262"/>
      <c r="JV32" s="262"/>
      <c r="JW32" s="262"/>
      <c r="JX32" s="262"/>
      <c r="JY32" s="262"/>
      <c r="JZ32" s="262"/>
      <c r="KA32" s="262"/>
      <c r="KB32" s="262"/>
      <c r="KC32" s="262"/>
      <c r="KD32" s="262"/>
      <c r="KE32" s="262"/>
      <c r="KF32" s="262"/>
      <c r="KG32" s="262"/>
      <c r="KH32" s="262"/>
      <c r="KI32" s="262"/>
      <c r="KJ32" s="262"/>
      <c r="KK32" s="262"/>
      <c r="KL32" s="262"/>
      <c r="KM32" s="262"/>
      <c r="KN32" s="262"/>
      <c r="KO32" s="262"/>
      <c r="KP32" s="262"/>
      <c r="KQ32" s="262"/>
      <c r="KR32" s="262"/>
      <c r="KS32" s="262"/>
      <c r="KT32" s="262"/>
      <c r="KU32" s="262"/>
      <c r="KV32" s="262"/>
      <c r="KW32" s="262"/>
      <c r="KX32" s="262"/>
      <c r="KY32" s="262"/>
      <c r="KZ32" s="262"/>
      <c r="LA32" s="262"/>
      <c r="LB32" s="262"/>
      <c r="LC32" s="262"/>
      <c r="LD32" s="262"/>
      <c r="LE32" s="262"/>
      <c r="LF32" s="262"/>
      <c r="LG32" s="262"/>
      <c r="LH32" s="262"/>
      <c r="LI32" s="262"/>
      <c r="LJ32" s="262"/>
      <c r="LK32" s="262"/>
      <c r="LL32" s="262"/>
      <c r="LM32" s="262"/>
      <c r="LN32" s="262"/>
      <c r="LO32" s="262"/>
      <c r="LP32" s="262"/>
      <c r="LQ32" s="262"/>
      <c r="LR32" s="262"/>
      <c r="LS32" s="262"/>
      <c r="LT32" s="262"/>
      <c r="LU32" s="262"/>
      <c r="LV32" s="262"/>
      <c r="LW32" s="262"/>
      <c r="LX32" s="262"/>
      <c r="LY32" s="262"/>
      <c r="LZ32" s="262"/>
      <c r="MA32" s="262"/>
      <c r="MB32" s="262"/>
      <c r="MC32" s="262"/>
      <c r="MD32" s="262"/>
      <c r="ME32" s="262"/>
      <c r="MF32" s="262"/>
      <c r="MG32" s="262"/>
      <c r="MH32" s="262"/>
      <c r="MI32" s="262"/>
      <c r="MJ32" s="262"/>
      <c r="MK32" s="262"/>
      <c r="ML32" s="262"/>
      <c r="MM32" s="262"/>
      <c r="MN32" s="262"/>
      <c r="MO32" s="262"/>
      <c r="MP32" s="262"/>
      <c r="MQ32" s="262"/>
      <c r="MR32" s="262"/>
      <c r="MS32" s="262"/>
      <c r="MT32" s="262"/>
      <c r="MU32" s="262"/>
      <c r="MV32" s="262"/>
      <c r="MW32" s="262"/>
      <c r="MX32" s="262"/>
      <c r="MY32" s="262"/>
      <c r="MZ32" s="262"/>
      <c r="NA32" s="262"/>
      <c r="NB32" s="262"/>
      <c r="NC32" s="262"/>
      <c r="ND32" s="262"/>
      <c r="NE32" s="262"/>
      <c r="NF32" s="262"/>
      <c r="NG32" s="262"/>
      <c r="NH32" s="262"/>
      <c r="NI32" s="262"/>
      <c r="NJ32" s="262"/>
      <c r="NK32" s="262"/>
      <c r="NL32" s="262"/>
      <c r="NM32" s="262"/>
      <c r="NN32" s="262"/>
      <c r="NO32" s="262"/>
      <c r="NP32" s="262"/>
      <c r="NQ32" s="262"/>
      <c r="NR32" s="262"/>
      <c r="NS32" s="262"/>
      <c r="NT32" s="262"/>
      <c r="NU32" s="262"/>
      <c r="NV32" s="262"/>
      <c r="NW32" s="262"/>
      <c r="NX32" s="262"/>
      <c r="NY32" s="262"/>
      <c r="NZ32" s="262"/>
      <c r="OA32" s="262"/>
      <c r="OB32" s="262"/>
      <c r="OC32" s="262"/>
      <c r="OD32" s="262"/>
      <c r="OE32" s="262"/>
      <c r="OF32" s="262"/>
      <c r="OG32" s="262"/>
      <c r="OH32" s="262"/>
      <c r="OI32" s="262"/>
      <c r="OJ32" s="262"/>
      <c r="OK32" s="262"/>
      <c r="OL32" s="262"/>
      <c r="OM32" s="262"/>
      <c r="ON32" s="262"/>
      <c r="OO32" s="262"/>
      <c r="OP32" s="262"/>
      <c r="OQ32" s="262"/>
      <c r="OR32" s="262"/>
      <c r="OS32" s="262"/>
      <c r="OT32" s="262"/>
      <c r="OU32" s="262"/>
      <c r="OV32" s="262"/>
      <c r="OW32" s="262"/>
      <c r="OX32" s="262"/>
      <c r="OY32" s="262"/>
      <c r="OZ32" s="262"/>
      <c r="PA32" s="262"/>
      <c r="PB32" s="262"/>
      <c r="PC32" s="262"/>
      <c r="PD32" s="262"/>
      <c r="PE32" s="262"/>
      <c r="PF32" s="262"/>
      <c r="PG32" s="262"/>
      <c r="PH32" s="262"/>
      <c r="PI32" s="262"/>
      <c r="PJ32" s="262"/>
      <c r="PK32" s="262"/>
      <c r="PL32" s="262"/>
      <c r="PM32" s="262"/>
      <c r="PN32" s="262"/>
      <c r="PO32" s="262"/>
      <c r="PP32" s="262"/>
      <c r="PQ32" s="262"/>
      <c r="PR32" s="262"/>
      <c r="PS32" s="262"/>
      <c r="PT32" s="262"/>
      <c r="PU32" s="262"/>
      <c r="PV32" s="262"/>
      <c r="PW32" s="262"/>
      <c r="PX32" s="262"/>
      <c r="PY32" s="262"/>
      <c r="PZ32" s="262"/>
      <c r="QA32" s="262"/>
      <c r="QB32" s="262"/>
      <c r="QC32" s="262"/>
      <c r="QD32" s="262"/>
      <c r="QE32" s="262"/>
      <c r="QF32" s="262"/>
      <c r="QG32" s="262"/>
      <c r="QH32" s="262"/>
      <c r="QI32" s="262"/>
      <c r="QJ32" s="262"/>
      <c r="QK32" s="262"/>
      <c r="QL32" s="262"/>
      <c r="QM32" s="262"/>
      <c r="QN32" s="262"/>
      <c r="QO32" s="262"/>
      <c r="QP32" s="262"/>
      <c r="QQ32" s="262"/>
      <c r="QR32" s="262"/>
      <c r="QS32" s="262"/>
      <c r="QT32" s="262"/>
      <c r="QU32" s="262"/>
      <c r="QV32" s="262"/>
      <c r="QW32" s="262"/>
      <c r="QX32" s="262"/>
      <c r="QY32" s="262"/>
      <c r="QZ32" s="262"/>
      <c r="RA32" s="262"/>
      <c r="RB32" s="262"/>
      <c r="RC32" s="262"/>
      <c r="RD32" s="262"/>
      <c r="RE32" s="262"/>
      <c r="RF32" s="262"/>
      <c r="RG32" s="262"/>
      <c r="RH32" s="262"/>
      <c r="RI32" s="262"/>
      <c r="RJ32" s="262"/>
      <c r="RK32" s="262"/>
      <c r="RL32" s="262"/>
      <c r="RM32" s="262"/>
      <c r="RN32" s="262"/>
      <c r="RO32" s="262"/>
      <c r="RP32" s="262"/>
      <c r="RQ32" s="262"/>
      <c r="RR32" s="262"/>
      <c r="RS32" s="262"/>
      <c r="RT32" s="262"/>
      <c r="RU32" s="262"/>
      <c r="RV32" s="262"/>
      <c r="RW32" s="262"/>
      <c r="RX32" s="262"/>
      <c r="RY32" s="262"/>
      <c r="RZ32" s="262"/>
      <c r="SA32" s="262"/>
      <c r="SB32" s="262"/>
      <c r="SC32" s="262"/>
      <c r="SD32" s="262"/>
      <c r="SE32" s="262"/>
      <c r="SF32" s="262"/>
      <c r="SG32" s="262"/>
      <c r="SH32" s="262"/>
      <c r="SI32" s="262"/>
      <c r="SJ32" s="262"/>
      <c r="SK32" s="262"/>
      <c r="SL32" s="262"/>
      <c r="SM32" s="262"/>
      <c r="SN32" s="262"/>
      <c r="SO32" s="262"/>
      <c r="SP32" s="262"/>
      <c r="SQ32" s="262"/>
      <c r="SR32" s="262"/>
      <c r="SS32" s="262"/>
      <c r="ST32" s="262"/>
      <c r="SU32" s="262"/>
      <c r="SV32" s="262"/>
      <c r="SW32" s="262"/>
      <c r="SX32" s="262"/>
      <c r="SY32" s="262"/>
      <c r="SZ32" s="262"/>
      <c r="TA32" s="262"/>
      <c r="TB32" s="262"/>
      <c r="TC32" s="262"/>
      <c r="TD32" s="262"/>
      <c r="TE32" s="262"/>
      <c r="TF32" s="262"/>
      <c r="TG32" s="262"/>
      <c r="TH32" s="262"/>
      <c r="TI32" s="262"/>
      <c r="TJ32" s="262"/>
      <c r="TK32" s="262"/>
      <c r="TL32" s="262"/>
      <c r="TM32" s="262"/>
      <c r="TN32" s="262"/>
      <c r="TO32" s="262"/>
      <c r="TP32" s="262"/>
      <c r="TQ32" s="262"/>
      <c r="TR32" s="262"/>
      <c r="TS32" s="262"/>
      <c r="TT32" s="262"/>
      <c r="TU32" s="262"/>
      <c r="TV32" s="262"/>
      <c r="TW32" s="262"/>
      <c r="TX32" s="262"/>
      <c r="TY32" s="262"/>
      <c r="TZ32" s="262"/>
      <c r="UA32" s="262"/>
      <c r="UB32" s="262"/>
      <c r="UC32" s="262"/>
      <c r="UD32" s="262"/>
      <c r="UE32" s="262"/>
      <c r="UF32" s="262"/>
      <c r="UG32" s="262"/>
      <c r="UH32" s="262"/>
      <c r="UI32" s="262"/>
      <c r="UJ32" s="262"/>
      <c r="UK32" s="262"/>
      <c r="UL32" s="262"/>
      <c r="UM32" s="262"/>
      <c r="UN32" s="262"/>
      <c r="UO32" s="262"/>
      <c r="UP32" s="262"/>
      <c r="UQ32" s="262"/>
      <c r="UR32" s="262"/>
      <c r="US32" s="262"/>
      <c r="UT32" s="262"/>
      <c r="UU32" s="262"/>
      <c r="UV32" s="262"/>
      <c r="UW32" s="262"/>
      <c r="UX32" s="262"/>
      <c r="UY32" s="262"/>
      <c r="UZ32" s="262"/>
      <c r="VA32" s="262"/>
      <c r="VB32" s="262"/>
      <c r="VC32" s="262"/>
      <c r="VD32" s="262"/>
      <c r="VE32" s="262"/>
      <c r="VF32" s="262"/>
      <c r="VG32" s="262"/>
      <c r="VH32" s="262"/>
      <c r="VI32" s="262"/>
      <c r="VJ32" s="262"/>
      <c r="VK32" s="262"/>
      <c r="VL32" s="262"/>
      <c r="VM32" s="262"/>
      <c r="VN32" s="262"/>
      <c r="VO32" s="262"/>
      <c r="VP32" s="262"/>
      <c r="VQ32" s="262"/>
      <c r="VR32" s="262"/>
      <c r="VS32" s="262"/>
      <c r="VT32" s="262"/>
      <c r="VU32" s="262"/>
      <c r="VV32" s="262"/>
      <c r="VW32" s="262"/>
      <c r="VX32" s="262"/>
      <c r="VY32" s="262"/>
      <c r="VZ32" s="262"/>
      <c r="WA32" s="262"/>
      <c r="WB32" s="262"/>
      <c r="WC32" s="262"/>
      <c r="WD32" s="262"/>
      <c r="WE32" s="262"/>
      <c r="WF32" s="262"/>
      <c r="WG32" s="262"/>
      <c r="WH32" s="262"/>
      <c r="WI32" s="262"/>
      <c r="WJ32" s="262"/>
      <c r="WK32" s="262"/>
      <c r="WL32" s="262"/>
      <c r="WM32" s="262"/>
      <c r="WN32" s="262"/>
      <c r="WO32" s="262"/>
      <c r="WP32" s="262"/>
      <c r="WQ32" s="262"/>
      <c r="WR32" s="262"/>
      <c r="WS32" s="262"/>
      <c r="WT32" s="262"/>
      <c r="WU32" s="262"/>
      <c r="WV32" s="262"/>
      <c r="WW32" s="262"/>
      <c r="WX32" s="262"/>
      <c r="WY32" s="262"/>
      <c r="WZ32" s="262"/>
      <c r="XA32" s="262"/>
      <c r="XB32" s="262"/>
      <c r="XC32" s="262"/>
      <c r="XD32" s="262"/>
      <c r="XE32" s="262"/>
      <c r="XF32" s="262"/>
      <c r="XG32" s="262"/>
      <c r="XH32" s="262"/>
      <c r="XI32" s="262"/>
      <c r="XJ32" s="262"/>
      <c r="XK32" s="262"/>
      <c r="XL32" s="262"/>
      <c r="XM32" s="262"/>
      <c r="XN32" s="262"/>
      <c r="XO32" s="262"/>
      <c r="XP32" s="262"/>
      <c r="XQ32" s="262"/>
      <c r="XR32" s="262"/>
      <c r="XS32" s="262"/>
      <c r="XT32" s="262"/>
      <c r="XU32" s="262"/>
      <c r="XV32" s="262"/>
      <c r="XW32" s="262"/>
      <c r="XX32" s="262"/>
      <c r="XY32" s="262"/>
      <c r="XZ32" s="262"/>
      <c r="YA32" s="262"/>
      <c r="YB32" s="262"/>
      <c r="YC32" s="262"/>
      <c r="YD32" s="262"/>
      <c r="YE32" s="262"/>
      <c r="YF32" s="262"/>
      <c r="YG32" s="262"/>
      <c r="YH32" s="262"/>
      <c r="YI32" s="262"/>
      <c r="YJ32" s="262"/>
      <c r="YK32" s="262"/>
      <c r="YL32" s="262"/>
      <c r="YM32" s="262"/>
      <c r="YN32" s="262"/>
      <c r="YO32" s="262"/>
      <c r="YP32" s="262"/>
      <c r="YQ32" s="262"/>
      <c r="YR32" s="262"/>
      <c r="YS32" s="262"/>
      <c r="YT32" s="262"/>
      <c r="YU32" s="262"/>
      <c r="YV32" s="262"/>
      <c r="YW32" s="262"/>
      <c r="YX32" s="262"/>
      <c r="YY32" s="262"/>
      <c r="YZ32" s="262"/>
      <c r="ZA32" s="262"/>
      <c r="ZB32" s="262"/>
      <c r="ZC32" s="262"/>
      <c r="ZD32" s="262"/>
      <c r="ZE32" s="262"/>
      <c r="ZF32" s="262"/>
      <c r="ZG32" s="262"/>
      <c r="ZH32" s="262"/>
      <c r="ZI32" s="262"/>
      <c r="ZJ32" s="262"/>
      <c r="ZK32" s="262"/>
      <c r="ZL32" s="262"/>
      <c r="ZM32" s="262"/>
      <c r="ZN32" s="262"/>
      <c r="ZO32" s="262"/>
      <c r="ZP32" s="262"/>
      <c r="ZQ32" s="262"/>
      <c r="ZR32" s="262"/>
      <c r="ZS32" s="262"/>
      <c r="ZT32" s="262"/>
      <c r="ZU32" s="262"/>
      <c r="ZV32" s="262"/>
      <c r="ZW32" s="262"/>
      <c r="ZX32" s="262"/>
      <c r="ZY32" s="262"/>
      <c r="ZZ32" s="262"/>
      <c r="AAA32" s="262"/>
      <c r="AAB32" s="262"/>
      <c r="AAC32" s="262"/>
      <c r="AAD32" s="262"/>
      <c r="AAE32" s="262"/>
      <c r="AAF32" s="262"/>
      <c r="AAG32" s="262"/>
      <c r="AAH32" s="262"/>
      <c r="AAI32" s="262"/>
      <c r="AAJ32" s="262"/>
      <c r="AAK32" s="262"/>
      <c r="AAL32" s="262"/>
      <c r="AAM32" s="262"/>
      <c r="AAN32" s="262"/>
      <c r="AAO32" s="262"/>
      <c r="AAP32" s="262"/>
      <c r="AAQ32" s="262"/>
      <c r="AAR32" s="262"/>
      <c r="AAS32" s="262"/>
      <c r="AAT32" s="262"/>
      <c r="AAU32" s="262"/>
      <c r="AAV32" s="262"/>
      <c r="AAW32" s="262"/>
      <c r="AAX32" s="262"/>
      <c r="AAY32" s="262"/>
      <c r="AAZ32" s="262"/>
      <c r="ABA32" s="262"/>
      <c r="ABB32" s="262"/>
      <c r="ABC32" s="262"/>
      <c r="ABD32" s="262"/>
      <c r="ABE32" s="262"/>
      <c r="ABF32" s="262"/>
      <c r="ABG32" s="262"/>
      <c r="ABH32" s="262"/>
      <c r="ABI32" s="262"/>
      <c r="ABJ32" s="262"/>
      <c r="ABK32" s="262"/>
      <c r="ABL32" s="262"/>
      <c r="ABM32" s="262"/>
      <c r="ABN32" s="262"/>
      <c r="ABO32" s="262"/>
      <c r="ABP32" s="262"/>
      <c r="ABQ32" s="262"/>
      <c r="ABR32" s="262"/>
      <c r="ABS32" s="262"/>
      <c r="ABT32" s="262"/>
      <c r="ABU32" s="262"/>
      <c r="ABV32" s="262"/>
      <c r="ABW32" s="262"/>
      <c r="ABX32" s="262"/>
      <c r="ABY32" s="262"/>
      <c r="ABZ32" s="262"/>
      <c r="ACA32" s="262"/>
      <c r="ACB32" s="262"/>
      <c r="ACC32" s="262"/>
      <c r="ACD32" s="262"/>
      <c r="ACE32" s="262"/>
      <c r="ACF32" s="262"/>
      <c r="ACG32" s="262"/>
      <c r="ACH32" s="262"/>
      <c r="ACI32" s="262"/>
      <c r="ACJ32" s="262"/>
      <c r="ACK32" s="262"/>
      <c r="ACL32" s="262"/>
      <c r="ACM32" s="262"/>
      <c r="ACN32" s="262"/>
      <c r="ACO32" s="262"/>
      <c r="ACP32" s="262"/>
      <c r="ACQ32" s="262"/>
      <c r="ACR32" s="262"/>
      <c r="ACS32" s="262"/>
      <c r="ACT32" s="262"/>
      <c r="ACU32" s="262"/>
      <c r="ACV32" s="262"/>
      <c r="ACW32" s="262"/>
      <c r="ACX32" s="262"/>
      <c r="ACY32" s="262"/>
      <c r="ACZ32" s="262"/>
      <c r="ADA32" s="262"/>
      <c r="ADB32" s="262"/>
      <c r="ADC32" s="262"/>
      <c r="ADD32" s="262"/>
      <c r="ADE32" s="262"/>
      <c r="ADF32" s="262"/>
      <c r="ADG32" s="262"/>
      <c r="ADH32" s="262"/>
      <c r="ADI32" s="262"/>
      <c r="ADJ32" s="262"/>
      <c r="ADK32" s="262"/>
      <c r="ADL32" s="262"/>
      <c r="ADM32" s="262"/>
      <c r="ADN32" s="262"/>
      <c r="ADO32" s="262"/>
      <c r="ADP32" s="262"/>
      <c r="ADQ32" s="262"/>
      <c r="ADR32" s="262"/>
      <c r="ADS32" s="262"/>
      <c r="ADT32" s="262"/>
      <c r="ADU32" s="262"/>
      <c r="ADV32" s="262"/>
      <c r="ADW32" s="262"/>
      <c r="ADX32" s="262"/>
      <c r="ADY32" s="262"/>
      <c r="ADZ32" s="262"/>
      <c r="AEA32" s="262"/>
      <c r="AEB32" s="262"/>
      <c r="AEC32" s="262"/>
      <c r="AED32" s="262"/>
      <c r="AEE32" s="262"/>
      <c r="AEF32" s="262"/>
      <c r="AEG32" s="262"/>
      <c r="AEH32" s="262"/>
      <c r="AEI32" s="262"/>
      <c r="AEJ32" s="262"/>
      <c r="AEK32" s="262"/>
      <c r="AEL32" s="262"/>
      <c r="AEM32" s="262"/>
      <c r="AEN32" s="262"/>
      <c r="AEO32" s="262"/>
      <c r="AEP32" s="262"/>
      <c r="AEQ32" s="262"/>
      <c r="AER32" s="262"/>
      <c r="AES32" s="262"/>
      <c r="AET32" s="262"/>
      <c r="AEU32" s="262"/>
      <c r="AEV32" s="262"/>
      <c r="AEW32" s="262"/>
      <c r="AEX32" s="262"/>
      <c r="AEY32" s="262"/>
      <c r="AEZ32" s="262"/>
      <c r="AFA32" s="262"/>
      <c r="AFB32" s="262"/>
      <c r="AFC32" s="262"/>
      <c r="AFD32" s="262"/>
      <c r="AFE32" s="262"/>
      <c r="AFF32" s="262"/>
      <c r="AFG32" s="262"/>
      <c r="AFH32" s="262"/>
      <c r="AFI32" s="262"/>
      <c r="AFJ32" s="262"/>
      <c r="AFK32" s="262"/>
      <c r="AFL32" s="262"/>
      <c r="AFM32" s="262"/>
      <c r="AFN32" s="262"/>
      <c r="AFO32" s="262"/>
      <c r="AFP32" s="262"/>
      <c r="AFQ32" s="262"/>
      <c r="AFR32" s="262"/>
      <c r="AFS32" s="262"/>
      <c r="AFT32" s="262"/>
      <c r="AFU32" s="262"/>
      <c r="AFV32" s="262"/>
      <c r="AFW32" s="262"/>
      <c r="AFX32" s="262"/>
      <c r="AFY32" s="262"/>
      <c r="AFZ32" s="262"/>
      <c r="AGA32" s="262"/>
      <c r="AGB32" s="262"/>
      <c r="AGC32" s="262"/>
      <c r="AGD32" s="262"/>
      <c r="AGE32" s="262"/>
      <c r="AGF32" s="262"/>
      <c r="AGG32" s="262"/>
      <c r="AGH32" s="262"/>
      <c r="AGI32" s="262"/>
      <c r="AGJ32" s="262"/>
      <c r="AGK32" s="262"/>
      <c r="AGL32" s="262"/>
      <c r="AGM32" s="262"/>
      <c r="AGN32" s="262"/>
      <c r="AGO32" s="262"/>
      <c r="AGP32" s="262"/>
      <c r="AGQ32" s="262"/>
      <c r="AGR32" s="262"/>
      <c r="AGS32" s="262"/>
      <c r="AGT32" s="262"/>
      <c r="AGU32" s="262"/>
      <c r="AGV32" s="262"/>
      <c r="AGW32" s="262"/>
      <c r="AGX32" s="262"/>
      <c r="AGY32" s="262"/>
      <c r="AGZ32" s="262"/>
      <c r="AHA32" s="262"/>
      <c r="AHB32" s="262"/>
      <c r="AHC32" s="262"/>
      <c r="AHD32" s="262"/>
      <c r="AHE32" s="262"/>
      <c r="AHF32" s="262"/>
      <c r="AHG32" s="262"/>
      <c r="AHH32" s="262"/>
      <c r="AHI32" s="262"/>
      <c r="AHJ32" s="262"/>
      <c r="AHK32" s="262"/>
      <c r="AHL32" s="262"/>
      <c r="AHM32" s="262"/>
      <c r="AHN32" s="262"/>
      <c r="AHO32" s="262"/>
      <c r="AHP32" s="262"/>
      <c r="AHQ32" s="262"/>
      <c r="AHR32" s="262"/>
      <c r="AHS32" s="262"/>
      <c r="AHT32" s="262"/>
      <c r="AHU32" s="262"/>
      <c r="AHV32" s="262"/>
      <c r="AHW32" s="262"/>
      <c r="AHX32" s="262"/>
      <c r="AHY32" s="262"/>
      <c r="AHZ32" s="262"/>
      <c r="AIA32" s="262"/>
      <c r="AIB32" s="262"/>
      <c r="AIC32" s="262"/>
      <c r="AID32" s="262"/>
      <c r="AIE32" s="262"/>
      <c r="AIF32" s="262"/>
      <c r="AIG32" s="262"/>
      <c r="AIH32" s="262"/>
      <c r="AII32" s="262"/>
      <c r="AIJ32" s="262"/>
      <c r="AIK32" s="262"/>
      <c r="AIL32" s="262"/>
      <c r="AIM32" s="262"/>
      <c r="AIN32" s="262"/>
      <c r="AIO32" s="262"/>
      <c r="AIP32" s="262"/>
      <c r="AIQ32" s="262"/>
      <c r="AIR32" s="262"/>
      <c r="AIS32" s="262"/>
      <c r="AIT32" s="262"/>
      <c r="AIU32" s="262"/>
      <c r="AIV32" s="262"/>
      <c r="AIW32" s="262"/>
      <c r="AIX32" s="262"/>
      <c r="AIY32" s="262"/>
      <c r="AIZ32" s="262"/>
      <c r="AJA32" s="262"/>
      <c r="AJB32" s="262"/>
      <c r="AJC32" s="262"/>
      <c r="AJD32" s="262"/>
      <c r="AJE32" s="262"/>
      <c r="AJF32" s="262"/>
      <c r="AJG32" s="262"/>
      <c r="AJH32" s="262"/>
      <c r="AJI32" s="262"/>
      <c r="AJJ32" s="262"/>
      <c r="AJK32" s="262"/>
      <c r="AJL32" s="262"/>
      <c r="AJM32" s="262"/>
      <c r="AJN32" s="262"/>
      <c r="AJO32" s="262"/>
      <c r="AJP32" s="262"/>
      <c r="AJQ32" s="262"/>
      <c r="AJR32" s="262"/>
      <c r="AJS32" s="262"/>
      <c r="AJT32" s="262"/>
      <c r="AJU32" s="262"/>
      <c r="AJV32" s="262"/>
      <c r="AJW32" s="262"/>
      <c r="AJX32" s="262"/>
      <c r="AJY32" s="262"/>
      <c r="AJZ32" s="262"/>
      <c r="AKA32" s="262"/>
      <c r="AKB32" s="262"/>
      <c r="AKC32" s="262"/>
      <c r="AKD32" s="262"/>
      <c r="AKE32" s="262"/>
      <c r="AKF32" s="262"/>
      <c r="AKG32" s="262"/>
      <c r="AKH32" s="262"/>
      <c r="AKI32" s="262"/>
      <c r="AKJ32" s="262"/>
      <c r="AKK32" s="262"/>
      <c r="AKL32" s="262"/>
      <c r="AKM32" s="262"/>
      <c r="AKN32" s="262"/>
      <c r="AKO32" s="262"/>
      <c r="AKP32" s="262"/>
      <c r="AKQ32" s="262"/>
      <c r="AKR32" s="262"/>
      <c r="AKS32" s="262"/>
      <c r="AKT32" s="262"/>
      <c r="AKU32" s="262"/>
      <c r="AKV32" s="262"/>
      <c r="AKW32" s="262"/>
      <c r="AKX32" s="262"/>
      <c r="AKY32" s="262"/>
      <c r="AKZ32" s="262"/>
      <c r="ALA32" s="262"/>
      <c r="ALB32" s="262"/>
      <c r="ALC32" s="262"/>
      <c r="ALD32" s="262"/>
      <c r="ALE32" s="262"/>
      <c r="ALF32" s="262"/>
      <c r="ALG32" s="262"/>
      <c r="ALH32" s="262"/>
      <c r="ALI32" s="262"/>
      <c r="ALJ32" s="262"/>
      <c r="ALK32" s="262"/>
      <c r="ALL32" s="262"/>
      <c r="ALM32" s="262"/>
      <c r="ALN32" s="262"/>
      <c r="ALO32" s="262"/>
      <c r="ALP32" s="262"/>
      <c r="ALQ32" s="262"/>
      <c r="ALR32" s="262"/>
      <c r="ALS32" s="262"/>
      <c r="ALT32" s="262"/>
      <c r="ALU32" s="262"/>
      <c r="ALV32" s="262"/>
      <c r="ALW32" s="262"/>
      <c r="ALX32" s="262"/>
      <c r="ALY32" s="262"/>
      <c r="ALZ32" s="262"/>
      <c r="AMA32" s="262"/>
      <c r="AMB32" s="262"/>
      <c r="AMC32" s="262"/>
      <c r="AMD32" s="262"/>
      <c r="AME32" s="262"/>
      <c r="AMF32" s="262"/>
      <c r="AMG32" s="262"/>
      <c r="AMH32" s="262"/>
      <c r="AMI32" s="262"/>
      <c r="AMJ32" s="262"/>
    </row>
    <row r="33" customFormat="false" ht="17.25" hidden="false" customHeight="true" outlineLevel="0" collapsed="false">
      <c r="A33" s="280" t="s">
        <v>455</v>
      </c>
      <c r="B33" s="279"/>
      <c r="C33" s="279" t="n">
        <v>1583000</v>
      </c>
      <c r="D33" s="278" t="n">
        <v>-13167</v>
      </c>
      <c r="E33" s="279" t="n">
        <v>824888</v>
      </c>
      <c r="F33" s="278" t="n">
        <v>-1127625</v>
      </c>
      <c r="G33" s="278" t="n">
        <v>-778629</v>
      </c>
      <c r="H33" s="280" t="s">
        <v>455</v>
      </c>
      <c r="I33" s="279" t="n">
        <v>870</v>
      </c>
      <c r="J33" s="279" t="n">
        <v>556135</v>
      </c>
      <c r="K33" s="279" t="n">
        <v>-58342</v>
      </c>
      <c r="L33" s="279" t="n">
        <v>-799680</v>
      </c>
      <c r="M33" s="279" t="n">
        <v>712550</v>
      </c>
      <c r="N33" s="279" t="n">
        <v>-883000</v>
      </c>
      <c r="O33" s="279" t="n">
        <v>416858</v>
      </c>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c r="CH33" s="252"/>
      <c r="CI33" s="252"/>
      <c r="CJ33" s="252"/>
      <c r="CK33" s="252"/>
      <c r="CL33" s="252"/>
      <c r="CM33" s="252"/>
      <c r="CN33" s="252"/>
      <c r="CO33" s="252"/>
      <c r="CP33" s="252"/>
      <c r="CQ33" s="252"/>
      <c r="CR33" s="252"/>
      <c r="CS33" s="252"/>
      <c r="CT33" s="252"/>
      <c r="CU33" s="252"/>
      <c r="CV33" s="252"/>
      <c r="CW33" s="252"/>
      <c r="CX33" s="252"/>
      <c r="CY33" s="252"/>
      <c r="CZ33" s="252"/>
      <c r="DA33" s="252"/>
      <c r="DB33" s="252"/>
      <c r="DC33" s="252"/>
      <c r="DD33" s="252"/>
      <c r="DE33" s="252"/>
      <c r="DF33" s="252"/>
      <c r="DG33" s="252"/>
      <c r="DH33" s="252"/>
      <c r="DI33" s="252"/>
      <c r="DJ33" s="252"/>
      <c r="DK33" s="252"/>
      <c r="DL33" s="252"/>
      <c r="DM33" s="252"/>
      <c r="DN33" s="252"/>
      <c r="DO33" s="252"/>
      <c r="DP33" s="252"/>
      <c r="DQ33" s="252"/>
      <c r="DR33" s="252"/>
      <c r="DS33" s="252"/>
      <c r="DT33" s="252"/>
      <c r="DU33" s="252"/>
      <c r="DV33" s="252"/>
      <c r="DW33" s="252"/>
      <c r="DX33" s="252"/>
      <c r="DY33" s="252"/>
      <c r="DZ33" s="252"/>
      <c r="EA33" s="252"/>
      <c r="EB33" s="252"/>
      <c r="EC33" s="252"/>
      <c r="ED33" s="252"/>
      <c r="EE33" s="252"/>
      <c r="EF33" s="252"/>
      <c r="EG33" s="252"/>
      <c r="EH33" s="252"/>
      <c r="EI33" s="252"/>
      <c r="EJ33" s="252"/>
      <c r="EK33" s="252"/>
      <c r="EL33" s="252"/>
      <c r="EM33" s="252"/>
      <c r="EN33" s="252"/>
      <c r="EO33" s="252"/>
      <c r="EP33" s="252"/>
      <c r="EQ33" s="252"/>
      <c r="ER33" s="252"/>
      <c r="ES33" s="252"/>
      <c r="ET33" s="252"/>
      <c r="EU33" s="252"/>
      <c r="EV33" s="252"/>
      <c r="EW33" s="252"/>
      <c r="EX33" s="252"/>
      <c r="EY33" s="252"/>
      <c r="EZ33" s="252"/>
      <c r="FA33" s="252"/>
      <c r="FB33" s="252"/>
      <c r="FC33" s="252"/>
      <c r="FD33" s="252"/>
      <c r="FE33" s="252"/>
      <c r="FF33" s="252"/>
      <c r="FG33" s="252"/>
      <c r="FH33" s="252"/>
      <c r="FI33" s="252"/>
      <c r="FJ33" s="252"/>
      <c r="FK33" s="252"/>
      <c r="FL33" s="252"/>
      <c r="FM33" s="252"/>
      <c r="FN33" s="252"/>
      <c r="FO33" s="252"/>
      <c r="FP33" s="252"/>
      <c r="FQ33" s="252"/>
      <c r="FR33" s="252"/>
      <c r="FS33" s="252"/>
      <c r="FT33" s="252"/>
      <c r="FU33" s="252"/>
      <c r="FV33" s="252"/>
      <c r="FW33" s="252"/>
      <c r="FX33" s="252"/>
      <c r="FY33" s="252"/>
      <c r="FZ33" s="252"/>
      <c r="GA33" s="252"/>
      <c r="GB33" s="252"/>
      <c r="GC33" s="252"/>
      <c r="GD33" s="252"/>
      <c r="GE33" s="252"/>
      <c r="GF33" s="252"/>
      <c r="GG33" s="252"/>
      <c r="GH33" s="252"/>
      <c r="GI33" s="252"/>
      <c r="GJ33" s="252"/>
      <c r="GK33" s="252"/>
      <c r="GL33" s="252"/>
      <c r="GM33" s="252"/>
      <c r="GN33" s="252"/>
      <c r="GO33" s="252"/>
      <c r="GP33" s="252"/>
      <c r="GQ33" s="252"/>
      <c r="GR33" s="252"/>
      <c r="GS33" s="252"/>
      <c r="GT33" s="252"/>
      <c r="GU33" s="252"/>
      <c r="GV33" s="252"/>
      <c r="GW33" s="252"/>
      <c r="GX33" s="252"/>
      <c r="GY33" s="252"/>
      <c r="GZ33" s="252"/>
      <c r="HA33" s="252"/>
      <c r="HB33" s="252"/>
      <c r="HC33" s="252"/>
      <c r="HD33" s="252"/>
      <c r="HE33" s="252"/>
      <c r="HF33" s="252"/>
      <c r="HG33" s="252"/>
      <c r="HH33" s="252"/>
      <c r="HI33" s="252"/>
      <c r="HJ33" s="252"/>
      <c r="HK33" s="252"/>
      <c r="HL33" s="252"/>
      <c r="HM33" s="252"/>
      <c r="HN33" s="252"/>
      <c r="HO33" s="252"/>
      <c r="HP33" s="252"/>
      <c r="HQ33" s="252"/>
      <c r="HR33" s="252"/>
      <c r="HS33" s="252"/>
      <c r="HT33" s="252"/>
      <c r="HU33" s="252"/>
      <c r="HV33" s="252"/>
      <c r="HW33" s="252"/>
      <c r="HX33" s="252"/>
      <c r="HY33" s="252"/>
      <c r="HZ33" s="252"/>
      <c r="IA33" s="252"/>
      <c r="IB33" s="252"/>
      <c r="IC33" s="252"/>
      <c r="ID33" s="252"/>
      <c r="IE33" s="252"/>
      <c r="IF33" s="252"/>
      <c r="IG33" s="252"/>
      <c r="IH33" s="252"/>
      <c r="II33" s="252"/>
      <c r="IJ33" s="252"/>
      <c r="IK33" s="252"/>
      <c r="IL33" s="252"/>
      <c r="IM33" s="252"/>
      <c r="IN33" s="252"/>
      <c r="IO33" s="252"/>
      <c r="IP33" s="252"/>
      <c r="IQ33" s="252"/>
      <c r="IR33" s="252"/>
      <c r="IS33" s="252"/>
      <c r="IT33" s="252"/>
      <c r="IU33" s="252"/>
      <c r="IV33" s="252"/>
      <c r="IW33" s="252"/>
      <c r="IX33" s="252"/>
      <c r="IY33" s="252"/>
      <c r="IZ33" s="252"/>
      <c r="JA33" s="252"/>
      <c r="JB33" s="252"/>
      <c r="JC33" s="252"/>
      <c r="JD33" s="252"/>
      <c r="JE33" s="252"/>
      <c r="JF33" s="252"/>
      <c r="JG33" s="252"/>
      <c r="JH33" s="252"/>
      <c r="JI33" s="252"/>
      <c r="JJ33" s="252"/>
      <c r="JK33" s="252"/>
      <c r="JL33" s="252"/>
      <c r="JM33" s="252"/>
      <c r="JN33" s="252"/>
      <c r="JO33" s="252"/>
      <c r="JP33" s="252"/>
      <c r="JQ33" s="252"/>
      <c r="JR33" s="252"/>
      <c r="JS33" s="252"/>
      <c r="JT33" s="252"/>
      <c r="JU33" s="252"/>
      <c r="JV33" s="252"/>
      <c r="JW33" s="252"/>
      <c r="JX33" s="252"/>
      <c r="JY33" s="252"/>
      <c r="JZ33" s="252"/>
      <c r="KA33" s="252"/>
      <c r="KB33" s="252"/>
      <c r="KC33" s="252"/>
      <c r="KD33" s="252"/>
      <c r="KE33" s="252"/>
      <c r="KF33" s="252"/>
      <c r="KG33" s="252"/>
      <c r="KH33" s="252"/>
      <c r="KI33" s="252"/>
      <c r="KJ33" s="252"/>
      <c r="KK33" s="252"/>
      <c r="KL33" s="252"/>
      <c r="KM33" s="252"/>
      <c r="KN33" s="252"/>
      <c r="KO33" s="252"/>
      <c r="KP33" s="252"/>
      <c r="KQ33" s="252"/>
      <c r="KR33" s="252"/>
      <c r="KS33" s="252"/>
      <c r="KT33" s="252"/>
      <c r="KU33" s="252"/>
      <c r="KV33" s="252"/>
      <c r="KW33" s="252"/>
      <c r="KX33" s="252"/>
      <c r="KY33" s="252"/>
      <c r="KZ33" s="252"/>
      <c r="LA33" s="252"/>
      <c r="LB33" s="252"/>
      <c r="LC33" s="252"/>
      <c r="LD33" s="252"/>
      <c r="LE33" s="252"/>
      <c r="LF33" s="252"/>
      <c r="LG33" s="252"/>
      <c r="LH33" s="252"/>
      <c r="LI33" s="252"/>
      <c r="LJ33" s="252"/>
      <c r="LK33" s="252"/>
      <c r="LL33" s="252"/>
      <c r="LM33" s="252"/>
      <c r="LN33" s="252"/>
      <c r="LO33" s="252"/>
      <c r="LP33" s="252"/>
      <c r="LQ33" s="252"/>
      <c r="LR33" s="252"/>
      <c r="LS33" s="252"/>
      <c r="LT33" s="252"/>
      <c r="LU33" s="252"/>
      <c r="LV33" s="252"/>
      <c r="LW33" s="252"/>
      <c r="LX33" s="252"/>
      <c r="LY33" s="252"/>
      <c r="LZ33" s="252"/>
      <c r="MA33" s="252"/>
      <c r="MB33" s="252"/>
      <c r="MC33" s="252"/>
      <c r="MD33" s="252"/>
      <c r="ME33" s="252"/>
      <c r="MF33" s="252"/>
      <c r="MG33" s="252"/>
      <c r="MH33" s="252"/>
      <c r="MI33" s="252"/>
      <c r="MJ33" s="252"/>
      <c r="MK33" s="252"/>
      <c r="ML33" s="252"/>
      <c r="MM33" s="252"/>
      <c r="MN33" s="252"/>
      <c r="MO33" s="252"/>
      <c r="MP33" s="252"/>
      <c r="MQ33" s="252"/>
      <c r="MR33" s="252"/>
      <c r="MS33" s="252"/>
      <c r="MT33" s="252"/>
      <c r="MU33" s="252"/>
      <c r="MV33" s="252"/>
      <c r="MW33" s="252"/>
      <c r="MX33" s="252"/>
      <c r="MY33" s="252"/>
      <c r="MZ33" s="252"/>
      <c r="NA33" s="252"/>
      <c r="NB33" s="252"/>
      <c r="NC33" s="252"/>
      <c r="ND33" s="252"/>
      <c r="NE33" s="252"/>
      <c r="NF33" s="252"/>
      <c r="NG33" s="252"/>
      <c r="NH33" s="252"/>
      <c r="NI33" s="252"/>
      <c r="NJ33" s="252"/>
      <c r="NK33" s="252"/>
      <c r="NL33" s="252"/>
      <c r="NM33" s="252"/>
      <c r="NN33" s="252"/>
      <c r="NO33" s="252"/>
      <c r="NP33" s="252"/>
      <c r="NQ33" s="252"/>
      <c r="NR33" s="252"/>
      <c r="NS33" s="252"/>
      <c r="NT33" s="252"/>
      <c r="NU33" s="252"/>
      <c r="NV33" s="252"/>
      <c r="NW33" s="252"/>
      <c r="NX33" s="252"/>
      <c r="NY33" s="252"/>
      <c r="NZ33" s="252"/>
      <c r="OA33" s="252"/>
      <c r="OB33" s="252"/>
      <c r="OC33" s="252"/>
      <c r="OD33" s="252"/>
      <c r="OE33" s="252"/>
      <c r="OF33" s="252"/>
      <c r="OG33" s="252"/>
      <c r="OH33" s="252"/>
      <c r="OI33" s="252"/>
      <c r="OJ33" s="252"/>
      <c r="OK33" s="252"/>
      <c r="OL33" s="252"/>
      <c r="OM33" s="252"/>
      <c r="ON33" s="252"/>
      <c r="OO33" s="252"/>
      <c r="OP33" s="252"/>
      <c r="OQ33" s="252"/>
      <c r="OR33" s="252"/>
      <c r="OS33" s="252"/>
      <c r="OT33" s="252"/>
      <c r="OU33" s="252"/>
      <c r="OV33" s="252"/>
      <c r="OW33" s="252"/>
      <c r="OX33" s="252"/>
      <c r="OY33" s="252"/>
      <c r="OZ33" s="252"/>
      <c r="PA33" s="252"/>
      <c r="PB33" s="252"/>
      <c r="PC33" s="252"/>
      <c r="PD33" s="252"/>
      <c r="PE33" s="252"/>
      <c r="PF33" s="252"/>
      <c r="PG33" s="252"/>
      <c r="PH33" s="252"/>
      <c r="PI33" s="252"/>
      <c r="PJ33" s="252"/>
      <c r="PK33" s="252"/>
      <c r="PL33" s="252"/>
      <c r="PM33" s="252"/>
      <c r="PN33" s="252"/>
      <c r="PO33" s="252"/>
      <c r="PP33" s="252"/>
      <c r="PQ33" s="252"/>
      <c r="PR33" s="252"/>
      <c r="PS33" s="252"/>
      <c r="PT33" s="252"/>
      <c r="PU33" s="252"/>
      <c r="PV33" s="252"/>
      <c r="PW33" s="252"/>
      <c r="PX33" s="252"/>
      <c r="PY33" s="252"/>
      <c r="PZ33" s="252"/>
      <c r="QA33" s="252"/>
      <c r="QB33" s="252"/>
      <c r="QC33" s="252"/>
      <c r="QD33" s="252"/>
      <c r="QE33" s="252"/>
      <c r="QF33" s="252"/>
      <c r="QG33" s="252"/>
      <c r="QH33" s="252"/>
      <c r="QI33" s="252"/>
      <c r="QJ33" s="252"/>
      <c r="QK33" s="252"/>
      <c r="QL33" s="252"/>
      <c r="QM33" s="252"/>
      <c r="QN33" s="252"/>
      <c r="QO33" s="252"/>
      <c r="QP33" s="252"/>
      <c r="QQ33" s="252"/>
      <c r="QR33" s="252"/>
      <c r="QS33" s="252"/>
      <c r="QT33" s="252"/>
      <c r="QU33" s="252"/>
      <c r="QV33" s="252"/>
      <c r="QW33" s="252"/>
      <c r="QX33" s="252"/>
      <c r="QY33" s="252"/>
      <c r="QZ33" s="252"/>
      <c r="RA33" s="252"/>
      <c r="RB33" s="252"/>
      <c r="RC33" s="252"/>
      <c r="RD33" s="252"/>
      <c r="RE33" s="252"/>
      <c r="RF33" s="252"/>
      <c r="RG33" s="252"/>
      <c r="RH33" s="252"/>
      <c r="RI33" s="252"/>
      <c r="RJ33" s="252"/>
      <c r="RK33" s="252"/>
      <c r="RL33" s="252"/>
      <c r="RM33" s="252"/>
      <c r="RN33" s="252"/>
      <c r="RO33" s="252"/>
      <c r="RP33" s="252"/>
      <c r="RQ33" s="252"/>
      <c r="RR33" s="252"/>
      <c r="RS33" s="252"/>
      <c r="RT33" s="252"/>
      <c r="RU33" s="252"/>
      <c r="RV33" s="252"/>
      <c r="RW33" s="252"/>
      <c r="RX33" s="252"/>
      <c r="RY33" s="252"/>
      <c r="RZ33" s="252"/>
      <c r="SA33" s="252"/>
      <c r="SB33" s="252"/>
      <c r="SC33" s="252"/>
      <c r="SD33" s="252"/>
      <c r="SE33" s="252"/>
      <c r="SF33" s="252"/>
      <c r="SG33" s="252"/>
      <c r="SH33" s="252"/>
      <c r="SI33" s="252"/>
      <c r="SJ33" s="252"/>
      <c r="SK33" s="252"/>
      <c r="SL33" s="252"/>
      <c r="SM33" s="252"/>
      <c r="SN33" s="252"/>
      <c r="SO33" s="252"/>
      <c r="SP33" s="252"/>
      <c r="SQ33" s="252"/>
      <c r="SR33" s="252"/>
      <c r="SS33" s="252"/>
      <c r="ST33" s="252"/>
      <c r="SU33" s="252"/>
      <c r="SV33" s="252"/>
      <c r="SW33" s="252"/>
      <c r="SX33" s="252"/>
      <c r="SY33" s="252"/>
      <c r="SZ33" s="252"/>
      <c r="TA33" s="252"/>
      <c r="TB33" s="252"/>
      <c r="TC33" s="252"/>
      <c r="TD33" s="252"/>
      <c r="TE33" s="252"/>
      <c r="TF33" s="252"/>
      <c r="TG33" s="252"/>
      <c r="TH33" s="252"/>
      <c r="TI33" s="252"/>
      <c r="TJ33" s="252"/>
      <c r="TK33" s="252"/>
      <c r="TL33" s="252"/>
      <c r="TM33" s="252"/>
      <c r="TN33" s="252"/>
      <c r="TO33" s="252"/>
      <c r="TP33" s="252"/>
      <c r="TQ33" s="252"/>
      <c r="TR33" s="252"/>
      <c r="TS33" s="252"/>
      <c r="TT33" s="252"/>
      <c r="TU33" s="252"/>
      <c r="TV33" s="252"/>
      <c r="TW33" s="252"/>
      <c r="TX33" s="252"/>
      <c r="TY33" s="252"/>
      <c r="TZ33" s="252"/>
      <c r="UA33" s="252"/>
      <c r="UB33" s="252"/>
      <c r="UC33" s="252"/>
      <c r="UD33" s="252"/>
      <c r="UE33" s="252"/>
      <c r="UF33" s="252"/>
      <c r="UG33" s="252"/>
      <c r="UH33" s="252"/>
      <c r="UI33" s="252"/>
      <c r="UJ33" s="252"/>
      <c r="UK33" s="252"/>
      <c r="UL33" s="252"/>
      <c r="UM33" s="252"/>
      <c r="UN33" s="252"/>
      <c r="UO33" s="252"/>
      <c r="UP33" s="252"/>
      <c r="UQ33" s="252"/>
      <c r="UR33" s="252"/>
      <c r="US33" s="252"/>
      <c r="UT33" s="252"/>
      <c r="UU33" s="252"/>
      <c r="UV33" s="252"/>
      <c r="UW33" s="252"/>
      <c r="UX33" s="252"/>
      <c r="UY33" s="252"/>
      <c r="UZ33" s="252"/>
      <c r="VA33" s="252"/>
      <c r="VB33" s="252"/>
      <c r="VC33" s="252"/>
      <c r="VD33" s="252"/>
      <c r="VE33" s="252"/>
      <c r="VF33" s="252"/>
      <c r="VG33" s="252"/>
      <c r="VH33" s="252"/>
      <c r="VI33" s="252"/>
      <c r="VJ33" s="252"/>
      <c r="VK33" s="252"/>
      <c r="VL33" s="252"/>
      <c r="VM33" s="252"/>
      <c r="VN33" s="252"/>
      <c r="VO33" s="252"/>
      <c r="VP33" s="252"/>
      <c r="VQ33" s="252"/>
      <c r="VR33" s="252"/>
      <c r="VS33" s="252"/>
      <c r="VT33" s="252"/>
      <c r="VU33" s="252"/>
      <c r="VV33" s="252"/>
      <c r="VW33" s="252"/>
      <c r="VX33" s="252"/>
      <c r="VY33" s="252"/>
      <c r="VZ33" s="252"/>
      <c r="WA33" s="252"/>
      <c r="WB33" s="252"/>
      <c r="WC33" s="252"/>
      <c r="WD33" s="252"/>
      <c r="WE33" s="252"/>
      <c r="WF33" s="252"/>
      <c r="WG33" s="252"/>
      <c r="WH33" s="252"/>
      <c r="WI33" s="252"/>
      <c r="WJ33" s="252"/>
      <c r="WK33" s="252"/>
      <c r="WL33" s="252"/>
      <c r="WM33" s="252"/>
      <c r="WN33" s="252"/>
      <c r="WO33" s="252"/>
      <c r="WP33" s="252"/>
      <c r="WQ33" s="252"/>
      <c r="WR33" s="252"/>
      <c r="WS33" s="252"/>
      <c r="WT33" s="252"/>
      <c r="WU33" s="252"/>
      <c r="WV33" s="252"/>
      <c r="WW33" s="252"/>
      <c r="WX33" s="252"/>
      <c r="WY33" s="252"/>
      <c r="WZ33" s="252"/>
      <c r="XA33" s="252"/>
      <c r="XB33" s="252"/>
      <c r="XC33" s="252"/>
      <c r="XD33" s="252"/>
      <c r="XE33" s="252"/>
      <c r="XF33" s="252"/>
      <c r="XG33" s="252"/>
      <c r="XH33" s="252"/>
      <c r="XI33" s="252"/>
      <c r="XJ33" s="252"/>
      <c r="XK33" s="252"/>
      <c r="XL33" s="252"/>
      <c r="XM33" s="252"/>
      <c r="XN33" s="252"/>
      <c r="XO33" s="252"/>
      <c r="XP33" s="252"/>
      <c r="XQ33" s="252"/>
      <c r="XR33" s="252"/>
      <c r="XS33" s="252"/>
      <c r="XT33" s="252"/>
      <c r="XU33" s="252"/>
      <c r="XV33" s="252"/>
      <c r="XW33" s="252"/>
      <c r="XX33" s="252"/>
      <c r="XY33" s="252"/>
      <c r="XZ33" s="252"/>
      <c r="YA33" s="252"/>
      <c r="YB33" s="252"/>
      <c r="YC33" s="252"/>
      <c r="YD33" s="252"/>
      <c r="YE33" s="252"/>
      <c r="YF33" s="252"/>
      <c r="YG33" s="252"/>
      <c r="YH33" s="252"/>
      <c r="YI33" s="252"/>
      <c r="YJ33" s="252"/>
      <c r="YK33" s="252"/>
      <c r="YL33" s="252"/>
      <c r="YM33" s="252"/>
      <c r="YN33" s="252"/>
      <c r="YO33" s="252"/>
      <c r="YP33" s="252"/>
      <c r="YQ33" s="252"/>
      <c r="YR33" s="252"/>
      <c r="YS33" s="252"/>
      <c r="YT33" s="252"/>
      <c r="YU33" s="252"/>
      <c r="YV33" s="252"/>
      <c r="YW33" s="252"/>
      <c r="YX33" s="252"/>
      <c r="YY33" s="252"/>
      <c r="YZ33" s="252"/>
      <c r="ZA33" s="252"/>
      <c r="ZB33" s="252"/>
      <c r="ZC33" s="252"/>
      <c r="ZD33" s="252"/>
      <c r="ZE33" s="252"/>
      <c r="ZF33" s="252"/>
      <c r="ZG33" s="252"/>
      <c r="ZH33" s="252"/>
      <c r="ZI33" s="252"/>
      <c r="ZJ33" s="252"/>
      <c r="ZK33" s="252"/>
      <c r="ZL33" s="252"/>
      <c r="ZM33" s="252"/>
      <c r="ZN33" s="252"/>
      <c r="ZO33" s="252"/>
      <c r="ZP33" s="252"/>
      <c r="ZQ33" s="252"/>
      <c r="ZR33" s="252"/>
      <c r="ZS33" s="252"/>
      <c r="ZT33" s="252"/>
      <c r="ZU33" s="252"/>
      <c r="ZV33" s="252"/>
      <c r="ZW33" s="252"/>
      <c r="ZX33" s="252"/>
      <c r="ZY33" s="252"/>
      <c r="ZZ33" s="252"/>
      <c r="AAA33" s="252"/>
      <c r="AAB33" s="252"/>
      <c r="AAC33" s="252"/>
      <c r="AAD33" s="252"/>
      <c r="AAE33" s="252"/>
      <c r="AAF33" s="252"/>
      <c r="AAG33" s="252"/>
      <c r="AAH33" s="252"/>
      <c r="AAI33" s="252"/>
      <c r="AAJ33" s="252"/>
      <c r="AAK33" s="252"/>
      <c r="AAL33" s="252"/>
      <c r="AAM33" s="252"/>
      <c r="AAN33" s="252"/>
      <c r="AAO33" s="252"/>
      <c r="AAP33" s="252"/>
      <c r="AAQ33" s="252"/>
      <c r="AAR33" s="252"/>
      <c r="AAS33" s="252"/>
      <c r="AAT33" s="252"/>
      <c r="AAU33" s="252"/>
      <c r="AAV33" s="252"/>
      <c r="AAW33" s="252"/>
      <c r="AAX33" s="252"/>
      <c r="AAY33" s="252"/>
      <c r="AAZ33" s="252"/>
      <c r="ABA33" s="252"/>
      <c r="ABB33" s="252"/>
      <c r="ABC33" s="252"/>
      <c r="ABD33" s="252"/>
      <c r="ABE33" s="252"/>
      <c r="ABF33" s="252"/>
      <c r="ABG33" s="252"/>
      <c r="ABH33" s="252"/>
      <c r="ABI33" s="252"/>
      <c r="ABJ33" s="252"/>
      <c r="ABK33" s="252"/>
      <c r="ABL33" s="252"/>
      <c r="ABM33" s="252"/>
      <c r="ABN33" s="252"/>
      <c r="ABO33" s="252"/>
      <c r="ABP33" s="252"/>
      <c r="ABQ33" s="252"/>
      <c r="ABR33" s="252"/>
      <c r="ABS33" s="252"/>
      <c r="ABT33" s="252"/>
      <c r="ABU33" s="252"/>
      <c r="ABV33" s="252"/>
      <c r="ABW33" s="252"/>
      <c r="ABX33" s="252"/>
      <c r="ABY33" s="252"/>
      <c r="ABZ33" s="252"/>
      <c r="ACA33" s="252"/>
      <c r="ACB33" s="252"/>
      <c r="ACC33" s="252"/>
      <c r="ACD33" s="252"/>
      <c r="ACE33" s="252"/>
      <c r="ACF33" s="252"/>
      <c r="ACG33" s="252"/>
      <c r="ACH33" s="252"/>
      <c r="ACI33" s="252"/>
      <c r="ACJ33" s="252"/>
      <c r="ACK33" s="252"/>
      <c r="ACL33" s="252"/>
      <c r="ACM33" s="252"/>
      <c r="ACN33" s="252"/>
      <c r="ACO33" s="252"/>
      <c r="ACP33" s="252"/>
      <c r="ACQ33" s="252"/>
      <c r="ACR33" s="252"/>
      <c r="ACS33" s="252"/>
      <c r="ACT33" s="252"/>
      <c r="ACU33" s="252"/>
      <c r="ACV33" s="252"/>
      <c r="ACW33" s="252"/>
      <c r="ACX33" s="252"/>
      <c r="ACY33" s="252"/>
      <c r="ACZ33" s="252"/>
      <c r="ADA33" s="252"/>
      <c r="ADB33" s="252"/>
      <c r="ADC33" s="252"/>
      <c r="ADD33" s="252"/>
      <c r="ADE33" s="252"/>
      <c r="ADF33" s="252"/>
      <c r="ADG33" s="252"/>
      <c r="ADH33" s="252"/>
      <c r="ADI33" s="252"/>
      <c r="ADJ33" s="252"/>
      <c r="ADK33" s="252"/>
      <c r="ADL33" s="252"/>
      <c r="ADM33" s="252"/>
      <c r="ADN33" s="252"/>
      <c r="ADO33" s="252"/>
      <c r="ADP33" s="252"/>
      <c r="ADQ33" s="252"/>
      <c r="ADR33" s="252"/>
      <c r="ADS33" s="252"/>
      <c r="ADT33" s="252"/>
      <c r="ADU33" s="252"/>
      <c r="ADV33" s="252"/>
      <c r="ADW33" s="252"/>
      <c r="ADX33" s="252"/>
      <c r="ADY33" s="252"/>
      <c r="ADZ33" s="252"/>
      <c r="AEA33" s="252"/>
      <c r="AEB33" s="252"/>
      <c r="AEC33" s="252"/>
      <c r="AED33" s="252"/>
      <c r="AEE33" s="252"/>
      <c r="AEF33" s="252"/>
      <c r="AEG33" s="252"/>
      <c r="AEH33" s="252"/>
      <c r="AEI33" s="252"/>
      <c r="AEJ33" s="252"/>
      <c r="AEK33" s="252"/>
      <c r="AEL33" s="252"/>
      <c r="AEM33" s="252"/>
      <c r="AEN33" s="252"/>
      <c r="AEO33" s="252"/>
      <c r="AEP33" s="252"/>
      <c r="AEQ33" s="252"/>
      <c r="AER33" s="252"/>
      <c r="AES33" s="252"/>
      <c r="AET33" s="252"/>
      <c r="AEU33" s="252"/>
      <c r="AEV33" s="252"/>
      <c r="AEW33" s="252"/>
      <c r="AEX33" s="252"/>
      <c r="AEY33" s="252"/>
      <c r="AEZ33" s="252"/>
      <c r="AFA33" s="252"/>
      <c r="AFB33" s="252"/>
      <c r="AFC33" s="252"/>
      <c r="AFD33" s="252"/>
      <c r="AFE33" s="252"/>
      <c r="AFF33" s="252"/>
      <c r="AFG33" s="252"/>
      <c r="AFH33" s="252"/>
      <c r="AFI33" s="252"/>
      <c r="AFJ33" s="252"/>
      <c r="AFK33" s="252"/>
      <c r="AFL33" s="252"/>
      <c r="AFM33" s="252"/>
      <c r="AFN33" s="252"/>
      <c r="AFO33" s="252"/>
      <c r="AFP33" s="252"/>
      <c r="AFQ33" s="252"/>
      <c r="AFR33" s="252"/>
      <c r="AFS33" s="252"/>
      <c r="AFT33" s="252"/>
      <c r="AFU33" s="252"/>
      <c r="AFV33" s="252"/>
      <c r="AFW33" s="252"/>
      <c r="AFX33" s="252"/>
      <c r="AFY33" s="252"/>
      <c r="AFZ33" s="252"/>
      <c r="AGA33" s="252"/>
      <c r="AGB33" s="252"/>
      <c r="AGC33" s="252"/>
      <c r="AGD33" s="252"/>
      <c r="AGE33" s="252"/>
      <c r="AGF33" s="252"/>
      <c r="AGG33" s="252"/>
      <c r="AGH33" s="252"/>
      <c r="AGI33" s="252"/>
      <c r="AGJ33" s="252"/>
      <c r="AGK33" s="252"/>
      <c r="AGL33" s="252"/>
      <c r="AGM33" s="252"/>
      <c r="AGN33" s="252"/>
      <c r="AGO33" s="252"/>
      <c r="AGP33" s="252"/>
      <c r="AGQ33" s="252"/>
      <c r="AGR33" s="252"/>
      <c r="AGS33" s="252"/>
      <c r="AGT33" s="252"/>
      <c r="AGU33" s="252"/>
      <c r="AGV33" s="252"/>
      <c r="AGW33" s="252"/>
      <c r="AGX33" s="252"/>
      <c r="AGY33" s="252"/>
      <c r="AGZ33" s="252"/>
      <c r="AHA33" s="252"/>
      <c r="AHB33" s="252"/>
      <c r="AHC33" s="252"/>
      <c r="AHD33" s="252"/>
      <c r="AHE33" s="252"/>
      <c r="AHF33" s="252"/>
      <c r="AHG33" s="252"/>
      <c r="AHH33" s="252"/>
      <c r="AHI33" s="252"/>
      <c r="AHJ33" s="252"/>
      <c r="AHK33" s="252"/>
      <c r="AHL33" s="252"/>
      <c r="AHM33" s="252"/>
      <c r="AHN33" s="252"/>
      <c r="AHO33" s="252"/>
      <c r="AHP33" s="252"/>
      <c r="AHQ33" s="252"/>
      <c r="AHR33" s="252"/>
      <c r="AHS33" s="252"/>
      <c r="AHT33" s="252"/>
      <c r="AHU33" s="252"/>
      <c r="AHV33" s="252"/>
      <c r="AHW33" s="252"/>
      <c r="AHX33" s="252"/>
      <c r="AHY33" s="252"/>
      <c r="AHZ33" s="252"/>
      <c r="AIA33" s="252"/>
      <c r="AIB33" s="252"/>
      <c r="AIC33" s="252"/>
      <c r="AID33" s="252"/>
      <c r="AIE33" s="252"/>
      <c r="AIF33" s="252"/>
      <c r="AIG33" s="252"/>
      <c r="AIH33" s="252"/>
      <c r="AII33" s="252"/>
      <c r="AIJ33" s="252"/>
      <c r="AIK33" s="252"/>
      <c r="AIL33" s="252"/>
      <c r="AIM33" s="252"/>
      <c r="AIN33" s="252"/>
      <c r="AIO33" s="252"/>
      <c r="AIP33" s="252"/>
      <c r="AIQ33" s="252"/>
      <c r="AIR33" s="252"/>
      <c r="AIS33" s="252"/>
      <c r="AIT33" s="252"/>
      <c r="AIU33" s="252"/>
      <c r="AIV33" s="252"/>
      <c r="AIW33" s="252"/>
      <c r="AIX33" s="252"/>
      <c r="AIY33" s="252"/>
      <c r="AIZ33" s="252"/>
      <c r="AJA33" s="252"/>
      <c r="AJB33" s="252"/>
      <c r="AJC33" s="252"/>
      <c r="AJD33" s="252"/>
      <c r="AJE33" s="252"/>
      <c r="AJF33" s="252"/>
      <c r="AJG33" s="252"/>
      <c r="AJH33" s="252"/>
      <c r="AJI33" s="252"/>
      <c r="AJJ33" s="252"/>
      <c r="AJK33" s="252"/>
      <c r="AJL33" s="252"/>
      <c r="AJM33" s="252"/>
      <c r="AJN33" s="252"/>
      <c r="AJO33" s="252"/>
      <c r="AJP33" s="252"/>
      <c r="AJQ33" s="252"/>
      <c r="AJR33" s="252"/>
      <c r="AJS33" s="252"/>
      <c r="AJT33" s="252"/>
      <c r="AJU33" s="252"/>
      <c r="AJV33" s="252"/>
      <c r="AJW33" s="252"/>
      <c r="AJX33" s="252"/>
      <c r="AJY33" s="252"/>
      <c r="AJZ33" s="252"/>
      <c r="AKA33" s="252"/>
      <c r="AKB33" s="252"/>
      <c r="AKC33" s="252"/>
      <c r="AKD33" s="252"/>
      <c r="AKE33" s="252"/>
      <c r="AKF33" s="252"/>
      <c r="AKG33" s="252"/>
      <c r="AKH33" s="252"/>
      <c r="AKI33" s="252"/>
      <c r="AKJ33" s="252"/>
      <c r="AKK33" s="252"/>
      <c r="AKL33" s="252"/>
      <c r="AKM33" s="252"/>
      <c r="AKN33" s="252"/>
      <c r="AKO33" s="252"/>
      <c r="AKP33" s="252"/>
      <c r="AKQ33" s="252"/>
      <c r="AKR33" s="252"/>
      <c r="AKS33" s="252"/>
      <c r="AKT33" s="252"/>
      <c r="AKU33" s="252"/>
      <c r="AKV33" s="252"/>
      <c r="AKW33" s="252"/>
      <c r="AKX33" s="252"/>
      <c r="AKY33" s="252"/>
      <c r="AKZ33" s="252"/>
      <c r="ALA33" s="252"/>
      <c r="ALB33" s="252"/>
      <c r="ALC33" s="252"/>
      <c r="ALD33" s="252"/>
      <c r="ALE33" s="252"/>
      <c r="ALF33" s="252"/>
      <c r="ALG33" s="252"/>
      <c r="ALH33" s="252"/>
      <c r="ALI33" s="252"/>
      <c r="ALJ33" s="252"/>
      <c r="ALK33" s="252"/>
      <c r="ALL33" s="252"/>
      <c r="ALM33" s="252"/>
      <c r="ALN33" s="252"/>
      <c r="ALO33" s="252"/>
      <c r="ALP33" s="252"/>
      <c r="ALQ33" s="252"/>
      <c r="ALR33" s="252"/>
      <c r="ALS33" s="252"/>
      <c r="ALT33" s="252"/>
      <c r="ALU33" s="252"/>
      <c r="ALV33" s="252"/>
      <c r="ALW33" s="252"/>
      <c r="ALX33" s="252"/>
      <c r="ALY33" s="252"/>
      <c r="ALZ33" s="252"/>
      <c r="AMA33" s="252"/>
      <c r="AMB33" s="252"/>
      <c r="AMC33" s="252"/>
      <c r="AMD33" s="252"/>
      <c r="AME33" s="252"/>
      <c r="AMF33" s="252"/>
      <c r="AMG33" s="252"/>
      <c r="AMH33" s="252"/>
      <c r="AMI33" s="252"/>
      <c r="AMJ33" s="253"/>
    </row>
    <row r="34" customFormat="false" ht="17.25" hidden="false" customHeight="true" outlineLevel="0" collapsed="false">
      <c r="A34" s="280"/>
      <c r="B34" s="279"/>
      <c r="C34" s="279"/>
      <c r="D34" s="278"/>
      <c r="E34" s="279"/>
      <c r="F34" s="278"/>
      <c r="G34" s="278"/>
      <c r="H34" s="280"/>
      <c r="I34" s="279"/>
      <c r="J34" s="279"/>
      <c r="K34" s="279"/>
      <c r="L34" s="279"/>
      <c r="M34" s="278"/>
      <c r="N34" s="278"/>
      <c r="O34" s="279"/>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c r="CH34" s="252"/>
      <c r="CI34" s="252"/>
      <c r="CJ34" s="252"/>
      <c r="CK34" s="252"/>
      <c r="CL34" s="252"/>
      <c r="CM34" s="252"/>
      <c r="CN34" s="252"/>
      <c r="CO34" s="252"/>
      <c r="CP34" s="252"/>
      <c r="CQ34" s="252"/>
      <c r="CR34" s="252"/>
      <c r="CS34" s="252"/>
      <c r="CT34" s="252"/>
      <c r="CU34" s="252"/>
      <c r="CV34" s="252"/>
      <c r="CW34" s="252"/>
      <c r="CX34" s="252"/>
      <c r="CY34" s="252"/>
      <c r="CZ34" s="252"/>
      <c r="DA34" s="252"/>
      <c r="DB34" s="252"/>
      <c r="DC34" s="252"/>
      <c r="DD34" s="252"/>
      <c r="DE34" s="252"/>
      <c r="DF34" s="252"/>
      <c r="DG34" s="252"/>
      <c r="DH34" s="252"/>
      <c r="DI34" s="252"/>
      <c r="DJ34" s="252"/>
      <c r="DK34" s="252"/>
      <c r="DL34" s="252"/>
      <c r="DM34" s="252"/>
      <c r="DN34" s="252"/>
      <c r="DO34" s="252"/>
      <c r="DP34" s="252"/>
      <c r="DQ34" s="252"/>
      <c r="DR34" s="252"/>
      <c r="DS34" s="252"/>
      <c r="DT34" s="252"/>
      <c r="DU34" s="252"/>
      <c r="DV34" s="252"/>
      <c r="DW34" s="252"/>
      <c r="DX34" s="252"/>
      <c r="DY34" s="252"/>
      <c r="DZ34" s="252"/>
      <c r="EA34" s="252"/>
      <c r="EB34" s="252"/>
      <c r="EC34" s="252"/>
      <c r="ED34" s="252"/>
      <c r="EE34" s="252"/>
      <c r="EF34" s="252"/>
      <c r="EG34" s="252"/>
      <c r="EH34" s="252"/>
      <c r="EI34" s="252"/>
      <c r="EJ34" s="252"/>
      <c r="EK34" s="252"/>
      <c r="EL34" s="252"/>
      <c r="EM34" s="252"/>
      <c r="EN34" s="252"/>
      <c r="EO34" s="252"/>
      <c r="EP34" s="252"/>
      <c r="EQ34" s="252"/>
      <c r="ER34" s="252"/>
      <c r="ES34" s="252"/>
      <c r="ET34" s="252"/>
      <c r="EU34" s="252"/>
      <c r="EV34" s="252"/>
      <c r="EW34" s="252"/>
      <c r="EX34" s="252"/>
      <c r="EY34" s="252"/>
      <c r="EZ34" s="252"/>
      <c r="FA34" s="252"/>
      <c r="FB34" s="252"/>
      <c r="FC34" s="252"/>
      <c r="FD34" s="252"/>
      <c r="FE34" s="252"/>
      <c r="FF34" s="252"/>
      <c r="FG34" s="252"/>
      <c r="FH34" s="252"/>
      <c r="FI34" s="252"/>
      <c r="FJ34" s="252"/>
      <c r="FK34" s="252"/>
      <c r="FL34" s="252"/>
      <c r="FM34" s="252"/>
      <c r="FN34" s="252"/>
      <c r="FO34" s="252"/>
      <c r="FP34" s="252"/>
      <c r="FQ34" s="252"/>
      <c r="FR34" s="252"/>
      <c r="FS34" s="252"/>
      <c r="FT34" s="252"/>
      <c r="FU34" s="252"/>
      <c r="FV34" s="252"/>
      <c r="FW34" s="252"/>
      <c r="FX34" s="252"/>
      <c r="FY34" s="252"/>
      <c r="FZ34" s="252"/>
      <c r="GA34" s="252"/>
      <c r="GB34" s="252"/>
      <c r="GC34" s="252"/>
      <c r="GD34" s="252"/>
      <c r="GE34" s="252"/>
      <c r="GF34" s="252"/>
      <c r="GG34" s="252"/>
      <c r="GH34" s="252"/>
      <c r="GI34" s="252"/>
      <c r="GJ34" s="252"/>
      <c r="GK34" s="252"/>
      <c r="GL34" s="252"/>
      <c r="GM34" s="252"/>
      <c r="GN34" s="252"/>
      <c r="GO34" s="252"/>
      <c r="GP34" s="252"/>
      <c r="GQ34" s="252"/>
      <c r="GR34" s="252"/>
      <c r="GS34" s="252"/>
      <c r="GT34" s="252"/>
      <c r="GU34" s="252"/>
      <c r="GV34" s="252"/>
      <c r="GW34" s="252"/>
      <c r="GX34" s="252"/>
      <c r="GY34" s="252"/>
      <c r="GZ34" s="252"/>
      <c r="HA34" s="252"/>
      <c r="HB34" s="252"/>
      <c r="HC34" s="252"/>
      <c r="HD34" s="252"/>
      <c r="HE34" s="252"/>
      <c r="HF34" s="252"/>
      <c r="HG34" s="252"/>
      <c r="HH34" s="252"/>
      <c r="HI34" s="252"/>
      <c r="HJ34" s="252"/>
      <c r="HK34" s="252"/>
      <c r="HL34" s="252"/>
      <c r="HM34" s="252"/>
      <c r="HN34" s="252"/>
      <c r="HO34" s="252"/>
      <c r="HP34" s="252"/>
      <c r="HQ34" s="252"/>
      <c r="HR34" s="252"/>
      <c r="HS34" s="252"/>
      <c r="HT34" s="252"/>
      <c r="HU34" s="252"/>
      <c r="HV34" s="252"/>
      <c r="HW34" s="252"/>
      <c r="HX34" s="252"/>
      <c r="HY34" s="252"/>
      <c r="HZ34" s="252"/>
      <c r="IA34" s="252"/>
      <c r="IB34" s="252"/>
      <c r="IC34" s="252"/>
      <c r="ID34" s="252"/>
      <c r="IE34" s="252"/>
      <c r="IF34" s="252"/>
      <c r="IG34" s="252"/>
      <c r="IH34" s="252"/>
      <c r="II34" s="252"/>
      <c r="IJ34" s="252"/>
      <c r="IK34" s="252"/>
      <c r="IL34" s="252"/>
      <c r="IM34" s="252"/>
      <c r="IN34" s="252"/>
      <c r="IO34" s="252"/>
      <c r="IP34" s="252"/>
      <c r="IQ34" s="252"/>
      <c r="IR34" s="252"/>
      <c r="IS34" s="252"/>
      <c r="IT34" s="252"/>
      <c r="IU34" s="252"/>
      <c r="IV34" s="252"/>
      <c r="IW34" s="252"/>
      <c r="IX34" s="252"/>
      <c r="IY34" s="252"/>
      <c r="IZ34" s="252"/>
      <c r="JA34" s="252"/>
      <c r="JB34" s="252"/>
      <c r="JC34" s="252"/>
      <c r="JD34" s="252"/>
      <c r="JE34" s="252"/>
      <c r="JF34" s="252"/>
      <c r="JG34" s="252"/>
      <c r="JH34" s="252"/>
      <c r="JI34" s="252"/>
      <c r="JJ34" s="252"/>
      <c r="JK34" s="252"/>
      <c r="JL34" s="252"/>
      <c r="JM34" s="252"/>
      <c r="JN34" s="252"/>
      <c r="JO34" s="252"/>
      <c r="JP34" s="252"/>
      <c r="JQ34" s="252"/>
      <c r="JR34" s="252"/>
      <c r="JS34" s="252"/>
      <c r="JT34" s="252"/>
      <c r="JU34" s="252"/>
      <c r="JV34" s="252"/>
      <c r="JW34" s="252"/>
      <c r="JX34" s="252"/>
      <c r="JY34" s="252"/>
      <c r="JZ34" s="252"/>
      <c r="KA34" s="252"/>
      <c r="KB34" s="252"/>
      <c r="KC34" s="252"/>
      <c r="KD34" s="252"/>
      <c r="KE34" s="252"/>
      <c r="KF34" s="252"/>
      <c r="KG34" s="252"/>
      <c r="KH34" s="252"/>
      <c r="KI34" s="252"/>
      <c r="KJ34" s="252"/>
      <c r="KK34" s="252"/>
      <c r="KL34" s="252"/>
      <c r="KM34" s="252"/>
      <c r="KN34" s="252"/>
      <c r="KO34" s="252"/>
      <c r="KP34" s="252"/>
      <c r="KQ34" s="252"/>
      <c r="KR34" s="252"/>
      <c r="KS34" s="252"/>
      <c r="KT34" s="252"/>
      <c r="KU34" s="252"/>
      <c r="KV34" s="252"/>
      <c r="KW34" s="252"/>
      <c r="KX34" s="252"/>
      <c r="KY34" s="252"/>
      <c r="KZ34" s="252"/>
      <c r="LA34" s="252"/>
      <c r="LB34" s="252"/>
      <c r="LC34" s="252"/>
      <c r="LD34" s="252"/>
      <c r="LE34" s="252"/>
      <c r="LF34" s="252"/>
      <c r="LG34" s="252"/>
      <c r="LH34" s="252"/>
      <c r="LI34" s="252"/>
      <c r="LJ34" s="252"/>
      <c r="LK34" s="252"/>
      <c r="LL34" s="252"/>
      <c r="LM34" s="252"/>
      <c r="LN34" s="252"/>
      <c r="LO34" s="252"/>
      <c r="LP34" s="252"/>
      <c r="LQ34" s="252"/>
      <c r="LR34" s="252"/>
      <c r="LS34" s="252"/>
      <c r="LT34" s="252"/>
      <c r="LU34" s="252"/>
      <c r="LV34" s="252"/>
      <c r="LW34" s="252"/>
      <c r="LX34" s="252"/>
      <c r="LY34" s="252"/>
      <c r="LZ34" s="252"/>
      <c r="MA34" s="252"/>
      <c r="MB34" s="252"/>
      <c r="MC34" s="252"/>
      <c r="MD34" s="252"/>
      <c r="ME34" s="252"/>
      <c r="MF34" s="252"/>
      <c r="MG34" s="252"/>
      <c r="MH34" s="252"/>
      <c r="MI34" s="252"/>
      <c r="MJ34" s="252"/>
      <c r="MK34" s="252"/>
      <c r="ML34" s="252"/>
      <c r="MM34" s="252"/>
      <c r="MN34" s="252"/>
      <c r="MO34" s="252"/>
      <c r="MP34" s="252"/>
      <c r="MQ34" s="252"/>
      <c r="MR34" s="252"/>
      <c r="MS34" s="252"/>
      <c r="MT34" s="252"/>
      <c r="MU34" s="252"/>
      <c r="MV34" s="252"/>
      <c r="MW34" s="252"/>
      <c r="MX34" s="252"/>
      <c r="MY34" s="252"/>
      <c r="MZ34" s="252"/>
      <c r="NA34" s="252"/>
      <c r="NB34" s="252"/>
      <c r="NC34" s="252"/>
      <c r="ND34" s="252"/>
      <c r="NE34" s="252"/>
      <c r="NF34" s="252"/>
      <c r="NG34" s="252"/>
      <c r="NH34" s="252"/>
      <c r="NI34" s="252"/>
      <c r="NJ34" s="252"/>
      <c r="NK34" s="252"/>
      <c r="NL34" s="252"/>
      <c r="NM34" s="252"/>
      <c r="NN34" s="252"/>
      <c r="NO34" s="252"/>
      <c r="NP34" s="252"/>
      <c r="NQ34" s="252"/>
      <c r="NR34" s="252"/>
      <c r="NS34" s="252"/>
      <c r="NT34" s="252"/>
      <c r="NU34" s="252"/>
      <c r="NV34" s="252"/>
      <c r="NW34" s="252"/>
      <c r="NX34" s="252"/>
      <c r="NY34" s="252"/>
      <c r="NZ34" s="252"/>
      <c r="OA34" s="252"/>
      <c r="OB34" s="252"/>
      <c r="OC34" s="252"/>
      <c r="OD34" s="252"/>
      <c r="OE34" s="252"/>
      <c r="OF34" s="252"/>
      <c r="OG34" s="252"/>
      <c r="OH34" s="252"/>
      <c r="OI34" s="252"/>
      <c r="OJ34" s="252"/>
      <c r="OK34" s="252"/>
      <c r="OL34" s="252"/>
      <c r="OM34" s="252"/>
      <c r="ON34" s="252"/>
      <c r="OO34" s="252"/>
      <c r="OP34" s="252"/>
      <c r="OQ34" s="252"/>
      <c r="OR34" s="252"/>
      <c r="OS34" s="252"/>
      <c r="OT34" s="252"/>
      <c r="OU34" s="252"/>
      <c r="OV34" s="252"/>
      <c r="OW34" s="252"/>
      <c r="OX34" s="252"/>
      <c r="OY34" s="252"/>
      <c r="OZ34" s="252"/>
      <c r="PA34" s="252"/>
      <c r="PB34" s="252"/>
      <c r="PC34" s="252"/>
      <c r="PD34" s="252"/>
      <c r="PE34" s="252"/>
      <c r="PF34" s="252"/>
      <c r="PG34" s="252"/>
      <c r="PH34" s="252"/>
      <c r="PI34" s="252"/>
      <c r="PJ34" s="252"/>
      <c r="PK34" s="252"/>
      <c r="PL34" s="252"/>
      <c r="PM34" s="252"/>
      <c r="PN34" s="252"/>
      <c r="PO34" s="252"/>
      <c r="PP34" s="252"/>
      <c r="PQ34" s="252"/>
      <c r="PR34" s="252"/>
      <c r="PS34" s="252"/>
      <c r="PT34" s="252"/>
      <c r="PU34" s="252"/>
      <c r="PV34" s="252"/>
      <c r="PW34" s="252"/>
      <c r="PX34" s="252"/>
      <c r="PY34" s="252"/>
      <c r="PZ34" s="252"/>
      <c r="QA34" s="252"/>
      <c r="QB34" s="252"/>
      <c r="QC34" s="252"/>
      <c r="QD34" s="252"/>
      <c r="QE34" s="252"/>
      <c r="QF34" s="252"/>
      <c r="QG34" s="252"/>
      <c r="QH34" s="252"/>
      <c r="QI34" s="252"/>
      <c r="QJ34" s="252"/>
      <c r="QK34" s="252"/>
      <c r="QL34" s="252"/>
      <c r="QM34" s="252"/>
      <c r="QN34" s="252"/>
      <c r="QO34" s="252"/>
      <c r="QP34" s="252"/>
      <c r="QQ34" s="252"/>
      <c r="QR34" s="252"/>
      <c r="QS34" s="252"/>
      <c r="QT34" s="252"/>
      <c r="QU34" s="252"/>
      <c r="QV34" s="252"/>
      <c r="QW34" s="252"/>
      <c r="QX34" s="252"/>
      <c r="QY34" s="252"/>
      <c r="QZ34" s="252"/>
      <c r="RA34" s="252"/>
      <c r="RB34" s="252"/>
      <c r="RC34" s="252"/>
      <c r="RD34" s="252"/>
      <c r="RE34" s="252"/>
      <c r="RF34" s="252"/>
      <c r="RG34" s="252"/>
      <c r="RH34" s="252"/>
      <c r="RI34" s="252"/>
      <c r="RJ34" s="252"/>
      <c r="RK34" s="252"/>
      <c r="RL34" s="252"/>
      <c r="RM34" s="252"/>
      <c r="RN34" s="252"/>
      <c r="RO34" s="252"/>
      <c r="RP34" s="252"/>
      <c r="RQ34" s="252"/>
      <c r="RR34" s="252"/>
      <c r="RS34" s="252"/>
      <c r="RT34" s="252"/>
      <c r="RU34" s="252"/>
      <c r="RV34" s="252"/>
      <c r="RW34" s="252"/>
      <c r="RX34" s="252"/>
      <c r="RY34" s="252"/>
      <c r="RZ34" s="252"/>
      <c r="SA34" s="252"/>
      <c r="SB34" s="252"/>
      <c r="SC34" s="252"/>
      <c r="SD34" s="252"/>
      <c r="SE34" s="252"/>
      <c r="SF34" s="252"/>
      <c r="SG34" s="252"/>
      <c r="SH34" s="252"/>
      <c r="SI34" s="252"/>
      <c r="SJ34" s="252"/>
      <c r="SK34" s="252"/>
      <c r="SL34" s="252"/>
      <c r="SM34" s="252"/>
      <c r="SN34" s="252"/>
      <c r="SO34" s="252"/>
      <c r="SP34" s="252"/>
      <c r="SQ34" s="252"/>
      <c r="SR34" s="252"/>
      <c r="SS34" s="252"/>
      <c r="ST34" s="252"/>
      <c r="SU34" s="252"/>
      <c r="SV34" s="252"/>
      <c r="SW34" s="252"/>
      <c r="SX34" s="252"/>
      <c r="SY34" s="252"/>
      <c r="SZ34" s="252"/>
      <c r="TA34" s="252"/>
      <c r="TB34" s="252"/>
      <c r="TC34" s="252"/>
      <c r="TD34" s="252"/>
      <c r="TE34" s="252"/>
      <c r="TF34" s="252"/>
      <c r="TG34" s="252"/>
      <c r="TH34" s="252"/>
      <c r="TI34" s="252"/>
      <c r="TJ34" s="252"/>
      <c r="TK34" s="252"/>
      <c r="TL34" s="252"/>
      <c r="TM34" s="252"/>
      <c r="TN34" s="252"/>
      <c r="TO34" s="252"/>
      <c r="TP34" s="252"/>
      <c r="TQ34" s="252"/>
      <c r="TR34" s="252"/>
      <c r="TS34" s="252"/>
      <c r="TT34" s="252"/>
      <c r="TU34" s="252"/>
      <c r="TV34" s="252"/>
      <c r="TW34" s="252"/>
      <c r="TX34" s="252"/>
      <c r="TY34" s="252"/>
      <c r="TZ34" s="252"/>
      <c r="UA34" s="252"/>
      <c r="UB34" s="252"/>
      <c r="UC34" s="252"/>
      <c r="UD34" s="252"/>
      <c r="UE34" s="252"/>
      <c r="UF34" s="252"/>
      <c r="UG34" s="252"/>
      <c r="UH34" s="252"/>
      <c r="UI34" s="252"/>
      <c r="UJ34" s="252"/>
      <c r="UK34" s="252"/>
      <c r="UL34" s="252"/>
      <c r="UM34" s="252"/>
      <c r="UN34" s="252"/>
      <c r="UO34" s="252"/>
      <c r="UP34" s="252"/>
      <c r="UQ34" s="252"/>
      <c r="UR34" s="252"/>
      <c r="US34" s="252"/>
      <c r="UT34" s="252"/>
      <c r="UU34" s="252"/>
      <c r="UV34" s="252"/>
      <c r="UW34" s="252"/>
      <c r="UX34" s="252"/>
      <c r="UY34" s="252"/>
      <c r="UZ34" s="252"/>
      <c r="VA34" s="252"/>
      <c r="VB34" s="252"/>
      <c r="VC34" s="252"/>
      <c r="VD34" s="252"/>
      <c r="VE34" s="252"/>
      <c r="VF34" s="252"/>
      <c r="VG34" s="252"/>
      <c r="VH34" s="252"/>
      <c r="VI34" s="252"/>
      <c r="VJ34" s="252"/>
      <c r="VK34" s="252"/>
      <c r="VL34" s="252"/>
      <c r="VM34" s="252"/>
      <c r="VN34" s="252"/>
      <c r="VO34" s="252"/>
      <c r="VP34" s="252"/>
      <c r="VQ34" s="252"/>
      <c r="VR34" s="252"/>
      <c r="VS34" s="252"/>
      <c r="VT34" s="252"/>
      <c r="VU34" s="252"/>
      <c r="VV34" s="252"/>
      <c r="VW34" s="252"/>
      <c r="VX34" s="252"/>
      <c r="VY34" s="252"/>
      <c r="VZ34" s="252"/>
      <c r="WA34" s="252"/>
      <c r="WB34" s="252"/>
      <c r="WC34" s="252"/>
      <c r="WD34" s="252"/>
      <c r="WE34" s="252"/>
      <c r="WF34" s="252"/>
      <c r="WG34" s="252"/>
      <c r="WH34" s="252"/>
      <c r="WI34" s="252"/>
      <c r="WJ34" s="252"/>
      <c r="WK34" s="252"/>
      <c r="WL34" s="252"/>
      <c r="WM34" s="252"/>
      <c r="WN34" s="252"/>
      <c r="WO34" s="252"/>
      <c r="WP34" s="252"/>
      <c r="WQ34" s="252"/>
      <c r="WR34" s="252"/>
      <c r="WS34" s="252"/>
      <c r="WT34" s="252"/>
      <c r="WU34" s="252"/>
      <c r="WV34" s="252"/>
      <c r="WW34" s="252"/>
      <c r="WX34" s="252"/>
      <c r="WY34" s="252"/>
      <c r="WZ34" s="252"/>
      <c r="XA34" s="252"/>
      <c r="XB34" s="252"/>
      <c r="XC34" s="252"/>
      <c r="XD34" s="252"/>
      <c r="XE34" s="252"/>
      <c r="XF34" s="252"/>
      <c r="XG34" s="252"/>
      <c r="XH34" s="252"/>
      <c r="XI34" s="252"/>
      <c r="XJ34" s="252"/>
      <c r="XK34" s="252"/>
      <c r="XL34" s="252"/>
      <c r="XM34" s="252"/>
      <c r="XN34" s="252"/>
      <c r="XO34" s="252"/>
      <c r="XP34" s="252"/>
      <c r="XQ34" s="252"/>
      <c r="XR34" s="252"/>
      <c r="XS34" s="252"/>
      <c r="XT34" s="252"/>
      <c r="XU34" s="252"/>
      <c r="XV34" s="252"/>
      <c r="XW34" s="252"/>
      <c r="XX34" s="252"/>
      <c r="XY34" s="252"/>
      <c r="XZ34" s="252"/>
      <c r="YA34" s="252"/>
      <c r="YB34" s="252"/>
      <c r="YC34" s="252"/>
      <c r="YD34" s="252"/>
      <c r="YE34" s="252"/>
      <c r="YF34" s="252"/>
      <c r="YG34" s="252"/>
      <c r="YH34" s="252"/>
      <c r="YI34" s="252"/>
      <c r="YJ34" s="252"/>
      <c r="YK34" s="252"/>
      <c r="YL34" s="252"/>
      <c r="YM34" s="252"/>
      <c r="YN34" s="252"/>
      <c r="YO34" s="252"/>
      <c r="YP34" s="252"/>
      <c r="YQ34" s="252"/>
      <c r="YR34" s="252"/>
      <c r="YS34" s="252"/>
      <c r="YT34" s="252"/>
      <c r="YU34" s="252"/>
      <c r="YV34" s="252"/>
      <c r="YW34" s="252"/>
      <c r="YX34" s="252"/>
      <c r="YY34" s="252"/>
      <c r="YZ34" s="252"/>
      <c r="ZA34" s="252"/>
      <c r="ZB34" s="252"/>
      <c r="ZC34" s="252"/>
      <c r="ZD34" s="252"/>
      <c r="ZE34" s="252"/>
      <c r="ZF34" s="252"/>
      <c r="ZG34" s="252"/>
      <c r="ZH34" s="252"/>
      <c r="ZI34" s="252"/>
      <c r="ZJ34" s="252"/>
      <c r="ZK34" s="252"/>
      <c r="ZL34" s="252"/>
      <c r="ZM34" s="252"/>
      <c r="ZN34" s="252"/>
      <c r="ZO34" s="252"/>
      <c r="ZP34" s="252"/>
      <c r="ZQ34" s="252"/>
      <c r="ZR34" s="252"/>
      <c r="ZS34" s="252"/>
      <c r="ZT34" s="252"/>
      <c r="ZU34" s="252"/>
      <c r="ZV34" s="252"/>
      <c r="ZW34" s="252"/>
      <c r="ZX34" s="252"/>
      <c r="ZY34" s="252"/>
      <c r="ZZ34" s="252"/>
      <c r="AAA34" s="252"/>
      <c r="AAB34" s="252"/>
      <c r="AAC34" s="252"/>
      <c r="AAD34" s="252"/>
      <c r="AAE34" s="252"/>
      <c r="AAF34" s="252"/>
      <c r="AAG34" s="252"/>
      <c r="AAH34" s="252"/>
      <c r="AAI34" s="252"/>
      <c r="AAJ34" s="252"/>
      <c r="AAK34" s="252"/>
      <c r="AAL34" s="252"/>
      <c r="AAM34" s="252"/>
      <c r="AAN34" s="252"/>
      <c r="AAO34" s="252"/>
      <c r="AAP34" s="252"/>
      <c r="AAQ34" s="252"/>
      <c r="AAR34" s="252"/>
      <c r="AAS34" s="252"/>
      <c r="AAT34" s="252"/>
      <c r="AAU34" s="252"/>
      <c r="AAV34" s="252"/>
      <c r="AAW34" s="252"/>
      <c r="AAX34" s="252"/>
      <c r="AAY34" s="252"/>
      <c r="AAZ34" s="252"/>
      <c r="ABA34" s="252"/>
      <c r="ABB34" s="252"/>
      <c r="ABC34" s="252"/>
      <c r="ABD34" s="252"/>
      <c r="ABE34" s="252"/>
      <c r="ABF34" s="252"/>
      <c r="ABG34" s="252"/>
      <c r="ABH34" s="252"/>
      <c r="ABI34" s="252"/>
      <c r="ABJ34" s="252"/>
      <c r="ABK34" s="252"/>
      <c r="ABL34" s="252"/>
      <c r="ABM34" s="252"/>
      <c r="ABN34" s="252"/>
      <c r="ABO34" s="252"/>
      <c r="ABP34" s="252"/>
      <c r="ABQ34" s="252"/>
      <c r="ABR34" s="252"/>
      <c r="ABS34" s="252"/>
      <c r="ABT34" s="252"/>
      <c r="ABU34" s="252"/>
      <c r="ABV34" s="252"/>
      <c r="ABW34" s="252"/>
      <c r="ABX34" s="252"/>
      <c r="ABY34" s="252"/>
      <c r="ABZ34" s="252"/>
      <c r="ACA34" s="252"/>
      <c r="ACB34" s="252"/>
      <c r="ACC34" s="252"/>
      <c r="ACD34" s="252"/>
      <c r="ACE34" s="252"/>
      <c r="ACF34" s="252"/>
      <c r="ACG34" s="252"/>
      <c r="ACH34" s="252"/>
      <c r="ACI34" s="252"/>
      <c r="ACJ34" s="252"/>
      <c r="ACK34" s="252"/>
      <c r="ACL34" s="252"/>
      <c r="ACM34" s="252"/>
      <c r="ACN34" s="252"/>
      <c r="ACO34" s="252"/>
      <c r="ACP34" s="252"/>
      <c r="ACQ34" s="252"/>
      <c r="ACR34" s="252"/>
      <c r="ACS34" s="252"/>
      <c r="ACT34" s="252"/>
      <c r="ACU34" s="252"/>
      <c r="ACV34" s="252"/>
      <c r="ACW34" s="252"/>
      <c r="ACX34" s="252"/>
      <c r="ACY34" s="252"/>
      <c r="ACZ34" s="252"/>
      <c r="ADA34" s="252"/>
      <c r="ADB34" s="252"/>
      <c r="ADC34" s="252"/>
      <c r="ADD34" s="252"/>
      <c r="ADE34" s="252"/>
      <c r="ADF34" s="252"/>
      <c r="ADG34" s="252"/>
      <c r="ADH34" s="252"/>
      <c r="ADI34" s="252"/>
      <c r="ADJ34" s="252"/>
      <c r="ADK34" s="252"/>
      <c r="ADL34" s="252"/>
      <c r="ADM34" s="252"/>
      <c r="ADN34" s="252"/>
      <c r="ADO34" s="252"/>
      <c r="ADP34" s="252"/>
      <c r="ADQ34" s="252"/>
      <c r="ADR34" s="252"/>
      <c r="ADS34" s="252"/>
      <c r="ADT34" s="252"/>
      <c r="ADU34" s="252"/>
      <c r="ADV34" s="252"/>
      <c r="ADW34" s="252"/>
      <c r="ADX34" s="252"/>
      <c r="ADY34" s="252"/>
      <c r="ADZ34" s="252"/>
      <c r="AEA34" s="252"/>
      <c r="AEB34" s="252"/>
      <c r="AEC34" s="252"/>
      <c r="AED34" s="252"/>
      <c r="AEE34" s="252"/>
      <c r="AEF34" s="252"/>
      <c r="AEG34" s="252"/>
      <c r="AEH34" s="252"/>
      <c r="AEI34" s="252"/>
      <c r="AEJ34" s="252"/>
      <c r="AEK34" s="252"/>
      <c r="AEL34" s="252"/>
      <c r="AEM34" s="252"/>
      <c r="AEN34" s="252"/>
      <c r="AEO34" s="252"/>
      <c r="AEP34" s="252"/>
      <c r="AEQ34" s="252"/>
      <c r="AER34" s="252"/>
      <c r="AES34" s="252"/>
      <c r="AET34" s="252"/>
      <c r="AEU34" s="252"/>
      <c r="AEV34" s="252"/>
      <c r="AEW34" s="252"/>
      <c r="AEX34" s="252"/>
      <c r="AEY34" s="252"/>
      <c r="AEZ34" s="252"/>
      <c r="AFA34" s="252"/>
      <c r="AFB34" s="252"/>
      <c r="AFC34" s="252"/>
      <c r="AFD34" s="252"/>
      <c r="AFE34" s="252"/>
      <c r="AFF34" s="252"/>
      <c r="AFG34" s="252"/>
      <c r="AFH34" s="252"/>
      <c r="AFI34" s="252"/>
      <c r="AFJ34" s="252"/>
      <c r="AFK34" s="252"/>
      <c r="AFL34" s="252"/>
      <c r="AFM34" s="252"/>
      <c r="AFN34" s="252"/>
      <c r="AFO34" s="252"/>
      <c r="AFP34" s="252"/>
      <c r="AFQ34" s="252"/>
      <c r="AFR34" s="252"/>
      <c r="AFS34" s="252"/>
      <c r="AFT34" s="252"/>
      <c r="AFU34" s="252"/>
      <c r="AFV34" s="252"/>
      <c r="AFW34" s="252"/>
      <c r="AFX34" s="252"/>
      <c r="AFY34" s="252"/>
      <c r="AFZ34" s="252"/>
      <c r="AGA34" s="252"/>
      <c r="AGB34" s="252"/>
      <c r="AGC34" s="252"/>
      <c r="AGD34" s="252"/>
      <c r="AGE34" s="252"/>
      <c r="AGF34" s="252"/>
      <c r="AGG34" s="252"/>
      <c r="AGH34" s="252"/>
      <c r="AGI34" s="252"/>
      <c r="AGJ34" s="252"/>
      <c r="AGK34" s="252"/>
      <c r="AGL34" s="252"/>
      <c r="AGM34" s="252"/>
      <c r="AGN34" s="252"/>
      <c r="AGO34" s="252"/>
      <c r="AGP34" s="252"/>
      <c r="AGQ34" s="252"/>
      <c r="AGR34" s="252"/>
      <c r="AGS34" s="252"/>
      <c r="AGT34" s="252"/>
      <c r="AGU34" s="252"/>
      <c r="AGV34" s="252"/>
      <c r="AGW34" s="252"/>
      <c r="AGX34" s="252"/>
      <c r="AGY34" s="252"/>
      <c r="AGZ34" s="252"/>
      <c r="AHA34" s="252"/>
      <c r="AHB34" s="252"/>
      <c r="AHC34" s="252"/>
      <c r="AHD34" s="252"/>
      <c r="AHE34" s="252"/>
      <c r="AHF34" s="252"/>
      <c r="AHG34" s="252"/>
      <c r="AHH34" s="252"/>
      <c r="AHI34" s="252"/>
      <c r="AHJ34" s="252"/>
      <c r="AHK34" s="252"/>
      <c r="AHL34" s="252"/>
      <c r="AHM34" s="252"/>
      <c r="AHN34" s="252"/>
      <c r="AHO34" s="252"/>
      <c r="AHP34" s="252"/>
      <c r="AHQ34" s="252"/>
      <c r="AHR34" s="252"/>
      <c r="AHS34" s="252"/>
      <c r="AHT34" s="252"/>
      <c r="AHU34" s="252"/>
      <c r="AHV34" s="252"/>
      <c r="AHW34" s="252"/>
      <c r="AHX34" s="252"/>
      <c r="AHY34" s="252"/>
      <c r="AHZ34" s="252"/>
      <c r="AIA34" s="252"/>
      <c r="AIB34" s="252"/>
      <c r="AIC34" s="252"/>
      <c r="AID34" s="252"/>
      <c r="AIE34" s="252"/>
      <c r="AIF34" s="252"/>
      <c r="AIG34" s="252"/>
      <c r="AIH34" s="252"/>
      <c r="AII34" s="252"/>
      <c r="AIJ34" s="252"/>
      <c r="AIK34" s="252"/>
      <c r="AIL34" s="252"/>
      <c r="AIM34" s="252"/>
      <c r="AIN34" s="252"/>
      <c r="AIO34" s="252"/>
      <c r="AIP34" s="252"/>
      <c r="AIQ34" s="252"/>
      <c r="AIR34" s="252"/>
      <c r="AIS34" s="252"/>
      <c r="AIT34" s="252"/>
      <c r="AIU34" s="252"/>
      <c r="AIV34" s="252"/>
      <c r="AIW34" s="252"/>
      <c r="AIX34" s="252"/>
      <c r="AIY34" s="252"/>
      <c r="AIZ34" s="252"/>
      <c r="AJA34" s="252"/>
      <c r="AJB34" s="252"/>
      <c r="AJC34" s="252"/>
      <c r="AJD34" s="252"/>
      <c r="AJE34" s="252"/>
      <c r="AJF34" s="252"/>
      <c r="AJG34" s="252"/>
      <c r="AJH34" s="252"/>
      <c r="AJI34" s="252"/>
      <c r="AJJ34" s="252"/>
      <c r="AJK34" s="252"/>
      <c r="AJL34" s="252"/>
      <c r="AJM34" s="252"/>
      <c r="AJN34" s="252"/>
      <c r="AJO34" s="252"/>
      <c r="AJP34" s="252"/>
      <c r="AJQ34" s="252"/>
      <c r="AJR34" s="252"/>
      <c r="AJS34" s="252"/>
      <c r="AJT34" s="252"/>
      <c r="AJU34" s="252"/>
      <c r="AJV34" s="252"/>
      <c r="AJW34" s="252"/>
      <c r="AJX34" s="252"/>
      <c r="AJY34" s="252"/>
      <c r="AJZ34" s="252"/>
      <c r="AKA34" s="252"/>
      <c r="AKB34" s="252"/>
      <c r="AKC34" s="252"/>
      <c r="AKD34" s="252"/>
      <c r="AKE34" s="252"/>
      <c r="AKF34" s="252"/>
      <c r="AKG34" s="252"/>
      <c r="AKH34" s="252"/>
      <c r="AKI34" s="252"/>
      <c r="AKJ34" s="252"/>
      <c r="AKK34" s="252"/>
      <c r="AKL34" s="252"/>
      <c r="AKM34" s="252"/>
      <c r="AKN34" s="252"/>
      <c r="AKO34" s="252"/>
      <c r="AKP34" s="252"/>
      <c r="AKQ34" s="252"/>
      <c r="AKR34" s="252"/>
      <c r="AKS34" s="252"/>
      <c r="AKT34" s="252"/>
      <c r="AKU34" s="252"/>
      <c r="AKV34" s="252"/>
      <c r="AKW34" s="252"/>
      <c r="AKX34" s="252"/>
      <c r="AKY34" s="252"/>
      <c r="AKZ34" s="252"/>
      <c r="ALA34" s="252"/>
      <c r="ALB34" s="252"/>
      <c r="ALC34" s="252"/>
      <c r="ALD34" s="252"/>
      <c r="ALE34" s="252"/>
      <c r="ALF34" s="252"/>
      <c r="ALG34" s="252"/>
      <c r="ALH34" s="252"/>
      <c r="ALI34" s="252"/>
      <c r="ALJ34" s="252"/>
      <c r="ALK34" s="252"/>
      <c r="ALL34" s="252"/>
      <c r="ALM34" s="252"/>
      <c r="ALN34" s="252"/>
      <c r="ALO34" s="252"/>
      <c r="ALP34" s="252"/>
      <c r="ALQ34" s="252"/>
      <c r="ALR34" s="252"/>
      <c r="ALS34" s="252"/>
      <c r="ALT34" s="252"/>
      <c r="ALU34" s="252"/>
      <c r="ALV34" s="252"/>
      <c r="ALW34" s="252"/>
      <c r="ALX34" s="252"/>
      <c r="ALY34" s="252"/>
      <c r="ALZ34" s="252"/>
      <c r="AMA34" s="252"/>
      <c r="AMB34" s="252"/>
      <c r="AMC34" s="252"/>
      <c r="AMD34" s="252"/>
      <c r="AME34" s="252"/>
      <c r="AMF34" s="252"/>
      <c r="AMG34" s="252"/>
      <c r="AMH34" s="252"/>
      <c r="AMI34" s="252"/>
      <c r="AMJ34" s="253"/>
    </row>
    <row r="35" customFormat="false" ht="17.25" hidden="false" customHeight="true" outlineLevel="0" collapsed="false">
      <c r="A35" s="280" t="s">
        <v>456</v>
      </c>
      <c r="B35" s="279" t="n">
        <f aca="false">SUM(B37,-B36)</f>
        <v>1205379</v>
      </c>
      <c r="C35" s="279" t="n">
        <f aca="false">SUM(C37,-C36)</f>
        <v>6993176</v>
      </c>
      <c r="D35" s="279" t="n">
        <f aca="false">SUM(D37,-D36)</f>
        <v>2720959</v>
      </c>
      <c r="E35" s="279" t="n">
        <f aca="false">SUM(E37,-E36)</f>
        <v>3948111</v>
      </c>
      <c r="F35" s="279" t="n">
        <f aca="false">SUM(F37,-F36)</f>
        <v>-2524682</v>
      </c>
      <c r="G35" s="279" t="n">
        <f aca="false">SUM(G37,-G36)</f>
        <v>-978063</v>
      </c>
      <c r="H35" s="280" t="s">
        <v>456</v>
      </c>
      <c r="I35" s="279" t="n">
        <f aca="false">SUM(I37,-I36)</f>
        <v>6368717</v>
      </c>
      <c r="J35" s="279" t="n">
        <f aca="false">SUM(J37,-J36)</f>
        <v>604699</v>
      </c>
      <c r="K35" s="279" t="n">
        <v>3347443</v>
      </c>
      <c r="L35" s="279" t="n">
        <v>3200966</v>
      </c>
      <c r="M35" s="279" t="n">
        <v>532722</v>
      </c>
      <c r="N35" s="279" t="n">
        <v>13614024</v>
      </c>
      <c r="O35" s="279" t="n">
        <v>-4788673</v>
      </c>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c r="CH35" s="252"/>
      <c r="CI35" s="252"/>
      <c r="CJ35" s="252"/>
      <c r="CK35" s="252"/>
      <c r="CL35" s="252"/>
      <c r="CM35" s="252"/>
      <c r="CN35" s="252"/>
      <c r="CO35" s="252"/>
      <c r="CP35" s="252"/>
      <c r="CQ35" s="252"/>
      <c r="CR35" s="252"/>
      <c r="CS35" s="252"/>
      <c r="CT35" s="252"/>
      <c r="CU35" s="252"/>
      <c r="CV35" s="252"/>
      <c r="CW35" s="252"/>
      <c r="CX35" s="252"/>
      <c r="CY35" s="252"/>
      <c r="CZ35" s="252"/>
      <c r="DA35" s="252"/>
      <c r="DB35" s="252"/>
      <c r="DC35" s="252"/>
      <c r="DD35" s="252"/>
      <c r="DE35" s="252"/>
      <c r="DF35" s="252"/>
      <c r="DG35" s="252"/>
      <c r="DH35" s="252"/>
      <c r="DI35" s="252"/>
      <c r="DJ35" s="252"/>
      <c r="DK35" s="252"/>
      <c r="DL35" s="252"/>
      <c r="DM35" s="252"/>
      <c r="DN35" s="252"/>
      <c r="DO35" s="252"/>
      <c r="DP35" s="252"/>
      <c r="DQ35" s="252"/>
      <c r="DR35" s="252"/>
      <c r="DS35" s="252"/>
      <c r="DT35" s="252"/>
      <c r="DU35" s="252"/>
      <c r="DV35" s="252"/>
      <c r="DW35" s="252"/>
      <c r="DX35" s="252"/>
      <c r="DY35" s="252"/>
      <c r="DZ35" s="252"/>
      <c r="EA35" s="252"/>
      <c r="EB35" s="252"/>
      <c r="EC35" s="252"/>
      <c r="ED35" s="252"/>
      <c r="EE35" s="252"/>
      <c r="EF35" s="252"/>
      <c r="EG35" s="252"/>
      <c r="EH35" s="252"/>
      <c r="EI35" s="252"/>
      <c r="EJ35" s="252"/>
      <c r="EK35" s="252"/>
      <c r="EL35" s="252"/>
      <c r="EM35" s="252"/>
      <c r="EN35" s="252"/>
      <c r="EO35" s="252"/>
      <c r="EP35" s="252"/>
      <c r="EQ35" s="252"/>
      <c r="ER35" s="252"/>
      <c r="ES35" s="252"/>
      <c r="ET35" s="252"/>
      <c r="EU35" s="252"/>
      <c r="EV35" s="252"/>
      <c r="EW35" s="252"/>
      <c r="EX35" s="252"/>
      <c r="EY35" s="252"/>
      <c r="EZ35" s="252"/>
      <c r="FA35" s="252"/>
      <c r="FB35" s="252"/>
      <c r="FC35" s="252"/>
      <c r="FD35" s="252"/>
      <c r="FE35" s="252"/>
      <c r="FF35" s="252"/>
      <c r="FG35" s="252"/>
      <c r="FH35" s="252"/>
      <c r="FI35" s="252"/>
      <c r="FJ35" s="252"/>
      <c r="FK35" s="252"/>
      <c r="FL35" s="252"/>
      <c r="FM35" s="252"/>
      <c r="FN35" s="252"/>
      <c r="FO35" s="252"/>
      <c r="FP35" s="252"/>
      <c r="FQ35" s="252"/>
      <c r="FR35" s="252"/>
      <c r="FS35" s="252"/>
      <c r="FT35" s="252"/>
      <c r="FU35" s="252"/>
      <c r="FV35" s="252"/>
      <c r="FW35" s="252"/>
      <c r="FX35" s="252"/>
      <c r="FY35" s="252"/>
      <c r="FZ35" s="252"/>
      <c r="GA35" s="252"/>
      <c r="GB35" s="252"/>
      <c r="GC35" s="252"/>
      <c r="GD35" s="252"/>
      <c r="GE35" s="252"/>
      <c r="GF35" s="252"/>
      <c r="GG35" s="252"/>
      <c r="GH35" s="252"/>
      <c r="GI35" s="252"/>
      <c r="GJ35" s="252"/>
      <c r="GK35" s="252"/>
      <c r="GL35" s="252"/>
      <c r="GM35" s="252"/>
      <c r="GN35" s="252"/>
      <c r="GO35" s="252"/>
      <c r="GP35" s="252"/>
      <c r="GQ35" s="252"/>
      <c r="GR35" s="252"/>
      <c r="GS35" s="252"/>
      <c r="GT35" s="252"/>
      <c r="GU35" s="252"/>
      <c r="GV35" s="252"/>
      <c r="GW35" s="252"/>
      <c r="GX35" s="252"/>
      <c r="GY35" s="252"/>
      <c r="GZ35" s="252"/>
      <c r="HA35" s="252"/>
      <c r="HB35" s="252"/>
      <c r="HC35" s="252"/>
      <c r="HD35" s="252"/>
      <c r="HE35" s="252"/>
      <c r="HF35" s="252"/>
      <c r="HG35" s="252"/>
      <c r="HH35" s="252"/>
      <c r="HI35" s="252"/>
      <c r="HJ35" s="252"/>
      <c r="HK35" s="252"/>
      <c r="HL35" s="252"/>
      <c r="HM35" s="252"/>
      <c r="HN35" s="252"/>
      <c r="HO35" s="252"/>
      <c r="HP35" s="252"/>
      <c r="HQ35" s="252"/>
      <c r="HR35" s="252"/>
      <c r="HS35" s="252"/>
      <c r="HT35" s="252"/>
      <c r="HU35" s="252"/>
      <c r="HV35" s="252"/>
      <c r="HW35" s="252"/>
      <c r="HX35" s="252"/>
      <c r="HY35" s="252"/>
      <c r="HZ35" s="252"/>
      <c r="IA35" s="252"/>
      <c r="IB35" s="252"/>
      <c r="IC35" s="252"/>
      <c r="ID35" s="252"/>
      <c r="IE35" s="252"/>
      <c r="IF35" s="252"/>
      <c r="IG35" s="252"/>
      <c r="IH35" s="252"/>
      <c r="II35" s="252"/>
      <c r="IJ35" s="252"/>
      <c r="IK35" s="252"/>
      <c r="IL35" s="252"/>
      <c r="IM35" s="252"/>
      <c r="IN35" s="252"/>
      <c r="IO35" s="252"/>
      <c r="IP35" s="252"/>
      <c r="IQ35" s="252"/>
      <c r="IR35" s="252"/>
      <c r="IS35" s="252"/>
      <c r="IT35" s="252"/>
      <c r="IU35" s="252"/>
      <c r="IV35" s="252"/>
      <c r="IW35" s="252"/>
      <c r="IX35" s="252"/>
      <c r="IY35" s="252"/>
      <c r="IZ35" s="252"/>
      <c r="JA35" s="252"/>
      <c r="JB35" s="252"/>
      <c r="JC35" s="252"/>
      <c r="JD35" s="252"/>
      <c r="JE35" s="252"/>
      <c r="JF35" s="252"/>
      <c r="JG35" s="252"/>
      <c r="JH35" s="252"/>
      <c r="JI35" s="252"/>
      <c r="JJ35" s="252"/>
      <c r="JK35" s="252"/>
      <c r="JL35" s="252"/>
      <c r="JM35" s="252"/>
      <c r="JN35" s="252"/>
      <c r="JO35" s="252"/>
      <c r="JP35" s="252"/>
      <c r="JQ35" s="252"/>
      <c r="JR35" s="252"/>
      <c r="JS35" s="252"/>
      <c r="JT35" s="252"/>
      <c r="JU35" s="252"/>
      <c r="JV35" s="252"/>
      <c r="JW35" s="252"/>
      <c r="JX35" s="252"/>
      <c r="JY35" s="252"/>
      <c r="JZ35" s="252"/>
      <c r="KA35" s="252"/>
      <c r="KB35" s="252"/>
      <c r="KC35" s="252"/>
      <c r="KD35" s="252"/>
      <c r="KE35" s="252"/>
      <c r="KF35" s="252"/>
      <c r="KG35" s="252"/>
      <c r="KH35" s="252"/>
      <c r="KI35" s="252"/>
      <c r="KJ35" s="252"/>
      <c r="KK35" s="252"/>
      <c r="KL35" s="252"/>
      <c r="KM35" s="252"/>
      <c r="KN35" s="252"/>
      <c r="KO35" s="252"/>
      <c r="KP35" s="252"/>
      <c r="KQ35" s="252"/>
      <c r="KR35" s="252"/>
      <c r="KS35" s="252"/>
      <c r="KT35" s="252"/>
      <c r="KU35" s="252"/>
      <c r="KV35" s="252"/>
      <c r="KW35" s="252"/>
      <c r="KX35" s="252"/>
      <c r="KY35" s="252"/>
      <c r="KZ35" s="252"/>
      <c r="LA35" s="252"/>
      <c r="LB35" s="252"/>
      <c r="LC35" s="252"/>
      <c r="LD35" s="252"/>
      <c r="LE35" s="252"/>
      <c r="LF35" s="252"/>
      <c r="LG35" s="252"/>
      <c r="LH35" s="252"/>
      <c r="LI35" s="252"/>
      <c r="LJ35" s="252"/>
      <c r="LK35" s="252"/>
      <c r="LL35" s="252"/>
      <c r="LM35" s="252"/>
      <c r="LN35" s="252"/>
      <c r="LO35" s="252"/>
      <c r="LP35" s="252"/>
      <c r="LQ35" s="252"/>
      <c r="LR35" s="252"/>
      <c r="LS35" s="252"/>
      <c r="LT35" s="252"/>
      <c r="LU35" s="252"/>
      <c r="LV35" s="252"/>
      <c r="LW35" s="252"/>
      <c r="LX35" s="252"/>
      <c r="LY35" s="252"/>
      <c r="LZ35" s="252"/>
      <c r="MA35" s="252"/>
      <c r="MB35" s="252"/>
      <c r="MC35" s="252"/>
      <c r="MD35" s="252"/>
      <c r="ME35" s="252"/>
      <c r="MF35" s="252"/>
      <c r="MG35" s="252"/>
      <c r="MH35" s="252"/>
      <c r="MI35" s="252"/>
      <c r="MJ35" s="252"/>
      <c r="MK35" s="252"/>
      <c r="ML35" s="252"/>
      <c r="MM35" s="252"/>
      <c r="MN35" s="252"/>
      <c r="MO35" s="252"/>
      <c r="MP35" s="252"/>
      <c r="MQ35" s="252"/>
      <c r="MR35" s="252"/>
      <c r="MS35" s="252"/>
      <c r="MT35" s="252"/>
      <c r="MU35" s="252"/>
      <c r="MV35" s="252"/>
      <c r="MW35" s="252"/>
      <c r="MX35" s="252"/>
      <c r="MY35" s="252"/>
      <c r="MZ35" s="252"/>
      <c r="NA35" s="252"/>
      <c r="NB35" s="252"/>
      <c r="NC35" s="252"/>
      <c r="ND35" s="252"/>
      <c r="NE35" s="252"/>
      <c r="NF35" s="252"/>
      <c r="NG35" s="252"/>
      <c r="NH35" s="252"/>
      <c r="NI35" s="252"/>
      <c r="NJ35" s="252"/>
      <c r="NK35" s="252"/>
      <c r="NL35" s="252"/>
      <c r="NM35" s="252"/>
      <c r="NN35" s="252"/>
      <c r="NO35" s="252"/>
      <c r="NP35" s="252"/>
      <c r="NQ35" s="252"/>
      <c r="NR35" s="252"/>
      <c r="NS35" s="252"/>
      <c r="NT35" s="252"/>
      <c r="NU35" s="252"/>
      <c r="NV35" s="252"/>
      <c r="NW35" s="252"/>
      <c r="NX35" s="252"/>
      <c r="NY35" s="252"/>
      <c r="NZ35" s="252"/>
      <c r="OA35" s="252"/>
      <c r="OB35" s="252"/>
      <c r="OC35" s="252"/>
      <c r="OD35" s="252"/>
      <c r="OE35" s="252"/>
      <c r="OF35" s="252"/>
      <c r="OG35" s="252"/>
      <c r="OH35" s="252"/>
      <c r="OI35" s="252"/>
      <c r="OJ35" s="252"/>
      <c r="OK35" s="252"/>
      <c r="OL35" s="252"/>
      <c r="OM35" s="252"/>
      <c r="ON35" s="252"/>
      <c r="OO35" s="252"/>
      <c r="OP35" s="252"/>
      <c r="OQ35" s="252"/>
      <c r="OR35" s="252"/>
      <c r="OS35" s="252"/>
      <c r="OT35" s="252"/>
      <c r="OU35" s="252"/>
      <c r="OV35" s="252"/>
      <c r="OW35" s="252"/>
      <c r="OX35" s="252"/>
      <c r="OY35" s="252"/>
      <c r="OZ35" s="252"/>
      <c r="PA35" s="252"/>
      <c r="PB35" s="252"/>
      <c r="PC35" s="252"/>
      <c r="PD35" s="252"/>
      <c r="PE35" s="252"/>
      <c r="PF35" s="252"/>
      <c r="PG35" s="252"/>
      <c r="PH35" s="252"/>
      <c r="PI35" s="252"/>
      <c r="PJ35" s="252"/>
      <c r="PK35" s="252"/>
      <c r="PL35" s="252"/>
      <c r="PM35" s="252"/>
      <c r="PN35" s="252"/>
      <c r="PO35" s="252"/>
      <c r="PP35" s="252"/>
      <c r="PQ35" s="252"/>
      <c r="PR35" s="252"/>
      <c r="PS35" s="252"/>
      <c r="PT35" s="252"/>
      <c r="PU35" s="252"/>
      <c r="PV35" s="252"/>
      <c r="PW35" s="252"/>
      <c r="PX35" s="252"/>
      <c r="PY35" s="252"/>
      <c r="PZ35" s="252"/>
      <c r="QA35" s="252"/>
      <c r="QB35" s="252"/>
      <c r="QC35" s="252"/>
      <c r="QD35" s="252"/>
      <c r="QE35" s="252"/>
      <c r="QF35" s="252"/>
      <c r="QG35" s="252"/>
      <c r="QH35" s="252"/>
      <c r="QI35" s="252"/>
      <c r="QJ35" s="252"/>
      <c r="QK35" s="252"/>
      <c r="QL35" s="252"/>
      <c r="QM35" s="252"/>
      <c r="QN35" s="252"/>
      <c r="QO35" s="252"/>
      <c r="QP35" s="252"/>
      <c r="QQ35" s="252"/>
      <c r="QR35" s="252"/>
      <c r="QS35" s="252"/>
      <c r="QT35" s="252"/>
      <c r="QU35" s="252"/>
      <c r="QV35" s="252"/>
      <c r="QW35" s="252"/>
      <c r="QX35" s="252"/>
      <c r="QY35" s="252"/>
      <c r="QZ35" s="252"/>
      <c r="RA35" s="252"/>
      <c r="RB35" s="252"/>
      <c r="RC35" s="252"/>
      <c r="RD35" s="252"/>
      <c r="RE35" s="252"/>
      <c r="RF35" s="252"/>
      <c r="RG35" s="252"/>
      <c r="RH35" s="252"/>
      <c r="RI35" s="252"/>
      <c r="RJ35" s="252"/>
      <c r="RK35" s="252"/>
      <c r="RL35" s="252"/>
      <c r="RM35" s="252"/>
      <c r="RN35" s="252"/>
      <c r="RO35" s="252"/>
      <c r="RP35" s="252"/>
      <c r="RQ35" s="252"/>
      <c r="RR35" s="252"/>
      <c r="RS35" s="252"/>
      <c r="RT35" s="252"/>
      <c r="RU35" s="252"/>
      <c r="RV35" s="252"/>
      <c r="RW35" s="252"/>
      <c r="RX35" s="252"/>
      <c r="RY35" s="252"/>
      <c r="RZ35" s="252"/>
      <c r="SA35" s="252"/>
      <c r="SB35" s="252"/>
      <c r="SC35" s="252"/>
      <c r="SD35" s="252"/>
      <c r="SE35" s="252"/>
      <c r="SF35" s="252"/>
      <c r="SG35" s="252"/>
      <c r="SH35" s="252"/>
      <c r="SI35" s="252"/>
      <c r="SJ35" s="252"/>
      <c r="SK35" s="252"/>
      <c r="SL35" s="252"/>
      <c r="SM35" s="252"/>
      <c r="SN35" s="252"/>
      <c r="SO35" s="252"/>
      <c r="SP35" s="252"/>
      <c r="SQ35" s="252"/>
      <c r="SR35" s="252"/>
      <c r="SS35" s="252"/>
      <c r="ST35" s="252"/>
      <c r="SU35" s="252"/>
      <c r="SV35" s="252"/>
      <c r="SW35" s="252"/>
      <c r="SX35" s="252"/>
      <c r="SY35" s="252"/>
      <c r="SZ35" s="252"/>
      <c r="TA35" s="252"/>
      <c r="TB35" s="252"/>
      <c r="TC35" s="252"/>
      <c r="TD35" s="252"/>
      <c r="TE35" s="252"/>
      <c r="TF35" s="252"/>
      <c r="TG35" s="252"/>
      <c r="TH35" s="252"/>
      <c r="TI35" s="252"/>
      <c r="TJ35" s="252"/>
      <c r="TK35" s="252"/>
      <c r="TL35" s="252"/>
      <c r="TM35" s="252"/>
      <c r="TN35" s="252"/>
      <c r="TO35" s="252"/>
      <c r="TP35" s="252"/>
      <c r="TQ35" s="252"/>
      <c r="TR35" s="252"/>
      <c r="TS35" s="252"/>
      <c r="TT35" s="252"/>
      <c r="TU35" s="252"/>
      <c r="TV35" s="252"/>
      <c r="TW35" s="252"/>
      <c r="TX35" s="252"/>
      <c r="TY35" s="252"/>
      <c r="TZ35" s="252"/>
      <c r="UA35" s="252"/>
      <c r="UB35" s="252"/>
      <c r="UC35" s="252"/>
      <c r="UD35" s="252"/>
      <c r="UE35" s="252"/>
      <c r="UF35" s="252"/>
      <c r="UG35" s="252"/>
      <c r="UH35" s="252"/>
      <c r="UI35" s="252"/>
      <c r="UJ35" s="252"/>
      <c r="UK35" s="252"/>
      <c r="UL35" s="252"/>
      <c r="UM35" s="252"/>
      <c r="UN35" s="252"/>
      <c r="UO35" s="252"/>
      <c r="UP35" s="252"/>
      <c r="UQ35" s="252"/>
      <c r="UR35" s="252"/>
      <c r="US35" s="252"/>
      <c r="UT35" s="252"/>
      <c r="UU35" s="252"/>
      <c r="UV35" s="252"/>
      <c r="UW35" s="252"/>
      <c r="UX35" s="252"/>
      <c r="UY35" s="252"/>
      <c r="UZ35" s="252"/>
      <c r="VA35" s="252"/>
      <c r="VB35" s="252"/>
      <c r="VC35" s="252"/>
      <c r="VD35" s="252"/>
      <c r="VE35" s="252"/>
      <c r="VF35" s="252"/>
      <c r="VG35" s="252"/>
      <c r="VH35" s="252"/>
      <c r="VI35" s="252"/>
      <c r="VJ35" s="252"/>
      <c r="VK35" s="252"/>
      <c r="VL35" s="252"/>
      <c r="VM35" s="252"/>
      <c r="VN35" s="252"/>
      <c r="VO35" s="252"/>
      <c r="VP35" s="252"/>
      <c r="VQ35" s="252"/>
      <c r="VR35" s="252"/>
      <c r="VS35" s="252"/>
      <c r="VT35" s="252"/>
      <c r="VU35" s="252"/>
      <c r="VV35" s="252"/>
      <c r="VW35" s="252"/>
      <c r="VX35" s="252"/>
      <c r="VY35" s="252"/>
      <c r="VZ35" s="252"/>
      <c r="WA35" s="252"/>
      <c r="WB35" s="252"/>
      <c r="WC35" s="252"/>
      <c r="WD35" s="252"/>
      <c r="WE35" s="252"/>
      <c r="WF35" s="252"/>
      <c r="WG35" s="252"/>
      <c r="WH35" s="252"/>
      <c r="WI35" s="252"/>
      <c r="WJ35" s="252"/>
      <c r="WK35" s="252"/>
      <c r="WL35" s="252"/>
      <c r="WM35" s="252"/>
      <c r="WN35" s="252"/>
      <c r="WO35" s="252"/>
      <c r="WP35" s="252"/>
      <c r="WQ35" s="252"/>
      <c r="WR35" s="252"/>
      <c r="WS35" s="252"/>
      <c r="WT35" s="252"/>
      <c r="WU35" s="252"/>
      <c r="WV35" s="252"/>
      <c r="WW35" s="252"/>
      <c r="WX35" s="252"/>
      <c r="WY35" s="252"/>
      <c r="WZ35" s="252"/>
      <c r="XA35" s="252"/>
      <c r="XB35" s="252"/>
      <c r="XC35" s="252"/>
      <c r="XD35" s="252"/>
      <c r="XE35" s="252"/>
      <c r="XF35" s="252"/>
      <c r="XG35" s="252"/>
      <c r="XH35" s="252"/>
      <c r="XI35" s="252"/>
      <c r="XJ35" s="252"/>
      <c r="XK35" s="252"/>
      <c r="XL35" s="252"/>
      <c r="XM35" s="252"/>
      <c r="XN35" s="252"/>
      <c r="XO35" s="252"/>
      <c r="XP35" s="252"/>
      <c r="XQ35" s="252"/>
      <c r="XR35" s="252"/>
      <c r="XS35" s="252"/>
      <c r="XT35" s="252"/>
      <c r="XU35" s="252"/>
      <c r="XV35" s="252"/>
      <c r="XW35" s="252"/>
      <c r="XX35" s="252"/>
      <c r="XY35" s="252"/>
      <c r="XZ35" s="252"/>
      <c r="YA35" s="252"/>
      <c r="YB35" s="252"/>
      <c r="YC35" s="252"/>
      <c r="YD35" s="252"/>
      <c r="YE35" s="252"/>
      <c r="YF35" s="252"/>
      <c r="YG35" s="252"/>
      <c r="YH35" s="252"/>
      <c r="YI35" s="252"/>
      <c r="YJ35" s="252"/>
      <c r="YK35" s="252"/>
      <c r="YL35" s="252"/>
      <c r="YM35" s="252"/>
      <c r="YN35" s="252"/>
      <c r="YO35" s="252"/>
      <c r="YP35" s="252"/>
      <c r="YQ35" s="252"/>
      <c r="YR35" s="252"/>
      <c r="YS35" s="252"/>
      <c r="YT35" s="252"/>
      <c r="YU35" s="252"/>
      <c r="YV35" s="252"/>
      <c r="YW35" s="252"/>
      <c r="YX35" s="252"/>
      <c r="YY35" s="252"/>
      <c r="YZ35" s="252"/>
      <c r="ZA35" s="252"/>
      <c r="ZB35" s="252"/>
      <c r="ZC35" s="252"/>
      <c r="ZD35" s="252"/>
      <c r="ZE35" s="252"/>
      <c r="ZF35" s="252"/>
      <c r="ZG35" s="252"/>
      <c r="ZH35" s="252"/>
      <c r="ZI35" s="252"/>
      <c r="ZJ35" s="252"/>
      <c r="ZK35" s="252"/>
      <c r="ZL35" s="252"/>
      <c r="ZM35" s="252"/>
      <c r="ZN35" s="252"/>
      <c r="ZO35" s="252"/>
      <c r="ZP35" s="252"/>
      <c r="ZQ35" s="252"/>
      <c r="ZR35" s="252"/>
      <c r="ZS35" s="252"/>
      <c r="ZT35" s="252"/>
      <c r="ZU35" s="252"/>
      <c r="ZV35" s="252"/>
      <c r="ZW35" s="252"/>
      <c r="ZX35" s="252"/>
      <c r="ZY35" s="252"/>
      <c r="ZZ35" s="252"/>
      <c r="AAA35" s="252"/>
      <c r="AAB35" s="252"/>
      <c r="AAC35" s="252"/>
      <c r="AAD35" s="252"/>
      <c r="AAE35" s="252"/>
      <c r="AAF35" s="252"/>
      <c r="AAG35" s="252"/>
      <c r="AAH35" s="252"/>
      <c r="AAI35" s="252"/>
      <c r="AAJ35" s="252"/>
      <c r="AAK35" s="252"/>
      <c r="AAL35" s="252"/>
      <c r="AAM35" s="252"/>
      <c r="AAN35" s="252"/>
      <c r="AAO35" s="252"/>
      <c r="AAP35" s="252"/>
      <c r="AAQ35" s="252"/>
      <c r="AAR35" s="252"/>
      <c r="AAS35" s="252"/>
      <c r="AAT35" s="252"/>
      <c r="AAU35" s="252"/>
      <c r="AAV35" s="252"/>
      <c r="AAW35" s="252"/>
      <c r="AAX35" s="252"/>
      <c r="AAY35" s="252"/>
      <c r="AAZ35" s="252"/>
      <c r="ABA35" s="252"/>
      <c r="ABB35" s="252"/>
      <c r="ABC35" s="252"/>
      <c r="ABD35" s="252"/>
      <c r="ABE35" s="252"/>
      <c r="ABF35" s="252"/>
      <c r="ABG35" s="252"/>
      <c r="ABH35" s="252"/>
      <c r="ABI35" s="252"/>
      <c r="ABJ35" s="252"/>
      <c r="ABK35" s="252"/>
      <c r="ABL35" s="252"/>
      <c r="ABM35" s="252"/>
      <c r="ABN35" s="252"/>
      <c r="ABO35" s="252"/>
      <c r="ABP35" s="252"/>
      <c r="ABQ35" s="252"/>
      <c r="ABR35" s="252"/>
      <c r="ABS35" s="252"/>
      <c r="ABT35" s="252"/>
      <c r="ABU35" s="252"/>
      <c r="ABV35" s="252"/>
      <c r="ABW35" s="252"/>
      <c r="ABX35" s="252"/>
      <c r="ABY35" s="252"/>
      <c r="ABZ35" s="252"/>
      <c r="ACA35" s="252"/>
      <c r="ACB35" s="252"/>
      <c r="ACC35" s="252"/>
      <c r="ACD35" s="252"/>
      <c r="ACE35" s="252"/>
      <c r="ACF35" s="252"/>
      <c r="ACG35" s="252"/>
      <c r="ACH35" s="252"/>
      <c r="ACI35" s="252"/>
      <c r="ACJ35" s="252"/>
      <c r="ACK35" s="252"/>
      <c r="ACL35" s="252"/>
      <c r="ACM35" s="252"/>
      <c r="ACN35" s="252"/>
      <c r="ACO35" s="252"/>
      <c r="ACP35" s="252"/>
      <c r="ACQ35" s="252"/>
      <c r="ACR35" s="252"/>
      <c r="ACS35" s="252"/>
      <c r="ACT35" s="252"/>
      <c r="ACU35" s="252"/>
      <c r="ACV35" s="252"/>
      <c r="ACW35" s="252"/>
      <c r="ACX35" s="252"/>
      <c r="ACY35" s="252"/>
      <c r="ACZ35" s="252"/>
      <c r="ADA35" s="252"/>
      <c r="ADB35" s="252"/>
      <c r="ADC35" s="252"/>
      <c r="ADD35" s="252"/>
      <c r="ADE35" s="252"/>
      <c r="ADF35" s="252"/>
      <c r="ADG35" s="252"/>
      <c r="ADH35" s="252"/>
      <c r="ADI35" s="252"/>
      <c r="ADJ35" s="252"/>
      <c r="ADK35" s="252"/>
      <c r="ADL35" s="252"/>
      <c r="ADM35" s="252"/>
      <c r="ADN35" s="252"/>
      <c r="ADO35" s="252"/>
      <c r="ADP35" s="252"/>
      <c r="ADQ35" s="252"/>
      <c r="ADR35" s="252"/>
      <c r="ADS35" s="252"/>
      <c r="ADT35" s="252"/>
      <c r="ADU35" s="252"/>
      <c r="ADV35" s="252"/>
      <c r="ADW35" s="252"/>
      <c r="ADX35" s="252"/>
      <c r="ADY35" s="252"/>
      <c r="ADZ35" s="252"/>
      <c r="AEA35" s="252"/>
      <c r="AEB35" s="252"/>
      <c r="AEC35" s="252"/>
      <c r="AED35" s="252"/>
      <c r="AEE35" s="252"/>
      <c r="AEF35" s="252"/>
      <c r="AEG35" s="252"/>
      <c r="AEH35" s="252"/>
      <c r="AEI35" s="252"/>
      <c r="AEJ35" s="252"/>
      <c r="AEK35" s="252"/>
      <c r="AEL35" s="252"/>
      <c r="AEM35" s="252"/>
      <c r="AEN35" s="252"/>
      <c r="AEO35" s="252"/>
      <c r="AEP35" s="252"/>
      <c r="AEQ35" s="252"/>
      <c r="AER35" s="252"/>
      <c r="AES35" s="252"/>
      <c r="AET35" s="252"/>
      <c r="AEU35" s="252"/>
      <c r="AEV35" s="252"/>
      <c r="AEW35" s="252"/>
      <c r="AEX35" s="252"/>
      <c r="AEY35" s="252"/>
      <c r="AEZ35" s="252"/>
      <c r="AFA35" s="252"/>
      <c r="AFB35" s="252"/>
      <c r="AFC35" s="252"/>
      <c r="AFD35" s="252"/>
      <c r="AFE35" s="252"/>
      <c r="AFF35" s="252"/>
      <c r="AFG35" s="252"/>
      <c r="AFH35" s="252"/>
      <c r="AFI35" s="252"/>
      <c r="AFJ35" s="252"/>
      <c r="AFK35" s="252"/>
      <c r="AFL35" s="252"/>
      <c r="AFM35" s="252"/>
      <c r="AFN35" s="252"/>
      <c r="AFO35" s="252"/>
      <c r="AFP35" s="252"/>
      <c r="AFQ35" s="252"/>
      <c r="AFR35" s="252"/>
      <c r="AFS35" s="252"/>
      <c r="AFT35" s="252"/>
      <c r="AFU35" s="252"/>
      <c r="AFV35" s="252"/>
      <c r="AFW35" s="252"/>
      <c r="AFX35" s="252"/>
      <c r="AFY35" s="252"/>
      <c r="AFZ35" s="252"/>
      <c r="AGA35" s="252"/>
      <c r="AGB35" s="252"/>
      <c r="AGC35" s="252"/>
      <c r="AGD35" s="252"/>
      <c r="AGE35" s="252"/>
      <c r="AGF35" s="252"/>
      <c r="AGG35" s="252"/>
      <c r="AGH35" s="252"/>
      <c r="AGI35" s="252"/>
      <c r="AGJ35" s="252"/>
      <c r="AGK35" s="252"/>
      <c r="AGL35" s="252"/>
      <c r="AGM35" s="252"/>
      <c r="AGN35" s="252"/>
      <c r="AGO35" s="252"/>
      <c r="AGP35" s="252"/>
      <c r="AGQ35" s="252"/>
      <c r="AGR35" s="252"/>
      <c r="AGS35" s="252"/>
      <c r="AGT35" s="252"/>
      <c r="AGU35" s="252"/>
      <c r="AGV35" s="252"/>
      <c r="AGW35" s="252"/>
      <c r="AGX35" s="252"/>
      <c r="AGY35" s="252"/>
      <c r="AGZ35" s="252"/>
      <c r="AHA35" s="252"/>
      <c r="AHB35" s="252"/>
      <c r="AHC35" s="252"/>
      <c r="AHD35" s="252"/>
      <c r="AHE35" s="252"/>
      <c r="AHF35" s="252"/>
      <c r="AHG35" s="252"/>
      <c r="AHH35" s="252"/>
      <c r="AHI35" s="252"/>
      <c r="AHJ35" s="252"/>
      <c r="AHK35" s="252"/>
      <c r="AHL35" s="252"/>
      <c r="AHM35" s="252"/>
      <c r="AHN35" s="252"/>
      <c r="AHO35" s="252"/>
      <c r="AHP35" s="252"/>
      <c r="AHQ35" s="252"/>
      <c r="AHR35" s="252"/>
      <c r="AHS35" s="252"/>
      <c r="AHT35" s="252"/>
      <c r="AHU35" s="252"/>
      <c r="AHV35" s="252"/>
      <c r="AHW35" s="252"/>
      <c r="AHX35" s="252"/>
      <c r="AHY35" s="252"/>
      <c r="AHZ35" s="252"/>
      <c r="AIA35" s="252"/>
      <c r="AIB35" s="252"/>
      <c r="AIC35" s="252"/>
      <c r="AID35" s="252"/>
      <c r="AIE35" s="252"/>
      <c r="AIF35" s="252"/>
      <c r="AIG35" s="252"/>
      <c r="AIH35" s="252"/>
      <c r="AII35" s="252"/>
      <c r="AIJ35" s="252"/>
      <c r="AIK35" s="252"/>
      <c r="AIL35" s="252"/>
      <c r="AIM35" s="252"/>
      <c r="AIN35" s="252"/>
      <c r="AIO35" s="252"/>
      <c r="AIP35" s="252"/>
      <c r="AIQ35" s="252"/>
      <c r="AIR35" s="252"/>
      <c r="AIS35" s="252"/>
      <c r="AIT35" s="252"/>
      <c r="AIU35" s="252"/>
      <c r="AIV35" s="252"/>
      <c r="AIW35" s="252"/>
      <c r="AIX35" s="252"/>
      <c r="AIY35" s="252"/>
      <c r="AIZ35" s="252"/>
      <c r="AJA35" s="252"/>
      <c r="AJB35" s="252"/>
      <c r="AJC35" s="252"/>
      <c r="AJD35" s="252"/>
      <c r="AJE35" s="252"/>
      <c r="AJF35" s="252"/>
      <c r="AJG35" s="252"/>
      <c r="AJH35" s="252"/>
      <c r="AJI35" s="252"/>
      <c r="AJJ35" s="252"/>
      <c r="AJK35" s="252"/>
      <c r="AJL35" s="252"/>
      <c r="AJM35" s="252"/>
      <c r="AJN35" s="252"/>
      <c r="AJO35" s="252"/>
      <c r="AJP35" s="252"/>
      <c r="AJQ35" s="252"/>
      <c r="AJR35" s="252"/>
      <c r="AJS35" s="252"/>
      <c r="AJT35" s="252"/>
      <c r="AJU35" s="252"/>
      <c r="AJV35" s="252"/>
      <c r="AJW35" s="252"/>
      <c r="AJX35" s="252"/>
      <c r="AJY35" s="252"/>
      <c r="AJZ35" s="252"/>
      <c r="AKA35" s="252"/>
      <c r="AKB35" s="252"/>
      <c r="AKC35" s="252"/>
      <c r="AKD35" s="252"/>
      <c r="AKE35" s="252"/>
      <c r="AKF35" s="252"/>
      <c r="AKG35" s="252"/>
      <c r="AKH35" s="252"/>
      <c r="AKI35" s="252"/>
      <c r="AKJ35" s="252"/>
      <c r="AKK35" s="252"/>
      <c r="AKL35" s="252"/>
      <c r="AKM35" s="252"/>
      <c r="AKN35" s="252"/>
      <c r="AKO35" s="252"/>
      <c r="AKP35" s="252"/>
      <c r="AKQ35" s="252"/>
      <c r="AKR35" s="252"/>
      <c r="AKS35" s="252"/>
      <c r="AKT35" s="252"/>
      <c r="AKU35" s="252"/>
      <c r="AKV35" s="252"/>
      <c r="AKW35" s="252"/>
      <c r="AKX35" s="252"/>
      <c r="AKY35" s="252"/>
      <c r="AKZ35" s="252"/>
      <c r="ALA35" s="252"/>
      <c r="ALB35" s="252"/>
      <c r="ALC35" s="252"/>
      <c r="ALD35" s="252"/>
      <c r="ALE35" s="252"/>
      <c r="ALF35" s="252"/>
      <c r="ALG35" s="252"/>
      <c r="ALH35" s="252"/>
      <c r="ALI35" s="252"/>
      <c r="ALJ35" s="252"/>
      <c r="ALK35" s="252"/>
      <c r="ALL35" s="252"/>
      <c r="ALM35" s="252"/>
      <c r="ALN35" s="252"/>
      <c r="ALO35" s="252"/>
      <c r="ALP35" s="252"/>
      <c r="ALQ35" s="252"/>
      <c r="ALR35" s="252"/>
      <c r="ALS35" s="252"/>
      <c r="ALT35" s="252"/>
      <c r="ALU35" s="252"/>
      <c r="ALV35" s="252"/>
      <c r="ALW35" s="252"/>
      <c r="ALX35" s="252"/>
      <c r="ALY35" s="252"/>
      <c r="ALZ35" s="252"/>
      <c r="AMA35" s="252"/>
      <c r="AMB35" s="252"/>
      <c r="AMC35" s="252"/>
      <c r="AMD35" s="252"/>
      <c r="AME35" s="252"/>
      <c r="AMF35" s="252"/>
      <c r="AMG35" s="252"/>
      <c r="AMH35" s="252"/>
      <c r="AMI35" s="252"/>
      <c r="AMJ35" s="253"/>
    </row>
    <row r="36" customFormat="false" ht="17.25" hidden="false" customHeight="true" outlineLevel="0" collapsed="false">
      <c r="A36" s="280" t="s">
        <v>457</v>
      </c>
      <c r="B36" s="279" t="n">
        <v>1013585</v>
      </c>
      <c r="C36" s="279" t="n">
        <v>2218964</v>
      </c>
      <c r="D36" s="279" t="n">
        <v>9212140</v>
      </c>
      <c r="E36" s="279" t="n">
        <v>11933099</v>
      </c>
      <c r="F36" s="279" t="n">
        <v>15881210</v>
      </c>
      <c r="G36" s="279" t="n">
        <v>11540810</v>
      </c>
      <c r="H36" s="280" t="s">
        <v>457</v>
      </c>
      <c r="I36" s="279" t="n">
        <v>10562747</v>
      </c>
      <c r="J36" s="279" t="n">
        <v>16931464</v>
      </c>
      <c r="K36" s="279" t="n">
        <v>17536163</v>
      </c>
      <c r="L36" s="279" t="n">
        <v>20883606</v>
      </c>
      <c r="M36" s="279" t="n">
        <v>24084572</v>
      </c>
      <c r="N36" s="279" t="n">
        <v>24617294</v>
      </c>
      <c r="O36" s="279" t="n">
        <v>38231318</v>
      </c>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c r="CH36" s="252"/>
      <c r="CI36" s="252"/>
      <c r="CJ36" s="252"/>
      <c r="CK36" s="252"/>
      <c r="CL36" s="252"/>
      <c r="CM36" s="252"/>
      <c r="CN36" s="252"/>
      <c r="CO36" s="252"/>
      <c r="CP36" s="252"/>
      <c r="CQ36" s="252"/>
      <c r="CR36" s="252"/>
      <c r="CS36" s="252"/>
      <c r="CT36" s="252"/>
      <c r="CU36" s="252"/>
      <c r="CV36" s="252"/>
      <c r="CW36" s="252"/>
      <c r="CX36" s="252"/>
      <c r="CY36" s="252"/>
      <c r="CZ36" s="252"/>
      <c r="DA36" s="252"/>
      <c r="DB36" s="252"/>
      <c r="DC36" s="252"/>
      <c r="DD36" s="252"/>
      <c r="DE36" s="252"/>
      <c r="DF36" s="252"/>
      <c r="DG36" s="252"/>
      <c r="DH36" s="252"/>
      <c r="DI36" s="252"/>
      <c r="DJ36" s="252"/>
      <c r="DK36" s="252"/>
      <c r="DL36" s="252"/>
      <c r="DM36" s="252"/>
      <c r="DN36" s="252"/>
      <c r="DO36" s="252"/>
      <c r="DP36" s="252"/>
      <c r="DQ36" s="252"/>
      <c r="DR36" s="252"/>
      <c r="DS36" s="252"/>
      <c r="DT36" s="252"/>
      <c r="DU36" s="252"/>
      <c r="DV36" s="252"/>
      <c r="DW36" s="252"/>
      <c r="DX36" s="252"/>
      <c r="DY36" s="252"/>
      <c r="DZ36" s="252"/>
      <c r="EA36" s="252"/>
      <c r="EB36" s="252"/>
      <c r="EC36" s="252"/>
      <c r="ED36" s="252"/>
      <c r="EE36" s="252"/>
      <c r="EF36" s="252"/>
      <c r="EG36" s="252"/>
      <c r="EH36" s="252"/>
      <c r="EI36" s="252"/>
      <c r="EJ36" s="252"/>
      <c r="EK36" s="252"/>
      <c r="EL36" s="252"/>
      <c r="EM36" s="252"/>
      <c r="EN36" s="252"/>
      <c r="EO36" s="252"/>
      <c r="EP36" s="252"/>
      <c r="EQ36" s="252"/>
      <c r="ER36" s="252"/>
      <c r="ES36" s="252"/>
      <c r="ET36" s="252"/>
      <c r="EU36" s="252"/>
      <c r="EV36" s="252"/>
      <c r="EW36" s="252"/>
      <c r="EX36" s="252"/>
      <c r="EY36" s="252"/>
      <c r="EZ36" s="252"/>
      <c r="FA36" s="252"/>
      <c r="FB36" s="252"/>
      <c r="FC36" s="252"/>
      <c r="FD36" s="252"/>
      <c r="FE36" s="252"/>
      <c r="FF36" s="252"/>
      <c r="FG36" s="252"/>
      <c r="FH36" s="252"/>
      <c r="FI36" s="252"/>
      <c r="FJ36" s="252"/>
      <c r="FK36" s="252"/>
      <c r="FL36" s="252"/>
      <c r="FM36" s="252"/>
      <c r="FN36" s="252"/>
      <c r="FO36" s="252"/>
      <c r="FP36" s="252"/>
      <c r="FQ36" s="252"/>
      <c r="FR36" s="252"/>
      <c r="FS36" s="252"/>
      <c r="FT36" s="252"/>
      <c r="FU36" s="252"/>
      <c r="FV36" s="252"/>
      <c r="FW36" s="252"/>
      <c r="FX36" s="252"/>
      <c r="FY36" s="252"/>
      <c r="FZ36" s="252"/>
      <c r="GA36" s="252"/>
      <c r="GB36" s="252"/>
      <c r="GC36" s="252"/>
      <c r="GD36" s="252"/>
      <c r="GE36" s="252"/>
      <c r="GF36" s="252"/>
      <c r="GG36" s="252"/>
      <c r="GH36" s="252"/>
      <c r="GI36" s="252"/>
      <c r="GJ36" s="252"/>
      <c r="GK36" s="252"/>
      <c r="GL36" s="252"/>
      <c r="GM36" s="252"/>
      <c r="GN36" s="252"/>
      <c r="GO36" s="252"/>
      <c r="GP36" s="252"/>
      <c r="GQ36" s="252"/>
      <c r="GR36" s="252"/>
      <c r="GS36" s="252"/>
      <c r="GT36" s="252"/>
      <c r="GU36" s="252"/>
      <c r="GV36" s="252"/>
      <c r="GW36" s="252"/>
      <c r="GX36" s="252"/>
      <c r="GY36" s="252"/>
      <c r="GZ36" s="252"/>
      <c r="HA36" s="252"/>
      <c r="HB36" s="252"/>
      <c r="HC36" s="252"/>
      <c r="HD36" s="252"/>
      <c r="HE36" s="252"/>
      <c r="HF36" s="252"/>
      <c r="HG36" s="252"/>
      <c r="HH36" s="252"/>
      <c r="HI36" s="252"/>
      <c r="HJ36" s="252"/>
      <c r="HK36" s="252"/>
      <c r="HL36" s="252"/>
      <c r="HM36" s="252"/>
      <c r="HN36" s="252"/>
      <c r="HO36" s="252"/>
      <c r="HP36" s="252"/>
      <c r="HQ36" s="252"/>
      <c r="HR36" s="252"/>
      <c r="HS36" s="252"/>
      <c r="HT36" s="252"/>
      <c r="HU36" s="252"/>
      <c r="HV36" s="252"/>
      <c r="HW36" s="252"/>
      <c r="HX36" s="252"/>
      <c r="HY36" s="252"/>
      <c r="HZ36" s="252"/>
      <c r="IA36" s="252"/>
      <c r="IB36" s="252"/>
      <c r="IC36" s="252"/>
      <c r="ID36" s="252"/>
      <c r="IE36" s="252"/>
      <c r="IF36" s="252"/>
      <c r="IG36" s="252"/>
      <c r="IH36" s="252"/>
      <c r="II36" s="252"/>
      <c r="IJ36" s="252"/>
      <c r="IK36" s="252"/>
      <c r="IL36" s="252"/>
      <c r="IM36" s="252"/>
      <c r="IN36" s="252"/>
      <c r="IO36" s="252"/>
      <c r="IP36" s="252"/>
      <c r="IQ36" s="252"/>
      <c r="IR36" s="252"/>
      <c r="IS36" s="252"/>
      <c r="IT36" s="252"/>
      <c r="IU36" s="252"/>
      <c r="IV36" s="252"/>
      <c r="IW36" s="252"/>
      <c r="IX36" s="252"/>
      <c r="IY36" s="252"/>
      <c r="IZ36" s="252"/>
      <c r="JA36" s="252"/>
      <c r="JB36" s="252"/>
      <c r="JC36" s="252"/>
      <c r="JD36" s="252"/>
      <c r="JE36" s="252"/>
      <c r="JF36" s="252"/>
      <c r="JG36" s="252"/>
      <c r="JH36" s="252"/>
      <c r="JI36" s="252"/>
      <c r="JJ36" s="252"/>
      <c r="JK36" s="252"/>
      <c r="JL36" s="252"/>
      <c r="JM36" s="252"/>
      <c r="JN36" s="252"/>
      <c r="JO36" s="252"/>
      <c r="JP36" s="252"/>
      <c r="JQ36" s="252"/>
      <c r="JR36" s="252"/>
      <c r="JS36" s="252"/>
      <c r="JT36" s="252"/>
      <c r="JU36" s="252"/>
      <c r="JV36" s="252"/>
      <c r="JW36" s="252"/>
      <c r="JX36" s="252"/>
      <c r="JY36" s="252"/>
      <c r="JZ36" s="252"/>
      <c r="KA36" s="252"/>
      <c r="KB36" s="252"/>
      <c r="KC36" s="252"/>
      <c r="KD36" s="252"/>
      <c r="KE36" s="252"/>
      <c r="KF36" s="252"/>
      <c r="KG36" s="252"/>
      <c r="KH36" s="252"/>
      <c r="KI36" s="252"/>
      <c r="KJ36" s="252"/>
      <c r="KK36" s="252"/>
      <c r="KL36" s="252"/>
      <c r="KM36" s="252"/>
      <c r="KN36" s="252"/>
      <c r="KO36" s="252"/>
      <c r="KP36" s="252"/>
      <c r="KQ36" s="252"/>
      <c r="KR36" s="252"/>
      <c r="KS36" s="252"/>
      <c r="KT36" s="252"/>
      <c r="KU36" s="252"/>
      <c r="KV36" s="252"/>
      <c r="KW36" s="252"/>
      <c r="KX36" s="252"/>
      <c r="KY36" s="252"/>
      <c r="KZ36" s="252"/>
      <c r="LA36" s="252"/>
      <c r="LB36" s="252"/>
      <c r="LC36" s="252"/>
      <c r="LD36" s="252"/>
      <c r="LE36" s="252"/>
      <c r="LF36" s="252"/>
      <c r="LG36" s="252"/>
      <c r="LH36" s="252"/>
      <c r="LI36" s="252"/>
      <c r="LJ36" s="252"/>
      <c r="LK36" s="252"/>
      <c r="LL36" s="252"/>
      <c r="LM36" s="252"/>
      <c r="LN36" s="252"/>
      <c r="LO36" s="252"/>
      <c r="LP36" s="252"/>
      <c r="LQ36" s="252"/>
      <c r="LR36" s="252"/>
      <c r="LS36" s="252"/>
      <c r="LT36" s="252"/>
      <c r="LU36" s="252"/>
      <c r="LV36" s="252"/>
      <c r="LW36" s="252"/>
      <c r="LX36" s="252"/>
      <c r="LY36" s="252"/>
      <c r="LZ36" s="252"/>
      <c r="MA36" s="252"/>
      <c r="MB36" s="252"/>
      <c r="MC36" s="252"/>
      <c r="MD36" s="252"/>
      <c r="ME36" s="252"/>
      <c r="MF36" s="252"/>
      <c r="MG36" s="252"/>
      <c r="MH36" s="252"/>
      <c r="MI36" s="252"/>
      <c r="MJ36" s="252"/>
      <c r="MK36" s="252"/>
      <c r="ML36" s="252"/>
      <c r="MM36" s="252"/>
      <c r="MN36" s="252"/>
      <c r="MO36" s="252"/>
      <c r="MP36" s="252"/>
      <c r="MQ36" s="252"/>
      <c r="MR36" s="252"/>
      <c r="MS36" s="252"/>
      <c r="MT36" s="252"/>
      <c r="MU36" s="252"/>
      <c r="MV36" s="252"/>
      <c r="MW36" s="252"/>
      <c r="MX36" s="252"/>
      <c r="MY36" s="252"/>
      <c r="MZ36" s="252"/>
      <c r="NA36" s="252"/>
      <c r="NB36" s="252"/>
      <c r="NC36" s="252"/>
      <c r="ND36" s="252"/>
      <c r="NE36" s="252"/>
      <c r="NF36" s="252"/>
      <c r="NG36" s="252"/>
      <c r="NH36" s="252"/>
      <c r="NI36" s="252"/>
      <c r="NJ36" s="252"/>
      <c r="NK36" s="252"/>
      <c r="NL36" s="252"/>
      <c r="NM36" s="252"/>
      <c r="NN36" s="252"/>
      <c r="NO36" s="252"/>
      <c r="NP36" s="252"/>
      <c r="NQ36" s="252"/>
      <c r="NR36" s="252"/>
      <c r="NS36" s="252"/>
      <c r="NT36" s="252"/>
      <c r="NU36" s="252"/>
      <c r="NV36" s="252"/>
      <c r="NW36" s="252"/>
      <c r="NX36" s="252"/>
      <c r="NY36" s="252"/>
      <c r="NZ36" s="252"/>
      <c r="OA36" s="252"/>
      <c r="OB36" s="252"/>
      <c r="OC36" s="252"/>
      <c r="OD36" s="252"/>
      <c r="OE36" s="252"/>
      <c r="OF36" s="252"/>
      <c r="OG36" s="252"/>
      <c r="OH36" s="252"/>
      <c r="OI36" s="252"/>
      <c r="OJ36" s="252"/>
      <c r="OK36" s="252"/>
      <c r="OL36" s="252"/>
      <c r="OM36" s="252"/>
      <c r="ON36" s="252"/>
      <c r="OO36" s="252"/>
      <c r="OP36" s="252"/>
      <c r="OQ36" s="252"/>
      <c r="OR36" s="252"/>
      <c r="OS36" s="252"/>
      <c r="OT36" s="252"/>
      <c r="OU36" s="252"/>
      <c r="OV36" s="252"/>
      <c r="OW36" s="252"/>
      <c r="OX36" s="252"/>
      <c r="OY36" s="252"/>
      <c r="OZ36" s="252"/>
      <c r="PA36" s="252"/>
      <c r="PB36" s="252"/>
      <c r="PC36" s="252"/>
      <c r="PD36" s="252"/>
      <c r="PE36" s="252"/>
      <c r="PF36" s="252"/>
      <c r="PG36" s="252"/>
      <c r="PH36" s="252"/>
      <c r="PI36" s="252"/>
      <c r="PJ36" s="252"/>
      <c r="PK36" s="252"/>
      <c r="PL36" s="252"/>
      <c r="PM36" s="252"/>
      <c r="PN36" s="252"/>
      <c r="PO36" s="252"/>
      <c r="PP36" s="252"/>
      <c r="PQ36" s="252"/>
      <c r="PR36" s="252"/>
      <c r="PS36" s="252"/>
      <c r="PT36" s="252"/>
      <c r="PU36" s="252"/>
      <c r="PV36" s="252"/>
      <c r="PW36" s="252"/>
      <c r="PX36" s="252"/>
      <c r="PY36" s="252"/>
      <c r="PZ36" s="252"/>
      <c r="QA36" s="252"/>
      <c r="QB36" s="252"/>
      <c r="QC36" s="252"/>
      <c r="QD36" s="252"/>
      <c r="QE36" s="252"/>
      <c r="QF36" s="252"/>
      <c r="QG36" s="252"/>
      <c r="QH36" s="252"/>
      <c r="QI36" s="252"/>
      <c r="QJ36" s="252"/>
      <c r="QK36" s="252"/>
      <c r="QL36" s="252"/>
      <c r="QM36" s="252"/>
      <c r="QN36" s="252"/>
      <c r="QO36" s="252"/>
      <c r="QP36" s="252"/>
      <c r="QQ36" s="252"/>
      <c r="QR36" s="252"/>
      <c r="QS36" s="252"/>
      <c r="QT36" s="252"/>
      <c r="QU36" s="252"/>
      <c r="QV36" s="252"/>
      <c r="QW36" s="252"/>
      <c r="QX36" s="252"/>
      <c r="QY36" s="252"/>
      <c r="QZ36" s="252"/>
      <c r="RA36" s="252"/>
      <c r="RB36" s="252"/>
      <c r="RC36" s="252"/>
      <c r="RD36" s="252"/>
      <c r="RE36" s="252"/>
      <c r="RF36" s="252"/>
      <c r="RG36" s="252"/>
      <c r="RH36" s="252"/>
      <c r="RI36" s="252"/>
      <c r="RJ36" s="252"/>
      <c r="RK36" s="252"/>
      <c r="RL36" s="252"/>
      <c r="RM36" s="252"/>
      <c r="RN36" s="252"/>
      <c r="RO36" s="252"/>
      <c r="RP36" s="252"/>
      <c r="RQ36" s="252"/>
      <c r="RR36" s="252"/>
      <c r="RS36" s="252"/>
      <c r="RT36" s="252"/>
      <c r="RU36" s="252"/>
      <c r="RV36" s="252"/>
      <c r="RW36" s="252"/>
      <c r="RX36" s="252"/>
      <c r="RY36" s="252"/>
      <c r="RZ36" s="252"/>
      <c r="SA36" s="252"/>
      <c r="SB36" s="252"/>
      <c r="SC36" s="252"/>
      <c r="SD36" s="252"/>
      <c r="SE36" s="252"/>
      <c r="SF36" s="252"/>
      <c r="SG36" s="252"/>
      <c r="SH36" s="252"/>
      <c r="SI36" s="252"/>
      <c r="SJ36" s="252"/>
      <c r="SK36" s="252"/>
      <c r="SL36" s="252"/>
      <c r="SM36" s="252"/>
      <c r="SN36" s="252"/>
      <c r="SO36" s="252"/>
      <c r="SP36" s="252"/>
      <c r="SQ36" s="252"/>
      <c r="SR36" s="252"/>
      <c r="SS36" s="252"/>
      <c r="ST36" s="252"/>
      <c r="SU36" s="252"/>
      <c r="SV36" s="252"/>
      <c r="SW36" s="252"/>
      <c r="SX36" s="252"/>
      <c r="SY36" s="252"/>
      <c r="SZ36" s="252"/>
      <c r="TA36" s="252"/>
      <c r="TB36" s="252"/>
      <c r="TC36" s="252"/>
      <c r="TD36" s="252"/>
      <c r="TE36" s="252"/>
      <c r="TF36" s="252"/>
      <c r="TG36" s="252"/>
      <c r="TH36" s="252"/>
      <c r="TI36" s="252"/>
      <c r="TJ36" s="252"/>
      <c r="TK36" s="252"/>
      <c r="TL36" s="252"/>
      <c r="TM36" s="252"/>
      <c r="TN36" s="252"/>
      <c r="TO36" s="252"/>
      <c r="TP36" s="252"/>
      <c r="TQ36" s="252"/>
      <c r="TR36" s="252"/>
      <c r="TS36" s="252"/>
      <c r="TT36" s="252"/>
      <c r="TU36" s="252"/>
      <c r="TV36" s="252"/>
      <c r="TW36" s="252"/>
      <c r="TX36" s="252"/>
      <c r="TY36" s="252"/>
      <c r="TZ36" s="252"/>
      <c r="UA36" s="252"/>
      <c r="UB36" s="252"/>
      <c r="UC36" s="252"/>
      <c r="UD36" s="252"/>
      <c r="UE36" s="252"/>
      <c r="UF36" s="252"/>
      <c r="UG36" s="252"/>
      <c r="UH36" s="252"/>
      <c r="UI36" s="252"/>
      <c r="UJ36" s="252"/>
      <c r="UK36" s="252"/>
      <c r="UL36" s="252"/>
      <c r="UM36" s="252"/>
      <c r="UN36" s="252"/>
      <c r="UO36" s="252"/>
      <c r="UP36" s="252"/>
      <c r="UQ36" s="252"/>
      <c r="UR36" s="252"/>
      <c r="US36" s="252"/>
      <c r="UT36" s="252"/>
      <c r="UU36" s="252"/>
      <c r="UV36" s="252"/>
      <c r="UW36" s="252"/>
      <c r="UX36" s="252"/>
      <c r="UY36" s="252"/>
      <c r="UZ36" s="252"/>
      <c r="VA36" s="252"/>
      <c r="VB36" s="252"/>
      <c r="VC36" s="252"/>
      <c r="VD36" s="252"/>
      <c r="VE36" s="252"/>
      <c r="VF36" s="252"/>
      <c r="VG36" s="252"/>
      <c r="VH36" s="252"/>
      <c r="VI36" s="252"/>
      <c r="VJ36" s="252"/>
      <c r="VK36" s="252"/>
      <c r="VL36" s="252"/>
      <c r="VM36" s="252"/>
      <c r="VN36" s="252"/>
      <c r="VO36" s="252"/>
      <c r="VP36" s="252"/>
      <c r="VQ36" s="252"/>
      <c r="VR36" s="252"/>
      <c r="VS36" s="252"/>
      <c r="VT36" s="252"/>
      <c r="VU36" s="252"/>
      <c r="VV36" s="252"/>
      <c r="VW36" s="252"/>
      <c r="VX36" s="252"/>
      <c r="VY36" s="252"/>
      <c r="VZ36" s="252"/>
      <c r="WA36" s="252"/>
      <c r="WB36" s="252"/>
      <c r="WC36" s="252"/>
      <c r="WD36" s="252"/>
      <c r="WE36" s="252"/>
      <c r="WF36" s="252"/>
      <c r="WG36" s="252"/>
      <c r="WH36" s="252"/>
      <c r="WI36" s="252"/>
      <c r="WJ36" s="252"/>
      <c r="WK36" s="252"/>
      <c r="WL36" s="252"/>
      <c r="WM36" s="252"/>
      <c r="WN36" s="252"/>
      <c r="WO36" s="252"/>
      <c r="WP36" s="252"/>
      <c r="WQ36" s="252"/>
      <c r="WR36" s="252"/>
      <c r="WS36" s="252"/>
      <c r="WT36" s="252"/>
      <c r="WU36" s="252"/>
      <c r="WV36" s="252"/>
      <c r="WW36" s="252"/>
      <c r="WX36" s="252"/>
      <c r="WY36" s="252"/>
      <c r="WZ36" s="252"/>
      <c r="XA36" s="252"/>
      <c r="XB36" s="252"/>
      <c r="XC36" s="252"/>
      <c r="XD36" s="252"/>
      <c r="XE36" s="252"/>
      <c r="XF36" s="252"/>
      <c r="XG36" s="252"/>
      <c r="XH36" s="252"/>
      <c r="XI36" s="252"/>
      <c r="XJ36" s="252"/>
      <c r="XK36" s="252"/>
      <c r="XL36" s="252"/>
      <c r="XM36" s="252"/>
      <c r="XN36" s="252"/>
      <c r="XO36" s="252"/>
      <c r="XP36" s="252"/>
      <c r="XQ36" s="252"/>
      <c r="XR36" s="252"/>
      <c r="XS36" s="252"/>
      <c r="XT36" s="252"/>
      <c r="XU36" s="252"/>
      <c r="XV36" s="252"/>
      <c r="XW36" s="252"/>
      <c r="XX36" s="252"/>
      <c r="XY36" s="252"/>
      <c r="XZ36" s="252"/>
      <c r="YA36" s="252"/>
      <c r="YB36" s="252"/>
      <c r="YC36" s="252"/>
      <c r="YD36" s="252"/>
      <c r="YE36" s="252"/>
      <c r="YF36" s="252"/>
      <c r="YG36" s="252"/>
      <c r="YH36" s="252"/>
      <c r="YI36" s="252"/>
      <c r="YJ36" s="252"/>
      <c r="YK36" s="252"/>
      <c r="YL36" s="252"/>
      <c r="YM36" s="252"/>
      <c r="YN36" s="252"/>
      <c r="YO36" s="252"/>
      <c r="YP36" s="252"/>
      <c r="YQ36" s="252"/>
      <c r="YR36" s="252"/>
      <c r="YS36" s="252"/>
      <c r="YT36" s="252"/>
      <c r="YU36" s="252"/>
      <c r="YV36" s="252"/>
      <c r="YW36" s="252"/>
      <c r="YX36" s="252"/>
      <c r="YY36" s="252"/>
      <c r="YZ36" s="252"/>
      <c r="ZA36" s="252"/>
      <c r="ZB36" s="252"/>
      <c r="ZC36" s="252"/>
      <c r="ZD36" s="252"/>
      <c r="ZE36" s="252"/>
      <c r="ZF36" s="252"/>
      <c r="ZG36" s="252"/>
      <c r="ZH36" s="252"/>
      <c r="ZI36" s="252"/>
      <c r="ZJ36" s="252"/>
      <c r="ZK36" s="252"/>
      <c r="ZL36" s="252"/>
      <c r="ZM36" s="252"/>
      <c r="ZN36" s="252"/>
      <c r="ZO36" s="252"/>
      <c r="ZP36" s="252"/>
      <c r="ZQ36" s="252"/>
      <c r="ZR36" s="252"/>
      <c r="ZS36" s="252"/>
      <c r="ZT36" s="252"/>
      <c r="ZU36" s="252"/>
      <c r="ZV36" s="252"/>
      <c r="ZW36" s="252"/>
      <c r="ZX36" s="252"/>
      <c r="ZY36" s="252"/>
      <c r="ZZ36" s="252"/>
      <c r="AAA36" s="252"/>
      <c r="AAB36" s="252"/>
      <c r="AAC36" s="252"/>
      <c r="AAD36" s="252"/>
      <c r="AAE36" s="252"/>
      <c r="AAF36" s="252"/>
      <c r="AAG36" s="252"/>
      <c r="AAH36" s="252"/>
      <c r="AAI36" s="252"/>
      <c r="AAJ36" s="252"/>
      <c r="AAK36" s="252"/>
      <c r="AAL36" s="252"/>
      <c r="AAM36" s="252"/>
      <c r="AAN36" s="252"/>
      <c r="AAO36" s="252"/>
      <c r="AAP36" s="252"/>
      <c r="AAQ36" s="252"/>
      <c r="AAR36" s="252"/>
      <c r="AAS36" s="252"/>
      <c r="AAT36" s="252"/>
      <c r="AAU36" s="252"/>
      <c r="AAV36" s="252"/>
      <c r="AAW36" s="252"/>
      <c r="AAX36" s="252"/>
      <c r="AAY36" s="252"/>
      <c r="AAZ36" s="252"/>
      <c r="ABA36" s="252"/>
      <c r="ABB36" s="252"/>
      <c r="ABC36" s="252"/>
      <c r="ABD36" s="252"/>
      <c r="ABE36" s="252"/>
      <c r="ABF36" s="252"/>
      <c r="ABG36" s="252"/>
      <c r="ABH36" s="252"/>
      <c r="ABI36" s="252"/>
      <c r="ABJ36" s="252"/>
      <c r="ABK36" s="252"/>
      <c r="ABL36" s="252"/>
      <c r="ABM36" s="252"/>
      <c r="ABN36" s="252"/>
      <c r="ABO36" s="252"/>
      <c r="ABP36" s="252"/>
      <c r="ABQ36" s="252"/>
      <c r="ABR36" s="252"/>
      <c r="ABS36" s="252"/>
      <c r="ABT36" s="252"/>
      <c r="ABU36" s="252"/>
      <c r="ABV36" s="252"/>
      <c r="ABW36" s="252"/>
      <c r="ABX36" s="252"/>
      <c r="ABY36" s="252"/>
      <c r="ABZ36" s="252"/>
      <c r="ACA36" s="252"/>
      <c r="ACB36" s="252"/>
      <c r="ACC36" s="252"/>
      <c r="ACD36" s="252"/>
      <c r="ACE36" s="252"/>
      <c r="ACF36" s="252"/>
      <c r="ACG36" s="252"/>
      <c r="ACH36" s="252"/>
      <c r="ACI36" s="252"/>
      <c r="ACJ36" s="252"/>
      <c r="ACK36" s="252"/>
      <c r="ACL36" s="252"/>
      <c r="ACM36" s="252"/>
      <c r="ACN36" s="252"/>
      <c r="ACO36" s="252"/>
      <c r="ACP36" s="252"/>
      <c r="ACQ36" s="252"/>
      <c r="ACR36" s="252"/>
      <c r="ACS36" s="252"/>
      <c r="ACT36" s="252"/>
      <c r="ACU36" s="252"/>
      <c r="ACV36" s="252"/>
      <c r="ACW36" s="252"/>
      <c r="ACX36" s="252"/>
      <c r="ACY36" s="252"/>
      <c r="ACZ36" s="252"/>
      <c r="ADA36" s="252"/>
      <c r="ADB36" s="252"/>
      <c r="ADC36" s="252"/>
      <c r="ADD36" s="252"/>
      <c r="ADE36" s="252"/>
      <c r="ADF36" s="252"/>
      <c r="ADG36" s="252"/>
      <c r="ADH36" s="252"/>
      <c r="ADI36" s="252"/>
      <c r="ADJ36" s="252"/>
      <c r="ADK36" s="252"/>
      <c r="ADL36" s="252"/>
      <c r="ADM36" s="252"/>
      <c r="ADN36" s="252"/>
      <c r="ADO36" s="252"/>
      <c r="ADP36" s="252"/>
      <c r="ADQ36" s="252"/>
      <c r="ADR36" s="252"/>
      <c r="ADS36" s="252"/>
      <c r="ADT36" s="252"/>
      <c r="ADU36" s="252"/>
      <c r="ADV36" s="252"/>
      <c r="ADW36" s="252"/>
      <c r="ADX36" s="252"/>
      <c r="ADY36" s="252"/>
      <c r="ADZ36" s="252"/>
      <c r="AEA36" s="252"/>
      <c r="AEB36" s="252"/>
      <c r="AEC36" s="252"/>
      <c r="AED36" s="252"/>
      <c r="AEE36" s="252"/>
      <c r="AEF36" s="252"/>
      <c r="AEG36" s="252"/>
      <c r="AEH36" s="252"/>
      <c r="AEI36" s="252"/>
      <c r="AEJ36" s="252"/>
      <c r="AEK36" s="252"/>
      <c r="AEL36" s="252"/>
      <c r="AEM36" s="252"/>
      <c r="AEN36" s="252"/>
      <c r="AEO36" s="252"/>
      <c r="AEP36" s="252"/>
      <c r="AEQ36" s="252"/>
      <c r="AER36" s="252"/>
      <c r="AES36" s="252"/>
      <c r="AET36" s="252"/>
      <c r="AEU36" s="252"/>
      <c r="AEV36" s="252"/>
      <c r="AEW36" s="252"/>
      <c r="AEX36" s="252"/>
      <c r="AEY36" s="252"/>
      <c r="AEZ36" s="252"/>
      <c r="AFA36" s="252"/>
      <c r="AFB36" s="252"/>
      <c r="AFC36" s="252"/>
      <c r="AFD36" s="252"/>
      <c r="AFE36" s="252"/>
      <c r="AFF36" s="252"/>
      <c r="AFG36" s="252"/>
      <c r="AFH36" s="252"/>
      <c r="AFI36" s="252"/>
      <c r="AFJ36" s="252"/>
      <c r="AFK36" s="252"/>
      <c r="AFL36" s="252"/>
      <c r="AFM36" s="252"/>
      <c r="AFN36" s="252"/>
      <c r="AFO36" s="252"/>
      <c r="AFP36" s="252"/>
      <c r="AFQ36" s="252"/>
      <c r="AFR36" s="252"/>
      <c r="AFS36" s="252"/>
      <c r="AFT36" s="252"/>
      <c r="AFU36" s="252"/>
      <c r="AFV36" s="252"/>
      <c r="AFW36" s="252"/>
      <c r="AFX36" s="252"/>
      <c r="AFY36" s="252"/>
      <c r="AFZ36" s="252"/>
      <c r="AGA36" s="252"/>
      <c r="AGB36" s="252"/>
      <c r="AGC36" s="252"/>
      <c r="AGD36" s="252"/>
      <c r="AGE36" s="252"/>
      <c r="AGF36" s="252"/>
      <c r="AGG36" s="252"/>
      <c r="AGH36" s="252"/>
      <c r="AGI36" s="252"/>
      <c r="AGJ36" s="252"/>
      <c r="AGK36" s="252"/>
      <c r="AGL36" s="252"/>
      <c r="AGM36" s="252"/>
      <c r="AGN36" s="252"/>
      <c r="AGO36" s="252"/>
      <c r="AGP36" s="252"/>
      <c r="AGQ36" s="252"/>
      <c r="AGR36" s="252"/>
      <c r="AGS36" s="252"/>
      <c r="AGT36" s="252"/>
      <c r="AGU36" s="252"/>
      <c r="AGV36" s="252"/>
      <c r="AGW36" s="252"/>
      <c r="AGX36" s="252"/>
      <c r="AGY36" s="252"/>
      <c r="AGZ36" s="252"/>
      <c r="AHA36" s="252"/>
      <c r="AHB36" s="252"/>
      <c r="AHC36" s="252"/>
      <c r="AHD36" s="252"/>
      <c r="AHE36" s="252"/>
      <c r="AHF36" s="252"/>
      <c r="AHG36" s="252"/>
      <c r="AHH36" s="252"/>
      <c r="AHI36" s="252"/>
      <c r="AHJ36" s="252"/>
      <c r="AHK36" s="252"/>
      <c r="AHL36" s="252"/>
      <c r="AHM36" s="252"/>
      <c r="AHN36" s="252"/>
      <c r="AHO36" s="252"/>
      <c r="AHP36" s="252"/>
      <c r="AHQ36" s="252"/>
      <c r="AHR36" s="252"/>
      <c r="AHS36" s="252"/>
      <c r="AHT36" s="252"/>
      <c r="AHU36" s="252"/>
      <c r="AHV36" s="252"/>
      <c r="AHW36" s="252"/>
      <c r="AHX36" s="252"/>
      <c r="AHY36" s="252"/>
      <c r="AHZ36" s="252"/>
      <c r="AIA36" s="252"/>
      <c r="AIB36" s="252"/>
      <c r="AIC36" s="252"/>
      <c r="AID36" s="252"/>
      <c r="AIE36" s="252"/>
      <c r="AIF36" s="252"/>
      <c r="AIG36" s="252"/>
      <c r="AIH36" s="252"/>
      <c r="AII36" s="252"/>
      <c r="AIJ36" s="252"/>
      <c r="AIK36" s="252"/>
      <c r="AIL36" s="252"/>
      <c r="AIM36" s="252"/>
      <c r="AIN36" s="252"/>
      <c r="AIO36" s="252"/>
      <c r="AIP36" s="252"/>
      <c r="AIQ36" s="252"/>
      <c r="AIR36" s="252"/>
      <c r="AIS36" s="252"/>
      <c r="AIT36" s="252"/>
      <c r="AIU36" s="252"/>
      <c r="AIV36" s="252"/>
      <c r="AIW36" s="252"/>
      <c r="AIX36" s="252"/>
      <c r="AIY36" s="252"/>
      <c r="AIZ36" s="252"/>
      <c r="AJA36" s="252"/>
      <c r="AJB36" s="252"/>
      <c r="AJC36" s="252"/>
      <c r="AJD36" s="252"/>
      <c r="AJE36" s="252"/>
      <c r="AJF36" s="252"/>
      <c r="AJG36" s="252"/>
      <c r="AJH36" s="252"/>
      <c r="AJI36" s="252"/>
      <c r="AJJ36" s="252"/>
      <c r="AJK36" s="252"/>
      <c r="AJL36" s="252"/>
      <c r="AJM36" s="252"/>
      <c r="AJN36" s="252"/>
      <c r="AJO36" s="252"/>
      <c r="AJP36" s="252"/>
      <c r="AJQ36" s="252"/>
      <c r="AJR36" s="252"/>
      <c r="AJS36" s="252"/>
      <c r="AJT36" s="252"/>
      <c r="AJU36" s="252"/>
      <c r="AJV36" s="252"/>
      <c r="AJW36" s="252"/>
      <c r="AJX36" s="252"/>
      <c r="AJY36" s="252"/>
      <c r="AJZ36" s="252"/>
      <c r="AKA36" s="252"/>
      <c r="AKB36" s="252"/>
      <c r="AKC36" s="252"/>
      <c r="AKD36" s="252"/>
      <c r="AKE36" s="252"/>
      <c r="AKF36" s="252"/>
      <c r="AKG36" s="252"/>
      <c r="AKH36" s="252"/>
      <c r="AKI36" s="252"/>
      <c r="AKJ36" s="252"/>
      <c r="AKK36" s="252"/>
      <c r="AKL36" s="252"/>
      <c r="AKM36" s="252"/>
      <c r="AKN36" s="252"/>
      <c r="AKO36" s="252"/>
      <c r="AKP36" s="252"/>
      <c r="AKQ36" s="252"/>
      <c r="AKR36" s="252"/>
      <c r="AKS36" s="252"/>
      <c r="AKT36" s="252"/>
      <c r="AKU36" s="252"/>
      <c r="AKV36" s="252"/>
      <c r="AKW36" s="252"/>
      <c r="AKX36" s="252"/>
      <c r="AKY36" s="252"/>
      <c r="AKZ36" s="252"/>
      <c r="ALA36" s="252"/>
      <c r="ALB36" s="252"/>
      <c r="ALC36" s="252"/>
      <c r="ALD36" s="252"/>
      <c r="ALE36" s="252"/>
      <c r="ALF36" s="252"/>
      <c r="ALG36" s="252"/>
      <c r="ALH36" s="252"/>
      <c r="ALI36" s="252"/>
      <c r="ALJ36" s="252"/>
      <c r="ALK36" s="252"/>
      <c r="ALL36" s="252"/>
      <c r="ALM36" s="252"/>
      <c r="ALN36" s="252"/>
      <c r="ALO36" s="252"/>
      <c r="ALP36" s="252"/>
      <c r="ALQ36" s="252"/>
      <c r="ALR36" s="252"/>
      <c r="ALS36" s="252"/>
      <c r="ALT36" s="252"/>
      <c r="ALU36" s="252"/>
      <c r="ALV36" s="252"/>
      <c r="ALW36" s="252"/>
      <c r="ALX36" s="252"/>
      <c r="ALY36" s="252"/>
      <c r="ALZ36" s="252"/>
      <c r="AMA36" s="252"/>
      <c r="AMB36" s="252"/>
      <c r="AMC36" s="252"/>
      <c r="AMD36" s="252"/>
      <c r="AME36" s="252"/>
      <c r="AMF36" s="252"/>
      <c r="AMG36" s="252"/>
      <c r="AMH36" s="252"/>
      <c r="AMI36" s="252"/>
      <c r="AMJ36" s="253"/>
    </row>
    <row r="37" customFormat="false" ht="17.25" hidden="false" customHeight="true" outlineLevel="0" collapsed="false">
      <c r="A37" s="280" t="s">
        <v>458</v>
      </c>
      <c r="B37" s="279" t="n">
        <v>2218964</v>
      </c>
      <c r="C37" s="279" t="n">
        <v>9212140</v>
      </c>
      <c r="D37" s="279" t="n">
        <v>11933099</v>
      </c>
      <c r="E37" s="279" t="n">
        <v>15881210</v>
      </c>
      <c r="F37" s="279" t="n">
        <v>13356528</v>
      </c>
      <c r="G37" s="279" t="n">
        <v>10562747</v>
      </c>
      <c r="H37" s="280" t="s">
        <v>458</v>
      </c>
      <c r="I37" s="279" t="n">
        <v>16931464</v>
      </c>
      <c r="J37" s="279" t="n">
        <v>17536163</v>
      </c>
      <c r="K37" s="279" t="n">
        <v>20883606</v>
      </c>
      <c r="L37" s="279" t="n">
        <v>24084572</v>
      </c>
      <c r="M37" s="279" t="n">
        <v>24617294</v>
      </c>
      <c r="N37" s="279" t="n">
        <v>38231318</v>
      </c>
      <c r="O37" s="279" t="n">
        <v>33442645</v>
      </c>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c r="CH37" s="252"/>
      <c r="CI37" s="252"/>
      <c r="CJ37" s="252"/>
      <c r="CK37" s="252"/>
      <c r="CL37" s="252"/>
      <c r="CM37" s="252"/>
      <c r="CN37" s="252"/>
      <c r="CO37" s="252"/>
      <c r="CP37" s="252"/>
      <c r="CQ37" s="252"/>
      <c r="CR37" s="252"/>
      <c r="CS37" s="252"/>
      <c r="CT37" s="252"/>
      <c r="CU37" s="252"/>
      <c r="CV37" s="252"/>
      <c r="CW37" s="252"/>
      <c r="CX37" s="252"/>
      <c r="CY37" s="252"/>
      <c r="CZ37" s="252"/>
      <c r="DA37" s="252"/>
      <c r="DB37" s="252"/>
      <c r="DC37" s="252"/>
      <c r="DD37" s="252"/>
      <c r="DE37" s="252"/>
      <c r="DF37" s="252"/>
      <c r="DG37" s="252"/>
      <c r="DH37" s="252"/>
      <c r="DI37" s="252"/>
      <c r="DJ37" s="252"/>
      <c r="DK37" s="252"/>
      <c r="DL37" s="252"/>
      <c r="DM37" s="252"/>
      <c r="DN37" s="252"/>
      <c r="DO37" s="252"/>
      <c r="DP37" s="252"/>
      <c r="DQ37" s="252"/>
      <c r="DR37" s="252"/>
      <c r="DS37" s="252"/>
      <c r="DT37" s="252"/>
      <c r="DU37" s="252"/>
      <c r="DV37" s="252"/>
      <c r="DW37" s="252"/>
      <c r="DX37" s="252"/>
      <c r="DY37" s="252"/>
      <c r="DZ37" s="252"/>
      <c r="EA37" s="252"/>
      <c r="EB37" s="252"/>
      <c r="EC37" s="252"/>
      <c r="ED37" s="252"/>
      <c r="EE37" s="252"/>
      <c r="EF37" s="252"/>
      <c r="EG37" s="252"/>
      <c r="EH37" s="252"/>
      <c r="EI37" s="252"/>
      <c r="EJ37" s="252"/>
      <c r="EK37" s="252"/>
      <c r="EL37" s="252"/>
      <c r="EM37" s="252"/>
      <c r="EN37" s="252"/>
      <c r="EO37" s="252"/>
      <c r="EP37" s="252"/>
      <c r="EQ37" s="252"/>
      <c r="ER37" s="252"/>
      <c r="ES37" s="252"/>
      <c r="ET37" s="252"/>
      <c r="EU37" s="252"/>
      <c r="EV37" s="252"/>
      <c r="EW37" s="252"/>
      <c r="EX37" s="252"/>
      <c r="EY37" s="252"/>
      <c r="EZ37" s="252"/>
      <c r="FA37" s="252"/>
      <c r="FB37" s="252"/>
      <c r="FC37" s="252"/>
      <c r="FD37" s="252"/>
      <c r="FE37" s="252"/>
      <c r="FF37" s="252"/>
      <c r="FG37" s="252"/>
      <c r="FH37" s="252"/>
      <c r="FI37" s="252"/>
      <c r="FJ37" s="252"/>
      <c r="FK37" s="252"/>
      <c r="FL37" s="252"/>
      <c r="FM37" s="252"/>
      <c r="FN37" s="252"/>
      <c r="FO37" s="252"/>
      <c r="FP37" s="252"/>
      <c r="FQ37" s="252"/>
      <c r="FR37" s="252"/>
      <c r="FS37" s="252"/>
      <c r="FT37" s="252"/>
      <c r="FU37" s="252"/>
      <c r="FV37" s="252"/>
      <c r="FW37" s="252"/>
      <c r="FX37" s="252"/>
      <c r="FY37" s="252"/>
      <c r="FZ37" s="252"/>
      <c r="GA37" s="252"/>
      <c r="GB37" s="252"/>
      <c r="GC37" s="252"/>
      <c r="GD37" s="252"/>
      <c r="GE37" s="252"/>
      <c r="GF37" s="252"/>
      <c r="GG37" s="252"/>
      <c r="GH37" s="252"/>
      <c r="GI37" s="252"/>
      <c r="GJ37" s="252"/>
      <c r="GK37" s="252"/>
      <c r="GL37" s="252"/>
      <c r="GM37" s="252"/>
      <c r="GN37" s="252"/>
      <c r="GO37" s="252"/>
      <c r="GP37" s="252"/>
      <c r="GQ37" s="252"/>
      <c r="GR37" s="252"/>
      <c r="GS37" s="252"/>
      <c r="GT37" s="252"/>
      <c r="GU37" s="252"/>
      <c r="GV37" s="252"/>
      <c r="GW37" s="252"/>
      <c r="GX37" s="252"/>
      <c r="GY37" s="252"/>
      <c r="GZ37" s="252"/>
      <c r="HA37" s="252"/>
      <c r="HB37" s="252"/>
      <c r="HC37" s="252"/>
      <c r="HD37" s="252"/>
      <c r="HE37" s="252"/>
      <c r="HF37" s="252"/>
      <c r="HG37" s="252"/>
      <c r="HH37" s="252"/>
      <c r="HI37" s="252"/>
      <c r="HJ37" s="252"/>
      <c r="HK37" s="252"/>
      <c r="HL37" s="252"/>
      <c r="HM37" s="252"/>
      <c r="HN37" s="252"/>
      <c r="HO37" s="252"/>
      <c r="HP37" s="252"/>
      <c r="HQ37" s="252"/>
      <c r="HR37" s="252"/>
      <c r="HS37" s="252"/>
      <c r="HT37" s="252"/>
      <c r="HU37" s="252"/>
      <c r="HV37" s="252"/>
      <c r="HW37" s="252"/>
      <c r="HX37" s="252"/>
      <c r="HY37" s="252"/>
      <c r="HZ37" s="252"/>
      <c r="IA37" s="252"/>
      <c r="IB37" s="252"/>
      <c r="IC37" s="252"/>
      <c r="ID37" s="252"/>
      <c r="IE37" s="252"/>
      <c r="IF37" s="252"/>
      <c r="IG37" s="252"/>
      <c r="IH37" s="252"/>
      <c r="II37" s="252"/>
      <c r="IJ37" s="252"/>
      <c r="IK37" s="252"/>
      <c r="IL37" s="252"/>
      <c r="IM37" s="252"/>
      <c r="IN37" s="252"/>
      <c r="IO37" s="252"/>
      <c r="IP37" s="252"/>
      <c r="IQ37" s="252"/>
      <c r="IR37" s="252"/>
      <c r="IS37" s="252"/>
      <c r="IT37" s="252"/>
      <c r="IU37" s="252"/>
      <c r="IV37" s="252"/>
      <c r="IW37" s="252"/>
      <c r="IX37" s="252"/>
      <c r="IY37" s="252"/>
      <c r="IZ37" s="252"/>
      <c r="JA37" s="252"/>
      <c r="JB37" s="252"/>
      <c r="JC37" s="252"/>
      <c r="JD37" s="252"/>
      <c r="JE37" s="252"/>
      <c r="JF37" s="252"/>
      <c r="JG37" s="252"/>
      <c r="JH37" s="252"/>
      <c r="JI37" s="252"/>
      <c r="JJ37" s="252"/>
      <c r="JK37" s="252"/>
      <c r="JL37" s="252"/>
      <c r="JM37" s="252"/>
      <c r="JN37" s="252"/>
      <c r="JO37" s="252"/>
      <c r="JP37" s="252"/>
      <c r="JQ37" s="252"/>
      <c r="JR37" s="252"/>
      <c r="JS37" s="252"/>
      <c r="JT37" s="252"/>
      <c r="JU37" s="252"/>
      <c r="JV37" s="252"/>
      <c r="JW37" s="252"/>
      <c r="JX37" s="252"/>
      <c r="JY37" s="252"/>
      <c r="JZ37" s="252"/>
      <c r="KA37" s="252"/>
      <c r="KB37" s="252"/>
      <c r="KC37" s="252"/>
      <c r="KD37" s="252"/>
      <c r="KE37" s="252"/>
      <c r="KF37" s="252"/>
      <c r="KG37" s="252"/>
      <c r="KH37" s="252"/>
      <c r="KI37" s="252"/>
      <c r="KJ37" s="252"/>
      <c r="KK37" s="252"/>
      <c r="KL37" s="252"/>
      <c r="KM37" s="252"/>
      <c r="KN37" s="252"/>
      <c r="KO37" s="252"/>
      <c r="KP37" s="252"/>
      <c r="KQ37" s="252"/>
      <c r="KR37" s="252"/>
      <c r="KS37" s="252"/>
      <c r="KT37" s="252"/>
      <c r="KU37" s="252"/>
      <c r="KV37" s="252"/>
      <c r="KW37" s="252"/>
      <c r="KX37" s="252"/>
      <c r="KY37" s="252"/>
      <c r="KZ37" s="252"/>
      <c r="LA37" s="252"/>
      <c r="LB37" s="252"/>
      <c r="LC37" s="252"/>
      <c r="LD37" s="252"/>
      <c r="LE37" s="252"/>
      <c r="LF37" s="252"/>
      <c r="LG37" s="252"/>
      <c r="LH37" s="252"/>
      <c r="LI37" s="252"/>
      <c r="LJ37" s="252"/>
      <c r="LK37" s="252"/>
      <c r="LL37" s="252"/>
      <c r="LM37" s="252"/>
      <c r="LN37" s="252"/>
      <c r="LO37" s="252"/>
      <c r="LP37" s="252"/>
      <c r="LQ37" s="252"/>
      <c r="LR37" s="252"/>
      <c r="LS37" s="252"/>
      <c r="LT37" s="252"/>
      <c r="LU37" s="252"/>
      <c r="LV37" s="252"/>
      <c r="LW37" s="252"/>
      <c r="LX37" s="252"/>
      <c r="LY37" s="252"/>
      <c r="LZ37" s="252"/>
      <c r="MA37" s="252"/>
      <c r="MB37" s="252"/>
      <c r="MC37" s="252"/>
      <c r="MD37" s="252"/>
      <c r="ME37" s="252"/>
      <c r="MF37" s="252"/>
      <c r="MG37" s="252"/>
      <c r="MH37" s="252"/>
      <c r="MI37" s="252"/>
      <c r="MJ37" s="252"/>
      <c r="MK37" s="252"/>
      <c r="ML37" s="252"/>
      <c r="MM37" s="252"/>
      <c r="MN37" s="252"/>
      <c r="MO37" s="252"/>
      <c r="MP37" s="252"/>
      <c r="MQ37" s="252"/>
      <c r="MR37" s="252"/>
      <c r="MS37" s="252"/>
      <c r="MT37" s="252"/>
      <c r="MU37" s="252"/>
      <c r="MV37" s="252"/>
      <c r="MW37" s="252"/>
      <c r="MX37" s="252"/>
      <c r="MY37" s="252"/>
      <c r="MZ37" s="252"/>
      <c r="NA37" s="252"/>
      <c r="NB37" s="252"/>
      <c r="NC37" s="252"/>
      <c r="ND37" s="252"/>
      <c r="NE37" s="252"/>
      <c r="NF37" s="252"/>
      <c r="NG37" s="252"/>
      <c r="NH37" s="252"/>
      <c r="NI37" s="252"/>
      <c r="NJ37" s="252"/>
      <c r="NK37" s="252"/>
      <c r="NL37" s="252"/>
      <c r="NM37" s="252"/>
      <c r="NN37" s="252"/>
      <c r="NO37" s="252"/>
      <c r="NP37" s="252"/>
      <c r="NQ37" s="252"/>
      <c r="NR37" s="252"/>
      <c r="NS37" s="252"/>
      <c r="NT37" s="252"/>
      <c r="NU37" s="252"/>
      <c r="NV37" s="252"/>
      <c r="NW37" s="252"/>
      <c r="NX37" s="252"/>
      <c r="NY37" s="252"/>
      <c r="NZ37" s="252"/>
      <c r="OA37" s="252"/>
      <c r="OB37" s="252"/>
      <c r="OC37" s="252"/>
      <c r="OD37" s="252"/>
      <c r="OE37" s="252"/>
      <c r="OF37" s="252"/>
      <c r="OG37" s="252"/>
      <c r="OH37" s="252"/>
      <c r="OI37" s="252"/>
      <c r="OJ37" s="252"/>
      <c r="OK37" s="252"/>
      <c r="OL37" s="252"/>
      <c r="OM37" s="252"/>
      <c r="ON37" s="252"/>
      <c r="OO37" s="252"/>
      <c r="OP37" s="252"/>
      <c r="OQ37" s="252"/>
      <c r="OR37" s="252"/>
      <c r="OS37" s="252"/>
      <c r="OT37" s="252"/>
      <c r="OU37" s="252"/>
      <c r="OV37" s="252"/>
      <c r="OW37" s="252"/>
      <c r="OX37" s="252"/>
      <c r="OY37" s="252"/>
      <c r="OZ37" s="252"/>
      <c r="PA37" s="252"/>
      <c r="PB37" s="252"/>
      <c r="PC37" s="252"/>
      <c r="PD37" s="252"/>
      <c r="PE37" s="252"/>
      <c r="PF37" s="252"/>
      <c r="PG37" s="252"/>
      <c r="PH37" s="252"/>
      <c r="PI37" s="252"/>
      <c r="PJ37" s="252"/>
      <c r="PK37" s="252"/>
      <c r="PL37" s="252"/>
      <c r="PM37" s="252"/>
      <c r="PN37" s="252"/>
      <c r="PO37" s="252"/>
      <c r="PP37" s="252"/>
      <c r="PQ37" s="252"/>
      <c r="PR37" s="252"/>
      <c r="PS37" s="252"/>
      <c r="PT37" s="252"/>
      <c r="PU37" s="252"/>
      <c r="PV37" s="252"/>
      <c r="PW37" s="252"/>
      <c r="PX37" s="252"/>
      <c r="PY37" s="252"/>
      <c r="PZ37" s="252"/>
      <c r="QA37" s="252"/>
      <c r="QB37" s="252"/>
      <c r="QC37" s="252"/>
      <c r="QD37" s="252"/>
      <c r="QE37" s="252"/>
      <c r="QF37" s="252"/>
      <c r="QG37" s="252"/>
      <c r="QH37" s="252"/>
      <c r="QI37" s="252"/>
      <c r="QJ37" s="252"/>
      <c r="QK37" s="252"/>
      <c r="QL37" s="252"/>
      <c r="QM37" s="252"/>
      <c r="QN37" s="252"/>
      <c r="QO37" s="252"/>
      <c r="QP37" s="252"/>
      <c r="QQ37" s="252"/>
      <c r="QR37" s="252"/>
      <c r="QS37" s="252"/>
      <c r="QT37" s="252"/>
      <c r="QU37" s="252"/>
      <c r="QV37" s="252"/>
      <c r="QW37" s="252"/>
      <c r="QX37" s="252"/>
      <c r="QY37" s="252"/>
      <c r="QZ37" s="252"/>
      <c r="RA37" s="252"/>
      <c r="RB37" s="252"/>
      <c r="RC37" s="252"/>
      <c r="RD37" s="252"/>
      <c r="RE37" s="252"/>
      <c r="RF37" s="252"/>
      <c r="RG37" s="252"/>
      <c r="RH37" s="252"/>
      <c r="RI37" s="252"/>
      <c r="RJ37" s="252"/>
      <c r="RK37" s="252"/>
      <c r="RL37" s="252"/>
      <c r="RM37" s="252"/>
      <c r="RN37" s="252"/>
      <c r="RO37" s="252"/>
      <c r="RP37" s="252"/>
      <c r="RQ37" s="252"/>
      <c r="RR37" s="252"/>
      <c r="RS37" s="252"/>
      <c r="RT37" s="252"/>
      <c r="RU37" s="252"/>
      <c r="RV37" s="252"/>
      <c r="RW37" s="252"/>
      <c r="RX37" s="252"/>
      <c r="RY37" s="252"/>
      <c r="RZ37" s="252"/>
      <c r="SA37" s="252"/>
      <c r="SB37" s="252"/>
      <c r="SC37" s="252"/>
      <c r="SD37" s="252"/>
      <c r="SE37" s="252"/>
      <c r="SF37" s="252"/>
      <c r="SG37" s="252"/>
      <c r="SH37" s="252"/>
      <c r="SI37" s="252"/>
      <c r="SJ37" s="252"/>
      <c r="SK37" s="252"/>
      <c r="SL37" s="252"/>
      <c r="SM37" s="252"/>
      <c r="SN37" s="252"/>
      <c r="SO37" s="252"/>
      <c r="SP37" s="252"/>
      <c r="SQ37" s="252"/>
      <c r="SR37" s="252"/>
      <c r="SS37" s="252"/>
      <c r="ST37" s="252"/>
      <c r="SU37" s="252"/>
      <c r="SV37" s="252"/>
      <c r="SW37" s="252"/>
      <c r="SX37" s="252"/>
      <c r="SY37" s="252"/>
      <c r="SZ37" s="252"/>
      <c r="TA37" s="252"/>
      <c r="TB37" s="252"/>
      <c r="TC37" s="252"/>
      <c r="TD37" s="252"/>
      <c r="TE37" s="252"/>
      <c r="TF37" s="252"/>
      <c r="TG37" s="252"/>
      <c r="TH37" s="252"/>
      <c r="TI37" s="252"/>
      <c r="TJ37" s="252"/>
      <c r="TK37" s="252"/>
      <c r="TL37" s="252"/>
      <c r="TM37" s="252"/>
      <c r="TN37" s="252"/>
      <c r="TO37" s="252"/>
      <c r="TP37" s="252"/>
      <c r="TQ37" s="252"/>
      <c r="TR37" s="252"/>
      <c r="TS37" s="252"/>
      <c r="TT37" s="252"/>
      <c r="TU37" s="252"/>
      <c r="TV37" s="252"/>
      <c r="TW37" s="252"/>
      <c r="TX37" s="252"/>
      <c r="TY37" s="252"/>
      <c r="TZ37" s="252"/>
      <c r="UA37" s="252"/>
      <c r="UB37" s="252"/>
      <c r="UC37" s="252"/>
      <c r="UD37" s="252"/>
      <c r="UE37" s="252"/>
      <c r="UF37" s="252"/>
      <c r="UG37" s="252"/>
      <c r="UH37" s="252"/>
      <c r="UI37" s="252"/>
      <c r="UJ37" s="252"/>
      <c r="UK37" s="252"/>
      <c r="UL37" s="252"/>
      <c r="UM37" s="252"/>
      <c r="UN37" s="252"/>
      <c r="UO37" s="252"/>
      <c r="UP37" s="252"/>
      <c r="UQ37" s="252"/>
      <c r="UR37" s="252"/>
      <c r="US37" s="252"/>
      <c r="UT37" s="252"/>
      <c r="UU37" s="252"/>
      <c r="UV37" s="252"/>
      <c r="UW37" s="252"/>
      <c r="UX37" s="252"/>
      <c r="UY37" s="252"/>
      <c r="UZ37" s="252"/>
      <c r="VA37" s="252"/>
      <c r="VB37" s="252"/>
      <c r="VC37" s="252"/>
      <c r="VD37" s="252"/>
      <c r="VE37" s="252"/>
      <c r="VF37" s="252"/>
      <c r="VG37" s="252"/>
      <c r="VH37" s="252"/>
      <c r="VI37" s="252"/>
      <c r="VJ37" s="252"/>
      <c r="VK37" s="252"/>
      <c r="VL37" s="252"/>
      <c r="VM37" s="252"/>
      <c r="VN37" s="252"/>
      <c r="VO37" s="252"/>
      <c r="VP37" s="252"/>
      <c r="VQ37" s="252"/>
      <c r="VR37" s="252"/>
      <c r="VS37" s="252"/>
      <c r="VT37" s="252"/>
      <c r="VU37" s="252"/>
      <c r="VV37" s="252"/>
      <c r="VW37" s="252"/>
      <c r="VX37" s="252"/>
      <c r="VY37" s="252"/>
      <c r="VZ37" s="252"/>
      <c r="WA37" s="252"/>
      <c r="WB37" s="252"/>
      <c r="WC37" s="252"/>
      <c r="WD37" s="252"/>
      <c r="WE37" s="252"/>
      <c r="WF37" s="252"/>
      <c r="WG37" s="252"/>
      <c r="WH37" s="252"/>
      <c r="WI37" s="252"/>
      <c r="WJ37" s="252"/>
      <c r="WK37" s="252"/>
      <c r="WL37" s="252"/>
      <c r="WM37" s="252"/>
      <c r="WN37" s="252"/>
      <c r="WO37" s="252"/>
      <c r="WP37" s="252"/>
      <c r="WQ37" s="252"/>
      <c r="WR37" s="252"/>
      <c r="WS37" s="252"/>
      <c r="WT37" s="252"/>
      <c r="WU37" s="252"/>
      <c r="WV37" s="252"/>
      <c r="WW37" s="252"/>
      <c r="WX37" s="252"/>
      <c r="WY37" s="252"/>
      <c r="WZ37" s="252"/>
      <c r="XA37" s="252"/>
      <c r="XB37" s="252"/>
      <c r="XC37" s="252"/>
      <c r="XD37" s="252"/>
      <c r="XE37" s="252"/>
      <c r="XF37" s="252"/>
      <c r="XG37" s="252"/>
      <c r="XH37" s="252"/>
      <c r="XI37" s="252"/>
      <c r="XJ37" s="252"/>
      <c r="XK37" s="252"/>
      <c r="XL37" s="252"/>
      <c r="XM37" s="252"/>
      <c r="XN37" s="252"/>
      <c r="XO37" s="252"/>
      <c r="XP37" s="252"/>
      <c r="XQ37" s="252"/>
      <c r="XR37" s="252"/>
      <c r="XS37" s="252"/>
      <c r="XT37" s="252"/>
      <c r="XU37" s="252"/>
      <c r="XV37" s="252"/>
      <c r="XW37" s="252"/>
      <c r="XX37" s="252"/>
      <c r="XY37" s="252"/>
      <c r="XZ37" s="252"/>
      <c r="YA37" s="252"/>
      <c r="YB37" s="252"/>
      <c r="YC37" s="252"/>
      <c r="YD37" s="252"/>
      <c r="YE37" s="252"/>
      <c r="YF37" s="252"/>
      <c r="YG37" s="252"/>
      <c r="YH37" s="252"/>
      <c r="YI37" s="252"/>
      <c r="YJ37" s="252"/>
      <c r="YK37" s="252"/>
      <c r="YL37" s="252"/>
      <c r="YM37" s="252"/>
      <c r="YN37" s="252"/>
      <c r="YO37" s="252"/>
      <c r="YP37" s="252"/>
      <c r="YQ37" s="252"/>
      <c r="YR37" s="252"/>
      <c r="YS37" s="252"/>
      <c r="YT37" s="252"/>
      <c r="YU37" s="252"/>
      <c r="YV37" s="252"/>
      <c r="YW37" s="252"/>
      <c r="YX37" s="252"/>
      <c r="YY37" s="252"/>
      <c r="YZ37" s="252"/>
      <c r="ZA37" s="252"/>
      <c r="ZB37" s="252"/>
      <c r="ZC37" s="252"/>
      <c r="ZD37" s="252"/>
      <c r="ZE37" s="252"/>
      <c r="ZF37" s="252"/>
      <c r="ZG37" s="252"/>
      <c r="ZH37" s="252"/>
      <c r="ZI37" s="252"/>
      <c r="ZJ37" s="252"/>
      <c r="ZK37" s="252"/>
      <c r="ZL37" s="252"/>
      <c r="ZM37" s="252"/>
      <c r="ZN37" s="252"/>
      <c r="ZO37" s="252"/>
      <c r="ZP37" s="252"/>
      <c r="ZQ37" s="252"/>
      <c r="ZR37" s="252"/>
      <c r="ZS37" s="252"/>
      <c r="ZT37" s="252"/>
      <c r="ZU37" s="252"/>
      <c r="ZV37" s="252"/>
      <c r="ZW37" s="252"/>
      <c r="ZX37" s="252"/>
      <c r="ZY37" s="252"/>
      <c r="ZZ37" s="252"/>
      <c r="AAA37" s="252"/>
      <c r="AAB37" s="252"/>
      <c r="AAC37" s="252"/>
      <c r="AAD37" s="252"/>
      <c r="AAE37" s="252"/>
      <c r="AAF37" s="252"/>
      <c r="AAG37" s="252"/>
      <c r="AAH37" s="252"/>
      <c r="AAI37" s="252"/>
      <c r="AAJ37" s="252"/>
      <c r="AAK37" s="252"/>
      <c r="AAL37" s="252"/>
      <c r="AAM37" s="252"/>
      <c r="AAN37" s="252"/>
      <c r="AAO37" s="252"/>
      <c r="AAP37" s="252"/>
      <c r="AAQ37" s="252"/>
      <c r="AAR37" s="252"/>
      <c r="AAS37" s="252"/>
      <c r="AAT37" s="252"/>
      <c r="AAU37" s="252"/>
      <c r="AAV37" s="252"/>
      <c r="AAW37" s="252"/>
      <c r="AAX37" s="252"/>
      <c r="AAY37" s="252"/>
      <c r="AAZ37" s="252"/>
      <c r="ABA37" s="252"/>
      <c r="ABB37" s="252"/>
      <c r="ABC37" s="252"/>
      <c r="ABD37" s="252"/>
      <c r="ABE37" s="252"/>
      <c r="ABF37" s="252"/>
      <c r="ABG37" s="252"/>
      <c r="ABH37" s="252"/>
      <c r="ABI37" s="252"/>
      <c r="ABJ37" s="252"/>
      <c r="ABK37" s="252"/>
      <c r="ABL37" s="252"/>
      <c r="ABM37" s="252"/>
      <c r="ABN37" s="252"/>
      <c r="ABO37" s="252"/>
      <c r="ABP37" s="252"/>
      <c r="ABQ37" s="252"/>
      <c r="ABR37" s="252"/>
      <c r="ABS37" s="252"/>
      <c r="ABT37" s="252"/>
      <c r="ABU37" s="252"/>
      <c r="ABV37" s="252"/>
      <c r="ABW37" s="252"/>
      <c r="ABX37" s="252"/>
      <c r="ABY37" s="252"/>
      <c r="ABZ37" s="252"/>
      <c r="ACA37" s="252"/>
      <c r="ACB37" s="252"/>
      <c r="ACC37" s="252"/>
      <c r="ACD37" s="252"/>
      <c r="ACE37" s="252"/>
      <c r="ACF37" s="252"/>
      <c r="ACG37" s="252"/>
      <c r="ACH37" s="252"/>
      <c r="ACI37" s="252"/>
      <c r="ACJ37" s="252"/>
      <c r="ACK37" s="252"/>
      <c r="ACL37" s="252"/>
      <c r="ACM37" s="252"/>
      <c r="ACN37" s="252"/>
      <c r="ACO37" s="252"/>
      <c r="ACP37" s="252"/>
      <c r="ACQ37" s="252"/>
      <c r="ACR37" s="252"/>
      <c r="ACS37" s="252"/>
      <c r="ACT37" s="252"/>
      <c r="ACU37" s="252"/>
      <c r="ACV37" s="252"/>
      <c r="ACW37" s="252"/>
      <c r="ACX37" s="252"/>
      <c r="ACY37" s="252"/>
      <c r="ACZ37" s="252"/>
      <c r="ADA37" s="252"/>
      <c r="ADB37" s="252"/>
      <c r="ADC37" s="252"/>
      <c r="ADD37" s="252"/>
      <c r="ADE37" s="252"/>
      <c r="ADF37" s="252"/>
      <c r="ADG37" s="252"/>
      <c r="ADH37" s="252"/>
      <c r="ADI37" s="252"/>
      <c r="ADJ37" s="252"/>
      <c r="ADK37" s="252"/>
      <c r="ADL37" s="252"/>
      <c r="ADM37" s="252"/>
      <c r="ADN37" s="252"/>
      <c r="ADO37" s="252"/>
      <c r="ADP37" s="252"/>
      <c r="ADQ37" s="252"/>
      <c r="ADR37" s="252"/>
      <c r="ADS37" s="252"/>
      <c r="ADT37" s="252"/>
      <c r="ADU37" s="252"/>
      <c r="ADV37" s="252"/>
      <c r="ADW37" s="252"/>
      <c r="ADX37" s="252"/>
      <c r="ADY37" s="252"/>
      <c r="ADZ37" s="252"/>
      <c r="AEA37" s="252"/>
      <c r="AEB37" s="252"/>
      <c r="AEC37" s="252"/>
      <c r="AED37" s="252"/>
      <c r="AEE37" s="252"/>
      <c r="AEF37" s="252"/>
      <c r="AEG37" s="252"/>
      <c r="AEH37" s="252"/>
      <c r="AEI37" s="252"/>
      <c r="AEJ37" s="252"/>
      <c r="AEK37" s="252"/>
      <c r="AEL37" s="252"/>
      <c r="AEM37" s="252"/>
      <c r="AEN37" s="252"/>
      <c r="AEO37" s="252"/>
      <c r="AEP37" s="252"/>
      <c r="AEQ37" s="252"/>
      <c r="AER37" s="252"/>
      <c r="AES37" s="252"/>
      <c r="AET37" s="252"/>
      <c r="AEU37" s="252"/>
      <c r="AEV37" s="252"/>
      <c r="AEW37" s="252"/>
      <c r="AEX37" s="252"/>
      <c r="AEY37" s="252"/>
      <c r="AEZ37" s="252"/>
      <c r="AFA37" s="252"/>
      <c r="AFB37" s="252"/>
      <c r="AFC37" s="252"/>
      <c r="AFD37" s="252"/>
      <c r="AFE37" s="252"/>
      <c r="AFF37" s="252"/>
      <c r="AFG37" s="252"/>
      <c r="AFH37" s="252"/>
      <c r="AFI37" s="252"/>
      <c r="AFJ37" s="252"/>
      <c r="AFK37" s="252"/>
      <c r="AFL37" s="252"/>
      <c r="AFM37" s="252"/>
      <c r="AFN37" s="252"/>
      <c r="AFO37" s="252"/>
      <c r="AFP37" s="252"/>
      <c r="AFQ37" s="252"/>
      <c r="AFR37" s="252"/>
      <c r="AFS37" s="252"/>
      <c r="AFT37" s="252"/>
      <c r="AFU37" s="252"/>
      <c r="AFV37" s="252"/>
      <c r="AFW37" s="252"/>
      <c r="AFX37" s="252"/>
      <c r="AFY37" s="252"/>
      <c r="AFZ37" s="252"/>
      <c r="AGA37" s="252"/>
      <c r="AGB37" s="252"/>
      <c r="AGC37" s="252"/>
      <c r="AGD37" s="252"/>
      <c r="AGE37" s="252"/>
      <c r="AGF37" s="252"/>
      <c r="AGG37" s="252"/>
      <c r="AGH37" s="252"/>
      <c r="AGI37" s="252"/>
      <c r="AGJ37" s="252"/>
      <c r="AGK37" s="252"/>
      <c r="AGL37" s="252"/>
      <c r="AGM37" s="252"/>
      <c r="AGN37" s="252"/>
      <c r="AGO37" s="252"/>
      <c r="AGP37" s="252"/>
      <c r="AGQ37" s="252"/>
      <c r="AGR37" s="252"/>
      <c r="AGS37" s="252"/>
      <c r="AGT37" s="252"/>
      <c r="AGU37" s="252"/>
      <c r="AGV37" s="252"/>
      <c r="AGW37" s="252"/>
      <c r="AGX37" s="252"/>
      <c r="AGY37" s="252"/>
      <c r="AGZ37" s="252"/>
      <c r="AHA37" s="252"/>
      <c r="AHB37" s="252"/>
      <c r="AHC37" s="252"/>
      <c r="AHD37" s="252"/>
      <c r="AHE37" s="252"/>
      <c r="AHF37" s="252"/>
      <c r="AHG37" s="252"/>
      <c r="AHH37" s="252"/>
      <c r="AHI37" s="252"/>
      <c r="AHJ37" s="252"/>
      <c r="AHK37" s="252"/>
      <c r="AHL37" s="252"/>
      <c r="AHM37" s="252"/>
      <c r="AHN37" s="252"/>
      <c r="AHO37" s="252"/>
      <c r="AHP37" s="252"/>
      <c r="AHQ37" s="252"/>
      <c r="AHR37" s="252"/>
      <c r="AHS37" s="252"/>
      <c r="AHT37" s="252"/>
      <c r="AHU37" s="252"/>
      <c r="AHV37" s="252"/>
      <c r="AHW37" s="252"/>
      <c r="AHX37" s="252"/>
      <c r="AHY37" s="252"/>
      <c r="AHZ37" s="252"/>
      <c r="AIA37" s="252"/>
      <c r="AIB37" s="252"/>
      <c r="AIC37" s="252"/>
      <c r="AID37" s="252"/>
      <c r="AIE37" s="252"/>
      <c r="AIF37" s="252"/>
      <c r="AIG37" s="252"/>
      <c r="AIH37" s="252"/>
      <c r="AII37" s="252"/>
      <c r="AIJ37" s="252"/>
      <c r="AIK37" s="252"/>
      <c r="AIL37" s="252"/>
      <c r="AIM37" s="252"/>
      <c r="AIN37" s="252"/>
      <c r="AIO37" s="252"/>
      <c r="AIP37" s="252"/>
      <c r="AIQ37" s="252"/>
      <c r="AIR37" s="252"/>
      <c r="AIS37" s="252"/>
      <c r="AIT37" s="252"/>
      <c r="AIU37" s="252"/>
      <c r="AIV37" s="252"/>
      <c r="AIW37" s="252"/>
      <c r="AIX37" s="252"/>
      <c r="AIY37" s="252"/>
      <c r="AIZ37" s="252"/>
      <c r="AJA37" s="252"/>
      <c r="AJB37" s="252"/>
      <c r="AJC37" s="252"/>
      <c r="AJD37" s="252"/>
      <c r="AJE37" s="252"/>
      <c r="AJF37" s="252"/>
      <c r="AJG37" s="252"/>
      <c r="AJH37" s="252"/>
      <c r="AJI37" s="252"/>
      <c r="AJJ37" s="252"/>
      <c r="AJK37" s="252"/>
      <c r="AJL37" s="252"/>
      <c r="AJM37" s="252"/>
      <c r="AJN37" s="252"/>
      <c r="AJO37" s="252"/>
      <c r="AJP37" s="252"/>
      <c r="AJQ37" s="252"/>
      <c r="AJR37" s="252"/>
      <c r="AJS37" s="252"/>
      <c r="AJT37" s="252"/>
      <c r="AJU37" s="252"/>
      <c r="AJV37" s="252"/>
      <c r="AJW37" s="252"/>
      <c r="AJX37" s="252"/>
      <c r="AJY37" s="252"/>
      <c r="AJZ37" s="252"/>
      <c r="AKA37" s="252"/>
      <c r="AKB37" s="252"/>
      <c r="AKC37" s="252"/>
      <c r="AKD37" s="252"/>
      <c r="AKE37" s="252"/>
      <c r="AKF37" s="252"/>
      <c r="AKG37" s="252"/>
      <c r="AKH37" s="252"/>
      <c r="AKI37" s="252"/>
      <c r="AKJ37" s="252"/>
      <c r="AKK37" s="252"/>
      <c r="AKL37" s="252"/>
      <c r="AKM37" s="252"/>
      <c r="AKN37" s="252"/>
      <c r="AKO37" s="252"/>
      <c r="AKP37" s="252"/>
      <c r="AKQ37" s="252"/>
      <c r="AKR37" s="252"/>
      <c r="AKS37" s="252"/>
      <c r="AKT37" s="252"/>
      <c r="AKU37" s="252"/>
      <c r="AKV37" s="252"/>
      <c r="AKW37" s="252"/>
      <c r="AKX37" s="252"/>
      <c r="AKY37" s="252"/>
      <c r="AKZ37" s="252"/>
      <c r="ALA37" s="252"/>
      <c r="ALB37" s="252"/>
      <c r="ALC37" s="252"/>
      <c r="ALD37" s="252"/>
      <c r="ALE37" s="252"/>
      <c r="ALF37" s="252"/>
      <c r="ALG37" s="252"/>
      <c r="ALH37" s="252"/>
      <c r="ALI37" s="252"/>
      <c r="ALJ37" s="252"/>
      <c r="ALK37" s="252"/>
      <c r="ALL37" s="252"/>
      <c r="ALM37" s="252"/>
      <c r="ALN37" s="252"/>
      <c r="ALO37" s="252"/>
      <c r="ALP37" s="252"/>
      <c r="ALQ37" s="252"/>
      <c r="ALR37" s="252"/>
      <c r="ALS37" s="252"/>
      <c r="ALT37" s="252"/>
      <c r="ALU37" s="252"/>
      <c r="ALV37" s="252"/>
      <c r="ALW37" s="252"/>
      <c r="ALX37" s="252"/>
      <c r="ALY37" s="252"/>
      <c r="ALZ37" s="252"/>
      <c r="AMA37" s="252"/>
      <c r="AMB37" s="252"/>
      <c r="AMC37" s="252"/>
      <c r="AMD37" s="252"/>
      <c r="AME37" s="252"/>
      <c r="AMF37" s="252"/>
      <c r="AMG37" s="252"/>
      <c r="AMH37" s="252"/>
      <c r="AMI37" s="252"/>
      <c r="AMJ37" s="253"/>
    </row>
    <row r="38" customFormat="false" ht="17.25" hidden="false" customHeight="true" outlineLevel="0" collapsed="false">
      <c r="A38" s="281"/>
      <c r="B38" s="282"/>
      <c r="C38" s="283"/>
      <c r="D38" s="284"/>
      <c r="E38" s="284"/>
      <c r="F38" s="282"/>
      <c r="G38" s="282"/>
      <c r="H38" s="282"/>
      <c r="I38" s="282"/>
      <c r="J38" s="282"/>
      <c r="K38" s="282"/>
      <c r="L38" s="282"/>
      <c r="M38" s="282"/>
      <c r="N38" s="282"/>
      <c r="O38" s="285"/>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253"/>
      <c r="AZ38" s="253"/>
      <c r="BA38" s="253"/>
      <c r="BB38" s="253"/>
      <c r="BC38" s="253"/>
      <c r="BD38" s="253"/>
      <c r="BE38" s="253"/>
      <c r="BF38" s="253"/>
      <c r="BG38" s="253"/>
      <c r="BH38" s="253"/>
      <c r="BI38" s="253"/>
      <c r="BJ38" s="253"/>
      <c r="BK38" s="253"/>
      <c r="BL38" s="253"/>
      <c r="BM38" s="253"/>
      <c r="BN38" s="253"/>
      <c r="BO38" s="253"/>
      <c r="BP38" s="253"/>
      <c r="BQ38" s="253"/>
      <c r="BR38" s="253"/>
      <c r="BS38" s="253"/>
      <c r="BT38" s="253"/>
      <c r="BU38" s="253"/>
      <c r="BV38" s="253"/>
      <c r="BW38" s="253"/>
      <c r="BX38" s="253"/>
      <c r="BY38" s="253"/>
      <c r="BZ38" s="253"/>
      <c r="CA38" s="253"/>
      <c r="CB38" s="253"/>
      <c r="CC38" s="253"/>
      <c r="CD38" s="253"/>
      <c r="CE38" s="253"/>
      <c r="CF38" s="253"/>
      <c r="CG38" s="253"/>
      <c r="CH38" s="253"/>
      <c r="CI38" s="253"/>
      <c r="CJ38" s="253"/>
      <c r="CK38" s="253"/>
      <c r="CL38" s="253"/>
      <c r="CM38" s="253"/>
      <c r="CN38" s="253"/>
      <c r="CO38" s="253"/>
      <c r="CP38" s="253"/>
      <c r="CQ38" s="253"/>
      <c r="CR38" s="253"/>
      <c r="CS38" s="253"/>
      <c r="CT38" s="253"/>
      <c r="CU38" s="253"/>
      <c r="CV38" s="253"/>
      <c r="CW38" s="253"/>
      <c r="CX38" s="253"/>
      <c r="CY38" s="253"/>
      <c r="CZ38" s="253"/>
      <c r="DA38" s="253"/>
      <c r="DB38" s="253"/>
      <c r="DC38" s="253"/>
      <c r="DD38" s="253"/>
      <c r="DE38" s="253"/>
      <c r="DF38" s="253"/>
      <c r="DG38" s="253"/>
      <c r="DH38" s="253"/>
      <c r="DI38" s="253"/>
      <c r="DJ38" s="253"/>
      <c r="DK38" s="253"/>
      <c r="DL38" s="253"/>
      <c r="DM38" s="253"/>
      <c r="DN38" s="253"/>
      <c r="DO38" s="253"/>
      <c r="DP38" s="253"/>
      <c r="DQ38" s="253"/>
      <c r="DR38" s="253"/>
      <c r="DS38" s="253"/>
      <c r="DT38" s="253"/>
      <c r="DU38" s="253"/>
      <c r="DV38" s="253"/>
      <c r="DW38" s="253"/>
      <c r="DX38" s="253"/>
      <c r="DY38" s="253"/>
      <c r="DZ38" s="253"/>
      <c r="EA38" s="253"/>
      <c r="EB38" s="253"/>
      <c r="EC38" s="253"/>
      <c r="ED38" s="253"/>
      <c r="EE38" s="253"/>
      <c r="EF38" s="253"/>
      <c r="EG38" s="253"/>
      <c r="EH38" s="253"/>
      <c r="EI38" s="253"/>
      <c r="EJ38" s="253"/>
      <c r="EK38" s="253"/>
      <c r="EL38" s="253"/>
      <c r="EM38" s="253"/>
      <c r="EN38" s="253"/>
      <c r="EO38" s="253"/>
      <c r="EP38" s="253"/>
      <c r="EQ38" s="253"/>
      <c r="ER38" s="253"/>
      <c r="ES38" s="253"/>
      <c r="ET38" s="253"/>
      <c r="EU38" s="253"/>
      <c r="EV38" s="253"/>
      <c r="EW38" s="253"/>
      <c r="EX38" s="253"/>
      <c r="EY38" s="253"/>
      <c r="EZ38" s="253"/>
      <c r="FA38" s="253"/>
      <c r="FB38" s="253"/>
      <c r="FC38" s="253"/>
      <c r="FD38" s="253"/>
      <c r="FE38" s="253"/>
      <c r="FF38" s="253"/>
      <c r="FG38" s="253"/>
      <c r="FH38" s="253"/>
      <c r="FI38" s="253"/>
      <c r="FJ38" s="253"/>
      <c r="FK38" s="253"/>
      <c r="FL38" s="253"/>
      <c r="FM38" s="253"/>
      <c r="FN38" s="253"/>
      <c r="FO38" s="253"/>
      <c r="FP38" s="253"/>
      <c r="FQ38" s="253"/>
      <c r="FR38" s="253"/>
      <c r="FS38" s="253"/>
      <c r="FT38" s="253"/>
      <c r="FU38" s="253"/>
      <c r="FV38" s="253"/>
      <c r="FW38" s="253"/>
      <c r="FX38" s="253"/>
      <c r="FY38" s="253"/>
      <c r="FZ38" s="253"/>
      <c r="GA38" s="253"/>
      <c r="GB38" s="253"/>
      <c r="GC38" s="253"/>
      <c r="GD38" s="253"/>
      <c r="GE38" s="253"/>
      <c r="GF38" s="253"/>
      <c r="GG38" s="253"/>
      <c r="GH38" s="253"/>
      <c r="GI38" s="253"/>
      <c r="GJ38" s="253"/>
      <c r="GK38" s="253"/>
      <c r="GL38" s="253"/>
      <c r="GM38" s="253"/>
      <c r="GN38" s="253"/>
      <c r="GO38" s="253"/>
      <c r="GP38" s="253"/>
      <c r="GQ38" s="253"/>
      <c r="GR38" s="253"/>
      <c r="GS38" s="253"/>
      <c r="GT38" s="253"/>
      <c r="GU38" s="253"/>
      <c r="GV38" s="253"/>
      <c r="GW38" s="253"/>
      <c r="GX38" s="253"/>
      <c r="GY38" s="253"/>
      <c r="GZ38" s="253"/>
      <c r="HA38" s="253"/>
      <c r="HB38" s="253"/>
      <c r="HC38" s="253"/>
      <c r="HD38" s="253"/>
      <c r="HE38" s="253"/>
      <c r="HF38" s="253"/>
      <c r="HG38" s="253"/>
      <c r="HH38" s="253"/>
      <c r="HI38" s="253"/>
      <c r="HJ38" s="253"/>
      <c r="HK38" s="253"/>
      <c r="HL38" s="253"/>
      <c r="HM38" s="253"/>
      <c r="HN38" s="253"/>
      <c r="HO38" s="253"/>
      <c r="HP38" s="253"/>
      <c r="HQ38" s="253"/>
      <c r="HR38" s="253"/>
      <c r="HS38" s="253"/>
      <c r="HT38" s="253"/>
      <c r="HU38" s="253"/>
      <c r="HV38" s="253"/>
      <c r="HW38" s="253"/>
      <c r="HX38" s="253"/>
      <c r="HY38" s="253"/>
      <c r="HZ38" s="253"/>
      <c r="IA38" s="253"/>
      <c r="IB38" s="253"/>
      <c r="IC38" s="253"/>
      <c r="ID38" s="253"/>
      <c r="IE38" s="253"/>
      <c r="IF38" s="253"/>
      <c r="IG38" s="253"/>
      <c r="IH38" s="253"/>
      <c r="II38" s="253"/>
      <c r="IJ38" s="253"/>
      <c r="IK38" s="253"/>
      <c r="IL38" s="253"/>
      <c r="IM38" s="253"/>
      <c r="IN38" s="253"/>
      <c r="IO38" s="253"/>
      <c r="IP38" s="253"/>
      <c r="IQ38" s="253"/>
      <c r="IR38" s="253"/>
      <c r="IS38" s="253"/>
      <c r="IT38" s="253"/>
      <c r="IU38" s="253"/>
      <c r="IV38" s="253"/>
      <c r="IW38" s="253"/>
      <c r="IX38" s="253"/>
      <c r="IY38" s="253"/>
      <c r="IZ38" s="253"/>
      <c r="JA38" s="253"/>
      <c r="JB38" s="253"/>
      <c r="JC38" s="253"/>
      <c r="JD38" s="253"/>
      <c r="JE38" s="253"/>
      <c r="JF38" s="253"/>
      <c r="JG38" s="253"/>
      <c r="JH38" s="253"/>
      <c r="JI38" s="253"/>
      <c r="JJ38" s="253"/>
      <c r="JK38" s="253"/>
      <c r="JL38" s="253"/>
      <c r="JM38" s="253"/>
      <c r="JN38" s="253"/>
      <c r="JO38" s="253"/>
      <c r="JP38" s="253"/>
      <c r="JQ38" s="253"/>
      <c r="JR38" s="253"/>
      <c r="JS38" s="253"/>
      <c r="JT38" s="253"/>
      <c r="JU38" s="253"/>
      <c r="JV38" s="253"/>
      <c r="JW38" s="253"/>
      <c r="JX38" s="253"/>
      <c r="JY38" s="253"/>
      <c r="JZ38" s="253"/>
      <c r="KA38" s="253"/>
      <c r="KB38" s="253"/>
      <c r="KC38" s="253"/>
      <c r="KD38" s="253"/>
      <c r="KE38" s="253"/>
      <c r="KF38" s="253"/>
      <c r="KG38" s="253"/>
      <c r="KH38" s="253"/>
      <c r="KI38" s="253"/>
      <c r="KJ38" s="253"/>
      <c r="KK38" s="253"/>
      <c r="KL38" s="253"/>
      <c r="KM38" s="253"/>
      <c r="KN38" s="253"/>
      <c r="KO38" s="253"/>
      <c r="KP38" s="253"/>
      <c r="KQ38" s="253"/>
      <c r="KR38" s="253"/>
      <c r="KS38" s="253"/>
      <c r="KT38" s="253"/>
      <c r="KU38" s="253"/>
      <c r="KV38" s="253"/>
      <c r="KW38" s="253"/>
      <c r="KX38" s="253"/>
      <c r="KY38" s="253"/>
      <c r="KZ38" s="253"/>
      <c r="LA38" s="253"/>
      <c r="LB38" s="253"/>
      <c r="LC38" s="253"/>
      <c r="LD38" s="253"/>
      <c r="LE38" s="253"/>
      <c r="LF38" s="253"/>
      <c r="LG38" s="253"/>
      <c r="LH38" s="253"/>
      <c r="LI38" s="253"/>
      <c r="LJ38" s="253"/>
      <c r="LK38" s="253"/>
      <c r="LL38" s="253"/>
      <c r="LM38" s="253"/>
      <c r="LN38" s="253"/>
      <c r="LO38" s="253"/>
      <c r="LP38" s="253"/>
      <c r="LQ38" s="253"/>
      <c r="LR38" s="253"/>
      <c r="LS38" s="253"/>
      <c r="LT38" s="253"/>
      <c r="LU38" s="253"/>
      <c r="LV38" s="253"/>
      <c r="LW38" s="253"/>
      <c r="LX38" s="253"/>
      <c r="LY38" s="253"/>
      <c r="LZ38" s="253"/>
      <c r="MA38" s="253"/>
      <c r="MB38" s="253"/>
      <c r="MC38" s="253"/>
      <c r="MD38" s="253"/>
      <c r="ME38" s="253"/>
      <c r="MF38" s="253"/>
      <c r="MG38" s="253"/>
      <c r="MH38" s="253"/>
      <c r="MI38" s="253"/>
      <c r="MJ38" s="253"/>
      <c r="MK38" s="253"/>
      <c r="ML38" s="253"/>
      <c r="MM38" s="253"/>
      <c r="MN38" s="253"/>
      <c r="MO38" s="253"/>
      <c r="MP38" s="253"/>
      <c r="MQ38" s="253"/>
      <c r="MR38" s="253"/>
      <c r="MS38" s="253"/>
      <c r="MT38" s="253"/>
      <c r="MU38" s="253"/>
      <c r="MV38" s="253"/>
      <c r="MW38" s="253"/>
      <c r="MX38" s="253"/>
      <c r="MY38" s="253"/>
      <c r="MZ38" s="253"/>
      <c r="NA38" s="253"/>
      <c r="NB38" s="253"/>
      <c r="NC38" s="253"/>
      <c r="ND38" s="253"/>
      <c r="NE38" s="253"/>
      <c r="NF38" s="253"/>
      <c r="NG38" s="253"/>
      <c r="NH38" s="253"/>
      <c r="NI38" s="253"/>
      <c r="NJ38" s="253"/>
      <c r="NK38" s="253"/>
      <c r="NL38" s="253"/>
      <c r="NM38" s="253"/>
      <c r="NN38" s="253"/>
      <c r="NO38" s="253"/>
      <c r="NP38" s="253"/>
      <c r="NQ38" s="253"/>
      <c r="NR38" s="253"/>
      <c r="NS38" s="253"/>
      <c r="NT38" s="253"/>
      <c r="NU38" s="253"/>
      <c r="NV38" s="253"/>
      <c r="NW38" s="253"/>
      <c r="NX38" s="253"/>
      <c r="NY38" s="253"/>
      <c r="NZ38" s="253"/>
      <c r="OA38" s="253"/>
      <c r="OB38" s="253"/>
      <c r="OC38" s="253"/>
      <c r="OD38" s="253"/>
      <c r="OE38" s="253"/>
      <c r="OF38" s="253"/>
      <c r="OG38" s="253"/>
      <c r="OH38" s="253"/>
      <c r="OI38" s="253"/>
      <c r="OJ38" s="253"/>
      <c r="OK38" s="253"/>
      <c r="OL38" s="253"/>
      <c r="OM38" s="253"/>
      <c r="ON38" s="253"/>
      <c r="OO38" s="253"/>
      <c r="OP38" s="253"/>
      <c r="OQ38" s="253"/>
      <c r="OR38" s="253"/>
      <c r="OS38" s="253"/>
      <c r="OT38" s="253"/>
      <c r="OU38" s="253"/>
      <c r="OV38" s="253"/>
      <c r="OW38" s="253"/>
      <c r="OX38" s="253"/>
      <c r="OY38" s="253"/>
      <c r="OZ38" s="253"/>
      <c r="PA38" s="253"/>
      <c r="PB38" s="253"/>
      <c r="PC38" s="253"/>
      <c r="PD38" s="253"/>
      <c r="PE38" s="253"/>
      <c r="PF38" s="253"/>
      <c r="PG38" s="253"/>
      <c r="PH38" s="253"/>
      <c r="PI38" s="253"/>
      <c r="PJ38" s="253"/>
      <c r="PK38" s="253"/>
      <c r="PL38" s="253"/>
      <c r="PM38" s="253"/>
      <c r="PN38" s="253"/>
      <c r="PO38" s="253"/>
      <c r="PP38" s="253"/>
      <c r="PQ38" s="253"/>
      <c r="PR38" s="253"/>
      <c r="PS38" s="253"/>
      <c r="PT38" s="253"/>
      <c r="PU38" s="253"/>
      <c r="PV38" s="253"/>
      <c r="PW38" s="253"/>
      <c r="PX38" s="253"/>
      <c r="PY38" s="253"/>
      <c r="PZ38" s="253"/>
      <c r="QA38" s="253"/>
      <c r="QB38" s="253"/>
      <c r="QC38" s="253"/>
      <c r="QD38" s="253"/>
      <c r="QE38" s="253"/>
      <c r="QF38" s="253"/>
      <c r="QG38" s="253"/>
      <c r="QH38" s="253"/>
      <c r="QI38" s="253"/>
      <c r="QJ38" s="253"/>
      <c r="QK38" s="253"/>
      <c r="QL38" s="253"/>
      <c r="QM38" s="253"/>
      <c r="QN38" s="253"/>
      <c r="QO38" s="253"/>
      <c r="QP38" s="253"/>
      <c r="QQ38" s="253"/>
      <c r="QR38" s="253"/>
      <c r="QS38" s="253"/>
      <c r="QT38" s="253"/>
      <c r="QU38" s="253"/>
      <c r="QV38" s="253"/>
      <c r="QW38" s="253"/>
      <c r="QX38" s="253"/>
      <c r="QY38" s="253"/>
      <c r="QZ38" s="253"/>
      <c r="RA38" s="253"/>
      <c r="RB38" s="253"/>
      <c r="RC38" s="253"/>
      <c r="RD38" s="253"/>
      <c r="RE38" s="253"/>
      <c r="RF38" s="253"/>
      <c r="RG38" s="253"/>
      <c r="RH38" s="253"/>
      <c r="RI38" s="253"/>
      <c r="RJ38" s="253"/>
      <c r="RK38" s="253"/>
      <c r="RL38" s="253"/>
      <c r="RM38" s="253"/>
      <c r="RN38" s="253"/>
      <c r="RO38" s="253"/>
      <c r="RP38" s="253"/>
      <c r="RQ38" s="253"/>
      <c r="RR38" s="253"/>
      <c r="RS38" s="253"/>
      <c r="RT38" s="253"/>
      <c r="RU38" s="253"/>
      <c r="RV38" s="253"/>
      <c r="RW38" s="253"/>
      <c r="RX38" s="253"/>
      <c r="RY38" s="253"/>
      <c r="RZ38" s="253"/>
      <c r="SA38" s="253"/>
      <c r="SB38" s="253"/>
      <c r="SC38" s="253"/>
      <c r="SD38" s="253"/>
      <c r="SE38" s="253"/>
      <c r="SF38" s="253"/>
      <c r="SG38" s="253"/>
      <c r="SH38" s="253"/>
      <c r="SI38" s="253"/>
      <c r="SJ38" s="253"/>
      <c r="SK38" s="253"/>
      <c r="SL38" s="253"/>
      <c r="SM38" s="253"/>
      <c r="SN38" s="253"/>
      <c r="SO38" s="253"/>
      <c r="SP38" s="253"/>
      <c r="SQ38" s="253"/>
      <c r="SR38" s="253"/>
      <c r="SS38" s="253"/>
      <c r="ST38" s="253"/>
      <c r="SU38" s="253"/>
      <c r="SV38" s="253"/>
      <c r="SW38" s="253"/>
      <c r="SX38" s="253"/>
      <c r="SY38" s="253"/>
      <c r="SZ38" s="253"/>
      <c r="TA38" s="253"/>
      <c r="TB38" s="253"/>
      <c r="TC38" s="253"/>
      <c r="TD38" s="253"/>
      <c r="TE38" s="253"/>
      <c r="TF38" s="253"/>
      <c r="TG38" s="253"/>
      <c r="TH38" s="253"/>
      <c r="TI38" s="253"/>
      <c r="TJ38" s="253"/>
      <c r="TK38" s="253"/>
      <c r="TL38" s="253"/>
      <c r="TM38" s="253"/>
      <c r="TN38" s="253"/>
      <c r="TO38" s="253"/>
      <c r="TP38" s="253"/>
      <c r="TQ38" s="253"/>
      <c r="TR38" s="253"/>
      <c r="TS38" s="253"/>
      <c r="TT38" s="253"/>
      <c r="TU38" s="253"/>
      <c r="TV38" s="253"/>
      <c r="TW38" s="253"/>
      <c r="TX38" s="253"/>
      <c r="TY38" s="253"/>
      <c r="TZ38" s="253"/>
      <c r="UA38" s="253"/>
      <c r="UB38" s="253"/>
      <c r="UC38" s="253"/>
      <c r="UD38" s="253"/>
      <c r="UE38" s="253"/>
      <c r="UF38" s="253"/>
      <c r="UG38" s="253"/>
      <c r="UH38" s="253"/>
      <c r="UI38" s="253"/>
      <c r="UJ38" s="253"/>
      <c r="UK38" s="253"/>
      <c r="UL38" s="253"/>
      <c r="UM38" s="253"/>
      <c r="UN38" s="253"/>
      <c r="UO38" s="253"/>
      <c r="UP38" s="253"/>
      <c r="UQ38" s="253"/>
      <c r="UR38" s="253"/>
      <c r="US38" s="253"/>
      <c r="UT38" s="253"/>
      <c r="UU38" s="253"/>
      <c r="UV38" s="253"/>
      <c r="UW38" s="253"/>
      <c r="UX38" s="253"/>
      <c r="UY38" s="253"/>
      <c r="UZ38" s="253"/>
      <c r="VA38" s="253"/>
      <c r="VB38" s="253"/>
      <c r="VC38" s="253"/>
      <c r="VD38" s="253"/>
      <c r="VE38" s="253"/>
      <c r="VF38" s="253"/>
      <c r="VG38" s="253"/>
      <c r="VH38" s="253"/>
      <c r="VI38" s="253"/>
      <c r="VJ38" s="253"/>
      <c r="VK38" s="253"/>
      <c r="VL38" s="253"/>
      <c r="VM38" s="253"/>
      <c r="VN38" s="253"/>
      <c r="VO38" s="253"/>
      <c r="VP38" s="253"/>
      <c r="VQ38" s="253"/>
      <c r="VR38" s="253"/>
      <c r="VS38" s="253"/>
      <c r="VT38" s="253"/>
      <c r="VU38" s="253"/>
      <c r="VV38" s="253"/>
      <c r="VW38" s="253"/>
      <c r="VX38" s="253"/>
      <c r="VY38" s="253"/>
      <c r="VZ38" s="253"/>
      <c r="WA38" s="253"/>
      <c r="WB38" s="253"/>
      <c r="WC38" s="253"/>
      <c r="WD38" s="253"/>
      <c r="WE38" s="253"/>
      <c r="WF38" s="253"/>
      <c r="WG38" s="253"/>
      <c r="WH38" s="253"/>
      <c r="WI38" s="253"/>
      <c r="WJ38" s="253"/>
      <c r="WK38" s="253"/>
      <c r="WL38" s="253"/>
      <c r="WM38" s="253"/>
      <c r="WN38" s="253"/>
      <c r="WO38" s="253"/>
      <c r="WP38" s="253"/>
      <c r="WQ38" s="253"/>
      <c r="WR38" s="253"/>
      <c r="WS38" s="253"/>
      <c r="WT38" s="253"/>
      <c r="WU38" s="253"/>
      <c r="WV38" s="253"/>
      <c r="WW38" s="253"/>
      <c r="WX38" s="253"/>
      <c r="WY38" s="253"/>
      <c r="WZ38" s="253"/>
      <c r="XA38" s="253"/>
      <c r="XB38" s="253"/>
      <c r="XC38" s="253"/>
      <c r="XD38" s="253"/>
      <c r="XE38" s="253"/>
      <c r="XF38" s="253"/>
      <c r="XG38" s="253"/>
      <c r="XH38" s="253"/>
      <c r="XI38" s="253"/>
      <c r="XJ38" s="253"/>
      <c r="XK38" s="253"/>
      <c r="XL38" s="253"/>
      <c r="XM38" s="253"/>
      <c r="XN38" s="253"/>
      <c r="XO38" s="253"/>
      <c r="XP38" s="253"/>
      <c r="XQ38" s="253"/>
      <c r="XR38" s="253"/>
      <c r="XS38" s="253"/>
      <c r="XT38" s="253"/>
      <c r="XU38" s="253"/>
      <c r="XV38" s="253"/>
      <c r="XW38" s="253"/>
      <c r="XX38" s="253"/>
      <c r="XY38" s="253"/>
      <c r="XZ38" s="253"/>
      <c r="YA38" s="253"/>
      <c r="YB38" s="253"/>
      <c r="YC38" s="253"/>
      <c r="YD38" s="253"/>
      <c r="YE38" s="253"/>
      <c r="YF38" s="253"/>
      <c r="YG38" s="253"/>
      <c r="YH38" s="253"/>
      <c r="YI38" s="253"/>
      <c r="YJ38" s="253"/>
      <c r="YK38" s="253"/>
      <c r="YL38" s="253"/>
      <c r="YM38" s="253"/>
      <c r="YN38" s="253"/>
      <c r="YO38" s="253"/>
      <c r="YP38" s="253"/>
      <c r="YQ38" s="253"/>
      <c r="YR38" s="253"/>
      <c r="YS38" s="253"/>
      <c r="YT38" s="253"/>
      <c r="YU38" s="253"/>
      <c r="YV38" s="253"/>
      <c r="YW38" s="253"/>
      <c r="YX38" s="253"/>
      <c r="YY38" s="253"/>
      <c r="YZ38" s="253"/>
      <c r="ZA38" s="253"/>
      <c r="ZB38" s="253"/>
      <c r="ZC38" s="253"/>
      <c r="ZD38" s="253"/>
      <c r="ZE38" s="253"/>
      <c r="ZF38" s="253"/>
      <c r="ZG38" s="253"/>
      <c r="ZH38" s="253"/>
      <c r="ZI38" s="253"/>
      <c r="ZJ38" s="253"/>
      <c r="ZK38" s="253"/>
      <c r="ZL38" s="253"/>
      <c r="ZM38" s="253"/>
      <c r="ZN38" s="253"/>
      <c r="ZO38" s="253"/>
      <c r="ZP38" s="253"/>
      <c r="ZQ38" s="253"/>
      <c r="ZR38" s="253"/>
      <c r="ZS38" s="253"/>
      <c r="ZT38" s="253"/>
      <c r="ZU38" s="253"/>
      <c r="ZV38" s="253"/>
      <c r="ZW38" s="253"/>
      <c r="ZX38" s="253"/>
      <c r="ZY38" s="253"/>
      <c r="ZZ38" s="253"/>
      <c r="AAA38" s="253"/>
      <c r="AAB38" s="253"/>
      <c r="AAC38" s="253"/>
      <c r="AAD38" s="253"/>
      <c r="AAE38" s="253"/>
      <c r="AAF38" s="253"/>
      <c r="AAG38" s="253"/>
      <c r="AAH38" s="253"/>
      <c r="AAI38" s="253"/>
      <c r="AAJ38" s="253"/>
      <c r="AAK38" s="253"/>
      <c r="AAL38" s="253"/>
      <c r="AAM38" s="253"/>
      <c r="AAN38" s="253"/>
      <c r="AAO38" s="253"/>
      <c r="AAP38" s="253"/>
      <c r="AAQ38" s="253"/>
      <c r="AAR38" s="253"/>
      <c r="AAS38" s="253"/>
      <c r="AAT38" s="253"/>
      <c r="AAU38" s="253"/>
      <c r="AAV38" s="253"/>
      <c r="AAW38" s="253"/>
      <c r="AAX38" s="253"/>
      <c r="AAY38" s="253"/>
      <c r="AAZ38" s="253"/>
      <c r="ABA38" s="253"/>
      <c r="ABB38" s="253"/>
      <c r="ABC38" s="253"/>
      <c r="ABD38" s="253"/>
      <c r="ABE38" s="253"/>
      <c r="ABF38" s="253"/>
      <c r="ABG38" s="253"/>
      <c r="ABH38" s="253"/>
      <c r="ABI38" s="253"/>
      <c r="ABJ38" s="253"/>
      <c r="ABK38" s="253"/>
      <c r="ABL38" s="253"/>
      <c r="ABM38" s="253"/>
      <c r="ABN38" s="253"/>
      <c r="ABO38" s="253"/>
      <c r="ABP38" s="253"/>
      <c r="ABQ38" s="253"/>
      <c r="ABR38" s="253"/>
      <c r="ABS38" s="253"/>
      <c r="ABT38" s="253"/>
      <c r="ABU38" s="253"/>
      <c r="ABV38" s="253"/>
      <c r="ABW38" s="253"/>
      <c r="ABX38" s="253"/>
      <c r="ABY38" s="253"/>
      <c r="ABZ38" s="253"/>
      <c r="ACA38" s="253"/>
      <c r="ACB38" s="253"/>
      <c r="ACC38" s="253"/>
      <c r="ACD38" s="253"/>
      <c r="ACE38" s="253"/>
      <c r="ACF38" s="253"/>
      <c r="ACG38" s="253"/>
      <c r="ACH38" s="253"/>
      <c r="ACI38" s="253"/>
      <c r="ACJ38" s="253"/>
      <c r="ACK38" s="253"/>
      <c r="ACL38" s="253"/>
      <c r="ACM38" s="253"/>
      <c r="ACN38" s="253"/>
      <c r="ACO38" s="253"/>
      <c r="ACP38" s="253"/>
      <c r="ACQ38" s="253"/>
      <c r="ACR38" s="253"/>
      <c r="ACS38" s="253"/>
      <c r="ACT38" s="253"/>
      <c r="ACU38" s="253"/>
      <c r="ACV38" s="253"/>
      <c r="ACW38" s="253"/>
      <c r="ACX38" s="253"/>
      <c r="ACY38" s="253"/>
      <c r="ACZ38" s="253"/>
      <c r="ADA38" s="253"/>
      <c r="ADB38" s="253"/>
      <c r="ADC38" s="253"/>
      <c r="ADD38" s="253"/>
      <c r="ADE38" s="253"/>
      <c r="ADF38" s="253"/>
      <c r="ADG38" s="253"/>
      <c r="ADH38" s="253"/>
      <c r="ADI38" s="253"/>
      <c r="ADJ38" s="253"/>
      <c r="ADK38" s="253"/>
      <c r="ADL38" s="253"/>
      <c r="ADM38" s="253"/>
      <c r="ADN38" s="253"/>
      <c r="ADO38" s="253"/>
      <c r="ADP38" s="253"/>
      <c r="ADQ38" s="253"/>
      <c r="ADR38" s="253"/>
      <c r="ADS38" s="253"/>
      <c r="ADT38" s="253"/>
      <c r="ADU38" s="253"/>
      <c r="ADV38" s="253"/>
      <c r="ADW38" s="253"/>
      <c r="ADX38" s="253"/>
      <c r="ADY38" s="253"/>
      <c r="ADZ38" s="253"/>
      <c r="AEA38" s="253"/>
      <c r="AEB38" s="253"/>
      <c r="AEC38" s="253"/>
      <c r="AED38" s="253"/>
      <c r="AEE38" s="253"/>
      <c r="AEF38" s="253"/>
      <c r="AEG38" s="253"/>
      <c r="AEH38" s="253"/>
      <c r="AEI38" s="253"/>
      <c r="AEJ38" s="253"/>
      <c r="AEK38" s="253"/>
      <c r="AEL38" s="253"/>
      <c r="AEM38" s="253"/>
      <c r="AEN38" s="253"/>
      <c r="AEO38" s="253"/>
      <c r="AEP38" s="253"/>
      <c r="AEQ38" s="253"/>
      <c r="AER38" s="253"/>
      <c r="AES38" s="253"/>
      <c r="AET38" s="253"/>
      <c r="AEU38" s="253"/>
      <c r="AEV38" s="253"/>
      <c r="AEW38" s="253"/>
      <c r="AEX38" s="253"/>
      <c r="AEY38" s="253"/>
      <c r="AEZ38" s="253"/>
      <c r="AFA38" s="253"/>
      <c r="AFB38" s="253"/>
      <c r="AFC38" s="253"/>
      <c r="AFD38" s="253"/>
      <c r="AFE38" s="253"/>
      <c r="AFF38" s="253"/>
      <c r="AFG38" s="253"/>
      <c r="AFH38" s="253"/>
      <c r="AFI38" s="253"/>
      <c r="AFJ38" s="253"/>
      <c r="AFK38" s="253"/>
      <c r="AFL38" s="253"/>
      <c r="AFM38" s="253"/>
      <c r="AFN38" s="253"/>
      <c r="AFO38" s="253"/>
      <c r="AFP38" s="253"/>
      <c r="AFQ38" s="253"/>
      <c r="AFR38" s="253"/>
      <c r="AFS38" s="253"/>
      <c r="AFT38" s="253"/>
      <c r="AFU38" s="253"/>
      <c r="AFV38" s="253"/>
      <c r="AFW38" s="253"/>
      <c r="AFX38" s="253"/>
      <c r="AFY38" s="253"/>
      <c r="AFZ38" s="253"/>
      <c r="AGA38" s="253"/>
      <c r="AGB38" s="253"/>
      <c r="AGC38" s="253"/>
      <c r="AGD38" s="253"/>
      <c r="AGE38" s="253"/>
      <c r="AGF38" s="253"/>
      <c r="AGG38" s="253"/>
      <c r="AGH38" s="253"/>
      <c r="AGI38" s="253"/>
      <c r="AGJ38" s="253"/>
      <c r="AGK38" s="253"/>
      <c r="AGL38" s="253"/>
      <c r="AGM38" s="253"/>
      <c r="AGN38" s="253"/>
      <c r="AGO38" s="253"/>
      <c r="AGP38" s="253"/>
      <c r="AGQ38" s="253"/>
      <c r="AGR38" s="253"/>
      <c r="AGS38" s="253"/>
      <c r="AGT38" s="253"/>
      <c r="AGU38" s="253"/>
      <c r="AGV38" s="253"/>
      <c r="AGW38" s="253"/>
      <c r="AGX38" s="253"/>
      <c r="AGY38" s="253"/>
      <c r="AGZ38" s="253"/>
      <c r="AHA38" s="253"/>
      <c r="AHB38" s="253"/>
      <c r="AHC38" s="253"/>
      <c r="AHD38" s="253"/>
      <c r="AHE38" s="253"/>
      <c r="AHF38" s="253"/>
      <c r="AHG38" s="253"/>
      <c r="AHH38" s="253"/>
      <c r="AHI38" s="253"/>
      <c r="AHJ38" s="253"/>
      <c r="AHK38" s="253"/>
      <c r="AHL38" s="253"/>
      <c r="AHM38" s="253"/>
      <c r="AHN38" s="253"/>
      <c r="AHO38" s="253"/>
      <c r="AHP38" s="253"/>
      <c r="AHQ38" s="253"/>
      <c r="AHR38" s="253"/>
      <c r="AHS38" s="253"/>
      <c r="AHT38" s="253"/>
      <c r="AHU38" s="253"/>
      <c r="AHV38" s="253"/>
      <c r="AHW38" s="253"/>
      <c r="AHX38" s="253"/>
      <c r="AHY38" s="253"/>
      <c r="AHZ38" s="253"/>
      <c r="AIA38" s="253"/>
      <c r="AIB38" s="253"/>
      <c r="AIC38" s="253"/>
      <c r="AID38" s="253"/>
      <c r="AIE38" s="253"/>
      <c r="AIF38" s="253"/>
      <c r="AIG38" s="253"/>
      <c r="AIH38" s="253"/>
      <c r="AII38" s="253"/>
      <c r="AIJ38" s="253"/>
      <c r="AIK38" s="253"/>
      <c r="AIL38" s="253"/>
      <c r="AIM38" s="253"/>
      <c r="AIN38" s="253"/>
      <c r="AIO38" s="253"/>
      <c r="AIP38" s="253"/>
      <c r="AIQ38" s="253"/>
      <c r="AIR38" s="253"/>
      <c r="AIS38" s="253"/>
      <c r="AIT38" s="253"/>
      <c r="AIU38" s="253"/>
      <c r="AIV38" s="253"/>
      <c r="AIW38" s="253"/>
      <c r="AIX38" s="253"/>
      <c r="AIY38" s="253"/>
      <c r="AIZ38" s="253"/>
      <c r="AJA38" s="253"/>
      <c r="AJB38" s="253"/>
      <c r="AJC38" s="253"/>
      <c r="AJD38" s="253"/>
      <c r="AJE38" s="253"/>
      <c r="AJF38" s="253"/>
      <c r="AJG38" s="253"/>
      <c r="AJH38" s="253"/>
      <c r="AJI38" s="253"/>
      <c r="AJJ38" s="253"/>
      <c r="AJK38" s="253"/>
      <c r="AJL38" s="253"/>
      <c r="AJM38" s="253"/>
      <c r="AJN38" s="253"/>
      <c r="AJO38" s="253"/>
      <c r="AJP38" s="253"/>
      <c r="AJQ38" s="253"/>
      <c r="AJR38" s="253"/>
      <c r="AJS38" s="253"/>
      <c r="AJT38" s="253"/>
      <c r="AJU38" s="253"/>
      <c r="AJV38" s="253"/>
      <c r="AJW38" s="253"/>
      <c r="AJX38" s="253"/>
      <c r="AJY38" s="253"/>
      <c r="AJZ38" s="253"/>
      <c r="AKA38" s="253"/>
      <c r="AKB38" s="253"/>
      <c r="AKC38" s="253"/>
      <c r="AKD38" s="253"/>
      <c r="AKE38" s="253"/>
      <c r="AKF38" s="253"/>
      <c r="AKG38" s="253"/>
      <c r="AKH38" s="253"/>
      <c r="AKI38" s="253"/>
      <c r="AKJ38" s="253"/>
      <c r="AKK38" s="253"/>
      <c r="AKL38" s="253"/>
      <c r="AKM38" s="253"/>
      <c r="AKN38" s="253"/>
      <c r="AKO38" s="253"/>
      <c r="AKP38" s="253"/>
      <c r="AKQ38" s="253"/>
      <c r="AKR38" s="253"/>
      <c r="AKS38" s="253"/>
      <c r="AKT38" s="253"/>
      <c r="AKU38" s="253"/>
      <c r="AKV38" s="253"/>
      <c r="AKW38" s="253"/>
      <c r="AKX38" s="253"/>
      <c r="AKY38" s="253"/>
      <c r="AKZ38" s="253"/>
      <c r="ALA38" s="253"/>
      <c r="ALB38" s="253"/>
      <c r="ALC38" s="253"/>
      <c r="ALD38" s="253"/>
      <c r="ALE38" s="253"/>
      <c r="ALF38" s="253"/>
      <c r="ALG38" s="253"/>
      <c r="ALH38" s="253"/>
      <c r="ALI38" s="253"/>
      <c r="ALJ38" s="253"/>
      <c r="ALK38" s="253"/>
      <c r="ALL38" s="253"/>
      <c r="ALM38" s="253"/>
      <c r="ALN38" s="253"/>
      <c r="ALO38" s="253"/>
      <c r="ALP38" s="253"/>
      <c r="ALQ38" s="253"/>
      <c r="ALR38" s="253"/>
      <c r="ALS38" s="253"/>
      <c r="ALT38" s="253"/>
      <c r="ALU38" s="253"/>
      <c r="ALV38" s="253"/>
      <c r="ALW38" s="253"/>
      <c r="ALX38" s="253"/>
      <c r="ALY38" s="253"/>
      <c r="ALZ38" s="253"/>
      <c r="AMA38" s="253"/>
      <c r="AMB38" s="253"/>
      <c r="AMC38" s="253"/>
      <c r="AMD38" s="253"/>
      <c r="AME38" s="253"/>
      <c r="AMF38" s="253"/>
      <c r="AMG38" s="253"/>
      <c r="AMH38" s="253"/>
      <c r="AMI38" s="253"/>
      <c r="AMJ38" s="253"/>
    </row>
    <row r="39" customFormat="false" ht="17.25" hidden="false" customHeight="true" outlineLevel="0" collapsed="false">
      <c r="A39" s="281"/>
      <c r="B39" s="282"/>
      <c r="C39" s="283"/>
      <c r="D39" s="284"/>
      <c r="E39" s="284"/>
      <c r="F39" s="282"/>
      <c r="G39" s="282"/>
      <c r="H39" s="282"/>
      <c r="I39" s="282"/>
      <c r="J39" s="282"/>
      <c r="K39" s="282"/>
      <c r="L39" s="282"/>
      <c r="M39" s="282"/>
      <c r="N39" s="282"/>
      <c r="O39" s="285"/>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c r="AU39" s="253"/>
      <c r="AV39" s="253"/>
      <c r="AW39" s="253"/>
      <c r="AX39" s="253"/>
      <c r="AY39" s="253"/>
      <c r="AZ39" s="253"/>
      <c r="BA39" s="253"/>
      <c r="BB39" s="253"/>
      <c r="BC39" s="253"/>
      <c r="BD39" s="253"/>
      <c r="BE39" s="253"/>
      <c r="BF39" s="253"/>
      <c r="BG39" s="253"/>
      <c r="BH39" s="253"/>
      <c r="BI39" s="253"/>
      <c r="BJ39" s="253"/>
      <c r="BK39" s="253"/>
      <c r="BL39" s="253"/>
      <c r="BM39" s="253"/>
      <c r="BN39" s="253"/>
      <c r="BO39" s="253"/>
      <c r="BP39" s="253"/>
      <c r="BQ39" s="253"/>
      <c r="BR39" s="253"/>
      <c r="BS39" s="253"/>
      <c r="BT39" s="253"/>
      <c r="BU39" s="253"/>
      <c r="BV39" s="253"/>
      <c r="BW39" s="253"/>
      <c r="BX39" s="253"/>
      <c r="BY39" s="253"/>
      <c r="BZ39" s="253"/>
      <c r="CA39" s="253"/>
      <c r="CB39" s="253"/>
      <c r="CC39" s="253"/>
      <c r="CD39" s="253"/>
      <c r="CE39" s="253"/>
      <c r="CF39" s="253"/>
      <c r="CG39" s="253"/>
      <c r="CH39" s="253"/>
      <c r="CI39" s="253"/>
      <c r="CJ39" s="253"/>
      <c r="CK39" s="253"/>
      <c r="CL39" s="253"/>
      <c r="CM39" s="253"/>
      <c r="CN39" s="253"/>
      <c r="CO39" s="253"/>
      <c r="CP39" s="253"/>
      <c r="CQ39" s="253"/>
      <c r="CR39" s="253"/>
      <c r="CS39" s="253"/>
      <c r="CT39" s="253"/>
      <c r="CU39" s="253"/>
      <c r="CV39" s="253"/>
      <c r="CW39" s="253"/>
      <c r="CX39" s="253"/>
      <c r="CY39" s="253"/>
      <c r="CZ39" s="253"/>
      <c r="DA39" s="253"/>
      <c r="DB39" s="253"/>
      <c r="DC39" s="253"/>
      <c r="DD39" s="253"/>
      <c r="DE39" s="253"/>
      <c r="DF39" s="253"/>
      <c r="DG39" s="253"/>
      <c r="DH39" s="253"/>
      <c r="DI39" s="253"/>
      <c r="DJ39" s="253"/>
      <c r="DK39" s="253"/>
      <c r="DL39" s="253"/>
      <c r="DM39" s="253"/>
      <c r="DN39" s="253"/>
      <c r="DO39" s="253"/>
      <c r="DP39" s="253"/>
      <c r="DQ39" s="253"/>
      <c r="DR39" s="253"/>
      <c r="DS39" s="253"/>
      <c r="DT39" s="253"/>
      <c r="DU39" s="253"/>
      <c r="DV39" s="253"/>
      <c r="DW39" s="253"/>
      <c r="DX39" s="253"/>
      <c r="DY39" s="253"/>
      <c r="DZ39" s="253"/>
      <c r="EA39" s="253"/>
      <c r="EB39" s="253"/>
      <c r="EC39" s="253"/>
      <c r="ED39" s="253"/>
      <c r="EE39" s="253"/>
      <c r="EF39" s="253"/>
      <c r="EG39" s="253"/>
      <c r="EH39" s="253"/>
      <c r="EI39" s="253"/>
      <c r="EJ39" s="253"/>
      <c r="EK39" s="253"/>
      <c r="EL39" s="253"/>
      <c r="EM39" s="253"/>
      <c r="EN39" s="253"/>
      <c r="EO39" s="253"/>
      <c r="EP39" s="253"/>
      <c r="EQ39" s="253"/>
      <c r="ER39" s="253"/>
      <c r="ES39" s="253"/>
      <c r="ET39" s="253"/>
      <c r="EU39" s="253"/>
      <c r="EV39" s="253"/>
      <c r="EW39" s="253"/>
      <c r="EX39" s="253"/>
      <c r="EY39" s="253"/>
      <c r="EZ39" s="253"/>
      <c r="FA39" s="253"/>
      <c r="FB39" s="253"/>
      <c r="FC39" s="253"/>
      <c r="FD39" s="253"/>
      <c r="FE39" s="253"/>
      <c r="FF39" s="253"/>
      <c r="FG39" s="253"/>
      <c r="FH39" s="253"/>
      <c r="FI39" s="253"/>
      <c r="FJ39" s="253"/>
      <c r="FK39" s="253"/>
      <c r="FL39" s="253"/>
      <c r="FM39" s="253"/>
      <c r="FN39" s="253"/>
      <c r="FO39" s="253"/>
      <c r="FP39" s="253"/>
      <c r="FQ39" s="253"/>
      <c r="FR39" s="253"/>
      <c r="FS39" s="253"/>
      <c r="FT39" s="253"/>
      <c r="FU39" s="253"/>
      <c r="FV39" s="253"/>
      <c r="FW39" s="253"/>
      <c r="FX39" s="253"/>
      <c r="FY39" s="253"/>
      <c r="FZ39" s="253"/>
      <c r="GA39" s="253"/>
      <c r="GB39" s="253"/>
      <c r="GC39" s="253"/>
      <c r="GD39" s="253"/>
      <c r="GE39" s="253"/>
      <c r="GF39" s="253"/>
      <c r="GG39" s="253"/>
      <c r="GH39" s="253"/>
      <c r="GI39" s="253"/>
      <c r="GJ39" s="253"/>
      <c r="GK39" s="253"/>
      <c r="GL39" s="253"/>
      <c r="GM39" s="253"/>
      <c r="GN39" s="253"/>
      <c r="GO39" s="253"/>
      <c r="GP39" s="253"/>
      <c r="GQ39" s="253"/>
      <c r="GR39" s="253"/>
      <c r="GS39" s="253"/>
      <c r="GT39" s="253"/>
      <c r="GU39" s="253"/>
      <c r="GV39" s="253"/>
      <c r="GW39" s="253"/>
      <c r="GX39" s="253"/>
      <c r="GY39" s="253"/>
      <c r="GZ39" s="253"/>
      <c r="HA39" s="253"/>
      <c r="HB39" s="253"/>
      <c r="HC39" s="253"/>
      <c r="HD39" s="253"/>
      <c r="HE39" s="253"/>
      <c r="HF39" s="253"/>
      <c r="HG39" s="253"/>
      <c r="HH39" s="253"/>
      <c r="HI39" s="253"/>
      <c r="HJ39" s="253"/>
      <c r="HK39" s="253"/>
      <c r="HL39" s="253"/>
      <c r="HM39" s="253"/>
      <c r="HN39" s="253"/>
      <c r="HO39" s="253"/>
      <c r="HP39" s="253"/>
      <c r="HQ39" s="253"/>
      <c r="HR39" s="253"/>
      <c r="HS39" s="253"/>
      <c r="HT39" s="253"/>
      <c r="HU39" s="253"/>
      <c r="HV39" s="253"/>
      <c r="HW39" s="253"/>
      <c r="HX39" s="253"/>
      <c r="HY39" s="253"/>
      <c r="HZ39" s="253"/>
      <c r="IA39" s="253"/>
      <c r="IB39" s="253"/>
      <c r="IC39" s="253"/>
      <c r="ID39" s="253"/>
      <c r="IE39" s="253"/>
      <c r="IF39" s="253"/>
      <c r="IG39" s="253"/>
      <c r="IH39" s="253"/>
      <c r="II39" s="253"/>
      <c r="IJ39" s="253"/>
      <c r="IK39" s="253"/>
      <c r="IL39" s="253"/>
      <c r="IM39" s="253"/>
      <c r="IN39" s="253"/>
      <c r="IO39" s="253"/>
      <c r="IP39" s="253"/>
      <c r="IQ39" s="253"/>
      <c r="IR39" s="253"/>
      <c r="IS39" s="253"/>
      <c r="IT39" s="253"/>
      <c r="IU39" s="253"/>
      <c r="IV39" s="253"/>
      <c r="IW39" s="253"/>
      <c r="IX39" s="253"/>
      <c r="IY39" s="253"/>
      <c r="IZ39" s="253"/>
      <c r="JA39" s="253"/>
      <c r="JB39" s="253"/>
      <c r="JC39" s="253"/>
      <c r="JD39" s="253"/>
      <c r="JE39" s="253"/>
      <c r="JF39" s="253"/>
      <c r="JG39" s="253"/>
      <c r="JH39" s="253"/>
      <c r="JI39" s="253"/>
      <c r="JJ39" s="253"/>
      <c r="JK39" s="253"/>
      <c r="JL39" s="253"/>
      <c r="JM39" s="253"/>
      <c r="JN39" s="253"/>
      <c r="JO39" s="253"/>
      <c r="JP39" s="253"/>
      <c r="JQ39" s="253"/>
      <c r="JR39" s="253"/>
      <c r="JS39" s="253"/>
      <c r="JT39" s="253"/>
      <c r="JU39" s="253"/>
      <c r="JV39" s="253"/>
      <c r="JW39" s="253"/>
      <c r="JX39" s="253"/>
      <c r="JY39" s="253"/>
      <c r="JZ39" s="253"/>
      <c r="KA39" s="253"/>
      <c r="KB39" s="253"/>
      <c r="KC39" s="253"/>
      <c r="KD39" s="253"/>
      <c r="KE39" s="253"/>
      <c r="KF39" s="253"/>
      <c r="KG39" s="253"/>
      <c r="KH39" s="253"/>
      <c r="KI39" s="253"/>
      <c r="KJ39" s="253"/>
      <c r="KK39" s="253"/>
      <c r="KL39" s="253"/>
      <c r="KM39" s="253"/>
      <c r="KN39" s="253"/>
      <c r="KO39" s="253"/>
      <c r="KP39" s="253"/>
      <c r="KQ39" s="253"/>
      <c r="KR39" s="253"/>
      <c r="KS39" s="253"/>
      <c r="KT39" s="253"/>
      <c r="KU39" s="253"/>
      <c r="KV39" s="253"/>
      <c r="KW39" s="253"/>
      <c r="KX39" s="253"/>
      <c r="KY39" s="253"/>
      <c r="KZ39" s="253"/>
      <c r="LA39" s="253"/>
      <c r="LB39" s="253"/>
      <c r="LC39" s="253"/>
      <c r="LD39" s="253"/>
      <c r="LE39" s="253"/>
      <c r="LF39" s="253"/>
      <c r="LG39" s="253"/>
      <c r="LH39" s="253"/>
      <c r="LI39" s="253"/>
      <c r="LJ39" s="253"/>
      <c r="LK39" s="253"/>
      <c r="LL39" s="253"/>
      <c r="LM39" s="253"/>
      <c r="LN39" s="253"/>
      <c r="LO39" s="253"/>
      <c r="LP39" s="253"/>
      <c r="LQ39" s="253"/>
      <c r="LR39" s="253"/>
      <c r="LS39" s="253"/>
      <c r="LT39" s="253"/>
      <c r="LU39" s="253"/>
      <c r="LV39" s="253"/>
      <c r="LW39" s="253"/>
      <c r="LX39" s="253"/>
      <c r="LY39" s="253"/>
      <c r="LZ39" s="253"/>
      <c r="MA39" s="253"/>
      <c r="MB39" s="253"/>
      <c r="MC39" s="253"/>
      <c r="MD39" s="253"/>
      <c r="ME39" s="253"/>
      <c r="MF39" s="253"/>
      <c r="MG39" s="253"/>
      <c r="MH39" s="253"/>
      <c r="MI39" s="253"/>
      <c r="MJ39" s="253"/>
      <c r="MK39" s="253"/>
      <c r="ML39" s="253"/>
      <c r="MM39" s="253"/>
      <c r="MN39" s="253"/>
      <c r="MO39" s="253"/>
      <c r="MP39" s="253"/>
      <c r="MQ39" s="253"/>
      <c r="MR39" s="253"/>
      <c r="MS39" s="253"/>
      <c r="MT39" s="253"/>
      <c r="MU39" s="253"/>
      <c r="MV39" s="253"/>
      <c r="MW39" s="253"/>
      <c r="MX39" s="253"/>
      <c r="MY39" s="253"/>
      <c r="MZ39" s="253"/>
      <c r="NA39" s="253"/>
      <c r="NB39" s="253"/>
      <c r="NC39" s="253"/>
      <c r="ND39" s="253"/>
      <c r="NE39" s="253"/>
      <c r="NF39" s="253"/>
      <c r="NG39" s="253"/>
      <c r="NH39" s="253"/>
      <c r="NI39" s="253"/>
      <c r="NJ39" s="253"/>
      <c r="NK39" s="253"/>
      <c r="NL39" s="253"/>
      <c r="NM39" s="253"/>
      <c r="NN39" s="253"/>
      <c r="NO39" s="253"/>
      <c r="NP39" s="253"/>
      <c r="NQ39" s="253"/>
      <c r="NR39" s="253"/>
      <c r="NS39" s="253"/>
      <c r="NT39" s="253"/>
      <c r="NU39" s="253"/>
      <c r="NV39" s="253"/>
      <c r="NW39" s="253"/>
      <c r="NX39" s="253"/>
      <c r="NY39" s="253"/>
      <c r="NZ39" s="253"/>
      <c r="OA39" s="253"/>
      <c r="OB39" s="253"/>
      <c r="OC39" s="253"/>
      <c r="OD39" s="253"/>
      <c r="OE39" s="253"/>
      <c r="OF39" s="253"/>
      <c r="OG39" s="253"/>
      <c r="OH39" s="253"/>
      <c r="OI39" s="253"/>
      <c r="OJ39" s="253"/>
      <c r="OK39" s="253"/>
      <c r="OL39" s="253"/>
      <c r="OM39" s="253"/>
      <c r="ON39" s="253"/>
      <c r="OO39" s="253"/>
      <c r="OP39" s="253"/>
      <c r="OQ39" s="253"/>
      <c r="OR39" s="253"/>
      <c r="OS39" s="253"/>
      <c r="OT39" s="253"/>
      <c r="OU39" s="253"/>
      <c r="OV39" s="253"/>
      <c r="OW39" s="253"/>
      <c r="OX39" s="253"/>
      <c r="OY39" s="253"/>
      <c r="OZ39" s="253"/>
      <c r="PA39" s="253"/>
      <c r="PB39" s="253"/>
      <c r="PC39" s="253"/>
      <c r="PD39" s="253"/>
      <c r="PE39" s="253"/>
      <c r="PF39" s="253"/>
      <c r="PG39" s="253"/>
      <c r="PH39" s="253"/>
      <c r="PI39" s="253"/>
      <c r="PJ39" s="253"/>
      <c r="PK39" s="253"/>
      <c r="PL39" s="253"/>
      <c r="PM39" s="253"/>
      <c r="PN39" s="253"/>
      <c r="PO39" s="253"/>
      <c r="PP39" s="253"/>
      <c r="PQ39" s="253"/>
      <c r="PR39" s="253"/>
      <c r="PS39" s="253"/>
      <c r="PT39" s="253"/>
      <c r="PU39" s="253"/>
      <c r="PV39" s="253"/>
      <c r="PW39" s="253"/>
      <c r="PX39" s="253"/>
      <c r="PY39" s="253"/>
      <c r="PZ39" s="253"/>
      <c r="QA39" s="253"/>
      <c r="QB39" s="253"/>
      <c r="QC39" s="253"/>
      <c r="QD39" s="253"/>
      <c r="QE39" s="253"/>
      <c r="QF39" s="253"/>
      <c r="QG39" s="253"/>
      <c r="QH39" s="253"/>
      <c r="QI39" s="253"/>
      <c r="QJ39" s="253"/>
      <c r="QK39" s="253"/>
      <c r="QL39" s="253"/>
      <c r="QM39" s="253"/>
      <c r="QN39" s="253"/>
      <c r="QO39" s="253"/>
      <c r="QP39" s="253"/>
      <c r="QQ39" s="253"/>
      <c r="QR39" s="253"/>
      <c r="QS39" s="253"/>
      <c r="QT39" s="253"/>
      <c r="QU39" s="253"/>
      <c r="QV39" s="253"/>
      <c r="QW39" s="253"/>
      <c r="QX39" s="253"/>
      <c r="QY39" s="253"/>
      <c r="QZ39" s="253"/>
      <c r="RA39" s="253"/>
      <c r="RB39" s="253"/>
      <c r="RC39" s="253"/>
      <c r="RD39" s="253"/>
      <c r="RE39" s="253"/>
      <c r="RF39" s="253"/>
      <c r="RG39" s="253"/>
      <c r="RH39" s="253"/>
      <c r="RI39" s="253"/>
      <c r="RJ39" s="253"/>
      <c r="RK39" s="253"/>
      <c r="RL39" s="253"/>
      <c r="RM39" s="253"/>
      <c r="RN39" s="253"/>
      <c r="RO39" s="253"/>
      <c r="RP39" s="253"/>
      <c r="RQ39" s="253"/>
      <c r="RR39" s="253"/>
      <c r="RS39" s="253"/>
      <c r="RT39" s="253"/>
      <c r="RU39" s="253"/>
      <c r="RV39" s="253"/>
      <c r="RW39" s="253"/>
      <c r="RX39" s="253"/>
      <c r="RY39" s="253"/>
      <c r="RZ39" s="253"/>
      <c r="SA39" s="253"/>
      <c r="SB39" s="253"/>
      <c r="SC39" s="253"/>
      <c r="SD39" s="253"/>
      <c r="SE39" s="253"/>
      <c r="SF39" s="253"/>
      <c r="SG39" s="253"/>
      <c r="SH39" s="253"/>
      <c r="SI39" s="253"/>
      <c r="SJ39" s="253"/>
      <c r="SK39" s="253"/>
      <c r="SL39" s="253"/>
      <c r="SM39" s="253"/>
      <c r="SN39" s="253"/>
      <c r="SO39" s="253"/>
      <c r="SP39" s="253"/>
      <c r="SQ39" s="253"/>
      <c r="SR39" s="253"/>
      <c r="SS39" s="253"/>
      <c r="ST39" s="253"/>
      <c r="SU39" s="253"/>
      <c r="SV39" s="253"/>
      <c r="SW39" s="253"/>
      <c r="SX39" s="253"/>
      <c r="SY39" s="253"/>
      <c r="SZ39" s="253"/>
      <c r="TA39" s="253"/>
      <c r="TB39" s="253"/>
      <c r="TC39" s="253"/>
      <c r="TD39" s="253"/>
      <c r="TE39" s="253"/>
      <c r="TF39" s="253"/>
      <c r="TG39" s="253"/>
      <c r="TH39" s="253"/>
      <c r="TI39" s="253"/>
      <c r="TJ39" s="253"/>
      <c r="TK39" s="253"/>
      <c r="TL39" s="253"/>
      <c r="TM39" s="253"/>
      <c r="TN39" s="253"/>
      <c r="TO39" s="253"/>
      <c r="TP39" s="253"/>
      <c r="TQ39" s="253"/>
      <c r="TR39" s="253"/>
      <c r="TS39" s="253"/>
      <c r="TT39" s="253"/>
      <c r="TU39" s="253"/>
      <c r="TV39" s="253"/>
      <c r="TW39" s="253"/>
      <c r="TX39" s="253"/>
      <c r="TY39" s="253"/>
      <c r="TZ39" s="253"/>
      <c r="UA39" s="253"/>
      <c r="UB39" s="253"/>
      <c r="UC39" s="253"/>
      <c r="UD39" s="253"/>
      <c r="UE39" s="253"/>
      <c r="UF39" s="253"/>
      <c r="UG39" s="253"/>
      <c r="UH39" s="253"/>
      <c r="UI39" s="253"/>
      <c r="UJ39" s="253"/>
      <c r="UK39" s="253"/>
      <c r="UL39" s="253"/>
      <c r="UM39" s="253"/>
      <c r="UN39" s="253"/>
      <c r="UO39" s="253"/>
      <c r="UP39" s="253"/>
      <c r="UQ39" s="253"/>
      <c r="UR39" s="253"/>
      <c r="US39" s="253"/>
      <c r="UT39" s="253"/>
      <c r="UU39" s="253"/>
      <c r="UV39" s="253"/>
      <c r="UW39" s="253"/>
      <c r="UX39" s="253"/>
      <c r="UY39" s="253"/>
      <c r="UZ39" s="253"/>
      <c r="VA39" s="253"/>
      <c r="VB39" s="253"/>
      <c r="VC39" s="253"/>
      <c r="VD39" s="253"/>
      <c r="VE39" s="253"/>
      <c r="VF39" s="253"/>
      <c r="VG39" s="253"/>
      <c r="VH39" s="253"/>
      <c r="VI39" s="253"/>
      <c r="VJ39" s="253"/>
      <c r="VK39" s="253"/>
      <c r="VL39" s="253"/>
      <c r="VM39" s="253"/>
      <c r="VN39" s="253"/>
      <c r="VO39" s="253"/>
      <c r="VP39" s="253"/>
      <c r="VQ39" s="253"/>
      <c r="VR39" s="253"/>
      <c r="VS39" s="253"/>
      <c r="VT39" s="253"/>
      <c r="VU39" s="253"/>
      <c r="VV39" s="253"/>
      <c r="VW39" s="253"/>
      <c r="VX39" s="253"/>
      <c r="VY39" s="253"/>
      <c r="VZ39" s="253"/>
      <c r="WA39" s="253"/>
      <c r="WB39" s="253"/>
      <c r="WC39" s="253"/>
      <c r="WD39" s="253"/>
      <c r="WE39" s="253"/>
      <c r="WF39" s="253"/>
      <c r="WG39" s="253"/>
      <c r="WH39" s="253"/>
      <c r="WI39" s="253"/>
      <c r="WJ39" s="253"/>
      <c r="WK39" s="253"/>
      <c r="WL39" s="253"/>
      <c r="WM39" s="253"/>
      <c r="WN39" s="253"/>
      <c r="WO39" s="253"/>
      <c r="WP39" s="253"/>
      <c r="WQ39" s="253"/>
      <c r="WR39" s="253"/>
      <c r="WS39" s="253"/>
      <c r="WT39" s="253"/>
      <c r="WU39" s="253"/>
      <c r="WV39" s="253"/>
      <c r="WW39" s="253"/>
      <c r="WX39" s="253"/>
      <c r="WY39" s="253"/>
      <c r="WZ39" s="253"/>
      <c r="XA39" s="253"/>
      <c r="XB39" s="253"/>
      <c r="XC39" s="253"/>
      <c r="XD39" s="253"/>
      <c r="XE39" s="253"/>
      <c r="XF39" s="253"/>
      <c r="XG39" s="253"/>
      <c r="XH39" s="253"/>
      <c r="XI39" s="253"/>
      <c r="XJ39" s="253"/>
      <c r="XK39" s="253"/>
      <c r="XL39" s="253"/>
      <c r="XM39" s="253"/>
      <c r="XN39" s="253"/>
      <c r="XO39" s="253"/>
      <c r="XP39" s="253"/>
      <c r="XQ39" s="253"/>
      <c r="XR39" s="253"/>
      <c r="XS39" s="253"/>
      <c r="XT39" s="253"/>
      <c r="XU39" s="253"/>
      <c r="XV39" s="253"/>
      <c r="XW39" s="253"/>
      <c r="XX39" s="253"/>
      <c r="XY39" s="253"/>
      <c r="XZ39" s="253"/>
      <c r="YA39" s="253"/>
      <c r="YB39" s="253"/>
      <c r="YC39" s="253"/>
      <c r="YD39" s="253"/>
      <c r="YE39" s="253"/>
      <c r="YF39" s="253"/>
      <c r="YG39" s="253"/>
      <c r="YH39" s="253"/>
      <c r="YI39" s="253"/>
      <c r="YJ39" s="253"/>
      <c r="YK39" s="253"/>
      <c r="YL39" s="253"/>
      <c r="YM39" s="253"/>
      <c r="YN39" s="253"/>
      <c r="YO39" s="253"/>
      <c r="YP39" s="253"/>
      <c r="YQ39" s="253"/>
      <c r="YR39" s="253"/>
      <c r="YS39" s="253"/>
      <c r="YT39" s="253"/>
      <c r="YU39" s="253"/>
      <c r="YV39" s="253"/>
      <c r="YW39" s="253"/>
      <c r="YX39" s="253"/>
      <c r="YY39" s="253"/>
      <c r="YZ39" s="253"/>
      <c r="ZA39" s="253"/>
      <c r="ZB39" s="253"/>
      <c r="ZC39" s="253"/>
      <c r="ZD39" s="253"/>
      <c r="ZE39" s="253"/>
      <c r="ZF39" s="253"/>
      <c r="ZG39" s="253"/>
      <c r="ZH39" s="253"/>
      <c r="ZI39" s="253"/>
      <c r="ZJ39" s="253"/>
      <c r="ZK39" s="253"/>
      <c r="ZL39" s="253"/>
      <c r="ZM39" s="253"/>
      <c r="ZN39" s="253"/>
      <c r="ZO39" s="253"/>
      <c r="ZP39" s="253"/>
      <c r="ZQ39" s="253"/>
      <c r="ZR39" s="253"/>
      <c r="ZS39" s="253"/>
      <c r="ZT39" s="253"/>
      <c r="ZU39" s="253"/>
      <c r="ZV39" s="253"/>
      <c r="ZW39" s="253"/>
      <c r="ZX39" s="253"/>
      <c r="ZY39" s="253"/>
      <c r="ZZ39" s="253"/>
      <c r="AAA39" s="253"/>
      <c r="AAB39" s="253"/>
      <c r="AAC39" s="253"/>
      <c r="AAD39" s="253"/>
      <c r="AAE39" s="253"/>
      <c r="AAF39" s="253"/>
      <c r="AAG39" s="253"/>
      <c r="AAH39" s="253"/>
      <c r="AAI39" s="253"/>
      <c r="AAJ39" s="253"/>
      <c r="AAK39" s="253"/>
      <c r="AAL39" s="253"/>
      <c r="AAM39" s="253"/>
      <c r="AAN39" s="253"/>
      <c r="AAO39" s="253"/>
      <c r="AAP39" s="253"/>
      <c r="AAQ39" s="253"/>
      <c r="AAR39" s="253"/>
      <c r="AAS39" s="253"/>
      <c r="AAT39" s="253"/>
      <c r="AAU39" s="253"/>
      <c r="AAV39" s="253"/>
      <c r="AAW39" s="253"/>
      <c r="AAX39" s="253"/>
      <c r="AAY39" s="253"/>
      <c r="AAZ39" s="253"/>
      <c r="ABA39" s="253"/>
      <c r="ABB39" s="253"/>
      <c r="ABC39" s="253"/>
      <c r="ABD39" s="253"/>
      <c r="ABE39" s="253"/>
      <c r="ABF39" s="253"/>
      <c r="ABG39" s="253"/>
      <c r="ABH39" s="253"/>
      <c r="ABI39" s="253"/>
      <c r="ABJ39" s="253"/>
      <c r="ABK39" s="253"/>
      <c r="ABL39" s="253"/>
      <c r="ABM39" s="253"/>
      <c r="ABN39" s="253"/>
      <c r="ABO39" s="253"/>
      <c r="ABP39" s="253"/>
      <c r="ABQ39" s="253"/>
      <c r="ABR39" s="253"/>
      <c r="ABS39" s="253"/>
      <c r="ABT39" s="253"/>
      <c r="ABU39" s="253"/>
      <c r="ABV39" s="253"/>
      <c r="ABW39" s="253"/>
      <c r="ABX39" s="253"/>
      <c r="ABY39" s="253"/>
      <c r="ABZ39" s="253"/>
      <c r="ACA39" s="253"/>
      <c r="ACB39" s="253"/>
      <c r="ACC39" s="253"/>
      <c r="ACD39" s="253"/>
      <c r="ACE39" s="253"/>
      <c r="ACF39" s="253"/>
      <c r="ACG39" s="253"/>
      <c r="ACH39" s="253"/>
      <c r="ACI39" s="253"/>
      <c r="ACJ39" s="253"/>
      <c r="ACK39" s="253"/>
      <c r="ACL39" s="253"/>
      <c r="ACM39" s="253"/>
      <c r="ACN39" s="253"/>
      <c r="ACO39" s="253"/>
      <c r="ACP39" s="253"/>
      <c r="ACQ39" s="253"/>
      <c r="ACR39" s="253"/>
      <c r="ACS39" s="253"/>
      <c r="ACT39" s="253"/>
      <c r="ACU39" s="253"/>
      <c r="ACV39" s="253"/>
      <c r="ACW39" s="253"/>
      <c r="ACX39" s="253"/>
      <c r="ACY39" s="253"/>
      <c r="ACZ39" s="253"/>
      <c r="ADA39" s="253"/>
      <c r="ADB39" s="253"/>
      <c r="ADC39" s="253"/>
      <c r="ADD39" s="253"/>
      <c r="ADE39" s="253"/>
      <c r="ADF39" s="253"/>
      <c r="ADG39" s="253"/>
      <c r="ADH39" s="253"/>
      <c r="ADI39" s="253"/>
      <c r="ADJ39" s="253"/>
      <c r="ADK39" s="253"/>
      <c r="ADL39" s="253"/>
      <c r="ADM39" s="253"/>
      <c r="ADN39" s="253"/>
      <c r="ADO39" s="253"/>
      <c r="ADP39" s="253"/>
      <c r="ADQ39" s="253"/>
      <c r="ADR39" s="253"/>
      <c r="ADS39" s="253"/>
      <c r="ADT39" s="253"/>
      <c r="ADU39" s="253"/>
      <c r="ADV39" s="253"/>
      <c r="ADW39" s="253"/>
      <c r="ADX39" s="253"/>
      <c r="ADY39" s="253"/>
      <c r="ADZ39" s="253"/>
      <c r="AEA39" s="253"/>
      <c r="AEB39" s="253"/>
      <c r="AEC39" s="253"/>
      <c r="AED39" s="253"/>
      <c r="AEE39" s="253"/>
      <c r="AEF39" s="253"/>
      <c r="AEG39" s="253"/>
      <c r="AEH39" s="253"/>
      <c r="AEI39" s="253"/>
      <c r="AEJ39" s="253"/>
      <c r="AEK39" s="253"/>
      <c r="AEL39" s="253"/>
      <c r="AEM39" s="253"/>
      <c r="AEN39" s="253"/>
      <c r="AEO39" s="253"/>
      <c r="AEP39" s="253"/>
      <c r="AEQ39" s="253"/>
      <c r="AER39" s="253"/>
      <c r="AES39" s="253"/>
      <c r="AET39" s="253"/>
      <c r="AEU39" s="253"/>
      <c r="AEV39" s="253"/>
      <c r="AEW39" s="253"/>
      <c r="AEX39" s="253"/>
      <c r="AEY39" s="253"/>
      <c r="AEZ39" s="253"/>
      <c r="AFA39" s="253"/>
      <c r="AFB39" s="253"/>
      <c r="AFC39" s="253"/>
      <c r="AFD39" s="253"/>
      <c r="AFE39" s="253"/>
      <c r="AFF39" s="253"/>
      <c r="AFG39" s="253"/>
      <c r="AFH39" s="253"/>
      <c r="AFI39" s="253"/>
      <c r="AFJ39" s="253"/>
      <c r="AFK39" s="253"/>
      <c r="AFL39" s="253"/>
      <c r="AFM39" s="253"/>
      <c r="AFN39" s="253"/>
      <c r="AFO39" s="253"/>
      <c r="AFP39" s="253"/>
      <c r="AFQ39" s="253"/>
      <c r="AFR39" s="253"/>
      <c r="AFS39" s="253"/>
      <c r="AFT39" s="253"/>
      <c r="AFU39" s="253"/>
      <c r="AFV39" s="253"/>
      <c r="AFW39" s="253"/>
      <c r="AFX39" s="253"/>
      <c r="AFY39" s="253"/>
      <c r="AFZ39" s="253"/>
      <c r="AGA39" s="253"/>
      <c r="AGB39" s="253"/>
      <c r="AGC39" s="253"/>
      <c r="AGD39" s="253"/>
      <c r="AGE39" s="253"/>
      <c r="AGF39" s="253"/>
      <c r="AGG39" s="253"/>
      <c r="AGH39" s="253"/>
      <c r="AGI39" s="253"/>
      <c r="AGJ39" s="253"/>
      <c r="AGK39" s="253"/>
      <c r="AGL39" s="253"/>
      <c r="AGM39" s="253"/>
      <c r="AGN39" s="253"/>
      <c r="AGO39" s="253"/>
      <c r="AGP39" s="253"/>
      <c r="AGQ39" s="253"/>
      <c r="AGR39" s="253"/>
      <c r="AGS39" s="253"/>
      <c r="AGT39" s="253"/>
      <c r="AGU39" s="253"/>
      <c r="AGV39" s="253"/>
      <c r="AGW39" s="253"/>
      <c r="AGX39" s="253"/>
      <c r="AGY39" s="253"/>
      <c r="AGZ39" s="253"/>
      <c r="AHA39" s="253"/>
      <c r="AHB39" s="253"/>
      <c r="AHC39" s="253"/>
      <c r="AHD39" s="253"/>
      <c r="AHE39" s="253"/>
      <c r="AHF39" s="253"/>
      <c r="AHG39" s="253"/>
      <c r="AHH39" s="253"/>
      <c r="AHI39" s="253"/>
      <c r="AHJ39" s="253"/>
      <c r="AHK39" s="253"/>
      <c r="AHL39" s="253"/>
      <c r="AHM39" s="253"/>
      <c r="AHN39" s="253"/>
      <c r="AHO39" s="253"/>
      <c r="AHP39" s="253"/>
      <c r="AHQ39" s="253"/>
      <c r="AHR39" s="253"/>
      <c r="AHS39" s="253"/>
      <c r="AHT39" s="253"/>
      <c r="AHU39" s="253"/>
      <c r="AHV39" s="253"/>
      <c r="AHW39" s="253"/>
      <c r="AHX39" s="253"/>
      <c r="AHY39" s="253"/>
      <c r="AHZ39" s="253"/>
      <c r="AIA39" s="253"/>
      <c r="AIB39" s="253"/>
      <c r="AIC39" s="253"/>
      <c r="AID39" s="253"/>
      <c r="AIE39" s="253"/>
      <c r="AIF39" s="253"/>
      <c r="AIG39" s="253"/>
      <c r="AIH39" s="253"/>
      <c r="AII39" s="253"/>
      <c r="AIJ39" s="253"/>
      <c r="AIK39" s="253"/>
      <c r="AIL39" s="253"/>
      <c r="AIM39" s="253"/>
      <c r="AIN39" s="253"/>
      <c r="AIO39" s="253"/>
      <c r="AIP39" s="253"/>
      <c r="AIQ39" s="253"/>
      <c r="AIR39" s="253"/>
      <c r="AIS39" s="253"/>
      <c r="AIT39" s="253"/>
      <c r="AIU39" s="253"/>
      <c r="AIV39" s="253"/>
      <c r="AIW39" s="253"/>
      <c r="AIX39" s="253"/>
      <c r="AIY39" s="253"/>
      <c r="AIZ39" s="253"/>
      <c r="AJA39" s="253"/>
      <c r="AJB39" s="253"/>
      <c r="AJC39" s="253"/>
      <c r="AJD39" s="253"/>
      <c r="AJE39" s="253"/>
      <c r="AJF39" s="253"/>
      <c r="AJG39" s="253"/>
      <c r="AJH39" s="253"/>
      <c r="AJI39" s="253"/>
      <c r="AJJ39" s="253"/>
      <c r="AJK39" s="253"/>
      <c r="AJL39" s="253"/>
      <c r="AJM39" s="253"/>
      <c r="AJN39" s="253"/>
      <c r="AJO39" s="253"/>
      <c r="AJP39" s="253"/>
      <c r="AJQ39" s="253"/>
      <c r="AJR39" s="253"/>
      <c r="AJS39" s="253"/>
      <c r="AJT39" s="253"/>
      <c r="AJU39" s="253"/>
      <c r="AJV39" s="253"/>
      <c r="AJW39" s="253"/>
      <c r="AJX39" s="253"/>
      <c r="AJY39" s="253"/>
      <c r="AJZ39" s="253"/>
      <c r="AKA39" s="253"/>
      <c r="AKB39" s="253"/>
      <c r="AKC39" s="253"/>
      <c r="AKD39" s="253"/>
      <c r="AKE39" s="253"/>
      <c r="AKF39" s="253"/>
      <c r="AKG39" s="253"/>
      <c r="AKH39" s="253"/>
      <c r="AKI39" s="253"/>
      <c r="AKJ39" s="253"/>
      <c r="AKK39" s="253"/>
      <c r="AKL39" s="253"/>
      <c r="AKM39" s="253"/>
      <c r="AKN39" s="253"/>
      <c r="AKO39" s="253"/>
      <c r="AKP39" s="253"/>
      <c r="AKQ39" s="253"/>
      <c r="AKR39" s="253"/>
      <c r="AKS39" s="253"/>
      <c r="AKT39" s="253"/>
      <c r="AKU39" s="253"/>
      <c r="AKV39" s="253"/>
      <c r="AKW39" s="253"/>
      <c r="AKX39" s="253"/>
      <c r="AKY39" s="253"/>
      <c r="AKZ39" s="253"/>
      <c r="ALA39" s="253"/>
      <c r="ALB39" s="253"/>
      <c r="ALC39" s="253"/>
      <c r="ALD39" s="253"/>
      <c r="ALE39" s="253"/>
      <c r="ALF39" s="253"/>
      <c r="ALG39" s="253"/>
      <c r="ALH39" s="253"/>
      <c r="ALI39" s="253"/>
      <c r="ALJ39" s="253"/>
      <c r="ALK39" s="253"/>
      <c r="ALL39" s="253"/>
      <c r="ALM39" s="253"/>
      <c r="ALN39" s="253"/>
      <c r="ALO39" s="253"/>
      <c r="ALP39" s="253"/>
      <c r="ALQ39" s="253"/>
      <c r="ALR39" s="253"/>
      <c r="ALS39" s="253"/>
      <c r="ALT39" s="253"/>
      <c r="ALU39" s="253"/>
      <c r="ALV39" s="253"/>
      <c r="ALW39" s="253"/>
      <c r="ALX39" s="253"/>
      <c r="ALY39" s="253"/>
      <c r="ALZ39" s="253"/>
      <c r="AMA39" s="253"/>
      <c r="AMB39" s="253"/>
      <c r="AMC39" s="253"/>
      <c r="AMD39" s="253"/>
      <c r="AME39" s="253"/>
      <c r="AMF39" s="253"/>
      <c r="AMG39" s="253"/>
      <c r="AMH39" s="253"/>
      <c r="AMI39" s="253"/>
      <c r="AMJ39" s="253"/>
    </row>
    <row r="40" customFormat="false" ht="17.25" hidden="false" customHeight="true" outlineLevel="0" collapsed="false">
      <c r="A40" s="281"/>
      <c r="B40" s="282"/>
      <c r="C40" s="283"/>
      <c r="D40" s="284"/>
      <c r="E40" s="284"/>
      <c r="F40" s="282"/>
      <c r="G40" s="282"/>
      <c r="H40" s="282"/>
      <c r="I40" s="282"/>
      <c r="J40" s="282"/>
      <c r="K40" s="282"/>
      <c r="L40" s="282"/>
      <c r="M40" s="282"/>
      <c r="N40" s="282"/>
      <c r="O40" s="285"/>
      <c r="P40" s="253"/>
      <c r="Q40" s="253"/>
      <c r="R40" s="253"/>
      <c r="S40" s="253"/>
      <c r="T40" s="253"/>
      <c r="U40" s="253"/>
      <c r="V40" s="253"/>
      <c r="W40" s="253"/>
      <c r="X40" s="253"/>
      <c r="Y40" s="253"/>
      <c r="Z40" s="253"/>
      <c r="AA40" s="253"/>
      <c r="AB40" s="253"/>
      <c r="AC40" s="253"/>
      <c r="AD40" s="253"/>
      <c r="AE40" s="253"/>
      <c r="AF40" s="253"/>
      <c r="AG40" s="253"/>
      <c r="AH40" s="253"/>
      <c r="AI40" s="253"/>
      <c r="AJ40" s="253"/>
      <c r="AK40" s="253"/>
      <c r="AL40" s="253"/>
      <c r="AM40" s="253"/>
      <c r="AN40" s="253"/>
      <c r="AO40" s="253"/>
      <c r="AP40" s="253"/>
      <c r="AQ40" s="253"/>
      <c r="AR40" s="253"/>
      <c r="AS40" s="253"/>
      <c r="AT40" s="253"/>
      <c r="AU40" s="253"/>
      <c r="AV40" s="253"/>
      <c r="AW40" s="253"/>
      <c r="AX40" s="253"/>
      <c r="AY40" s="253"/>
      <c r="AZ40" s="253"/>
      <c r="BA40" s="253"/>
      <c r="BB40" s="253"/>
      <c r="BC40" s="253"/>
      <c r="BD40" s="253"/>
      <c r="BE40" s="253"/>
      <c r="BF40" s="253"/>
      <c r="BG40" s="253"/>
      <c r="BH40" s="253"/>
      <c r="BI40" s="253"/>
      <c r="BJ40" s="253"/>
      <c r="BK40" s="253"/>
      <c r="BL40" s="253"/>
      <c r="BM40" s="253"/>
      <c r="BN40" s="253"/>
      <c r="BO40" s="253"/>
      <c r="BP40" s="253"/>
      <c r="BQ40" s="253"/>
      <c r="BR40" s="253"/>
      <c r="BS40" s="253"/>
      <c r="BT40" s="253"/>
      <c r="BU40" s="253"/>
      <c r="BV40" s="253"/>
      <c r="BW40" s="253"/>
      <c r="BX40" s="253"/>
      <c r="BY40" s="253"/>
      <c r="BZ40" s="253"/>
      <c r="CA40" s="253"/>
      <c r="CB40" s="253"/>
      <c r="CC40" s="253"/>
      <c r="CD40" s="253"/>
      <c r="CE40" s="253"/>
      <c r="CF40" s="253"/>
      <c r="CG40" s="253"/>
      <c r="CH40" s="253"/>
      <c r="CI40" s="253"/>
      <c r="CJ40" s="253"/>
      <c r="CK40" s="253"/>
      <c r="CL40" s="253"/>
      <c r="CM40" s="253"/>
      <c r="CN40" s="253"/>
      <c r="CO40" s="253"/>
      <c r="CP40" s="253"/>
      <c r="CQ40" s="253"/>
      <c r="CR40" s="253"/>
      <c r="CS40" s="253"/>
      <c r="CT40" s="253"/>
      <c r="CU40" s="253"/>
      <c r="CV40" s="253"/>
      <c r="CW40" s="253"/>
      <c r="CX40" s="253"/>
      <c r="CY40" s="253"/>
      <c r="CZ40" s="253"/>
      <c r="DA40" s="253"/>
      <c r="DB40" s="253"/>
      <c r="DC40" s="253"/>
      <c r="DD40" s="253"/>
      <c r="DE40" s="253"/>
      <c r="DF40" s="253"/>
      <c r="DG40" s="253"/>
      <c r="DH40" s="253"/>
      <c r="DI40" s="253"/>
      <c r="DJ40" s="253"/>
      <c r="DK40" s="253"/>
      <c r="DL40" s="253"/>
      <c r="DM40" s="253"/>
      <c r="DN40" s="253"/>
      <c r="DO40" s="253"/>
      <c r="DP40" s="253"/>
      <c r="DQ40" s="253"/>
      <c r="DR40" s="253"/>
      <c r="DS40" s="253"/>
      <c r="DT40" s="253"/>
      <c r="DU40" s="253"/>
      <c r="DV40" s="253"/>
      <c r="DW40" s="253"/>
      <c r="DX40" s="253"/>
      <c r="DY40" s="253"/>
      <c r="DZ40" s="253"/>
      <c r="EA40" s="253"/>
      <c r="EB40" s="253"/>
      <c r="EC40" s="253"/>
      <c r="ED40" s="253"/>
      <c r="EE40" s="253"/>
      <c r="EF40" s="253"/>
      <c r="EG40" s="253"/>
      <c r="EH40" s="253"/>
      <c r="EI40" s="253"/>
      <c r="EJ40" s="253"/>
      <c r="EK40" s="253"/>
      <c r="EL40" s="253"/>
      <c r="EM40" s="253"/>
      <c r="EN40" s="253"/>
      <c r="EO40" s="253"/>
      <c r="EP40" s="253"/>
      <c r="EQ40" s="253"/>
      <c r="ER40" s="253"/>
      <c r="ES40" s="253"/>
      <c r="ET40" s="253"/>
      <c r="EU40" s="253"/>
      <c r="EV40" s="253"/>
      <c r="EW40" s="253"/>
      <c r="EX40" s="253"/>
      <c r="EY40" s="253"/>
      <c r="EZ40" s="253"/>
      <c r="FA40" s="253"/>
      <c r="FB40" s="253"/>
      <c r="FC40" s="253"/>
      <c r="FD40" s="253"/>
      <c r="FE40" s="253"/>
      <c r="FF40" s="253"/>
      <c r="FG40" s="253"/>
      <c r="FH40" s="253"/>
      <c r="FI40" s="253"/>
      <c r="FJ40" s="253"/>
      <c r="FK40" s="253"/>
      <c r="FL40" s="253"/>
      <c r="FM40" s="253"/>
      <c r="FN40" s="253"/>
      <c r="FO40" s="253"/>
      <c r="FP40" s="253"/>
      <c r="FQ40" s="253"/>
      <c r="FR40" s="253"/>
      <c r="FS40" s="253"/>
      <c r="FT40" s="253"/>
      <c r="FU40" s="253"/>
      <c r="FV40" s="253"/>
      <c r="FW40" s="253"/>
      <c r="FX40" s="253"/>
      <c r="FY40" s="253"/>
      <c r="FZ40" s="253"/>
      <c r="GA40" s="253"/>
      <c r="GB40" s="253"/>
      <c r="GC40" s="253"/>
      <c r="GD40" s="253"/>
      <c r="GE40" s="253"/>
      <c r="GF40" s="253"/>
      <c r="GG40" s="253"/>
      <c r="GH40" s="253"/>
      <c r="GI40" s="253"/>
      <c r="GJ40" s="253"/>
      <c r="GK40" s="253"/>
      <c r="GL40" s="253"/>
      <c r="GM40" s="253"/>
      <c r="GN40" s="253"/>
      <c r="GO40" s="253"/>
      <c r="GP40" s="253"/>
      <c r="GQ40" s="253"/>
      <c r="GR40" s="253"/>
      <c r="GS40" s="253"/>
      <c r="GT40" s="253"/>
      <c r="GU40" s="253"/>
      <c r="GV40" s="253"/>
      <c r="GW40" s="253"/>
      <c r="GX40" s="253"/>
      <c r="GY40" s="253"/>
      <c r="GZ40" s="253"/>
      <c r="HA40" s="253"/>
      <c r="HB40" s="253"/>
      <c r="HC40" s="253"/>
      <c r="HD40" s="253"/>
      <c r="HE40" s="253"/>
      <c r="HF40" s="253"/>
      <c r="HG40" s="253"/>
      <c r="HH40" s="253"/>
      <c r="HI40" s="253"/>
      <c r="HJ40" s="253"/>
      <c r="HK40" s="253"/>
      <c r="HL40" s="253"/>
      <c r="HM40" s="253"/>
      <c r="HN40" s="253"/>
      <c r="HO40" s="253"/>
      <c r="HP40" s="253"/>
      <c r="HQ40" s="253"/>
      <c r="HR40" s="253"/>
      <c r="HS40" s="253"/>
      <c r="HT40" s="253"/>
      <c r="HU40" s="253"/>
      <c r="HV40" s="253"/>
      <c r="HW40" s="253"/>
      <c r="HX40" s="253"/>
      <c r="HY40" s="253"/>
      <c r="HZ40" s="253"/>
      <c r="IA40" s="253"/>
      <c r="IB40" s="253"/>
      <c r="IC40" s="253"/>
      <c r="ID40" s="253"/>
      <c r="IE40" s="253"/>
      <c r="IF40" s="253"/>
      <c r="IG40" s="253"/>
      <c r="IH40" s="253"/>
      <c r="II40" s="253"/>
      <c r="IJ40" s="253"/>
      <c r="IK40" s="253"/>
      <c r="IL40" s="253"/>
      <c r="IM40" s="253"/>
      <c r="IN40" s="253"/>
      <c r="IO40" s="253"/>
      <c r="IP40" s="253"/>
      <c r="IQ40" s="253"/>
      <c r="IR40" s="253"/>
      <c r="IS40" s="253"/>
      <c r="IT40" s="253"/>
      <c r="IU40" s="253"/>
      <c r="IV40" s="253"/>
      <c r="IW40" s="253"/>
      <c r="IX40" s="253"/>
      <c r="IY40" s="253"/>
      <c r="IZ40" s="253"/>
      <c r="JA40" s="253"/>
      <c r="JB40" s="253"/>
      <c r="JC40" s="253"/>
      <c r="JD40" s="253"/>
      <c r="JE40" s="253"/>
      <c r="JF40" s="253"/>
      <c r="JG40" s="253"/>
      <c r="JH40" s="253"/>
      <c r="JI40" s="253"/>
      <c r="JJ40" s="253"/>
      <c r="JK40" s="253"/>
      <c r="JL40" s="253"/>
      <c r="JM40" s="253"/>
      <c r="JN40" s="253"/>
      <c r="JO40" s="253"/>
      <c r="JP40" s="253"/>
      <c r="JQ40" s="253"/>
      <c r="JR40" s="253"/>
      <c r="JS40" s="253"/>
      <c r="JT40" s="253"/>
      <c r="JU40" s="253"/>
      <c r="JV40" s="253"/>
      <c r="JW40" s="253"/>
      <c r="JX40" s="253"/>
      <c r="JY40" s="253"/>
      <c r="JZ40" s="253"/>
      <c r="KA40" s="253"/>
      <c r="KB40" s="253"/>
      <c r="KC40" s="253"/>
      <c r="KD40" s="253"/>
      <c r="KE40" s="253"/>
      <c r="KF40" s="253"/>
      <c r="KG40" s="253"/>
      <c r="KH40" s="253"/>
      <c r="KI40" s="253"/>
      <c r="KJ40" s="253"/>
      <c r="KK40" s="253"/>
      <c r="KL40" s="253"/>
      <c r="KM40" s="253"/>
      <c r="KN40" s="253"/>
      <c r="KO40" s="253"/>
      <c r="KP40" s="253"/>
      <c r="KQ40" s="253"/>
      <c r="KR40" s="253"/>
      <c r="KS40" s="253"/>
      <c r="KT40" s="253"/>
      <c r="KU40" s="253"/>
      <c r="KV40" s="253"/>
      <c r="KW40" s="253"/>
      <c r="KX40" s="253"/>
      <c r="KY40" s="253"/>
      <c r="KZ40" s="253"/>
      <c r="LA40" s="253"/>
      <c r="LB40" s="253"/>
      <c r="LC40" s="253"/>
      <c r="LD40" s="253"/>
      <c r="LE40" s="253"/>
      <c r="LF40" s="253"/>
      <c r="LG40" s="253"/>
      <c r="LH40" s="253"/>
      <c r="LI40" s="253"/>
      <c r="LJ40" s="253"/>
      <c r="LK40" s="253"/>
      <c r="LL40" s="253"/>
      <c r="LM40" s="253"/>
      <c r="LN40" s="253"/>
      <c r="LO40" s="253"/>
      <c r="LP40" s="253"/>
      <c r="LQ40" s="253"/>
      <c r="LR40" s="253"/>
      <c r="LS40" s="253"/>
      <c r="LT40" s="253"/>
      <c r="LU40" s="253"/>
      <c r="LV40" s="253"/>
      <c r="LW40" s="253"/>
      <c r="LX40" s="253"/>
      <c r="LY40" s="253"/>
      <c r="LZ40" s="253"/>
      <c r="MA40" s="253"/>
      <c r="MB40" s="253"/>
      <c r="MC40" s="253"/>
      <c r="MD40" s="253"/>
      <c r="ME40" s="253"/>
      <c r="MF40" s="253"/>
      <c r="MG40" s="253"/>
      <c r="MH40" s="253"/>
      <c r="MI40" s="253"/>
      <c r="MJ40" s="253"/>
      <c r="MK40" s="253"/>
      <c r="ML40" s="253"/>
      <c r="MM40" s="253"/>
      <c r="MN40" s="253"/>
      <c r="MO40" s="253"/>
      <c r="MP40" s="253"/>
      <c r="MQ40" s="253"/>
      <c r="MR40" s="253"/>
      <c r="MS40" s="253"/>
      <c r="MT40" s="253"/>
      <c r="MU40" s="253"/>
      <c r="MV40" s="253"/>
      <c r="MW40" s="253"/>
      <c r="MX40" s="253"/>
      <c r="MY40" s="253"/>
      <c r="MZ40" s="253"/>
      <c r="NA40" s="253"/>
      <c r="NB40" s="253"/>
      <c r="NC40" s="253"/>
      <c r="ND40" s="253"/>
      <c r="NE40" s="253"/>
      <c r="NF40" s="253"/>
      <c r="NG40" s="253"/>
      <c r="NH40" s="253"/>
      <c r="NI40" s="253"/>
      <c r="NJ40" s="253"/>
      <c r="NK40" s="253"/>
      <c r="NL40" s="253"/>
      <c r="NM40" s="253"/>
      <c r="NN40" s="253"/>
      <c r="NO40" s="253"/>
      <c r="NP40" s="253"/>
      <c r="NQ40" s="253"/>
      <c r="NR40" s="253"/>
      <c r="NS40" s="253"/>
      <c r="NT40" s="253"/>
      <c r="NU40" s="253"/>
      <c r="NV40" s="253"/>
      <c r="NW40" s="253"/>
      <c r="NX40" s="253"/>
      <c r="NY40" s="253"/>
      <c r="NZ40" s="253"/>
      <c r="OA40" s="253"/>
      <c r="OB40" s="253"/>
      <c r="OC40" s="253"/>
      <c r="OD40" s="253"/>
      <c r="OE40" s="253"/>
      <c r="OF40" s="253"/>
      <c r="OG40" s="253"/>
      <c r="OH40" s="253"/>
      <c r="OI40" s="253"/>
      <c r="OJ40" s="253"/>
      <c r="OK40" s="253"/>
      <c r="OL40" s="253"/>
      <c r="OM40" s="253"/>
      <c r="ON40" s="253"/>
      <c r="OO40" s="253"/>
      <c r="OP40" s="253"/>
      <c r="OQ40" s="253"/>
      <c r="OR40" s="253"/>
      <c r="OS40" s="253"/>
      <c r="OT40" s="253"/>
      <c r="OU40" s="253"/>
      <c r="OV40" s="253"/>
      <c r="OW40" s="253"/>
      <c r="OX40" s="253"/>
      <c r="OY40" s="253"/>
      <c r="OZ40" s="253"/>
      <c r="PA40" s="253"/>
      <c r="PB40" s="253"/>
      <c r="PC40" s="253"/>
      <c r="PD40" s="253"/>
      <c r="PE40" s="253"/>
      <c r="PF40" s="253"/>
      <c r="PG40" s="253"/>
      <c r="PH40" s="253"/>
      <c r="PI40" s="253"/>
      <c r="PJ40" s="253"/>
      <c r="PK40" s="253"/>
      <c r="PL40" s="253"/>
      <c r="PM40" s="253"/>
      <c r="PN40" s="253"/>
      <c r="PO40" s="253"/>
      <c r="PP40" s="253"/>
      <c r="PQ40" s="253"/>
      <c r="PR40" s="253"/>
      <c r="PS40" s="253"/>
      <c r="PT40" s="253"/>
      <c r="PU40" s="253"/>
      <c r="PV40" s="253"/>
      <c r="PW40" s="253"/>
      <c r="PX40" s="253"/>
      <c r="PY40" s="253"/>
      <c r="PZ40" s="253"/>
      <c r="QA40" s="253"/>
      <c r="QB40" s="253"/>
      <c r="QC40" s="253"/>
      <c r="QD40" s="253"/>
      <c r="QE40" s="253"/>
      <c r="QF40" s="253"/>
      <c r="QG40" s="253"/>
      <c r="QH40" s="253"/>
      <c r="QI40" s="253"/>
      <c r="QJ40" s="253"/>
      <c r="QK40" s="253"/>
      <c r="QL40" s="253"/>
      <c r="QM40" s="253"/>
      <c r="QN40" s="253"/>
      <c r="QO40" s="253"/>
      <c r="QP40" s="253"/>
      <c r="QQ40" s="253"/>
      <c r="QR40" s="253"/>
      <c r="QS40" s="253"/>
      <c r="QT40" s="253"/>
      <c r="QU40" s="253"/>
      <c r="QV40" s="253"/>
      <c r="QW40" s="253"/>
      <c r="QX40" s="253"/>
      <c r="QY40" s="253"/>
      <c r="QZ40" s="253"/>
      <c r="RA40" s="253"/>
      <c r="RB40" s="253"/>
      <c r="RC40" s="253"/>
      <c r="RD40" s="253"/>
      <c r="RE40" s="253"/>
      <c r="RF40" s="253"/>
      <c r="RG40" s="253"/>
      <c r="RH40" s="253"/>
      <c r="RI40" s="253"/>
      <c r="RJ40" s="253"/>
      <c r="RK40" s="253"/>
      <c r="RL40" s="253"/>
      <c r="RM40" s="253"/>
      <c r="RN40" s="253"/>
      <c r="RO40" s="253"/>
      <c r="RP40" s="253"/>
      <c r="RQ40" s="253"/>
      <c r="RR40" s="253"/>
      <c r="RS40" s="253"/>
      <c r="RT40" s="253"/>
      <c r="RU40" s="253"/>
      <c r="RV40" s="253"/>
      <c r="RW40" s="253"/>
      <c r="RX40" s="253"/>
      <c r="RY40" s="253"/>
      <c r="RZ40" s="253"/>
      <c r="SA40" s="253"/>
      <c r="SB40" s="253"/>
      <c r="SC40" s="253"/>
      <c r="SD40" s="253"/>
      <c r="SE40" s="253"/>
      <c r="SF40" s="253"/>
      <c r="SG40" s="253"/>
      <c r="SH40" s="253"/>
      <c r="SI40" s="253"/>
      <c r="SJ40" s="253"/>
      <c r="SK40" s="253"/>
      <c r="SL40" s="253"/>
      <c r="SM40" s="253"/>
      <c r="SN40" s="253"/>
      <c r="SO40" s="253"/>
      <c r="SP40" s="253"/>
      <c r="SQ40" s="253"/>
      <c r="SR40" s="253"/>
      <c r="SS40" s="253"/>
      <c r="ST40" s="253"/>
      <c r="SU40" s="253"/>
      <c r="SV40" s="253"/>
      <c r="SW40" s="253"/>
      <c r="SX40" s="253"/>
      <c r="SY40" s="253"/>
      <c r="SZ40" s="253"/>
      <c r="TA40" s="253"/>
      <c r="TB40" s="253"/>
      <c r="TC40" s="253"/>
      <c r="TD40" s="253"/>
      <c r="TE40" s="253"/>
      <c r="TF40" s="253"/>
      <c r="TG40" s="253"/>
      <c r="TH40" s="253"/>
      <c r="TI40" s="253"/>
      <c r="TJ40" s="253"/>
      <c r="TK40" s="253"/>
      <c r="TL40" s="253"/>
      <c r="TM40" s="253"/>
      <c r="TN40" s="253"/>
      <c r="TO40" s="253"/>
      <c r="TP40" s="253"/>
      <c r="TQ40" s="253"/>
      <c r="TR40" s="253"/>
      <c r="TS40" s="253"/>
      <c r="TT40" s="253"/>
      <c r="TU40" s="253"/>
      <c r="TV40" s="253"/>
      <c r="TW40" s="253"/>
      <c r="TX40" s="253"/>
      <c r="TY40" s="253"/>
      <c r="TZ40" s="253"/>
      <c r="UA40" s="253"/>
      <c r="UB40" s="253"/>
      <c r="UC40" s="253"/>
      <c r="UD40" s="253"/>
      <c r="UE40" s="253"/>
      <c r="UF40" s="253"/>
      <c r="UG40" s="253"/>
      <c r="UH40" s="253"/>
      <c r="UI40" s="253"/>
      <c r="UJ40" s="253"/>
      <c r="UK40" s="253"/>
      <c r="UL40" s="253"/>
      <c r="UM40" s="253"/>
      <c r="UN40" s="253"/>
      <c r="UO40" s="253"/>
      <c r="UP40" s="253"/>
      <c r="UQ40" s="253"/>
      <c r="UR40" s="253"/>
      <c r="US40" s="253"/>
      <c r="UT40" s="253"/>
      <c r="UU40" s="253"/>
      <c r="UV40" s="253"/>
      <c r="UW40" s="253"/>
      <c r="UX40" s="253"/>
      <c r="UY40" s="253"/>
      <c r="UZ40" s="253"/>
      <c r="VA40" s="253"/>
      <c r="VB40" s="253"/>
      <c r="VC40" s="253"/>
      <c r="VD40" s="253"/>
      <c r="VE40" s="253"/>
      <c r="VF40" s="253"/>
      <c r="VG40" s="253"/>
      <c r="VH40" s="253"/>
      <c r="VI40" s="253"/>
      <c r="VJ40" s="253"/>
      <c r="VK40" s="253"/>
      <c r="VL40" s="253"/>
      <c r="VM40" s="253"/>
      <c r="VN40" s="253"/>
      <c r="VO40" s="253"/>
      <c r="VP40" s="253"/>
      <c r="VQ40" s="253"/>
      <c r="VR40" s="253"/>
      <c r="VS40" s="253"/>
      <c r="VT40" s="253"/>
      <c r="VU40" s="253"/>
      <c r="VV40" s="253"/>
      <c r="VW40" s="253"/>
      <c r="VX40" s="253"/>
      <c r="VY40" s="253"/>
      <c r="VZ40" s="253"/>
      <c r="WA40" s="253"/>
      <c r="WB40" s="253"/>
      <c r="WC40" s="253"/>
      <c r="WD40" s="253"/>
      <c r="WE40" s="253"/>
      <c r="WF40" s="253"/>
      <c r="WG40" s="253"/>
      <c r="WH40" s="253"/>
      <c r="WI40" s="253"/>
      <c r="WJ40" s="253"/>
      <c r="WK40" s="253"/>
      <c r="WL40" s="253"/>
      <c r="WM40" s="253"/>
      <c r="WN40" s="253"/>
      <c r="WO40" s="253"/>
      <c r="WP40" s="253"/>
      <c r="WQ40" s="253"/>
      <c r="WR40" s="253"/>
      <c r="WS40" s="253"/>
      <c r="WT40" s="253"/>
      <c r="WU40" s="253"/>
      <c r="WV40" s="253"/>
      <c r="WW40" s="253"/>
      <c r="WX40" s="253"/>
      <c r="WY40" s="253"/>
      <c r="WZ40" s="253"/>
      <c r="XA40" s="253"/>
      <c r="XB40" s="253"/>
      <c r="XC40" s="253"/>
      <c r="XD40" s="253"/>
      <c r="XE40" s="253"/>
      <c r="XF40" s="253"/>
      <c r="XG40" s="253"/>
      <c r="XH40" s="253"/>
      <c r="XI40" s="253"/>
      <c r="XJ40" s="253"/>
      <c r="XK40" s="253"/>
      <c r="XL40" s="253"/>
      <c r="XM40" s="253"/>
      <c r="XN40" s="253"/>
      <c r="XO40" s="253"/>
      <c r="XP40" s="253"/>
      <c r="XQ40" s="253"/>
      <c r="XR40" s="253"/>
      <c r="XS40" s="253"/>
      <c r="XT40" s="253"/>
      <c r="XU40" s="253"/>
      <c r="XV40" s="253"/>
      <c r="XW40" s="253"/>
      <c r="XX40" s="253"/>
      <c r="XY40" s="253"/>
      <c r="XZ40" s="253"/>
      <c r="YA40" s="253"/>
      <c r="YB40" s="253"/>
      <c r="YC40" s="253"/>
      <c r="YD40" s="253"/>
      <c r="YE40" s="253"/>
      <c r="YF40" s="253"/>
      <c r="YG40" s="253"/>
      <c r="YH40" s="253"/>
      <c r="YI40" s="253"/>
      <c r="YJ40" s="253"/>
      <c r="YK40" s="253"/>
      <c r="YL40" s="253"/>
      <c r="YM40" s="253"/>
      <c r="YN40" s="253"/>
      <c r="YO40" s="253"/>
      <c r="YP40" s="253"/>
      <c r="YQ40" s="253"/>
      <c r="YR40" s="253"/>
      <c r="YS40" s="253"/>
      <c r="YT40" s="253"/>
      <c r="YU40" s="253"/>
      <c r="YV40" s="253"/>
      <c r="YW40" s="253"/>
      <c r="YX40" s="253"/>
      <c r="YY40" s="253"/>
      <c r="YZ40" s="253"/>
      <c r="ZA40" s="253"/>
      <c r="ZB40" s="253"/>
      <c r="ZC40" s="253"/>
      <c r="ZD40" s="253"/>
      <c r="ZE40" s="253"/>
      <c r="ZF40" s="253"/>
      <c r="ZG40" s="253"/>
      <c r="ZH40" s="253"/>
      <c r="ZI40" s="253"/>
      <c r="ZJ40" s="253"/>
      <c r="ZK40" s="253"/>
      <c r="ZL40" s="253"/>
      <c r="ZM40" s="253"/>
      <c r="ZN40" s="253"/>
      <c r="ZO40" s="253"/>
      <c r="ZP40" s="253"/>
      <c r="ZQ40" s="253"/>
      <c r="ZR40" s="253"/>
      <c r="ZS40" s="253"/>
      <c r="ZT40" s="253"/>
      <c r="ZU40" s="253"/>
      <c r="ZV40" s="253"/>
      <c r="ZW40" s="253"/>
      <c r="ZX40" s="253"/>
      <c r="ZY40" s="253"/>
      <c r="ZZ40" s="253"/>
      <c r="AAA40" s="253"/>
      <c r="AAB40" s="253"/>
      <c r="AAC40" s="253"/>
      <c r="AAD40" s="253"/>
      <c r="AAE40" s="253"/>
      <c r="AAF40" s="253"/>
      <c r="AAG40" s="253"/>
      <c r="AAH40" s="253"/>
      <c r="AAI40" s="253"/>
      <c r="AAJ40" s="253"/>
      <c r="AAK40" s="253"/>
      <c r="AAL40" s="253"/>
      <c r="AAM40" s="253"/>
      <c r="AAN40" s="253"/>
      <c r="AAO40" s="253"/>
      <c r="AAP40" s="253"/>
      <c r="AAQ40" s="253"/>
      <c r="AAR40" s="253"/>
      <c r="AAS40" s="253"/>
      <c r="AAT40" s="253"/>
      <c r="AAU40" s="253"/>
      <c r="AAV40" s="253"/>
      <c r="AAW40" s="253"/>
      <c r="AAX40" s="253"/>
      <c r="AAY40" s="253"/>
      <c r="AAZ40" s="253"/>
      <c r="ABA40" s="253"/>
      <c r="ABB40" s="253"/>
      <c r="ABC40" s="253"/>
      <c r="ABD40" s="253"/>
      <c r="ABE40" s="253"/>
      <c r="ABF40" s="253"/>
      <c r="ABG40" s="253"/>
      <c r="ABH40" s="253"/>
      <c r="ABI40" s="253"/>
      <c r="ABJ40" s="253"/>
      <c r="ABK40" s="253"/>
      <c r="ABL40" s="253"/>
      <c r="ABM40" s="253"/>
      <c r="ABN40" s="253"/>
      <c r="ABO40" s="253"/>
      <c r="ABP40" s="253"/>
      <c r="ABQ40" s="253"/>
      <c r="ABR40" s="253"/>
      <c r="ABS40" s="253"/>
      <c r="ABT40" s="253"/>
      <c r="ABU40" s="253"/>
      <c r="ABV40" s="253"/>
      <c r="ABW40" s="253"/>
      <c r="ABX40" s="253"/>
      <c r="ABY40" s="253"/>
      <c r="ABZ40" s="253"/>
      <c r="ACA40" s="253"/>
      <c r="ACB40" s="253"/>
      <c r="ACC40" s="253"/>
      <c r="ACD40" s="253"/>
      <c r="ACE40" s="253"/>
      <c r="ACF40" s="253"/>
      <c r="ACG40" s="253"/>
      <c r="ACH40" s="253"/>
      <c r="ACI40" s="253"/>
      <c r="ACJ40" s="253"/>
      <c r="ACK40" s="253"/>
      <c r="ACL40" s="253"/>
      <c r="ACM40" s="253"/>
      <c r="ACN40" s="253"/>
      <c r="ACO40" s="253"/>
      <c r="ACP40" s="253"/>
      <c r="ACQ40" s="253"/>
      <c r="ACR40" s="253"/>
      <c r="ACS40" s="253"/>
      <c r="ACT40" s="253"/>
      <c r="ACU40" s="253"/>
      <c r="ACV40" s="253"/>
      <c r="ACW40" s="253"/>
      <c r="ACX40" s="253"/>
      <c r="ACY40" s="253"/>
      <c r="ACZ40" s="253"/>
      <c r="ADA40" s="253"/>
      <c r="ADB40" s="253"/>
      <c r="ADC40" s="253"/>
      <c r="ADD40" s="253"/>
      <c r="ADE40" s="253"/>
      <c r="ADF40" s="253"/>
      <c r="ADG40" s="253"/>
      <c r="ADH40" s="253"/>
      <c r="ADI40" s="253"/>
      <c r="ADJ40" s="253"/>
      <c r="ADK40" s="253"/>
      <c r="ADL40" s="253"/>
      <c r="ADM40" s="253"/>
      <c r="ADN40" s="253"/>
      <c r="ADO40" s="253"/>
      <c r="ADP40" s="253"/>
      <c r="ADQ40" s="253"/>
      <c r="ADR40" s="253"/>
      <c r="ADS40" s="253"/>
      <c r="ADT40" s="253"/>
      <c r="ADU40" s="253"/>
      <c r="ADV40" s="253"/>
      <c r="ADW40" s="253"/>
      <c r="ADX40" s="253"/>
      <c r="ADY40" s="253"/>
      <c r="ADZ40" s="253"/>
      <c r="AEA40" s="253"/>
      <c r="AEB40" s="253"/>
      <c r="AEC40" s="253"/>
      <c r="AED40" s="253"/>
      <c r="AEE40" s="253"/>
      <c r="AEF40" s="253"/>
      <c r="AEG40" s="253"/>
      <c r="AEH40" s="253"/>
      <c r="AEI40" s="253"/>
      <c r="AEJ40" s="253"/>
      <c r="AEK40" s="253"/>
      <c r="AEL40" s="253"/>
      <c r="AEM40" s="253"/>
      <c r="AEN40" s="253"/>
      <c r="AEO40" s="253"/>
      <c r="AEP40" s="253"/>
      <c r="AEQ40" s="253"/>
      <c r="AER40" s="253"/>
      <c r="AES40" s="253"/>
      <c r="AET40" s="253"/>
      <c r="AEU40" s="253"/>
      <c r="AEV40" s="253"/>
      <c r="AEW40" s="253"/>
      <c r="AEX40" s="253"/>
      <c r="AEY40" s="253"/>
      <c r="AEZ40" s="253"/>
      <c r="AFA40" s="253"/>
      <c r="AFB40" s="253"/>
      <c r="AFC40" s="253"/>
      <c r="AFD40" s="253"/>
      <c r="AFE40" s="253"/>
      <c r="AFF40" s="253"/>
      <c r="AFG40" s="253"/>
      <c r="AFH40" s="253"/>
      <c r="AFI40" s="253"/>
      <c r="AFJ40" s="253"/>
      <c r="AFK40" s="253"/>
      <c r="AFL40" s="253"/>
      <c r="AFM40" s="253"/>
      <c r="AFN40" s="253"/>
      <c r="AFO40" s="253"/>
      <c r="AFP40" s="253"/>
      <c r="AFQ40" s="253"/>
      <c r="AFR40" s="253"/>
      <c r="AFS40" s="253"/>
      <c r="AFT40" s="253"/>
      <c r="AFU40" s="253"/>
      <c r="AFV40" s="253"/>
      <c r="AFW40" s="253"/>
      <c r="AFX40" s="253"/>
      <c r="AFY40" s="253"/>
      <c r="AFZ40" s="253"/>
      <c r="AGA40" s="253"/>
      <c r="AGB40" s="253"/>
      <c r="AGC40" s="253"/>
      <c r="AGD40" s="253"/>
      <c r="AGE40" s="253"/>
      <c r="AGF40" s="253"/>
      <c r="AGG40" s="253"/>
      <c r="AGH40" s="253"/>
      <c r="AGI40" s="253"/>
      <c r="AGJ40" s="253"/>
      <c r="AGK40" s="253"/>
      <c r="AGL40" s="253"/>
      <c r="AGM40" s="253"/>
      <c r="AGN40" s="253"/>
      <c r="AGO40" s="253"/>
      <c r="AGP40" s="253"/>
      <c r="AGQ40" s="253"/>
      <c r="AGR40" s="253"/>
      <c r="AGS40" s="253"/>
      <c r="AGT40" s="253"/>
      <c r="AGU40" s="253"/>
      <c r="AGV40" s="253"/>
      <c r="AGW40" s="253"/>
      <c r="AGX40" s="253"/>
      <c r="AGY40" s="253"/>
      <c r="AGZ40" s="253"/>
      <c r="AHA40" s="253"/>
      <c r="AHB40" s="253"/>
      <c r="AHC40" s="253"/>
      <c r="AHD40" s="253"/>
      <c r="AHE40" s="253"/>
      <c r="AHF40" s="253"/>
      <c r="AHG40" s="253"/>
      <c r="AHH40" s="253"/>
      <c r="AHI40" s="253"/>
      <c r="AHJ40" s="253"/>
      <c r="AHK40" s="253"/>
      <c r="AHL40" s="253"/>
      <c r="AHM40" s="253"/>
      <c r="AHN40" s="253"/>
      <c r="AHO40" s="253"/>
      <c r="AHP40" s="253"/>
      <c r="AHQ40" s="253"/>
      <c r="AHR40" s="253"/>
      <c r="AHS40" s="253"/>
      <c r="AHT40" s="253"/>
      <c r="AHU40" s="253"/>
      <c r="AHV40" s="253"/>
      <c r="AHW40" s="253"/>
      <c r="AHX40" s="253"/>
      <c r="AHY40" s="253"/>
      <c r="AHZ40" s="253"/>
      <c r="AIA40" s="253"/>
      <c r="AIB40" s="253"/>
      <c r="AIC40" s="253"/>
      <c r="AID40" s="253"/>
      <c r="AIE40" s="253"/>
      <c r="AIF40" s="253"/>
      <c r="AIG40" s="253"/>
      <c r="AIH40" s="253"/>
      <c r="AII40" s="253"/>
      <c r="AIJ40" s="253"/>
      <c r="AIK40" s="253"/>
      <c r="AIL40" s="253"/>
      <c r="AIM40" s="253"/>
      <c r="AIN40" s="253"/>
      <c r="AIO40" s="253"/>
      <c r="AIP40" s="253"/>
      <c r="AIQ40" s="253"/>
      <c r="AIR40" s="253"/>
      <c r="AIS40" s="253"/>
      <c r="AIT40" s="253"/>
      <c r="AIU40" s="253"/>
      <c r="AIV40" s="253"/>
      <c r="AIW40" s="253"/>
      <c r="AIX40" s="253"/>
      <c r="AIY40" s="253"/>
      <c r="AIZ40" s="253"/>
      <c r="AJA40" s="253"/>
      <c r="AJB40" s="253"/>
      <c r="AJC40" s="253"/>
      <c r="AJD40" s="253"/>
      <c r="AJE40" s="253"/>
      <c r="AJF40" s="253"/>
      <c r="AJG40" s="253"/>
      <c r="AJH40" s="253"/>
      <c r="AJI40" s="253"/>
      <c r="AJJ40" s="253"/>
      <c r="AJK40" s="253"/>
      <c r="AJL40" s="253"/>
      <c r="AJM40" s="253"/>
      <c r="AJN40" s="253"/>
      <c r="AJO40" s="253"/>
      <c r="AJP40" s="253"/>
      <c r="AJQ40" s="253"/>
      <c r="AJR40" s="253"/>
      <c r="AJS40" s="253"/>
      <c r="AJT40" s="253"/>
      <c r="AJU40" s="253"/>
      <c r="AJV40" s="253"/>
      <c r="AJW40" s="253"/>
      <c r="AJX40" s="253"/>
      <c r="AJY40" s="253"/>
      <c r="AJZ40" s="253"/>
      <c r="AKA40" s="253"/>
      <c r="AKB40" s="253"/>
      <c r="AKC40" s="253"/>
      <c r="AKD40" s="253"/>
      <c r="AKE40" s="253"/>
      <c r="AKF40" s="253"/>
      <c r="AKG40" s="253"/>
      <c r="AKH40" s="253"/>
      <c r="AKI40" s="253"/>
      <c r="AKJ40" s="253"/>
      <c r="AKK40" s="253"/>
      <c r="AKL40" s="253"/>
      <c r="AKM40" s="253"/>
      <c r="AKN40" s="253"/>
      <c r="AKO40" s="253"/>
      <c r="AKP40" s="253"/>
      <c r="AKQ40" s="253"/>
      <c r="AKR40" s="253"/>
      <c r="AKS40" s="253"/>
      <c r="AKT40" s="253"/>
      <c r="AKU40" s="253"/>
      <c r="AKV40" s="253"/>
      <c r="AKW40" s="253"/>
      <c r="AKX40" s="253"/>
      <c r="AKY40" s="253"/>
      <c r="AKZ40" s="253"/>
      <c r="ALA40" s="253"/>
      <c r="ALB40" s="253"/>
      <c r="ALC40" s="253"/>
      <c r="ALD40" s="253"/>
      <c r="ALE40" s="253"/>
      <c r="ALF40" s="253"/>
      <c r="ALG40" s="253"/>
      <c r="ALH40" s="253"/>
      <c r="ALI40" s="253"/>
      <c r="ALJ40" s="253"/>
      <c r="ALK40" s="253"/>
      <c r="ALL40" s="253"/>
      <c r="ALM40" s="253"/>
      <c r="ALN40" s="253"/>
      <c r="ALO40" s="253"/>
      <c r="ALP40" s="253"/>
      <c r="ALQ40" s="253"/>
      <c r="ALR40" s="253"/>
      <c r="ALS40" s="253"/>
      <c r="ALT40" s="253"/>
      <c r="ALU40" s="253"/>
      <c r="ALV40" s="253"/>
      <c r="ALW40" s="253"/>
      <c r="ALX40" s="253"/>
      <c r="ALY40" s="253"/>
      <c r="ALZ40" s="253"/>
      <c r="AMA40" s="253"/>
      <c r="AMB40" s="253"/>
      <c r="AMC40" s="253"/>
      <c r="AMD40" s="253"/>
      <c r="AME40" s="253"/>
      <c r="AMF40" s="253"/>
      <c r="AMG40" s="253"/>
      <c r="AMH40" s="253"/>
      <c r="AMI40" s="253"/>
      <c r="AMJ40" s="253"/>
    </row>
  </sheetData>
  <mergeCells count="1">
    <mergeCell ref="C2:D2"/>
  </mergeCells>
  <printOptions headings="false" gridLines="false" gridLinesSet="true" horizontalCentered="false" verticalCentered="false"/>
  <pageMargins left="0.5" right="0.5" top="0.5" bottom="0.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9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51.88"/>
    <col collapsed="false" customWidth="true" hidden="false" outlineLevel="0" max="16" min="2" style="0" width="14.25"/>
    <col collapsed="false" customWidth="true" hidden="false" outlineLevel="0" max="23" min="17" style="0" width="8.63"/>
  </cols>
  <sheetData>
    <row r="1" customFormat="false" ht="18" hidden="false" customHeight="true" outlineLevel="0" collapsed="false">
      <c r="A1" s="286" t="s">
        <v>459</v>
      </c>
      <c r="B1" s="287" t="s">
        <v>460</v>
      </c>
      <c r="C1" s="287" t="n">
        <v>2009</v>
      </c>
      <c r="D1" s="287" t="n">
        <v>2010</v>
      </c>
      <c r="E1" s="287" t="n">
        <v>2011</v>
      </c>
      <c r="F1" s="286" t="n">
        <v>2012</v>
      </c>
      <c r="G1" s="286" t="n">
        <v>2013</v>
      </c>
      <c r="H1" s="286" t="n">
        <v>2014</v>
      </c>
      <c r="I1" s="288" t="n">
        <v>2015</v>
      </c>
      <c r="J1" s="288" t="n">
        <v>2016</v>
      </c>
      <c r="K1" s="288" t="n">
        <v>2017</v>
      </c>
      <c r="L1" s="288" t="n">
        <v>2018</v>
      </c>
      <c r="M1" s="288" t="n">
        <v>2019</v>
      </c>
      <c r="N1" s="288" t="n">
        <v>2020</v>
      </c>
      <c r="O1" s="288" t="n">
        <v>2021</v>
      </c>
      <c r="P1" s="288" t="n">
        <v>2022</v>
      </c>
    </row>
    <row r="2" customFormat="false" ht="18" hidden="false" customHeight="true" outlineLevel="0" collapsed="false">
      <c r="A2" s="289" t="s">
        <v>461</v>
      </c>
      <c r="B2" s="225"/>
      <c r="C2" s="225"/>
      <c r="D2" s="225"/>
      <c r="E2" s="225"/>
      <c r="F2" s="225"/>
      <c r="G2" s="225"/>
      <c r="H2" s="225"/>
      <c r="I2" s="225"/>
      <c r="J2" s="225"/>
      <c r="K2" s="225"/>
      <c r="L2" s="225"/>
      <c r="M2" s="225"/>
      <c r="N2" s="225"/>
      <c r="O2" s="225"/>
      <c r="P2" s="290"/>
      <c r="Q2" s="291"/>
      <c r="R2" s="291"/>
      <c r="S2" s="291"/>
      <c r="T2" s="291"/>
      <c r="U2" s="291"/>
      <c r="V2" s="291"/>
      <c r="W2" s="291"/>
    </row>
    <row r="3" customFormat="false" ht="18" hidden="false" customHeight="true" outlineLevel="0" collapsed="false">
      <c r="A3" s="292" t="s">
        <v>456</v>
      </c>
      <c r="B3" s="293" t="n">
        <v>396350</v>
      </c>
      <c r="C3" s="293" t="n">
        <v>617235</v>
      </c>
      <c r="D3" s="293" t="n">
        <v>1205379</v>
      </c>
      <c r="E3" s="293" t="n">
        <v>6993176</v>
      </c>
      <c r="F3" s="293" t="n">
        <v>2720959</v>
      </c>
      <c r="G3" s="293" t="n">
        <v>3948111</v>
      </c>
      <c r="H3" s="293" t="n">
        <v>-2524682</v>
      </c>
      <c r="I3" s="293" t="n">
        <v>-978063</v>
      </c>
      <c r="J3" s="293" t="n">
        <v>6368717</v>
      </c>
      <c r="K3" s="293" t="n">
        <v>604699</v>
      </c>
      <c r="L3" s="293" t="n">
        <v>3347443</v>
      </c>
      <c r="M3" s="293" t="n">
        <v>3200966</v>
      </c>
      <c r="N3" s="293" t="n">
        <v>532722</v>
      </c>
      <c r="O3" s="293" t="n">
        <v>13614024</v>
      </c>
      <c r="P3" s="294" t="n">
        <v>-4788673</v>
      </c>
    </row>
    <row r="4" customFormat="false" ht="18" hidden="false" customHeight="true" outlineLevel="0" collapsed="false">
      <c r="A4" s="292" t="s">
        <v>462</v>
      </c>
      <c r="B4" s="293"/>
      <c r="C4" s="293"/>
      <c r="D4" s="293"/>
      <c r="E4" s="293"/>
      <c r="F4" s="293"/>
      <c r="G4" s="293"/>
      <c r="H4" s="293"/>
      <c r="I4" s="293"/>
      <c r="J4" s="293"/>
      <c r="K4" s="293"/>
      <c r="L4" s="293"/>
      <c r="M4" s="293"/>
      <c r="N4" s="293"/>
      <c r="O4" s="293"/>
      <c r="P4" s="294"/>
    </row>
    <row r="5" customFormat="false" ht="18" hidden="false" customHeight="true" outlineLevel="0" collapsed="false">
      <c r="A5" s="292" t="s">
        <v>463</v>
      </c>
      <c r="B5" s="293" t="n">
        <v>15898</v>
      </c>
      <c r="C5" s="293" t="n">
        <v>285270</v>
      </c>
      <c r="D5" s="293" t="n">
        <v>430901</v>
      </c>
      <c r="E5" s="293" t="n">
        <v>607170</v>
      </c>
      <c r="F5" s="293" t="n">
        <v>1065143</v>
      </c>
      <c r="G5" s="293" t="n">
        <v>1473483</v>
      </c>
      <c r="H5" s="293" t="n">
        <v>1453818</v>
      </c>
      <c r="I5" s="293" t="n">
        <v>2080534</v>
      </c>
      <c r="J5" s="293" t="n">
        <v>2265143</v>
      </c>
      <c r="K5" s="293" t="n">
        <v>2957153</v>
      </c>
      <c r="L5" s="293" t="n">
        <f aca="false">3012873+290632</f>
        <v>3303505</v>
      </c>
      <c r="M5" s="293" t="n">
        <f aca="false">3411478+319291</f>
        <v>3730769</v>
      </c>
      <c r="N5" s="293" t="n">
        <f aca="false">4205615+363633</f>
        <v>4569248</v>
      </c>
      <c r="O5" s="293" t="n">
        <f aca="false">4560338+238597</f>
        <v>4798935</v>
      </c>
      <c r="P5" s="295" t="n">
        <f aca="false">4872222+2179712</f>
        <v>7051934</v>
      </c>
    </row>
    <row r="6" customFormat="false" ht="18" hidden="false" customHeight="true" outlineLevel="0" collapsed="false">
      <c r="A6" s="292" t="s">
        <v>464</v>
      </c>
      <c r="B6" s="293"/>
      <c r="C6" s="293"/>
      <c r="D6" s="293"/>
      <c r="E6" s="293"/>
      <c r="F6" s="293"/>
      <c r="G6" s="293"/>
      <c r="H6" s="293"/>
      <c r="I6" s="293"/>
      <c r="J6" s="293"/>
      <c r="K6" s="293"/>
      <c r="L6" s="293"/>
      <c r="M6" s="293"/>
      <c r="N6" s="293" t="n">
        <v>41744</v>
      </c>
      <c r="O6" s="293" t="n">
        <v>62490</v>
      </c>
      <c r="P6" s="294"/>
    </row>
    <row r="7" customFormat="false" ht="18" hidden="false" customHeight="true" outlineLevel="0" collapsed="false">
      <c r="A7" s="296" t="s">
        <v>465</v>
      </c>
      <c r="B7" s="293"/>
      <c r="C7" s="293"/>
      <c r="D7" s="293"/>
      <c r="E7" s="293"/>
      <c r="F7" s="293"/>
      <c r="G7" s="293"/>
      <c r="H7" s="293" t="n">
        <v>670656</v>
      </c>
      <c r="I7" s="293" t="n">
        <v>6365</v>
      </c>
      <c r="J7" s="293" t="n">
        <v>-105540</v>
      </c>
      <c r="K7" s="293" t="n">
        <v>1721312</v>
      </c>
      <c r="L7" s="293"/>
      <c r="M7" s="293"/>
      <c r="N7" s="293"/>
      <c r="O7" s="293"/>
      <c r="P7" s="294"/>
    </row>
    <row r="8" customFormat="false" ht="18" hidden="false" customHeight="true" outlineLevel="0" collapsed="false">
      <c r="A8" s="292" t="s">
        <v>466</v>
      </c>
      <c r="B8" s="293"/>
      <c r="C8" s="293" t="n">
        <v>-122</v>
      </c>
      <c r="D8" s="293"/>
      <c r="E8" s="293"/>
      <c r="F8" s="293"/>
      <c r="G8" s="293" t="n">
        <v>321492</v>
      </c>
      <c r="H8" s="293"/>
      <c r="I8" s="293"/>
      <c r="J8" s="293"/>
      <c r="K8" s="293"/>
      <c r="L8" s="293"/>
      <c r="M8" s="293"/>
      <c r="N8" s="293"/>
      <c r="O8" s="293"/>
      <c r="P8" s="295" t="n">
        <v>-77251</v>
      </c>
    </row>
    <row r="9" customFormat="false" ht="18" hidden="false" customHeight="true" outlineLevel="0" collapsed="false">
      <c r="A9" s="292" t="s">
        <v>467</v>
      </c>
      <c r="B9" s="293"/>
      <c r="C9" s="293" t="n">
        <v>-400000</v>
      </c>
      <c r="D9" s="293" t="n">
        <v>-650000</v>
      </c>
      <c r="E9" s="293" t="n">
        <v>-650000</v>
      </c>
      <c r="F9" s="293" t="n">
        <v>-539232</v>
      </c>
      <c r="G9" s="293" t="n">
        <v>-1376033</v>
      </c>
      <c r="H9" s="293" t="n">
        <v>-566782</v>
      </c>
      <c r="I9" s="293" t="n">
        <v>-550000</v>
      </c>
      <c r="J9" s="293"/>
      <c r="K9" s="293"/>
      <c r="L9" s="293"/>
      <c r="M9" s="293"/>
      <c r="N9" s="293"/>
      <c r="O9" s="293" t="n">
        <v>-1687635</v>
      </c>
      <c r="P9" s="297" t="s">
        <v>468</v>
      </c>
    </row>
    <row r="10" customFormat="false" ht="18" hidden="false" customHeight="true" outlineLevel="0" collapsed="false">
      <c r="A10" s="292" t="s">
        <v>469</v>
      </c>
      <c r="B10" s="293"/>
      <c r="C10" s="293"/>
      <c r="D10" s="293"/>
      <c r="E10" s="293"/>
      <c r="F10" s="293" t="n">
        <v>-6687</v>
      </c>
      <c r="G10" s="293"/>
      <c r="H10" s="293"/>
      <c r="I10" s="293" t="n">
        <v>-249350</v>
      </c>
      <c r="J10" s="293"/>
      <c r="K10" s="293"/>
      <c r="L10" s="293"/>
      <c r="M10" s="293"/>
      <c r="N10" s="293"/>
      <c r="O10" s="293"/>
      <c r="P10" s="297"/>
    </row>
    <row r="11" customFormat="false" ht="18" hidden="false" customHeight="true" outlineLevel="0" collapsed="false">
      <c r="A11" s="292" t="s">
        <v>470</v>
      </c>
      <c r="B11" s="293"/>
      <c r="C11" s="293"/>
      <c r="D11" s="293"/>
      <c r="E11" s="293"/>
      <c r="F11" s="293"/>
      <c r="G11" s="293"/>
      <c r="H11" s="293"/>
      <c r="I11" s="293"/>
      <c r="J11" s="293"/>
      <c r="K11" s="293"/>
      <c r="L11" s="293"/>
      <c r="M11" s="293"/>
      <c r="N11" s="293"/>
      <c r="O11" s="293"/>
      <c r="P11" s="295"/>
    </row>
    <row r="12" customFormat="false" ht="18" hidden="false" customHeight="true" outlineLevel="0" collapsed="false">
      <c r="A12" s="292" t="s">
        <v>385</v>
      </c>
      <c r="B12" s="293" t="n">
        <v>-132089</v>
      </c>
      <c r="C12" s="293" t="n">
        <v>-557343</v>
      </c>
      <c r="D12" s="293" t="n">
        <v>-1043434</v>
      </c>
      <c r="E12" s="293" t="n">
        <v>-3141035</v>
      </c>
      <c r="F12" s="293" t="n">
        <v>-4903258</v>
      </c>
      <c r="G12" s="293" t="n">
        <v>-2196302</v>
      </c>
      <c r="H12" s="293" t="n">
        <v>1467891</v>
      </c>
      <c r="I12" s="293" t="n">
        <v>7077426</v>
      </c>
      <c r="J12" s="293" t="n">
        <v>175572</v>
      </c>
      <c r="K12" s="293" t="n">
        <v>-276902</v>
      </c>
      <c r="L12" s="293" t="n">
        <v>-1329935</v>
      </c>
      <c r="M12" s="293" t="n">
        <v>-3709467</v>
      </c>
      <c r="N12" s="293" t="n">
        <v>-5313437</v>
      </c>
      <c r="O12" s="293" t="n">
        <v>-8390399</v>
      </c>
      <c r="P12" s="295" t="n">
        <v>1020647</v>
      </c>
    </row>
    <row r="13" customFormat="false" ht="18" hidden="false" customHeight="true" outlineLevel="0" collapsed="false">
      <c r="A13" s="292" t="s">
        <v>387</v>
      </c>
      <c r="B13" s="293"/>
      <c r="C13" s="293"/>
      <c r="D13" s="293"/>
      <c r="E13" s="293" t="n">
        <v>-1083000</v>
      </c>
      <c r="F13" s="293" t="n">
        <v>167035</v>
      </c>
      <c r="G13" s="293" t="n">
        <v>-380486</v>
      </c>
      <c r="H13" s="293" t="n">
        <v>2735</v>
      </c>
      <c r="I13" s="293" t="n">
        <v>541952</v>
      </c>
      <c r="J13" s="293" t="n">
        <v>13130</v>
      </c>
      <c r="K13" s="293" t="n">
        <v>166068</v>
      </c>
      <c r="L13" s="293" t="n">
        <v>-906717</v>
      </c>
      <c r="M13" s="293" t="n">
        <v>1304283</v>
      </c>
      <c r="N13" s="293" t="n">
        <v>-725000</v>
      </c>
      <c r="O13" s="293" t="n">
        <v>883000</v>
      </c>
      <c r="P13" s="294" t="n">
        <v>2000</v>
      </c>
    </row>
    <row r="14" customFormat="false" ht="18" hidden="false" customHeight="true" outlineLevel="0" collapsed="false">
      <c r="A14" s="292" t="s">
        <v>389</v>
      </c>
      <c r="B14" s="293" t="n">
        <v>-53930</v>
      </c>
      <c r="C14" s="293" t="n">
        <v>-74002</v>
      </c>
      <c r="D14" s="293" t="n">
        <v>-90926</v>
      </c>
      <c r="E14" s="293" t="n">
        <v>73200</v>
      </c>
      <c r="F14" s="293" t="n">
        <v>-261387</v>
      </c>
      <c r="G14" s="293" t="n">
        <v>-1240883</v>
      </c>
      <c r="H14" s="293" t="n">
        <v>-88087</v>
      </c>
      <c r="I14" s="293" t="n">
        <v>470333</v>
      </c>
      <c r="J14" s="293" t="n">
        <v>-1558793</v>
      </c>
      <c r="K14" s="293" t="n">
        <v>677420</v>
      </c>
      <c r="L14" s="293" t="n">
        <v>-1236192</v>
      </c>
      <c r="M14" s="293" t="n">
        <v>-254876</v>
      </c>
      <c r="N14" s="293" t="n">
        <v>-413544</v>
      </c>
      <c r="O14" s="293" t="n">
        <v>-2017706</v>
      </c>
      <c r="P14" s="294" t="n">
        <v>-530043</v>
      </c>
    </row>
    <row r="15" customFormat="false" ht="18" hidden="false" customHeight="true" outlineLevel="0" collapsed="false">
      <c r="A15" s="292" t="s">
        <v>386</v>
      </c>
      <c r="B15" s="293"/>
      <c r="C15" s="293"/>
      <c r="D15" s="293"/>
      <c r="E15" s="293"/>
      <c r="F15" s="293"/>
      <c r="G15" s="293"/>
      <c r="H15" s="293"/>
      <c r="I15" s="293"/>
      <c r="J15" s="293"/>
      <c r="K15" s="293"/>
      <c r="L15" s="293"/>
      <c r="M15" s="293"/>
      <c r="N15" s="293"/>
      <c r="O15" s="293"/>
      <c r="P15" s="295"/>
    </row>
    <row r="16" customFormat="false" ht="18" hidden="false" customHeight="true" outlineLevel="0" collapsed="false">
      <c r="A16" s="292" t="s">
        <v>471</v>
      </c>
      <c r="B16" s="293"/>
      <c r="C16" s="293"/>
      <c r="D16" s="293"/>
      <c r="E16" s="293"/>
      <c r="F16" s="293"/>
      <c r="G16" s="293"/>
      <c r="H16" s="293"/>
      <c r="I16" s="293"/>
      <c r="J16" s="293"/>
      <c r="K16" s="293"/>
      <c r="L16" s="293"/>
      <c r="M16" s="293"/>
      <c r="N16" s="293"/>
      <c r="O16" s="293"/>
      <c r="P16" s="295"/>
    </row>
    <row r="17" customFormat="false" ht="18" hidden="false" customHeight="true" outlineLevel="0" collapsed="false">
      <c r="A17" s="292" t="s">
        <v>399</v>
      </c>
      <c r="B17" s="293" t="n">
        <f aca="false">SUM(131797,36771)</f>
        <v>168568</v>
      </c>
      <c r="C17" s="293" t="n">
        <f aca="false">SUM(24329,101636)</f>
        <v>125965</v>
      </c>
      <c r="D17" s="293" t="n">
        <v>339095</v>
      </c>
      <c r="E17" s="293" t="n">
        <v>1339028</v>
      </c>
      <c r="F17" s="293" t="n">
        <v>1943090</v>
      </c>
      <c r="G17" s="293" t="n">
        <v>1096710</v>
      </c>
      <c r="H17" s="293" t="n">
        <v>-384880</v>
      </c>
      <c r="I17" s="293" t="n">
        <v>697873</v>
      </c>
      <c r="J17" s="293" t="n">
        <v>1456653</v>
      </c>
      <c r="K17" s="293" t="n">
        <v>1183357</v>
      </c>
      <c r="L17" s="293" t="n">
        <v>3546032</v>
      </c>
      <c r="M17" s="293" t="n">
        <v>1067570</v>
      </c>
      <c r="N17" s="293" t="n">
        <v>-2395184</v>
      </c>
      <c r="O17" s="293" t="n">
        <v>4274373</v>
      </c>
      <c r="P17" s="294" t="n">
        <v>1952538</v>
      </c>
    </row>
    <row r="18" customFormat="false" ht="18" hidden="false" customHeight="true" outlineLevel="0" collapsed="false">
      <c r="A18" s="292" t="s">
        <v>403</v>
      </c>
      <c r="B18" s="293"/>
      <c r="C18" s="293"/>
      <c r="D18" s="293"/>
      <c r="E18" s="293" t="n">
        <v>62500</v>
      </c>
      <c r="F18" s="293" t="n">
        <v>-62500</v>
      </c>
      <c r="G18" s="293" t="n">
        <v>1635767</v>
      </c>
      <c r="H18" s="293" t="n">
        <v>-1012883</v>
      </c>
      <c r="I18" s="293" t="n">
        <v>-252513</v>
      </c>
      <c r="J18" s="293" t="n">
        <v>1298564</v>
      </c>
      <c r="K18" s="293" t="n">
        <v>-66629</v>
      </c>
      <c r="L18" s="293" t="n">
        <v>-268181</v>
      </c>
      <c r="M18" s="293" t="n">
        <v>-412375</v>
      </c>
      <c r="N18" s="293" t="n">
        <v>671623</v>
      </c>
      <c r="O18" s="293" t="n">
        <v>1348680</v>
      </c>
      <c r="P18" s="294" t="n">
        <v>2738652</v>
      </c>
    </row>
    <row r="19" customFormat="false" ht="18" hidden="false" customHeight="true" outlineLevel="0" collapsed="false">
      <c r="A19" s="292" t="s">
        <v>402</v>
      </c>
      <c r="B19" s="293"/>
      <c r="C19" s="293"/>
      <c r="D19" s="293"/>
      <c r="E19" s="293"/>
      <c r="F19" s="293"/>
      <c r="G19" s="293" t="n">
        <v>164972</v>
      </c>
      <c r="H19" s="293" t="n">
        <v>492459</v>
      </c>
      <c r="I19" s="293" t="n">
        <v>515839</v>
      </c>
      <c r="J19" s="293" t="n">
        <v>165857</v>
      </c>
      <c r="K19" s="293" t="n">
        <v>608637</v>
      </c>
      <c r="L19" s="293" t="n">
        <v>4144643</v>
      </c>
      <c r="M19" s="293" t="n">
        <v>-1171631</v>
      </c>
      <c r="N19" s="293" t="n">
        <v>1017932</v>
      </c>
      <c r="O19" s="293" t="n">
        <v>-183558</v>
      </c>
      <c r="P19" s="294" t="n">
        <v>1166080</v>
      </c>
    </row>
    <row r="20" customFormat="false" ht="18" hidden="false" customHeight="true" outlineLevel="0" collapsed="false">
      <c r="A20" s="298" t="s">
        <v>472</v>
      </c>
      <c r="B20" s="299" t="n">
        <f aca="false">SUM(B3:B19)</f>
        <v>394797</v>
      </c>
      <c r="C20" s="299" t="n">
        <f aca="false">SUM(C3:C19)</f>
        <v>-2997</v>
      </c>
      <c r="D20" s="299" t="n">
        <f aca="false">SUM(D3:D19)</f>
        <v>191015</v>
      </c>
      <c r="E20" s="299" t="n">
        <f aca="false">SUM(E3:E19)</f>
        <v>4201039</v>
      </c>
      <c r="F20" s="299" t="n">
        <f aca="false">SUM(F3:F19)</f>
        <v>123163</v>
      </c>
      <c r="G20" s="299" t="n">
        <f aca="false">SUM(G3:G19)</f>
        <v>3446831</v>
      </c>
      <c r="H20" s="299" t="n">
        <f aca="false">SUM(H3:H19)</f>
        <v>-489755</v>
      </c>
      <c r="I20" s="299" t="n">
        <f aca="false">SUM(I3:I19)</f>
        <v>9360396</v>
      </c>
      <c r="J20" s="299" t="n">
        <f aca="false">SUM(J3:J19)</f>
        <v>10079303</v>
      </c>
      <c r="K20" s="300" t="n">
        <f aca="false">SUM(K3:K19)</f>
        <v>7575115</v>
      </c>
      <c r="L20" s="300" t="n">
        <f aca="false">SUM(L3:L19)</f>
        <v>10600598</v>
      </c>
      <c r="M20" s="300" t="n">
        <f aca="false">SUM(M3:M19)</f>
        <v>3755239</v>
      </c>
      <c r="N20" s="300" t="n">
        <f aca="false">SUM(N3:N19)</f>
        <v>-2013896</v>
      </c>
      <c r="O20" s="300" t="n">
        <f aca="false">SUM(O3:O19)</f>
        <v>12702204</v>
      </c>
      <c r="P20" s="301" t="n">
        <f aca="false">SUM(P3:P19)</f>
        <v>8535884</v>
      </c>
    </row>
    <row r="21" customFormat="false" ht="18" hidden="false" customHeight="true" outlineLevel="0" collapsed="false">
      <c r="A21" s="289" t="s">
        <v>473</v>
      </c>
      <c r="B21" s="225"/>
      <c r="C21" s="225"/>
      <c r="D21" s="225"/>
      <c r="E21" s="225"/>
      <c r="F21" s="225"/>
      <c r="G21" s="225"/>
      <c r="H21" s="225"/>
      <c r="I21" s="225"/>
      <c r="J21" s="225"/>
      <c r="K21" s="225"/>
      <c r="L21" s="225"/>
      <c r="M21" s="225"/>
      <c r="N21" s="225"/>
      <c r="O21" s="225"/>
      <c r="P21" s="290"/>
      <c r="Q21" s="291"/>
      <c r="R21" s="291"/>
      <c r="S21" s="291"/>
      <c r="T21" s="291"/>
      <c r="U21" s="291"/>
      <c r="V21" s="291"/>
      <c r="W21" s="291"/>
    </row>
    <row r="22" customFormat="false" ht="18" hidden="false" customHeight="true" outlineLevel="0" collapsed="false">
      <c r="A22" s="292" t="s">
        <v>474</v>
      </c>
      <c r="B22" s="293"/>
      <c r="C22" s="293"/>
      <c r="D22" s="293"/>
      <c r="E22" s="293"/>
      <c r="F22" s="293"/>
      <c r="G22" s="293" t="n">
        <v>1650071</v>
      </c>
      <c r="H22" s="293" t="n">
        <v>770000</v>
      </c>
      <c r="I22" s="293"/>
      <c r="J22" s="293" t="n">
        <v>3611</v>
      </c>
      <c r="K22" s="293"/>
      <c r="L22" s="293"/>
      <c r="M22" s="293"/>
      <c r="N22" s="293"/>
      <c r="O22" s="293"/>
      <c r="P22" s="294" t="n">
        <v>1079193</v>
      </c>
    </row>
    <row r="23" customFormat="false" ht="18" hidden="false" customHeight="true" outlineLevel="0" collapsed="false">
      <c r="A23" s="292" t="s">
        <v>475</v>
      </c>
      <c r="B23" s="293"/>
      <c r="C23" s="293"/>
      <c r="D23" s="293"/>
      <c r="E23" s="293"/>
      <c r="F23" s="293"/>
      <c r="G23" s="293"/>
      <c r="H23" s="293"/>
      <c r="I23" s="293"/>
      <c r="J23" s="293" t="n">
        <v>249350</v>
      </c>
      <c r="K23" s="293"/>
      <c r="L23" s="293"/>
      <c r="M23" s="293"/>
      <c r="N23" s="293"/>
      <c r="O23" s="293"/>
      <c r="P23" s="294"/>
    </row>
    <row r="24" customFormat="false" ht="18" hidden="false" customHeight="true" outlineLevel="0" collapsed="false">
      <c r="A24" s="292" t="s">
        <v>476</v>
      </c>
      <c r="B24" s="293"/>
      <c r="C24" s="293"/>
      <c r="D24" s="293"/>
      <c r="E24" s="293"/>
      <c r="F24" s="293"/>
      <c r="G24" s="293"/>
      <c r="H24" s="293"/>
      <c r="I24" s="293"/>
      <c r="J24" s="293"/>
      <c r="K24" s="293"/>
      <c r="L24" s="293" t="n">
        <v>560000</v>
      </c>
      <c r="M24" s="293"/>
      <c r="N24" s="293"/>
      <c r="O24" s="293"/>
      <c r="P24" s="294"/>
    </row>
    <row r="25" customFormat="false" ht="18" hidden="false" customHeight="true" outlineLevel="0" collapsed="false">
      <c r="A25" s="292" t="s">
        <v>477</v>
      </c>
      <c r="B25" s="293" t="n">
        <v>-4243089</v>
      </c>
      <c r="C25" s="293" t="n">
        <v>-5729479</v>
      </c>
      <c r="D25" s="293" t="n">
        <v>-6685221</v>
      </c>
      <c r="E25" s="293" t="n">
        <v>-14287712</v>
      </c>
      <c r="F25" s="293" t="n">
        <v>-11133681</v>
      </c>
      <c r="G25" s="293" t="n">
        <v>-9115145</v>
      </c>
      <c r="H25" s="293" t="n">
        <v>-13206306</v>
      </c>
      <c r="I25" s="293" t="n">
        <v>-11025976</v>
      </c>
      <c r="J25" s="293" t="n">
        <v>-26165647</v>
      </c>
      <c r="K25" s="293" t="n">
        <v>-18766316</v>
      </c>
      <c r="L25" s="293" t="n">
        <v>-6891872</v>
      </c>
      <c r="M25" s="293" t="n">
        <v>-39946341</v>
      </c>
      <c r="N25" s="293" t="n">
        <v>-980966</v>
      </c>
      <c r="O25" s="293" t="n">
        <v>-28891372</v>
      </c>
      <c r="P25" s="294" t="n">
        <v>-1036008</v>
      </c>
    </row>
    <row r="26" customFormat="false" ht="18" hidden="false" customHeight="true" outlineLevel="0" collapsed="false">
      <c r="A26" s="292" t="s">
        <v>478</v>
      </c>
      <c r="B26" s="293"/>
      <c r="C26" s="293" t="n">
        <v>-1000001</v>
      </c>
      <c r="D26" s="293"/>
      <c r="E26" s="293"/>
      <c r="F26" s="293"/>
      <c r="G26" s="293"/>
      <c r="H26" s="293"/>
      <c r="I26" s="293"/>
      <c r="J26" s="293"/>
      <c r="K26" s="293"/>
      <c r="L26" s="293"/>
      <c r="M26" s="293"/>
      <c r="N26" s="293"/>
      <c r="O26" s="293"/>
      <c r="P26" s="294"/>
    </row>
    <row r="27" customFormat="false" ht="18" hidden="false" customHeight="true" outlineLevel="0" collapsed="false">
      <c r="A27" s="292" t="s">
        <v>479</v>
      </c>
      <c r="B27" s="293"/>
      <c r="C27" s="293"/>
      <c r="D27" s="293" t="n">
        <v>1000123</v>
      </c>
      <c r="E27" s="293"/>
      <c r="F27" s="293"/>
      <c r="G27" s="293"/>
      <c r="H27" s="293"/>
      <c r="I27" s="293"/>
      <c r="J27" s="293"/>
      <c r="K27" s="293"/>
      <c r="L27" s="293"/>
      <c r="M27" s="293"/>
      <c r="N27" s="293"/>
      <c r="O27" s="293"/>
      <c r="P27" s="294"/>
    </row>
    <row r="28" customFormat="false" ht="18" hidden="false" customHeight="true" outlineLevel="0" collapsed="false">
      <c r="A28" s="302" t="s">
        <v>480</v>
      </c>
      <c r="B28" s="300" t="n">
        <f aca="false">SUM(B22:B27)</f>
        <v>-4243089</v>
      </c>
      <c r="C28" s="300" t="n">
        <f aca="false">SUM(C22:C27)</f>
        <v>-6729480</v>
      </c>
      <c r="D28" s="300" t="n">
        <f aca="false">SUM(D22:D27)</f>
        <v>-5685098</v>
      </c>
      <c r="E28" s="300" t="n">
        <f aca="false">SUM(E22:E27)</f>
        <v>-14287712</v>
      </c>
      <c r="F28" s="300" t="n">
        <f aca="false">SUM(F22:F27)</f>
        <v>-11133681</v>
      </c>
      <c r="G28" s="300" t="n">
        <f aca="false">SUM(G22:G27)</f>
        <v>-7465074</v>
      </c>
      <c r="H28" s="300" t="n">
        <f aca="false">SUM(H22:H27)</f>
        <v>-12436306</v>
      </c>
      <c r="I28" s="300" t="n">
        <f aca="false">SUM(I22:I27)</f>
        <v>-11025976</v>
      </c>
      <c r="J28" s="300" t="n">
        <f aca="false">SUM(J22:J27)</f>
        <v>-25912686</v>
      </c>
      <c r="K28" s="300" t="n">
        <f aca="false">SUM(K22:K27)</f>
        <v>-18766316</v>
      </c>
      <c r="L28" s="300" t="n">
        <f aca="false">SUM(L22:L27)</f>
        <v>-6331872</v>
      </c>
      <c r="M28" s="300" t="n">
        <f aca="false">SUM(M22:M27)</f>
        <v>-39946341</v>
      </c>
      <c r="N28" s="300" t="n">
        <f aca="false">SUM(N22:N27)</f>
        <v>-980966</v>
      </c>
      <c r="O28" s="300" t="n">
        <f aca="false">SUM(O22:O27)</f>
        <v>-28891372</v>
      </c>
      <c r="P28" s="301" t="n">
        <f aca="false">SUM(P22:P27)</f>
        <v>43185</v>
      </c>
    </row>
    <row r="29" customFormat="false" ht="18" hidden="false" customHeight="true" outlineLevel="0" collapsed="false">
      <c r="A29" s="289" t="s">
        <v>481</v>
      </c>
      <c r="B29" s="225"/>
      <c r="C29" s="225"/>
      <c r="D29" s="225"/>
      <c r="E29" s="225"/>
      <c r="F29" s="225"/>
      <c r="G29" s="225"/>
      <c r="H29" s="225"/>
      <c r="I29" s="225"/>
      <c r="J29" s="225"/>
      <c r="K29" s="225"/>
      <c r="L29" s="225"/>
      <c r="M29" s="225"/>
      <c r="N29" s="225"/>
      <c r="O29" s="225"/>
      <c r="P29" s="290"/>
      <c r="Q29" s="291"/>
      <c r="R29" s="291"/>
      <c r="S29" s="291"/>
      <c r="T29" s="291"/>
      <c r="U29" s="291"/>
      <c r="V29" s="291"/>
      <c r="W29" s="291"/>
    </row>
    <row r="30" customFormat="false" ht="18" hidden="false" customHeight="true" outlineLevel="0" collapsed="false">
      <c r="A30" s="292" t="s">
        <v>482</v>
      </c>
      <c r="B30" s="293"/>
      <c r="C30" s="293"/>
      <c r="D30" s="293"/>
      <c r="E30" s="293"/>
      <c r="F30" s="293"/>
      <c r="G30" s="293"/>
      <c r="H30" s="293"/>
      <c r="I30" s="293"/>
      <c r="J30" s="293" t="n">
        <v>-2244791</v>
      </c>
      <c r="K30" s="293" t="n">
        <v>-2244791</v>
      </c>
      <c r="L30" s="293" t="n">
        <v>-750000</v>
      </c>
      <c r="M30" s="293"/>
      <c r="N30" s="293"/>
      <c r="O30" s="293" t="n">
        <v>-19355</v>
      </c>
      <c r="P30" s="294"/>
    </row>
    <row r="31" customFormat="false" ht="18" hidden="false" customHeight="true" outlineLevel="0" collapsed="false">
      <c r="A31" s="292" t="s">
        <v>483</v>
      </c>
      <c r="B31" s="293"/>
      <c r="C31" s="293"/>
      <c r="D31" s="293" t="n">
        <v>-40019</v>
      </c>
      <c r="E31" s="293" t="n">
        <v>-869940</v>
      </c>
      <c r="F31" s="293" t="n">
        <v>-1017690</v>
      </c>
      <c r="G31" s="293" t="n">
        <v>-3087080</v>
      </c>
      <c r="H31" s="293" t="n">
        <v>-135150</v>
      </c>
      <c r="I31" s="293" t="n">
        <v>13522</v>
      </c>
      <c r="J31" s="293" t="n">
        <v>-2488573</v>
      </c>
      <c r="K31" s="293" t="n">
        <v>-3009144</v>
      </c>
      <c r="L31" s="293" t="n">
        <v>-699262</v>
      </c>
      <c r="M31" s="293"/>
      <c r="N31" s="293"/>
      <c r="O31" s="293"/>
      <c r="P31" s="294"/>
    </row>
    <row r="32" customFormat="false" ht="18" hidden="false" customHeight="true" outlineLevel="0" collapsed="false">
      <c r="A32" s="292" t="s">
        <v>484</v>
      </c>
      <c r="B32" s="293" t="n">
        <v>3849612</v>
      </c>
      <c r="C32" s="293" t="n">
        <v>14254483</v>
      </c>
      <c r="D32" s="293" t="n">
        <v>8286077</v>
      </c>
      <c r="E32" s="293" t="n">
        <v>13561059</v>
      </c>
      <c r="F32" s="293" t="n">
        <v>16326366</v>
      </c>
      <c r="G32" s="293" t="n">
        <v>19025730</v>
      </c>
      <c r="H32" s="293" t="n">
        <v>47916624</v>
      </c>
      <c r="I32" s="293" t="n">
        <v>400000</v>
      </c>
      <c r="J32" s="293" t="n">
        <v>41539443</v>
      </c>
      <c r="K32" s="293" t="n">
        <v>44837264</v>
      </c>
      <c r="L32" s="293" t="n">
        <v>17060412</v>
      </c>
      <c r="M32" s="293" t="n">
        <v>36081955</v>
      </c>
      <c r="N32" s="293" t="n">
        <v>8387635</v>
      </c>
      <c r="O32" s="293" t="n">
        <v>32711734</v>
      </c>
      <c r="P32" s="294" t="n">
        <v>43704197</v>
      </c>
    </row>
    <row r="33" customFormat="false" ht="18" hidden="false" customHeight="true" outlineLevel="0" collapsed="false">
      <c r="A33" s="292" t="s">
        <v>485</v>
      </c>
      <c r="B33" s="293" t="n">
        <v>752042</v>
      </c>
      <c r="C33" s="293" t="n">
        <v>435000</v>
      </c>
      <c r="D33" s="293"/>
      <c r="E33" s="293"/>
      <c r="F33" s="293"/>
      <c r="G33" s="293"/>
      <c r="H33" s="293"/>
      <c r="I33" s="293"/>
      <c r="J33" s="293"/>
      <c r="K33" s="293"/>
      <c r="L33" s="293"/>
      <c r="M33" s="293"/>
      <c r="N33" s="293"/>
      <c r="O33" s="293"/>
      <c r="P33" s="294"/>
    </row>
    <row r="34" customFormat="false" ht="18" hidden="false" customHeight="true" outlineLevel="0" collapsed="false">
      <c r="A34" s="292" t="s">
        <v>486</v>
      </c>
      <c r="B34" s="293"/>
      <c r="C34" s="293"/>
      <c r="D34" s="293"/>
      <c r="E34" s="293"/>
      <c r="F34" s="293" t="n">
        <v>1000000</v>
      </c>
      <c r="G34" s="293" t="n">
        <v>-1000000</v>
      </c>
      <c r="H34" s="293"/>
      <c r="I34" s="293"/>
      <c r="J34" s="293"/>
      <c r="K34" s="293"/>
      <c r="L34" s="293"/>
      <c r="M34" s="293"/>
      <c r="N34" s="293"/>
      <c r="O34" s="293"/>
      <c r="P34" s="294"/>
    </row>
    <row r="35" customFormat="false" ht="18" hidden="false" customHeight="true" outlineLevel="0" collapsed="false">
      <c r="A35" s="292" t="s">
        <v>487</v>
      </c>
      <c r="B35" s="293" t="n">
        <v>-752042</v>
      </c>
      <c r="C35" s="293" t="n">
        <v>-435000</v>
      </c>
      <c r="D35" s="293"/>
      <c r="E35" s="293"/>
      <c r="F35" s="293"/>
      <c r="G35" s="293"/>
      <c r="H35" s="293"/>
      <c r="I35" s="293"/>
      <c r="J35" s="293"/>
      <c r="K35" s="293" t="n">
        <v>-9700583</v>
      </c>
      <c r="L35" s="293"/>
      <c r="M35" s="293"/>
      <c r="N35" s="293"/>
      <c r="O35" s="293"/>
      <c r="P35" s="294"/>
    </row>
    <row r="36" customFormat="false" ht="18" hidden="false" customHeight="true" outlineLevel="0" collapsed="false">
      <c r="A36" s="292" t="s">
        <v>488</v>
      </c>
      <c r="B36" s="293"/>
      <c r="C36" s="293" t="n">
        <v>-2907537</v>
      </c>
      <c r="D36" s="293" t="n">
        <v>-366667</v>
      </c>
      <c r="E36" s="293" t="n">
        <v>-236428</v>
      </c>
      <c r="F36" s="293" t="n">
        <v>-5494391</v>
      </c>
      <c r="G36" s="293" t="n">
        <v>-5775334</v>
      </c>
      <c r="H36" s="293" t="n">
        <v>-16114463</v>
      </c>
      <c r="I36" s="293" t="n">
        <v>-15734216</v>
      </c>
      <c r="J36" s="293" t="n">
        <v>-12471695</v>
      </c>
      <c r="K36" s="293"/>
      <c r="L36" s="293" t="n">
        <v>-24321077</v>
      </c>
      <c r="M36" s="293" t="n">
        <v>-2841680</v>
      </c>
      <c r="N36" s="293" t="n">
        <v>-3646908</v>
      </c>
      <c r="O36" s="293" t="n">
        <v>-3547774</v>
      </c>
      <c r="P36" s="294" t="n">
        <v>-55749388</v>
      </c>
    </row>
    <row r="37" customFormat="false" ht="18" hidden="false" customHeight="true" outlineLevel="0" collapsed="false">
      <c r="A37" s="302" t="s">
        <v>489</v>
      </c>
      <c r="B37" s="300" t="n">
        <f aca="false">SUM(B30:B36)</f>
        <v>3849612</v>
      </c>
      <c r="C37" s="300" t="n">
        <f aca="false">SUM(C30:C36)</f>
        <v>11346946</v>
      </c>
      <c r="D37" s="300" t="n">
        <f aca="false">SUM(D30:D36)</f>
        <v>7879391</v>
      </c>
      <c r="E37" s="300" t="n">
        <f aca="false">SUM(E30:E36)</f>
        <v>12454691</v>
      </c>
      <c r="F37" s="300" t="n">
        <f aca="false">SUM(F30:F36)</f>
        <v>10814285</v>
      </c>
      <c r="G37" s="300" t="n">
        <f aca="false">SUM(G30:G36)</f>
        <v>9163316</v>
      </c>
      <c r="H37" s="300" t="n">
        <f aca="false">SUM(H30:H36)</f>
        <v>31667011</v>
      </c>
      <c r="I37" s="300" t="n">
        <f aca="false">SUM(I30:I36)</f>
        <v>-15320694</v>
      </c>
      <c r="J37" s="300" t="n">
        <f aca="false">SUM(J30:J36)</f>
        <v>24334384</v>
      </c>
      <c r="K37" s="300" t="n">
        <f aca="false">SUM(K30:K36)</f>
        <v>29882746</v>
      </c>
      <c r="L37" s="300" t="n">
        <f aca="false">SUM(L30:L36)</f>
        <v>-8709927</v>
      </c>
      <c r="M37" s="300" t="n">
        <f aca="false">SUM(M30:M36)</f>
        <v>33240275</v>
      </c>
      <c r="N37" s="300" t="n">
        <f aca="false">SUM(N30:N36)</f>
        <v>4740727</v>
      </c>
      <c r="O37" s="300" t="n">
        <f aca="false">SUM(O30:O36)</f>
        <v>29144605</v>
      </c>
      <c r="P37" s="301" t="n">
        <f aca="false">SUM(P30:P36)</f>
        <v>-12045191</v>
      </c>
    </row>
    <row r="38" customFormat="false" ht="18" hidden="false" customHeight="true" outlineLevel="0" collapsed="false">
      <c r="A38" s="303"/>
      <c r="B38" s="304"/>
      <c r="C38" s="304"/>
      <c r="D38" s="304"/>
      <c r="E38" s="304"/>
      <c r="F38" s="304"/>
      <c r="G38" s="304"/>
      <c r="H38" s="304"/>
      <c r="I38" s="304"/>
      <c r="J38" s="304"/>
      <c r="K38" s="304"/>
      <c r="L38" s="304"/>
      <c r="M38" s="304"/>
      <c r="N38" s="304"/>
      <c r="O38" s="304"/>
      <c r="P38" s="305"/>
      <c r="Q38" s="252"/>
      <c r="R38" s="252"/>
      <c r="S38" s="252"/>
      <c r="T38" s="252"/>
      <c r="U38" s="252"/>
      <c r="V38" s="252"/>
      <c r="W38" s="252"/>
    </row>
    <row r="39" customFormat="false" ht="14.25" hidden="false" customHeight="true" outlineLevel="0" collapsed="false">
      <c r="A39" s="306" t="s">
        <v>490</v>
      </c>
      <c r="B39" s="307" t="n">
        <f aca="false">SUM(B20,B28,B37,)</f>
        <v>1320</v>
      </c>
      <c r="C39" s="307" t="n">
        <f aca="false">SUM(C20,C28,C37,)</f>
        <v>4614469</v>
      </c>
      <c r="D39" s="307" t="n">
        <v>2385308</v>
      </c>
      <c r="E39" s="307" t="n">
        <f aca="false">SUM(E20,E28,E37,)</f>
        <v>2368018</v>
      </c>
      <c r="F39" s="307" t="n">
        <f aca="false">SUM(F20,F28,F37,)</f>
        <v>-196233</v>
      </c>
      <c r="G39" s="307" t="n">
        <f aca="false">SUM(G20,G28,G37,)</f>
        <v>5145073</v>
      </c>
      <c r="H39" s="307" t="n">
        <f aca="false">SUM(H20,H28,H37,)</f>
        <v>18740950</v>
      </c>
      <c r="I39" s="307" t="n">
        <f aca="false">SUM(I20,I28,I37,)</f>
        <v>-16986274</v>
      </c>
      <c r="J39" s="307" t="n">
        <f aca="false">SUM(J20,J28,J37,)</f>
        <v>8501001</v>
      </c>
      <c r="K39" s="307" t="n">
        <f aca="false">SUM(K20,K28,K37,)</f>
        <v>18691545</v>
      </c>
      <c r="L39" s="307" t="n">
        <f aca="false">SUM(L20,L28,L37,)</f>
        <v>-4441201</v>
      </c>
      <c r="M39" s="307" t="n">
        <f aca="false">SUM(M20,M28,M37,)</f>
        <v>-2950827</v>
      </c>
      <c r="N39" s="307" t="n">
        <f aca="false">SUM(N20,N28,N37,)</f>
        <v>1745865</v>
      </c>
      <c r="O39" s="307" t="n">
        <f aca="false">SUM(O20,O28,O37,)</f>
        <v>12955437</v>
      </c>
      <c r="P39" s="307" t="n">
        <f aca="false">SUM(P20,P28,P37,)</f>
        <v>-3466122</v>
      </c>
    </row>
    <row r="40" customFormat="false" ht="18" hidden="false" customHeight="true" outlineLevel="0" collapsed="false">
      <c r="A40" s="289" t="s">
        <v>491</v>
      </c>
      <c r="B40" s="308" t="n">
        <v>0</v>
      </c>
      <c r="C40" s="308" t="n">
        <v>1320</v>
      </c>
      <c r="D40" s="308" t="n">
        <f aca="false">C43</f>
        <v>4615789</v>
      </c>
      <c r="E40" s="308" t="n">
        <f aca="false">D43</f>
        <v>7001097</v>
      </c>
      <c r="F40" s="308" t="n">
        <f aca="false">E43</f>
        <v>9369115</v>
      </c>
      <c r="G40" s="308" t="n">
        <f aca="false">F43</f>
        <v>9172882</v>
      </c>
      <c r="H40" s="308" t="n">
        <f aca="false">G43</f>
        <v>14317955</v>
      </c>
      <c r="I40" s="308" t="n">
        <f aca="false">H43</f>
        <v>33058905</v>
      </c>
      <c r="J40" s="308" t="n">
        <f aca="false">I43</f>
        <v>16072631</v>
      </c>
      <c r="K40" s="308" t="n">
        <f aca="false">J43</f>
        <v>24573632</v>
      </c>
      <c r="L40" s="308" t="n">
        <f aca="false">K43</f>
        <v>43265177</v>
      </c>
      <c r="M40" s="308" t="n">
        <f aca="false">L43</f>
        <v>38823976</v>
      </c>
      <c r="N40" s="308" t="n">
        <f aca="false">M43</f>
        <v>47017484</v>
      </c>
      <c r="O40" s="308" t="n">
        <f aca="false">N43</f>
        <v>48763349</v>
      </c>
      <c r="P40" s="308" t="n">
        <f aca="false">O43</f>
        <v>61718786</v>
      </c>
      <c r="Q40" s="309"/>
      <c r="R40" s="309"/>
      <c r="S40" s="309"/>
      <c r="T40" s="309"/>
      <c r="U40" s="309"/>
      <c r="V40" s="309"/>
      <c r="W40" s="309"/>
    </row>
    <row r="41" customFormat="false" ht="18" hidden="false" customHeight="true" outlineLevel="0" collapsed="false">
      <c r="A41" s="292" t="s">
        <v>492</v>
      </c>
      <c r="B41" s="293"/>
      <c r="C41" s="293"/>
      <c r="D41" s="293"/>
      <c r="E41" s="293"/>
      <c r="F41" s="293"/>
      <c r="G41" s="293"/>
      <c r="H41" s="293"/>
      <c r="I41" s="293"/>
      <c r="J41" s="293"/>
      <c r="K41" s="293"/>
      <c r="L41" s="293"/>
      <c r="M41" s="310" t="n">
        <v>34519662</v>
      </c>
      <c r="N41" s="293" t="n">
        <v>36215753</v>
      </c>
      <c r="O41" s="293" t="n">
        <v>47620276</v>
      </c>
      <c r="P41" s="294" t="n">
        <v>48532010</v>
      </c>
    </row>
    <row r="42" customFormat="false" ht="18" hidden="false" customHeight="true" outlineLevel="0" collapsed="false">
      <c r="A42" s="292" t="s">
        <v>383</v>
      </c>
      <c r="B42" s="293"/>
      <c r="C42" s="293"/>
      <c r="D42" s="293"/>
      <c r="E42" s="293"/>
      <c r="F42" s="293"/>
      <c r="G42" s="293"/>
      <c r="H42" s="293"/>
      <c r="I42" s="293"/>
      <c r="J42" s="293"/>
      <c r="K42" s="293"/>
      <c r="L42" s="293"/>
      <c r="M42" s="310" t="n">
        <v>12497822</v>
      </c>
      <c r="N42" s="293" t="n">
        <v>12547596</v>
      </c>
      <c r="O42" s="293" t="n">
        <v>14098510</v>
      </c>
      <c r="P42" s="294" t="n">
        <v>9720654</v>
      </c>
    </row>
    <row r="43" customFormat="false" ht="18" hidden="false" customHeight="true" outlineLevel="0" collapsed="false">
      <c r="A43" s="311" t="s">
        <v>493</v>
      </c>
      <c r="B43" s="312" t="n">
        <f aca="false">SUM(B39,B40)</f>
        <v>1320</v>
      </c>
      <c r="C43" s="312" t="n">
        <f aca="false">SUM(C39,C40)</f>
        <v>4615789</v>
      </c>
      <c r="D43" s="312" t="n">
        <f aca="false">SUM(D39,D40)</f>
        <v>7001097</v>
      </c>
      <c r="E43" s="312" t="n">
        <f aca="false">SUM(E39,E40)</f>
        <v>9369115</v>
      </c>
      <c r="F43" s="312" t="n">
        <f aca="false">SUM(F39,F40)</f>
        <v>9172882</v>
      </c>
      <c r="G43" s="312" t="n">
        <f aca="false">SUM(G39,G40)</f>
        <v>14317955</v>
      </c>
      <c r="H43" s="312" t="n">
        <f aca="false">SUM(H39,H40)</f>
        <v>33058905</v>
      </c>
      <c r="I43" s="312" t="n">
        <f aca="false">SUM(I39,I40)</f>
        <v>16072631</v>
      </c>
      <c r="J43" s="312" t="n">
        <f aca="false">SUM(J39,J40)</f>
        <v>24573632</v>
      </c>
      <c r="K43" s="312" t="n">
        <f aca="false">SUM(K39,K40)</f>
        <v>43265177</v>
      </c>
      <c r="L43" s="312" t="n">
        <f aca="false">SUM(L39,L40)</f>
        <v>38823976</v>
      </c>
      <c r="M43" s="312" t="n">
        <f aca="false">SUM(M41:M42)</f>
        <v>47017484</v>
      </c>
      <c r="N43" s="312" t="n">
        <f aca="false">SUM(N41:N42)</f>
        <v>48763349</v>
      </c>
      <c r="O43" s="312" t="n">
        <f aca="false">SUM(O39:O40)</f>
        <v>61718786</v>
      </c>
      <c r="P43" s="313" t="n">
        <f aca="false">SUM(P39:P40)</f>
        <v>58252664</v>
      </c>
      <c r="Q43" s="309"/>
      <c r="R43" s="309"/>
      <c r="S43" s="309"/>
      <c r="T43" s="309"/>
      <c r="U43" s="309"/>
      <c r="V43" s="309"/>
      <c r="W43" s="309"/>
    </row>
    <row r="44" customFormat="false" ht="18" hidden="false" customHeight="true" outlineLevel="0" collapsed="false">
      <c r="A44" s="311"/>
      <c r="B44" s="304"/>
      <c r="C44" s="304"/>
      <c r="D44" s="304"/>
      <c r="E44" s="304"/>
      <c r="F44" s="304"/>
      <c r="G44" s="304"/>
      <c r="H44" s="304"/>
      <c r="I44" s="304"/>
      <c r="J44" s="304"/>
      <c r="K44" s="304"/>
      <c r="L44" s="304"/>
      <c r="M44" s="304"/>
      <c r="N44" s="304"/>
      <c r="O44" s="304"/>
      <c r="P44" s="305"/>
    </row>
    <row r="45" customFormat="false" ht="18" hidden="false" customHeight="true" outlineLevel="0" collapsed="false">
      <c r="A45" s="289" t="s">
        <v>494</v>
      </c>
      <c r="B45" s="308"/>
      <c r="C45" s="308"/>
      <c r="D45" s="308"/>
      <c r="E45" s="308"/>
      <c r="F45" s="308"/>
      <c r="G45" s="308"/>
      <c r="H45" s="308"/>
      <c r="I45" s="308"/>
      <c r="J45" s="308"/>
      <c r="K45" s="308"/>
      <c r="L45" s="308"/>
      <c r="M45" s="308"/>
      <c r="N45" s="308"/>
      <c r="O45" s="308"/>
      <c r="P45" s="314"/>
      <c r="Q45" s="309"/>
      <c r="R45" s="309"/>
      <c r="S45" s="309"/>
      <c r="T45" s="309"/>
      <c r="U45" s="309"/>
      <c r="V45" s="309"/>
      <c r="W45" s="309"/>
    </row>
    <row r="46" customFormat="false" ht="18" hidden="false" customHeight="true" outlineLevel="0" collapsed="false">
      <c r="A46" s="292" t="s">
        <v>495</v>
      </c>
      <c r="B46" s="293"/>
      <c r="C46" s="293" t="n">
        <v>1422036</v>
      </c>
      <c r="D46" s="293"/>
      <c r="E46" s="293"/>
      <c r="F46" s="293"/>
      <c r="G46" s="293"/>
      <c r="H46" s="293"/>
      <c r="I46" s="293"/>
      <c r="J46" s="293"/>
      <c r="K46" s="293"/>
      <c r="L46" s="293"/>
      <c r="M46" s="293"/>
      <c r="N46" s="293"/>
      <c r="O46" s="293"/>
      <c r="P46" s="294"/>
    </row>
    <row r="47" customFormat="false" ht="18" hidden="false" customHeight="true" outlineLevel="0" collapsed="false">
      <c r="A47" s="292"/>
      <c r="B47" s="293"/>
      <c r="C47" s="293"/>
      <c r="D47" s="293"/>
      <c r="E47" s="293"/>
      <c r="F47" s="293"/>
      <c r="G47" s="293"/>
      <c r="H47" s="293"/>
      <c r="I47" s="293"/>
      <c r="J47" s="293"/>
      <c r="K47" s="293"/>
      <c r="L47" s="293"/>
      <c r="M47" s="293"/>
      <c r="N47" s="293"/>
      <c r="O47" s="293"/>
      <c r="P47" s="294"/>
    </row>
    <row r="48" customFormat="false" ht="18" hidden="false" customHeight="true" outlineLevel="0" collapsed="false">
      <c r="A48" s="315" t="s">
        <v>496</v>
      </c>
      <c r="B48" s="316"/>
      <c r="C48" s="316"/>
      <c r="D48" s="316"/>
      <c r="E48" s="316"/>
      <c r="F48" s="316"/>
      <c r="G48" s="316"/>
      <c r="H48" s="316"/>
      <c r="I48" s="316"/>
      <c r="J48" s="316"/>
      <c r="K48" s="316"/>
      <c r="L48" s="316"/>
      <c r="M48" s="316"/>
      <c r="N48" s="316"/>
      <c r="O48" s="316"/>
      <c r="P48" s="317"/>
      <c r="Q48" s="309"/>
      <c r="R48" s="309"/>
      <c r="S48" s="309"/>
      <c r="T48" s="309"/>
      <c r="U48" s="309"/>
      <c r="V48" s="309"/>
      <c r="W48" s="309"/>
    </row>
    <row r="49" customFormat="false" ht="18" hidden="false" customHeight="true" outlineLevel="0" collapsed="false">
      <c r="A49" s="292" t="s">
        <v>467</v>
      </c>
      <c r="B49" s="293"/>
      <c r="C49" s="293"/>
      <c r="D49" s="293"/>
      <c r="E49" s="293"/>
      <c r="F49" s="293"/>
      <c r="G49" s="293"/>
      <c r="H49" s="293"/>
      <c r="I49" s="293"/>
      <c r="J49" s="293"/>
      <c r="K49" s="293"/>
      <c r="L49" s="293"/>
      <c r="M49" s="293"/>
      <c r="N49" s="293"/>
      <c r="O49" s="293" t="n">
        <v>1687635</v>
      </c>
      <c r="P49" s="294"/>
    </row>
    <row r="50" customFormat="false" ht="18" hidden="false" customHeight="true" outlineLevel="0" collapsed="false">
      <c r="A50" s="292" t="s">
        <v>497</v>
      </c>
      <c r="B50" s="293" t="n">
        <v>21384</v>
      </c>
      <c r="C50" s="293" t="n">
        <v>290260</v>
      </c>
      <c r="D50" s="293" t="n">
        <v>595603</v>
      </c>
      <c r="E50" s="293" t="n">
        <v>1145472</v>
      </c>
      <c r="F50" s="293" t="n">
        <v>2300580</v>
      </c>
      <c r="G50" s="293" t="n">
        <v>3066545</v>
      </c>
      <c r="H50" s="293" t="n">
        <v>3715640</v>
      </c>
      <c r="I50" s="293" t="n">
        <v>4975669</v>
      </c>
      <c r="J50" s="293" t="n">
        <v>5376401</v>
      </c>
      <c r="K50" s="293" t="n">
        <v>6734613</v>
      </c>
      <c r="L50" s="293" t="n">
        <v>7761957</v>
      </c>
      <c r="M50" s="293" t="n">
        <v>7761957</v>
      </c>
      <c r="N50" s="293" t="n">
        <v>9501979</v>
      </c>
      <c r="O50" s="293" t="n">
        <v>9636799</v>
      </c>
      <c r="P50" s="294" t="n">
        <v>11041165</v>
      </c>
    </row>
    <row r="51" customFormat="false" ht="18" hidden="false" customHeight="true" outlineLevel="0" collapsed="false">
      <c r="A51" s="292" t="s">
        <v>498</v>
      </c>
      <c r="B51" s="293"/>
      <c r="C51" s="293"/>
      <c r="D51" s="293" t="n">
        <v>24426</v>
      </c>
      <c r="E51" s="293" t="n">
        <v>152186</v>
      </c>
      <c r="F51" s="293" t="n">
        <v>120316</v>
      </c>
      <c r="G51" s="293" t="n">
        <v>18764</v>
      </c>
      <c r="H51" s="293" t="n">
        <v>162839</v>
      </c>
      <c r="I51" s="293" t="n">
        <v>130319</v>
      </c>
      <c r="J51" s="293" t="n">
        <v>130858</v>
      </c>
      <c r="K51" s="293" t="n">
        <v>111379</v>
      </c>
      <c r="L51" s="310" t="n">
        <v>28050</v>
      </c>
      <c r="M51" s="293" t="n">
        <v>28050</v>
      </c>
      <c r="N51" s="293"/>
      <c r="O51" s="293"/>
      <c r="P51" s="294"/>
    </row>
    <row r="52" customFormat="false" ht="18" hidden="false" customHeight="true" outlineLevel="0" collapsed="false">
      <c r="A52" s="318"/>
      <c r="B52" s="291"/>
      <c r="C52" s="291"/>
      <c r="D52" s="291"/>
      <c r="E52" s="291"/>
      <c r="F52" s="291"/>
      <c r="G52" s="291"/>
      <c r="H52" s="291"/>
      <c r="I52" s="291"/>
      <c r="J52" s="291"/>
      <c r="K52" s="291"/>
      <c r="L52" s="291"/>
      <c r="M52" s="291"/>
      <c r="N52" s="291"/>
      <c r="O52" s="319"/>
      <c r="P52" s="320"/>
    </row>
    <row r="53" customFormat="false" ht="18" hidden="false" customHeight="true" outlineLevel="0" collapsed="false">
      <c r="A53" s="321" t="s">
        <v>10</v>
      </c>
      <c r="B53" s="309"/>
      <c r="C53" s="309"/>
      <c r="D53" s="309"/>
      <c r="E53" s="309"/>
      <c r="F53" s="309"/>
      <c r="G53" s="309"/>
      <c r="H53" s="309"/>
      <c r="I53" s="309"/>
      <c r="J53" s="309"/>
      <c r="K53" s="309"/>
      <c r="L53" s="309"/>
      <c r="M53" s="309"/>
      <c r="N53" s="309"/>
      <c r="O53" s="322"/>
      <c r="P53" s="323"/>
      <c r="Q53" s="309"/>
      <c r="R53" s="309"/>
      <c r="S53" s="309"/>
      <c r="T53" s="309"/>
      <c r="U53" s="309"/>
      <c r="V53" s="309"/>
      <c r="W53" s="309"/>
    </row>
    <row r="54" customFormat="false" ht="33.75" hidden="false" customHeight="true" outlineLevel="0" collapsed="false">
      <c r="A54" s="292" t="s">
        <v>499</v>
      </c>
      <c r="B54" s="324"/>
      <c r="C54" s="324"/>
      <c r="D54" s="324"/>
      <c r="E54" s="324"/>
      <c r="F54" s="324"/>
      <c r="G54" s="324"/>
      <c r="H54" s="324"/>
      <c r="I54" s="324"/>
      <c r="J54" s="324"/>
      <c r="K54" s="324"/>
      <c r="L54" s="324"/>
      <c r="M54" s="324"/>
      <c r="N54" s="324"/>
      <c r="O54" s="319"/>
      <c r="P54" s="320"/>
      <c r="Q54" s="325"/>
      <c r="R54" s="325"/>
      <c r="S54" s="325"/>
      <c r="T54" s="325"/>
      <c r="U54" s="325"/>
      <c r="V54" s="325"/>
      <c r="W54" s="325"/>
    </row>
    <row r="55" customFormat="false" ht="18" hidden="false" customHeight="true" outlineLevel="0" collapsed="false">
      <c r="A55" s="326" t="s">
        <v>500</v>
      </c>
      <c r="B55" s="327"/>
      <c r="C55" s="327"/>
      <c r="D55" s="327"/>
      <c r="E55" s="327"/>
      <c r="F55" s="327"/>
      <c r="G55" s="327"/>
      <c r="H55" s="327"/>
      <c r="I55" s="327"/>
      <c r="J55" s="327"/>
      <c r="K55" s="327"/>
      <c r="L55" s="327"/>
      <c r="M55" s="327"/>
      <c r="N55" s="327"/>
      <c r="O55" s="328"/>
      <c r="P55" s="329"/>
      <c r="Q55" s="325"/>
      <c r="R55" s="325"/>
      <c r="S55" s="325"/>
      <c r="T55" s="325"/>
      <c r="U55" s="325"/>
      <c r="V55" s="325"/>
      <c r="W55" s="325"/>
    </row>
    <row r="56" customFormat="false" ht="18" hidden="false" customHeight="true" outlineLevel="0" collapsed="false">
      <c r="A56" s="330"/>
      <c r="O56" s="319"/>
      <c r="P56" s="331"/>
    </row>
    <row r="57" customFormat="false" ht="14.25" hidden="false" customHeight="true" outlineLevel="0" collapsed="false">
      <c r="A57" s="330"/>
      <c r="O57" s="319"/>
      <c r="P57" s="331"/>
    </row>
    <row r="58" customFormat="false" ht="14.25" hidden="false" customHeight="true" outlineLevel="0" collapsed="false">
      <c r="A58" s="330"/>
      <c r="O58" s="319"/>
      <c r="P58" s="331"/>
    </row>
    <row r="59" customFormat="false" ht="14.25" hidden="false" customHeight="true" outlineLevel="0" collapsed="false">
      <c r="A59" s="330"/>
      <c r="O59" s="319"/>
      <c r="P59" s="331"/>
    </row>
    <row r="60" customFormat="false" ht="14.25" hidden="false" customHeight="true" outlineLevel="0" collapsed="false">
      <c r="A60" s="330"/>
      <c r="O60" s="319"/>
      <c r="P60" s="331"/>
    </row>
    <row r="61" customFormat="false" ht="14.25" hidden="false" customHeight="true" outlineLevel="0" collapsed="false">
      <c r="A61" s="330"/>
      <c r="O61" s="319"/>
      <c r="P61" s="331"/>
    </row>
    <row r="62" customFormat="false" ht="14.25" hidden="false" customHeight="true" outlineLevel="0" collapsed="false">
      <c r="A62" s="330"/>
      <c r="O62" s="319"/>
      <c r="P62" s="331"/>
    </row>
    <row r="63" customFormat="false" ht="14.25" hidden="false" customHeight="true" outlineLevel="0" collapsed="false">
      <c r="A63" s="330"/>
      <c r="O63" s="319"/>
      <c r="P63" s="331"/>
    </row>
    <row r="64" customFormat="false" ht="14.25" hidden="false" customHeight="true" outlineLevel="0" collapsed="false">
      <c r="A64" s="330"/>
      <c r="O64" s="319"/>
      <c r="P64" s="331"/>
    </row>
    <row r="65" customFormat="false" ht="14.25" hidden="false" customHeight="true" outlineLevel="0" collapsed="false">
      <c r="A65" s="330"/>
      <c r="O65" s="319"/>
      <c r="P65" s="331"/>
    </row>
    <row r="66" customFormat="false" ht="14.25" hidden="false" customHeight="true" outlineLevel="0" collapsed="false">
      <c r="A66" s="330"/>
      <c r="O66" s="319"/>
      <c r="P66" s="331"/>
    </row>
    <row r="67" customFormat="false" ht="14.25" hidden="false" customHeight="true" outlineLevel="0" collapsed="false">
      <c r="A67" s="330"/>
      <c r="O67" s="319"/>
      <c r="P67" s="331"/>
    </row>
    <row r="68" customFormat="false" ht="14.25" hidden="false" customHeight="true" outlineLevel="0" collapsed="false">
      <c r="A68" s="330"/>
      <c r="O68" s="319"/>
      <c r="P68" s="331"/>
    </row>
    <row r="69" customFormat="false" ht="14.25" hidden="false" customHeight="true" outlineLevel="0" collapsed="false">
      <c r="A69" s="330"/>
      <c r="O69" s="319"/>
      <c r="P69" s="331"/>
    </row>
    <row r="70" customFormat="false" ht="14.25" hidden="false" customHeight="true" outlineLevel="0" collapsed="false">
      <c r="A70" s="330"/>
      <c r="O70" s="319"/>
      <c r="P70" s="331"/>
    </row>
    <row r="71" customFormat="false" ht="14.25" hidden="false" customHeight="true" outlineLevel="0" collapsed="false">
      <c r="A71" s="330"/>
      <c r="O71" s="319"/>
      <c r="P71" s="331"/>
    </row>
    <row r="72" customFormat="false" ht="14.25" hidden="false" customHeight="true" outlineLevel="0" collapsed="false">
      <c r="A72" s="330"/>
      <c r="O72" s="319"/>
      <c r="P72" s="331"/>
    </row>
    <row r="73" customFormat="false" ht="14.25" hidden="false" customHeight="true" outlineLevel="0" collapsed="false">
      <c r="A73" s="330"/>
      <c r="O73" s="319"/>
      <c r="P73" s="331"/>
    </row>
    <row r="74" customFormat="false" ht="14.25" hidden="false" customHeight="true" outlineLevel="0" collapsed="false">
      <c r="A74" s="330"/>
      <c r="O74" s="319"/>
      <c r="P74" s="331"/>
    </row>
    <row r="75" customFormat="false" ht="14.25" hidden="false" customHeight="true" outlineLevel="0" collapsed="false">
      <c r="A75" s="330"/>
      <c r="O75" s="319"/>
      <c r="P75" s="331"/>
    </row>
    <row r="76" customFormat="false" ht="14.25" hidden="false" customHeight="true" outlineLevel="0" collapsed="false">
      <c r="A76" s="330"/>
      <c r="O76" s="319"/>
      <c r="P76" s="331"/>
    </row>
    <row r="77" customFormat="false" ht="14.25" hidden="false" customHeight="true" outlineLevel="0" collapsed="false">
      <c r="A77" s="330"/>
      <c r="O77" s="319"/>
      <c r="P77" s="331"/>
    </row>
    <row r="78" customFormat="false" ht="14.25" hidden="false" customHeight="true" outlineLevel="0" collapsed="false">
      <c r="A78" s="330"/>
      <c r="O78" s="319"/>
      <c r="P78" s="331"/>
    </row>
    <row r="79" customFormat="false" ht="14.25" hidden="false" customHeight="true" outlineLevel="0" collapsed="false">
      <c r="A79" s="330"/>
      <c r="O79" s="319"/>
      <c r="P79" s="331"/>
    </row>
    <row r="80" customFormat="false" ht="14.25" hidden="false" customHeight="true" outlineLevel="0" collapsed="false">
      <c r="A80" s="330"/>
      <c r="O80" s="319"/>
      <c r="P80" s="331"/>
    </row>
    <row r="81" customFormat="false" ht="14.25" hidden="false" customHeight="true" outlineLevel="0" collapsed="false">
      <c r="A81" s="330"/>
      <c r="O81" s="319"/>
      <c r="P81" s="331"/>
    </row>
    <row r="82" customFormat="false" ht="14.25" hidden="false" customHeight="true" outlineLevel="0" collapsed="false">
      <c r="A82" s="330"/>
      <c r="O82" s="319"/>
      <c r="P82" s="331"/>
    </row>
    <row r="83" customFormat="false" ht="14.25" hidden="false" customHeight="true" outlineLevel="0" collapsed="false">
      <c r="A83" s="330"/>
      <c r="O83" s="319"/>
      <c r="P83" s="331"/>
    </row>
    <row r="84" customFormat="false" ht="14.25" hidden="false" customHeight="true" outlineLevel="0" collapsed="false">
      <c r="A84" s="330"/>
      <c r="O84" s="319"/>
      <c r="P84" s="331"/>
    </row>
    <row r="85" customFormat="false" ht="14.25" hidden="false" customHeight="true" outlineLevel="0" collapsed="false">
      <c r="A85" s="330"/>
      <c r="O85" s="319"/>
      <c r="P85" s="331"/>
    </row>
    <row r="86" customFormat="false" ht="14.25" hidden="false" customHeight="true" outlineLevel="0" collapsed="false">
      <c r="A86" s="330"/>
      <c r="O86" s="319"/>
      <c r="P86" s="331"/>
    </row>
    <row r="87" customFormat="false" ht="14.25" hidden="false" customHeight="true" outlineLevel="0" collapsed="false">
      <c r="A87" s="330"/>
      <c r="O87" s="319"/>
      <c r="P87" s="331"/>
    </row>
    <row r="88" customFormat="false" ht="14.25" hidden="false" customHeight="true" outlineLevel="0" collapsed="false">
      <c r="A88" s="330"/>
      <c r="O88" s="319"/>
      <c r="P88" s="331"/>
    </row>
    <row r="89" customFormat="false" ht="14.25" hidden="false" customHeight="true" outlineLevel="0" collapsed="false">
      <c r="A89" s="330"/>
      <c r="O89" s="319"/>
      <c r="P89" s="331"/>
    </row>
    <row r="90" customFormat="false" ht="14.25" hidden="false" customHeight="true" outlineLevel="0" collapsed="false">
      <c r="A90" s="330"/>
      <c r="O90" s="319"/>
      <c r="P90" s="331"/>
    </row>
    <row r="91" customFormat="false" ht="14.25" hidden="false" customHeight="true" outlineLevel="0" collapsed="false">
      <c r="A91" s="330"/>
      <c r="O91" s="319"/>
      <c r="P91" s="331"/>
    </row>
    <row r="92" customFormat="false" ht="14.25" hidden="false" customHeight="true" outlineLevel="0" collapsed="false">
      <c r="A92" s="330"/>
      <c r="O92" s="319"/>
      <c r="P92" s="331"/>
    </row>
    <row r="93" customFormat="false" ht="14.25" hidden="false" customHeight="true" outlineLevel="0" collapsed="false">
      <c r="A93" s="330"/>
      <c r="O93" s="319"/>
      <c r="P93" s="331"/>
    </row>
    <row r="94" customFormat="false" ht="14.25" hidden="false" customHeight="true" outlineLevel="0" collapsed="false">
      <c r="A94" s="330"/>
      <c r="O94" s="319"/>
      <c r="P94" s="331"/>
    </row>
    <row r="95" customFormat="false" ht="14.25" hidden="false" customHeight="true" outlineLevel="0" collapsed="false">
      <c r="A95" s="330"/>
      <c r="O95" s="319"/>
      <c r="P95" s="331"/>
    </row>
    <row r="96" customFormat="false" ht="14.25" hidden="false" customHeight="true" outlineLevel="0" collapsed="false">
      <c r="A96" s="330"/>
      <c r="O96" s="319"/>
      <c r="P96" s="331"/>
    </row>
    <row r="97" customFormat="false" ht="14.25" hidden="false" customHeight="true" outlineLevel="0" collapsed="false">
      <c r="A97" s="330"/>
      <c r="O97" s="319"/>
      <c r="P97" s="331"/>
    </row>
    <row r="98" customFormat="false" ht="14.25" hidden="false" customHeight="true" outlineLevel="0" collapsed="false">
      <c r="A98" s="330"/>
      <c r="O98" s="319"/>
      <c r="P98" s="331"/>
    </row>
    <row r="99" customFormat="false" ht="14.25" hidden="false" customHeight="true" outlineLevel="0" collapsed="false">
      <c r="A99" s="330"/>
      <c r="O99" s="319"/>
      <c r="P99" s="331"/>
    </row>
    <row r="100" customFormat="false" ht="14.25" hidden="false" customHeight="true" outlineLevel="0" collapsed="false">
      <c r="A100" s="330"/>
      <c r="O100" s="319"/>
      <c r="P100" s="331"/>
    </row>
    <row r="101" customFormat="false" ht="14.25" hidden="false" customHeight="true" outlineLevel="0" collapsed="false">
      <c r="A101" s="330"/>
      <c r="O101" s="319"/>
      <c r="P101" s="331"/>
    </row>
    <row r="102" customFormat="false" ht="14.25" hidden="false" customHeight="true" outlineLevel="0" collapsed="false">
      <c r="A102" s="330"/>
      <c r="O102" s="319"/>
      <c r="P102" s="331"/>
    </row>
    <row r="103" customFormat="false" ht="14.25" hidden="false" customHeight="true" outlineLevel="0" collapsed="false">
      <c r="A103" s="330"/>
      <c r="O103" s="319"/>
      <c r="P103" s="331"/>
    </row>
    <row r="104" customFormat="false" ht="14.25" hidden="false" customHeight="true" outlineLevel="0" collapsed="false">
      <c r="A104" s="330"/>
      <c r="O104" s="319"/>
      <c r="P104" s="331"/>
    </row>
    <row r="105" customFormat="false" ht="14.25" hidden="false" customHeight="true" outlineLevel="0" collapsed="false">
      <c r="A105" s="330"/>
      <c r="O105" s="319"/>
      <c r="P105" s="331"/>
    </row>
    <row r="106" customFormat="false" ht="14.25" hidden="false" customHeight="true" outlineLevel="0" collapsed="false">
      <c r="A106" s="330"/>
      <c r="O106" s="319"/>
      <c r="P106" s="331"/>
    </row>
    <row r="107" customFormat="false" ht="14.25" hidden="false" customHeight="true" outlineLevel="0" collapsed="false">
      <c r="A107" s="330"/>
      <c r="O107" s="319"/>
      <c r="P107" s="331"/>
    </row>
    <row r="108" customFormat="false" ht="14.25" hidden="false" customHeight="true" outlineLevel="0" collapsed="false">
      <c r="A108" s="330"/>
      <c r="O108" s="319"/>
      <c r="P108" s="331"/>
    </row>
    <row r="109" customFormat="false" ht="14.25" hidden="false" customHeight="true" outlineLevel="0" collapsed="false">
      <c r="A109" s="330"/>
      <c r="O109" s="319"/>
      <c r="P109" s="331"/>
    </row>
    <row r="110" customFormat="false" ht="14.25" hidden="false" customHeight="true" outlineLevel="0" collapsed="false">
      <c r="A110" s="330"/>
      <c r="O110" s="319"/>
      <c r="P110" s="331"/>
    </row>
    <row r="111" customFormat="false" ht="14.25" hidden="false" customHeight="true" outlineLevel="0" collapsed="false">
      <c r="A111" s="330"/>
      <c r="O111" s="319"/>
      <c r="P111" s="331"/>
    </row>
    <row r="112" customFormat="false" ht="14.25" hidden="false" customHeight="true" outlineLevel="0" collapsed="false">
      <c r="A112" s="330"/>
      <c r="O112" s="319"/>
      <c r="P112" s="331"/>
    </row>
    <row r="113" customFormat="false" ht="14.25" hidden="false" customHeight="true" outlineLevel="0" collapsed="false">
      <c r="A113" s="330"/>
      <c r="O113" s="319"/>
      <c r="P113" s="331"/>
    </row>
    <row r="114" customFormat="false" ht="14.25" hidden="false" customHeight="true" outlineLevel="0" collapsed="false">
      <c r="A114" s="330"/>
      <c r="O114" s="319"/>
      <c r="P114" s="331"/>
    </row>
    <row r="115" customFormat="false" ht="14.25" hidden="false" customHeight="true" outlineLevel="0" collapsed="false">
      <c r="A115" s="330"/>
      <c r="O115" s="319"/>
      <c r="P115" s="331"/>
    </row>
    <row r="116" customFormat="false" ht="14.25" hidden="false" customHeight="true" outlineLevel="0" collapsed="false">
      <c r="A116" s="330"/>
      <c r="O116" s="319"/>
      <c r="P116" s="331"/>
    </row>
    <row r="117" customFormat="false" ht="14.25" hidden="false" customHeight="true" outlineLevel="0" collapsed="false">
      <c r="A117" s="330"/>
      <c r="O117" s="319"/>
      <c r="P117" s="331"/>
    </row>
    <row r="118" customFormat="false" ht="14.25" hidden="false" customHeight="true" outlineLevel="0" collapsed="false">
      <c r="A118" s="330"/>
      <c r="O118" s="319"/>
      <c r="P118" s="331"/>
    </row>
    <row r="119" customFormat="false" ht="14.25" hidden="false" customHeight="true" outlineLevel="0" collapsed="false">
      <c r="A119" s="330"/>
      <c r="O119" s="319"/>
      <c r="P119" s="331"/>
    </row>
    <row r="120" customFormat="false" ht="14.25" hidden="false" customHeight="true" outlineLevel="0" collapsed="false">
      <c r="A120" s="330"/>
      <c r="O120" s="319"/>
      <c r="P120" s="331"/>
    </row>
    <row r="121" customFormat="false" ht="14.25" hidden="false" customHeight="true" outlineLevel="0" collapsed="false">
      <c r="A121" s="330"/>
      <c r="O121" s="319"/>
      <c r="P121" s="331"/>
    </row>
    <row r="122" customFormat="false" ht="14.25" hidden="false" customHeight="true" outlineLevel="0" collapsed="false">
      <c r="A122" s="330"/>
      <c r="O122" s="319"/>
      <c r="P122" s="331"/>
    </row>
    <row r="123" customFormat="false" ht="14.25" hidden="false" customHeight="true" outlineLevel="0" collapsed="false">
      <c r="A123" s="330"/>
      <c r="O123" s="319"/>
      <c r="P123" s="331"/>
    </row>
    <row r="124" customFormat="false" ht="14.25" hidden="false" customHeight="true" outlineLevel="0" collapsed="false">
      <c r="A124" s="330"/>
      <c r="O124" s="319"/>
      <c r="P124" s="331"/>
    </row>
    <row r="125" customFormat="false" ht="14.25" hidden="false" customHeight="true" outlineLevel="0" collapsed="false">
      <c r="A125" s="330"/>
      <c r="O125" s="319"/>
      <c r="P125" s="331"/>
    </row>
    <row r="126" customFormat="false" ht="14.25" hidden="false" customHeight="true" outlineLevel="0" collapsed="false">
      <c r="A126" s="330"/>
      <c r="O126" s="319"/>
      <c r="P126" s="331"/>
    </row>
    <row r="127" customFormat="false" ht="14.25" hidden="false" customHeight="true" outlineLevel="0" collapsed="false">
      <c r="A127" s="330"/>
      <c r="O127" s="319"/>
      <c r="P127" s="331"/>
    </row>
    <row r="128" customFormat="false" ht="14.25" hidden="false" customHeight="true" outlineLevel="0" collapsed="false">
      <c r="A128" s="330"/>
      <c r="O128" s="319"/>
      <c r="P128" s="331"/>
    </row>
    <row r="129" customFormat="false" ht="14.25" hidden="false" customHeight="true" outlineLevel="0" collapsed="false">
      <c r="A129" s="330"/>
      <c r="O129" s="319"/>
      <c r="P129" s="331"/>
    </row>
    <row r="130" customFormat="false" ht="14.25" hidden="false" customHeight="true" outlineLevel="0" collapsed="false">
      <c r="A130" s="330"/>
      <c r="O130" s="319"/>
      <c r="P130" s="331"/>
    </row>
    <row r="131" customFormat="false" ht="14.25" hidden="false" customHeight="true" outlineLevel="0" collapsed="false">
      <c r="A131" s="330"/>
      <c r="O131" s="319"/>
      <c r="P131" s="331"/>
    </row>
    <row r="132" customFormat="false" ht="14.25" hidden="false" customHeight="true" outlineLevel="0" collapsed="false">
      <c r="A132" s="330"/>
      <c r="O132" s="319"/>
      <c r="P132" s="331"/>
    </row>
    <row r="133" customFormat="false" ht="14.25" hidden="false" customHeight="true" outlineLevel="0" collapsed="false">
      <c r="A133" s="330"/>
      <c r="O133" s="319"/>
      <c r="P133" s="331"/>
    </row>
    <row r="134" customFormat="false" ht="14.25" hidden="false" customHeight="true" outlineLevel="0" collapsed="false">
      <c r="A134" s="330"/>
      <c r="O134" s="319"/>
      <c r="P134" s="331"/>
    </row>
    <row r="135" customFormat="false" ht="14.25" hidden="false" customHeight="true" outlineLevel="0" collapsed="false">
      <c r="A135" s="330"/>
      <c r="O135" s="319"/>
      <c r="P135" s="331"/>
    </row>
    <row r="136" customFormat="false" ht="14.25" hidden="false" customHeight="true" outlineLevel="0" collapsed="false">
      <c r="A136" s="330"/>
      <c r="O136" s="319"/>
      <c r="P136" s="331"/>
    </row>
    <row r="137" customFormat="false" ht="14.25" hidden="false" customHeight="true" outlineLevel="0" collapsed="false">
      <c r="A137" s="330"/>
      <c r="O137" s="319"/>
      <c r="P137" s="331"/>
    </row>
    <row r="138" customFormat="false" ht="14.25" hidden="false" customHeight="true" outlineLevel="0" collapsed="false">
      <c r="A138" s="330"/>
      <c r="O138" s="319"/>
      <c r="P138" s="331"/>
    </row>
    <row r="139" customFormat="false" ht="14.25" hidden="false" customHeight="true" outlineLevel="0" collapsed="false">
      <c r="A139" s="330"/>
      <c r="O139" s="319"/>
      <c r="P139" s="331"/>
    </row>
    <row r="140" customFormat="false" ht="14.25" hidden="false" customHeight="true" outlineLevel="0" collapsed="false">
      <c r="A140" s="330"/>
      <c r="O140" s="319"/>
      <c r="P140" s="331"/>
    </row>
    <row r="141" customFormat="false" ht="14.25" hidden="false" customHeight="true" outlineLevel="0" collapsed="false">
      <c r="A141" s="330"/>
      <c r="O141" s="319"/>
      <c r="P141" s="331"/>
    </row>
    <row r="142" customFormat="false" ht="14.25" hidden="false" customHeight="true" outlineLevel="0" collapsed="false">
      <c r="A142" s="330"/>
      <c r="O142" s="319"/>
      <c r="P142" s="331"/>
    </row>
    <row r="143" customFormat="false" ht="14.25" hidden="false" customHeight="true" outlineLevel="0" collapsed="false">
      <c r="A143" s="330"/>
      <c r="O143" s="319"/>
      <c r="P143" s="331"/>
    </row>
    <row r="144" customFormat="false" ht="14.25" hidden="false" customHeight="true" outlineLevel="0" collapsed="false">
      <c r="A144" s="330"/>
      <c r="O144" s="319"/>
      <c r="P144" s="331"/>
    </row>
    <row r="145" customFormat="false" ht="14.25" hidden="false" customHeight="true" outlineLevel="0" collapsed="false">
      <c r="A145" s="330"/>
      <c r="O145" s="319"/>
      <c r="P145" s="331"/>
    </row>
    <row r="146" customFormat="false" ht="14.25" hidden="false" customHeight="true" outlineLevel="0" collapsed="false">
      <c r="A146" s="330"/>
      <c r="O146" s="319"/>
      <c r="P146" s="331"/>
    </row>
    <row r="147" customFormat="false" ht="14.25" hidden="false" customHeight="true" outlineLevel="0" collapsed="false">
      <c r="A147" s="330"/>
      <c r="O147" s="319"/>
      <c r="P147" s="331"/>
    </row>
    <row r="148" customFormat="false" ht="14.25" hidden="false" customHeight="true" outlineLevel="0" collapsed="false">
      <c r="A148" s="330"/>
      <c r="O148" s="319"/>
      <c r="P148" s="331"/>
    </row>
    <row r="149" customFormat="false" ht="14.25" hidden="false" customHeight="true" outlineLevel="0" collapsed="false">
      <c r="A149" s="330"/>
      <c r="O149" s="319"/>
      <c r="P149" s="331"/>
    </row>
    <row r="150" customFormat="false" ht="14.25" hidden="false" customHeight="true" outlineLevel="0" collapsed="false">
      <c r="A150" s="330"/>
      <c r="O150" s="319"/>
      <c r="P150" s="331"/>
    </row>
    <row r="151" customFormat="false" ht="14.25" hidden="false" customHeight="true" outlineLevel="0" collapsed="false">
      <c r="A151" s="330"/>
      <c r="O151" s="319"/>
      <c r="P151" s="331"/>
    </row>
    <row r="152" customFormat="false" ht="14.25" hidden="false" customHeight="true" outlineLevel="0" collapsed="false">
      <c r="A152" s="330"/>
      <c r="O152" s="319"/>
      <c r="P152" s="331"/>
    </row>
    <row r="153" customFormat="false" ht="14.25" hidden="false" customHeight="true" outlineLevel="0" collapsed="false">
      <c r="A153" s="330"/>
      <c r="O153" s="319"/>
      <c r="P153" s="331"/>
    </row>
    <row r="154" customFormat="false" ht="14.25" hidden="false" customHeight="true" outlineLevel="0" collapsed="false">
      <c r="A154" s="330"/>
      <c r="O154" s="319"/>
      <c r="P154" s="331"/>
    </row>
    <row r="155" customFormat="false" ht="14.25" hidden="false" customHeight="true" outlineLevel="0" collapsed="false">
      <c r="A155" s="330"/>
      <c r="O155" s="319"/>
      <c r="P155" s="331"/>
    </row>
    <row r="156" customFormat="false" ht="14.25" hidden="false" customHeight="true" outlineLevel="0" collapsed="false">
      <c r="A156" s="330"/>
      <c r="O156" s="319"/>
      <c r="P156" s="331"/>
    </row>
    <row r="157" customFormat="false" ht="14.25" hidden="false" customHeight="true" outlineLevel="0" collapsed="false">
      <c r="A157" s="330"/>
      <c r="O157" s="319"/>
      <c r="P157" s="331"/>
    </row>
    <row r="158" customFormat="false" ht="14.25" hidden="false" customHeight="true" outlineLevel="0" collapsed="false">
      <c r="A158" s="330"/>
      <c r="O158" s="319"/>
      <c r="P158" s="331"/>
    </row>
    <row r="159" customFormat="false" ht="14.25" hidden="false" customHeight="true" outlineLevel="0" collapsed="false">
      <c r="A159" s="330"/>
      <c r="O159" s="319"/>
      <c r="P159" s="331"/>
    </row>
    <row r="160" customFormat="false" ht="14.25" hidden="false" customHeight="true" outlineLevel="0" collapsed="false">
      <c r="A160" s="330"/>
      <c r="O160" s="319"/>
      <c r="P160" s="331"/>
    </row>
    <row r="161" customFormat="false" ht="14.25" hidden="false" customHeight="true" outlineLevel="0" collapsed="false">
      <c r="A161" s="330"/>
      <c r="O161" s="319"/>
      <c r="P161" s="331"/>
    </row>
    <row r="162" customFormat="false" ht="14.25" hidden="false" customHeight="true" outlineLevel="0" collapsed="false">
      <c r="A162" s="330"/>
      <c r="O162" s="319"/>
      <c r="P162" s="331"/>
    </row>
    <row r="163" customFormat="false" ht="14.25" hidden="false" customHeight="true" outlineLevel="0" collapsed="false">
      <c r="A163" s="330"/>
      <c r="O163" s="319"/>
      <c r="P163" s="331"/>
    </row>
    <row r="164" customFormat="false" ht="14.25" hidden="false" customHeight="true" outlineLevel="0" collapsed="false">
      <c r="A164" s="330"/>
      <c r="O164" s="319"/>
      <c r="P164" s="331"/>
    </row>
    <row r="165" customFormat="false" ht="14.25" hidden="false" customHeight="true" outlineLevel="0" collapsed="false">
      <c r="A165" s="330"/>
      <c r="O165" s="319"/>
      <c r="P165" s="331"/>
    </row>
    <row r="166" customFormat="false" ht="14.25" hidden="false" customHeight="true" outlineLevel="0" collapsed="false">
      <c r="A166" s="330"/>
      <c r="O166" s="319"/>
      <c r="P166" s="331"/>
    </row>
    <row r="167" customFormat="false" ht="14.25" hidden="false" customHeight="true" outlineLevel="0" collapsed="false">
      <c r="A167" s="330"/>
      <c r="O167" s="319"/>
      <c r="P167" s="331"/>
    </row>
    <row r="168" customFormat="false" ht="14.25" hidden="false" customHeight="true" outlineLevel="0" collapsed="false">
      <c r="A168" s="330"/>
      <c r="O168" s="319"/>
      <c r="P168" s="331"/>
    </row>
    <row r="169" customFormat="false" ht="14.25" hidden="false" customHeight="true" outlineLevel="0" collapsed="false">
      <c r="A169" s="330"/>
      <c r="O169" s="319"/>
      <c r="P169" s="331"/>
    </row>
    <row r="170" customFormat="false" ht="14.25" hidden="false" customHeight="true" outlineLevel="0" collapsed="false">
      <c r="A170" s="330"/>
      <c r="O170" s="319"/>
      <c r="P170" s="331"/>
    </row>
    <row r="171" customFormat="false" ht="14.25" hidden="false" customHeight="true" outlineLevel="0" collapsed="false">
      <c r="A171" s="330"/>
      <c r="O171" s="319"/>
      <c r="P171" s="331"/>
    </row>
    <row r="172" customFormat="false" ht="14.25" hidden="false" customHeight="true" outlineLevel="0" collapsed="false">
      <c r="A172" s="330"/>
      <c r="O172" s="319"/>
      <c r="P172" s="331"/>
    </row>
    <row r="173" customFormat="false" ht="14.25" hidden="false" customHeight="true" outlineLevel="0" collapsed="false">
      <c r="A173" s="330"/>
      <c r="O173" s="319"/>
      <c r="P173" s="331"/>
    </row>
    <row r="174" customFormat="false" ht="14.25" hidden="false" customHeight="true" outlineLevel="0" collapsed="false">
      <c r="A174" s="330"/>
      <c r="O174" s="319"/>
      <c r="P174" s="331"/>
    </row>
    <row r="175" customFormat="false" ht="14.25" hidden="false" customHeight="true" outlineLevel="0" collapsed="false">
      <c r="A175" s="330"/>
      <c r="O175" s="319"/>
      <c r="P175" s="331"/>
    </row>
    <row r="176" customFormat="false" ht="14.25" hidden="false" customHeight="true" outlineLevel="0" collapsed="false">
      <c r="A176" s="330"/>
      <c r="O176" s="319"/>
      <c r="P176" s="331"/>
    </row>
    <row r="177" customFormat="false" ht="14.25" hidden="false" customHeight="true" outlineLevel="0" collapsed="false">
      <c r="A177" s="330"/>
      <c r="O177" s="319"/>
      <c r="P177" s="331"/>
    </row>
    <row r="178" customFormat="false" ht="14.25" hidden="false" customHeight="true" outlineLevel="0" collapsed="false">
      <c r="A178" s="330"/>
      <c r="O178" s="319"/>
      <c r="P178" s="331"/>
    </row>
    <row r="179" customFormat="false" ht="14.25" hidden="false" customHeight="true" outlineLevel="0" collapsed="false">
      <c r="A179" s="330"/>
      <c r="O179" s="319"/>
      <c r="P179" s="331"/>
    </row>
    <row r="180" customFormat="false" ht="14.25" hidden="false" customHeight="true" outlineLevel="0" collapsed="false">
      <c r="A180" s="330"/>
      <c r="O180" s="319"/>
      <c r="P180" s="331"/>
    </row>
    <row r="181" customFormat="false" ht="14.25" hidden="false" customHeight="true" outlineLevel="0" collapsed="false">
      <c r="A181" s="330"/>
      <c r="O181" s="319"/>
      <c r="P181" s="331"/>
    </row>
    <row r="182" customFormat="false" ht="14.25" hidden="false" customHeight="true" outlineLevel="0" collapsed="false">
      <c r="A182" s="330"/>
      <c r="O182" s="319"/>
      <c r="P182" s="331"/>
    </row>
    <row r="183" customFormat="false" ht="14.25" hidden="false" customHeight="true" outlineLevel="0" collapsed="false">
      <c r="A183" s="330"/>
      <c r="O183" s="319"/>
      <c r="P183" s="331"/>
    </row>
    <row r="184" customFormat="false" ht="14.25" hidden="false" customHeight="true" outlineLevel="0" collapsed="false">
      <c r="A184" s="330"/>
      <c r="O184" s="319"/>
      <c r="P184" s="331"/>
    </row>
    <row r="185" customFormat="false" ht="14.25" hidden="false" customHeight="true" outlineLevel="0" collapsed="false">
      <c r="A185" s="330"/>
      <c r="O185" s="319"/>
      <c r="P185" s="331"/>
    </row>
    <row r="186" customFormat="false" ht="14.25" hidden="false" customHeight="true" outlineLevel="0" collapsed="false">
      <c r="A186" s="330"/>
      <c r="O186" s="319"/>
      <c r="P186" s="331"/>
    </row>
    <row r="187" customFormat="false" ht="14.25" hidden="false" customHeight="true" outlineLevel="0" collapsed="false">
      <c r="A187" s="330"/>
      <c r="O187" s="319"/>
      <c r="P187" s="331"/>
    </row>
    <row r="188" customFormat="false" ht="14.25" hidden="false" customHeight="true" outlineLevel="0" collapsed="false">
      <c r="A188" s="330"/>
      <c r="O188" s="319"/>
      <c r="P188" s="331"/>
    </row>
    <row r="189" customFormat="false" ht="14.25" hidden="false" customHeight="true" outlineLevel="0" collapsed="false">
      <c r="A189" s="330"/>
      <c r="O189" s="319"/>
      <c r="P189" s="331"/>
    </row>
    <row r="190" customFormat="false" ht="14.25" hidden="false" customHeight="true" outlineLevel="0" collapsed="false">
      <c r="A190" s="330"/>
      <c r="O190" s="319"/>
      <c r="P190" s="331"/>
    </row>
    <row r="191" customFormat="false" ht="14.25" hidden="false" customHeight="true" outlineLevel="0" collapsed="false">
      <c r="A191" s="330"/>
      <c r="O191" s="319"/>
      <c r="P191" s="331"/>
    </row>
    <row r="192" customFormat="false" ht="14.25" hidden="false" customHeight="true" outlineLevel="0" collapsed="false">
      <c r="A192" s="330"/>
      <c r="O192" s="319"/>
      <c r="P192" s="331"/>
    </row>
    <row r="193" customFormat="false" ht="14.25" hidden="false" customHeight="true" outlineLevel="0" collapsed="false">
      <c r="A193" s="330"/>
      <c r="O193" s="319"/>
      <c r="P193" s="331"/>
    </row>
    <row r="194" customFormat="false" ht="14.25" hidden="false" customHeight="true" outlineLevel="0" collapsed="false">
      <c r="A194" s="330"/>
      <c r="O194" s="319"/>
      <c r="P194" s="331"/>
    </row>
    <row r="195" customFormat="false" ht="14.25" hidden="false" customHeight="true" outlineLevel="0" collapsed="false">
      <c r="A195" s="330"/>
      <c r="O195" s="319"/>
      <c r="P195" s="331"/>
    </row>
    <row r="196" customFormat="false" ht="14.25" hidden="false" customHeight="true" outlineLevel="0" collapsed="false">
      <c r="A196" s="330"/>
      <c r="O196" s="319"/>
      <c r="P196" s="331"/>
    </row>
    <row r="197" customFormat="false" ht="14.25" hidden="false" customHeight="true" outlineLevel="0" collapsed="false">
      <c r="A197" s="330"/>
      <c r="O197" s="319"/>
      <c r="P197" s="331"/>
    </row>
    <row r="198" customFormat="false" ht="14.25" hidden="false" customHeight="true" outlineLevel="0" collapsed="false">
      <c r="A198" s="330"/>
      <c r="O198" s="319"/>
      <c r="P198" s="331"/>
    </row>
    <row r="199" customFormat="false" ht="14.25" hidden="false" customHeight="true" outlineLevel="0" collapsed="false">
      <c r="A199" s="330"/>
      <c r="O199" s="319"/>
      <c r="P199" s="331"/>
    </row>
    <row r="200" customFormat="false" ht="14.25" hidden="false" customHeight="true" outlineLevel="0" collapsed="false">
      <c r="A200" s="330"/>
      <c r="O200" s="319"/>
      <c r="P200" s="331"/>
    </row>
    <row r="201" customFormat="false" ht="14.25" hidden="false" customHeight="true" outlineLevel="0" collapsed="false">
      <c r="A201" s="330"/>
      <c r="O201" s="319"/>
      <c r="P201" s="331"/>
    </row>
    <row r="202" customFormat="false" ht="14.25" hidden="false" customHeight="true" outlineLevel="0" collapsed="false">
      <c r="A202" s="330"/>
      <c r="O202" s="319"/>
      <c r="P202" s="331"/>
    </row>
    <row r="203" customFormat="false" ht="14.25" hidden="false" customHeight="true" outlineLevel="0" collapsed="false">
      <c r="A203" s="330"/>
      <c r="O203" s="319"/>
      <c r="P203" s="331"/>
    </row>
    <row r="204" customFormat="false" ht="14.25" hidden="false" customHeight="true" outlineLevel="0" collapsed="false">
      <c r="A204" s="330"/>
      <c r="O204" s="319"/>
      <c r="P204" s="331"/>
    </row>
    <row r="205" customFormat="false" ht="14.25" hidden="false" customHeight="true" outlineLevel="0" collapsed="false">
      <c r="A205" s="330"/>
      <c r="O205" s="319"/>
      <c r="P205" s="331"/>
    </row>
    <row r="206" customFormat="false" ht="14.25" hidden="false" customHeight="true" outlineLevel="0" collapsed="false">
      <c r="A206" s="330"/>
      <c r="O206" s="319"/>
      <c r="P206" s="331"/>
    </row>
    <row r="207" customFormat="false" ht="14.25" hidden="false" customHeight="true" outlineLevel="0" collapsed="false">
      <c r="A207" s="330"/>
      <c r="O207" s="319"/>
      <c r="P207" s="331"/>
    </row>
    <row r="208" customFormat="false" ht="14.25" hidden="false" customHeight="true" outlineLevel="0" collapsed="false">
      <c r="A208" s="330"/>
      <c r="O208" s="319"/>
      <c r="P208" s="331"/>
    </row>
    <row r="209" customFormat="false" ht="14.25" hidden="false" customHeight="true" outlineLevel="0" collapsed="false">
      <c r="A209" s="330"/>
      <c r="O209" s="319"/>
      <c r="P209" s="331"/>
    </row>
    <row r="210" customFormat="false" ht="14.25" hidden="false" customHeight="true" outlineLevel="0" collapsed="false">
      <c r="A210" s="330"/>
      <c r="O210" s="319"/>
      <c r="P210" s="331"/>
    </row>
    <row r="211" customFormat="false" ht="14.25" hidden="false" customHeight="true" outlineLevel="0" collapsed="false">
      <c r="A211" s="330"/>
      <c r="O211" s="319"/>
      <c r="P211" s="331"/>
    </row>
    <row r="212" customFormat="false" ht="14.25" hidden="false" customHeight="true" outlineLevel="0" collapsed="false">
      <c r="A212" s="330"/>
      <c r="O212" s="319"/>
      <c r="P212" s="331"/>
    </row>
    <row r="213" customFormat="false" ht="14.25" hidden="false" customHeight="true" outlineLevel="0" collapsed="false">
      <c r="A213" s="330"/>
      <c r="O213" s="319"/>
      <c r="P213" s="331"/>
    </row>
    <row r="214" customFormat="false" ht="14.25" hidden="false" customHeight="true" outlineLevel="0" collapsed="false">
      <c r="A214" s="330"/>
      <c r="O214" s="319"/>
      <c r="P214" s="331"/>
    </row>
    <row r="215" customFormat="false" ht="14.25" hidden="false" customHeight="true" outlineLevel="0" collapsed="false">
      <c r="A215" s="330"/>
      <c r="O215" s="319"/>
      <c r="P215" s="331"/>
    </row>
    <row r="216" customFormat="false" ht="14.25" hidden="false" customHeight="true" outlineLevel="0" collapsed="false">
      <c r="A216" s="330"/>
      <c r="O216" s="319"/>
      <c r="P216" s="331"/>
    </row>
    <row r="217" customFormat="false" ht="14.25" hidden="false" customHeight="true" outlineLevel="0" collapsed="false">
      <c r="A217" s="330"/>
      <c r="O217" s="319"/>
      <c r="P217" s="331"/>
    </row>
    <row r="218" customFormat="false" ht="14.25" hidden="false" customHeight="true" outlineLevel="0" collapsed="false">
      <c r="A218" s="330"/>
      <c r="O218" s="319"/>
      <c r="P218" s="331"/>
    </row>
    <row r="219" customFormat="false" ht="14.25" hidden="false" customHeight="true" outlineLevel="0" collapsed="false">
      <c r="A219" s="330"/>
      <c r="O219" s="319"/>
      <c r="P219" s="331"/>
    </row>
    <row r="220" customFormat="false" ht="14.25" hidden="false" customHeight="true" outlineLevel="0" collapsed="false">
      <c r="A220" s="330"/>
      <c r="O220" s="319"/>
      <c r="P220" s="331"/>
    </row>
    <row r="221" customFormat="false" ht="14.25" hidden="false" customHeight="true" outlineLevel="0" collapsed="false">
      <c r="A221" s="330"/>
      <c r="O221" s="319"/>
      <c r="P221" s="331"/>
    </row>
    <row r="222" customFormat="false" ht="14.25" hidden="false" customHeight="true" outlineLevel="0" collapsed="false">
      <c r="A222" s="330"/>
      <c r="O222" s="319"/>
      <c r="P222" s="331"/>
    </row>
    <row r="223" customFormat="false" ht="14.25" hidden="false" customHeight="true" outlineLevel="0" collapsed="false">
      <c r="A223" s="330"/>
      <c r="O223" s="319"/>
      <c r="P223" s="331"/>
    </row>
    <row r="224" customFormat="false" ht="14.25" hidden="false" customHeight="true" outlineLevel="0" collapsed="false">
      <c r="A224" s="330"/>
      <c r="O224" s="319"/>
      <c r="P224" s="331"/>
    </row>
    <row r="225" customFormat="false" ht="14.25" hidden="false" customHeight="true" outlineLevel="0" collapsed="false">
      <c r="A225" s="330"/>
      <c r="O225" s="319"/>
      <c r="P225" s="331"/>
    </row>
    <row r="226" customFormat="false" ht="14.25" hidden="false" customHeight="true" outlineLevel="0" collapsed="false">
      <c r="A226" s="330"/>
      <c r="O226" s="319"/>
      <c r="P226" s="331"/>
    </row>
    <row r="227" customFormat="false" ht="14.25" hidden="false" customHeight="true" outlineLevel="0" collapsed="false">
      <c r="A227" s="330"/>
      <c r="O227" s="319"/>
      <c r="P227" s="331"/>
    </row>
    <row r="228" customFormat="false" ht="14.25" hidden="false" customHeight="true" outlineLevel="0" collapsed="false">
      <c r="A228" s="330"/>
      <c r="O228" s="319"/>
      <c r="P228" s="331"/>
    </row>
    <row r="229" customFormat="false" ht="14.25" hidden="false" customHeight="true" outlineLevel="0" collapsed="false">
      <c r="A229" s="330"/>
      <c r="O229" s="319"/>
      <c r="P229" s="331"/>
    </row>
    <row r="230" customFormat="false" ht="14.25" hidden="false" customHeight="true" outlineLevel="0" collapsed="false">
      <c r="A230" s="330"/>
      <c r="O230" s="319"/>
      <c r="P230" s="331"/>
    </row>
    <row r="231" customFormat="false" ht="14.25" hidden="false" customHeight="true" outlineLevel="0" collapsed="false">
      <c r="A231" s="330"/>
      <c r="O231" s="319"/>
      <c r="P231" s="331"/>
    </row>
    <row r="232" customFormat="false" ht="14.25" hidden="false" customHeight="true" outlineLevel="0" collapsed="false">
      <c r="A232" s="330"/>
      <c r="O232" s="319"/>
      <c r="P232" s="331"/>
    </row>
    <row r="233" customFormat="false" ht="14.25" hidden="false" customHeight="true" outlineLevel="0" collapsed="false">
      <c r="A233" s="330"/>
      <c r="O233" s="319"/>
      <c r="P233" s="331"/>
    </row>
    <row r="234" customFormat="false" ht="14.25" hidden="false" customHeight="true" outlineLevel="0" collapsed="false">
      <c r="A234" s="330"/>
      <c r="O234" s="319"/>
      <c r="P234" s="331"/>
    </row>
    <row r="235" customFormat="false" ht="14.25" hidden="false" customHeight="true" outlineLevel="0" collapsed="false">
      <c r="A235" s="330"/>
      <c r="O235" s="319"/>
      <c r="P235" s="331"/>
    </row>
    <row r="236" customFormat="false" ht="14.25" hidden="false" customHeight="true" outlineLevel="0" collapsed="false">
      <c r="A236" s="330"/>
      <c r="O236" s="319"/>
      <c r="P236" s="331"/>
    </row>
    <row r="237" customFormat="false" ht="14.25" hidden="false" customHeight="true" outlineLevel="0" collapsed="false">
      <c r="A237" s="330"/>
      <c r="O237" s="319"/>
      <c r="P237" s="331"/>
    </row>
    <row r="238" customFormat="false" ht="14.25" hidden="false" customHeight="true" outlineLevel="0" collapsed="false">
      <c r="A238" s="330"/>
      <c r="O238" s="319"/>
      <c r="P238" s="331"/>
    </row>
    <row r="239" customFormat="false" ht="14.25" hidden="false" customHeight="true" outlineLevel="0" collapsed="false">
      <c r="A239" s="330"/>
      <c r="O239" s="319"/>
      <c r="P239" s="331"/>
    </row>
    <row r="240" customFormat="false" ht="14.25" hidden="false" customHeight="true" outlineLevel="0" collapsed="false">
      <c r="A240" s="330"/>
      <c r="O240" s="319"/>
      <c r="P240" s="331"/>
    </row>
    <row r="241" customFormat="false" ht="14.25" hidden="false" customHeight="true" outlineLevel="0" collapsed="false">
      <c r="A241" s="330"/>
      <c r="O241" s="319"/>
      <c r="P241" s="331"/>
    </row>
    <row r="242" customFormat="false" ht="14.25" hidden="false" customHeight="true" outlineLevel="0" collapsed="false">
      <c r="A242" s="330"/>
      <c r="O242" s="319"/>
      <c r="P242" s="331"/>
    </row>
    <row r="243" customFormat="false" ht="14.25" hidden="false" customHeight="true" outlineLevel="0" collapsed="false">
      <c r="A243" s="330"/>
      <c r="O243" s="319"/>
      <c r="P243" s="331"/>
    </row>
    <row r="244" customFormat="false" ht="14.25" hidden="false" customHeight="true" outlineLevel="0" collapsed="false">
      <c r="A244" s="330"/>
      <c r="O244" s="319"/>
      <c r="P244" s="331"/>
    </row>
    <row r="245" customFormat="false" ht="14.25" hidden="false" customHeight="true" outlineLevel="0" collapsed="false">
      <c r="A245" s="330"/>
      <c r="O245" s="319"/>
      <c r="P245" s="331"/>
    </row>
    <row r="246" customFormat="false" ht="14.25" hidden="false" customHeight="true" outlineLevel="0" collapsed="false">
      <c r="A246" s="330"/>
      <c r="O246" s="319"/>
      <c r="P246" s="331"/>
    </row>
    <row r="247" customFormat="false" ht="14.25" hidden="false" customHeight="true" outlineLevel="0" collapsed="false">
      <c r="A247" s="330"/>
      <c r="O247" s="319"/>
      <c r="P247" s="331"/>
    </row>
    <row r="248" customFormat="false" ht="14.25" hidden="false" customHeight="true" outlineLevel="0" collapsed="false">
      <c r="A248" s="330"/>
      <c r="O248" s="319"/>
      <c r="P248" s="331"/>
    </row>
    <row r="249" customFormat="false" ht="14.25" hidden="false" customHeight="true" outlineLevel="0" collapsed="false">
      <c r="A249" s="330"/>
      <c r="O249" s="319"/>
      <c r="P249" s="331"/>
    </row>
    <row r="250" customFormat="false" ht="14.25" hidden="false" customHeight="true" outlineLevel="0" collapsed="false">
      <c r="A250" s="330"/>
      <c r="O250" s="319"/>
      <c r="P250" s="331"/>
    </row>
    <row r="251" customFormat="false" ht="14.25" hidden="false" customHeight="true" outlineLevel="0" collapsed="false">
      <c r="A251" s="330"/>
      <c r="O251" s="319"/>
      <c r="P251" s="331"/>
    </row>
    <row r="252" customFormat="false" ht="14.25" hidden="false" customHeight="true" outlineLevel="0" collapsed="false">
      <c r="A252" s="330"/>
      <c r="O252" s="319"/>
      <c r="P252" s="331"/>
    </row>
    <row r="253" customFormat="false" ht="14.25" hidden="false" customHeight="true" outlineLevel="0" collapsed="false">
      <c r="A253" s="330"/>
      <c r="O253" s="319"/>
      <c r="P253" s="331"/>
    </row>
    <row r="254" customFormat="false" ht="14.25" hidden="false" customHeight="true" outlineLevel="0" collapsed="false">
      <c r="A254" s="330"/>
      <c r="O254" s="319"/>
      <c r="P254" s="331"/>
    </row>
    <row r="255" customFormat="false" ht="14.25" hidden="false" customHeight="true" outlineLevel="0" collapsed="false">
      <c r="A255" s="330"/>
      <c r="O255" s="319"/>
      <c r="P255" s="331"/>
    </row>
    <row r="256" customFormat="false" ht="14.25" hidden="false" customHeight="true" outlineLevel="0" collapsed="false">
      <c r="A256" s="330"/>
      <c r="O256" s="319"/>
      <c r="P256" s="331"/>
    </row>
    <row r="257" customFormat="false" ht="14.25" hidden="false" customHeight="true" outlineLevel="0" collapsed="false">
      <c r="A257" s="330"/>
      <c r="O257" s="319"/>
      <c r="P257" s="331"/>
    </row>
    <row r="258" customFormat="false" ht="14.25" hidden="false" customHeight="true" outlineLevel="0" collapsed="false">
      <c r="A258" s="330"/>
      <c r="O258" s="319"/>
      <c r="P258" s="331"/>
    </row>
    <row r="259" customFormat="false" ht="14.25" hidden="false" customHeight="true" outlineLevel="0" collapsed="false">
      <c r="A259" s="330"/>
      <c r="O259" s="319"/>
      <c r="P259" s="331"/>
    </row>
    <row r="260" customFormat="false" ht="14.25" hidden="false" customHeight="true" outlineLevel="0" collapsed="false">
      <c r="A260" s="330"/>
      <c r="O260" s="319"/>
      <c r="P260" s="331"/>
    </row>
    <row r="261" customFormat="false" ht="14.25" hidden="false" customHeight="true" outlineLevel="0" collapsed="false">
      <c r="A261" s="330"/>
      <c r="O261" s="319"/>
      <c r="P261" s="331"/>
    </row>
    <row r="262" customFormat="false" ht="14.25" hidden="false" customHeight="true" outlineLevel="0" collapsed="false">
      <c r="A262" s="330"/>
      <c r="O262" s="319"/>
      <c r="P262" s="331"/>
    </row>
    <row r="263" customFormat="false" ht="14.25" hidden="false" customHeight="true" outlineLevel="0" collapsed="false">
      <c r="A263" s="330"/>
      <c r="O263" s="319"/>
      <c r="P263" s="331"/>
    </row>
    <row r="264" customFormat="false" ht="14.25" hidden="false" customHeight="true" outlineLevel="0" collapsed="false">
      <c r="A264" s="330"/>
      <c r="O264" s="319"/>
      <c r="P264" s="331"/>
    </row>
    <row r="265" customFormat="false" ht="14.25" hidden="false" customHeight="true" outlineLevel="0" collapsed="false">
      <c r="A265" s="330"/>
      <c r="O265" s="319"/>
      <c r="P265" s="331"/>
    </row>
    <row r="266" customFormat="false" ht="14.25" hidden="false" customHeight="true" outlineLevel="0" collapsed="false">
      <c r="A266" s="330"/>
      <c r="O266" s="319"/>
      <c r="P266" s="331"/>
    </row>
    <row r="267" customFormat="false" ht="14.25" hidden="false" customHeight="true" outlineLevel="0" collapsed="false">
      <c r="A267" s="330"/>
      <c r="O267" s="319"/>
      <c r="P267" s="331"/>
    </row>
    <row r="268" customFormat="false" ht="14.25" hidden="false" customHeight="true" outlineLevel="0" collapsed="false">
      <c r="A268" s="330"/>
      <c r="O268" s="319"/>
      <c r="P268" s="331"/>
    </row>
    <row r="269" customFormat="false" ht="14.25" hidden="false" customHeight="true" outlineLevel="0" collapsed="false">
      <c r="A269" s="330"/>
      <c r="O269" s="319"/>
      <c r="P269" s="331"/>
    </row>
    <row r="270" customFormat="false" ht="14.25" hidden="false" customHeight="true" outlineLevel="0" collapsed="false">
      <c r="A270" s="330"/>
      <c r="O270" s="319"/>
      <c r="P270" s="331"/>
    </row>
    <row r="271" customFormat="false" ht="14.25" hidden="false" customHeight="true" outlineLevel="0" collapsed="false">
      <c r="A271" s="330"/>
      <c r="O271" s="319"/>
      <c r="P271" s="331"/>
    </row>
    <row r="272" customFormat="false" ht="14.25" hidden="false" customHeight="true" outlineLevel="0" collapsed="false">
      <c r="A272" s="330"/>
      <c r="O272" s="319"/>
      <c r="P272" s="331"/>
    </row>
    <row r="273" customFormat="false" ht="14.25" hidden="false" customHeight="true" outlineLevel="0" collapsed="false">
      <c r="A273" s="330"/>
      <c r="O273" s="319"/>
      <c r="P273" s="331"/>
    </row>
    <row r="274" customFormat="false" ht="14.25" hidden="false" customHeight="true" outlineLevel="0" collapsed="false">
      <c r="A274" s="330"/>
      <c r="O274" s="319"/>
      <c r="P274" s="331"/>
    </row>
    <row r="275" customFormat="false" ht="14.25" hidden="false" customHeight="true" outlineLevel="0" collapsed="false">
      <c r="A275" s="330"/>
      <c r="O275" s="319"/>
      <c r="P275" s="331"/>
    </row>
    <row r="276" customFormat="false" ht="14.25" hidden="false" customHeight="true" outlineLevel="0" collapsed="false">
      <c r="A276" s="330"/>
      <c r="O276" s="319"/>
      <c r="P276" s="331"/>
    </row>
    <row r="277" customFormat="false" ht="14.25" hidden="false" customHeight="true" outlineLevel="0" collapsed="false">
      <c r="A277" s="330"/>
      <c r="O277" s="319"/>
      <c r="P277" s="331"/>
    </row>
    <row r="278" customFormat="false" ht="14.25" hidden="false" customHeight="true" outlineLevel="0" collapsed="false">
      <c r="A278" s="330"/>
      <c r="O278" s="319"/>
      <c r="P278" s="331"/>
    </row>
    <row r="279" customFormat="false" ht="14.25" hidden="false" customHeight="true" outlineLevel="0" collapsed="false">
      <c r="A279" s="330"/>
      <c r="O279" s="319"/>
      <c r="P279" s="331"/>
    </row>
    <row r="280" customFormat="false" ht="14.25" hidden="false" customHeight="true" outlineLevel="0" collapsed="false">
      <c r="A280" s="330"/>
      <c r="O280" s="319"/>
      <c r="P280" s="331"/>
    </row>
    <row r="281" customFormat="false" ht="14.25" hidden="false" customHeight="true" outlineLevel="0" collapsed="false">
      <c r="A281" s="330"/>
      <c r="O281" s="319"/>
      <c r="P281" s="331"/>
    </row>
    <row r="282" customFormat="false" ht="14.25" hidden="false" customHeight="true" outlineLevel="0" collapsed="false">
      <c r="A282" s="330"/>
      <c r="O282" s="319"/>
      <c r="P282" s="331"/>
    </row>
    <row r="283" customFormat="false" ht="14.25" hidden="false" customHeight="true" outlineLevel="0" collapsed="false">
      <c r="A283" s="330"/>
      <c r="O283" s="319"/>
      <c r="P283" s="331"/>
    </row>
    <row r="284" customFormat="false" ht="14.25" hidden="false" customHeight="true" outlineLevel="0" collapsed="false">
      <c r="A284" s="330"/>
      <c r="O284" s="319"/>
      <c r="P284" s="331"/>
    </row>
    <row r="285" customFormat="false" ht="14.25" hidden="false" customHeight="true" outlineLevel="0" collapsed="false">
      <c r="A285" s="330"/>
      <c r="O285" s="319"/>
      <c r="P285" s="331"/>
    </row>
    <row r="286" customFormat="false" ht="14.25" hidden="false" customHeight="true" outlineLevel="0" collapsed="false">
      <c r="A286" s="330"/>
      <c r="O286" s="319"/>
      <c r="P286" s="331"/>
    </row>
    <row r="287" customFormat="false" ht="14.25" hidden="false" customHeight="true" outlineLevel="0" collapsed="false">
      <c r="A287" s="330"/>
      <c r="O287" s="319"/>
      <c r="P287" s="331"/>
    </row>
    <row r="288" customFormat="false" ht="14.25" hidden="false" customHeight="true" outlineLevel="0" collapsed="false">
      <c r="A288" s="330"/>
      <c r="O288" s="319"/>
      <c r="P288" s="331"/>
    </row>
    <row r="289" customFormat="false" ht="14.25" hidden="false" customHeight="true" outlineLevel="0" collapsed="false">
      <c r="A289" s="330"/>
      <c r="O289" s="319"/>
      <c r="P289" s="331"/>
    </row>
    <row r="290" customFormat="false" ht="14.25" hidden="false" customHeight="true" outlineLevel="0" collapsed="false">
      <c r="A290" s="330"/>
      <c r="O290" s="319"/>
      <c r="P290" s="331"/>
    </row>
    <row r="291" customFormat="false" ht="14.25" hidden="false" customHeight="true" outlineLevel="0" collapsed="false">
      <c r="A291" s="330"/>
      <c r="O291" s="319"/>
      <c r="P291" s="331"/>
    </row>
    <row r="292" customFormat="false" ht="14.25" hidden="false" customHeight="true" outlineLevel="0" collapsed="false">
      <c r="A292" s="330"/>
      <c r="O292" s="319"/>
      <c r="P292" s="331"/>
    </row>
    <row r="293" customFormat="false" ht="14.25" hidden="false" customHeight="true" outlineLevel="0" collapsed="false">
      <c r="A293" s="330"/>
      <c r="O293" s="319"/>
      <c r="P293" s="331"/>
    </row>
    <row r="294" customFormat="false" ht="14.25" hidden="false" customHeight="true" outlineLevel="0" collapsed="false">
      <c r="A294" s="330"/>
      <c r="O294" s="319"/>
      <c r="P294" s="331"/>
    </row>
    <row r="295" customFormat="false" ht="14.25" hidden="false" customHeight="true" outlineLevel="0" collapsed="false">
      <c r="A295" s="330"/>
      <c r="O295" s="319"/>
      <c r="P295" s="331"/>
    </row>
    <row r="296" customFormat="false" ht="14.25" hidden="false" customHeight="true" outlineLevel="0" collapsed="false">
      <c r="A296" s="330"/>
      <c r="O296" s="319"/>
      <c r="P296" s="331"/>
    </row>
    <row r="297" customFormat="false" ht="14.25" hidden="false" customHeight="true" outlineLevel="0" collapsed="false">
      <c r="A297" s="330"/>
      <c r="O297" s="319"/>
      <c r="P297" s="331"/>
    </row>
    <row r="298" customFormat="false" ht="14.25" hidden="false" customHeight="true" outlineLevel="0" collapsed="false">
      <c r="A298" s="330"/>
      <c r="O298" s="319"/>
      <c r="P298" s="331"/>
    </row>
    <row r="299" customFormat="false" ht="14.25" hidden="false" customHeight="true" outlineLevel="0" collapsed="false">
      <c r="A299" s="330"/>
      <c r="O299" s="319"/>
      <c r="P299" s="331"/>
    </row>
    <row r="300" customFormat="false" ht="14.25" hidden="false" customHeight="true" outlineLevel="0" collapsed="false">
      <c r="A300" s="330"/>
      <c r="O300" s="319"/>
      <c r="P300" s="331"/>
    </row>
    <row r="301" customFormat="false" ht="14.25" hidden="false" customHeight="true" outlineLevel="0" collapsed="false">
      <c r="A301" s="330"/>
      <c r="O301" s="319"/>
      <c r="P301" s="331"/>
    </row>
    <row r="302" customFormat="false" ht="14.25" hidden="false" customHeight="true" outlineLevel="0" collapsed="false">
      <c r="A302" s="330"/>
      <c r="O302" s="319"/>
      <c r="P302" s="331"/>
    </row>
    <row r="303" customFormat="false" ht="14.25" hidden="false" customHeight="true" outlineLevel="0" collapsed="false">
      <c r="A303" s="330"/>
      <c r="O303" s="319"/>
      <c r="P303" s="331"/>
    </row>
    <row r="304" customFormat="false" ht="14.25" hidden="false" customHeight="true" outlineLevel="0" collapsed="false">
      <c r="A304" s="330"/>
      <c r="O304" s="319"/>
      <c r="P304" s="331"/>
    </row>
    <row r="305" customFormat="false" ht="14.25" hidden="false" customHeight="true" outlineLevel="0" collapsed="false">
      <c r="A305" s="330"/>
      <c r="O305" s="319"/>
      <c r="P305" s="331"/>
    </row>
    <row r="306" customFormat="false" ht="14.25" hidden="false" customHeight="true" outlineLevel="0" collapsed="false">
      <c r="A306" s="330"/>
      <c r="O306" s="319"/>
      <c r="P306" s="331"/>
    </row>
    <row r="307" customFormat="false" ht="14.25" hidden="false" customHeight="true" outlineLevel="0" collapsed="false">
      <c r="A307" s="330"/>
      <c r="O307" s="319"/>
      <c r="P307" s="331"/>
    </row>
    <row r="308" customFormat="false" ht="14.25" hidden="false" customHeight="true" outlineLevel="0" collapsed="false">
      <c r="A308" s="330"/>
      <c r="O308" s="319"/>
      <c r="P308" s="331"/>
    </row>
    <row r="309" customFormat="false" ht="14.25" hidden="false" customHeight="true" outlineLevel="0" collapsed="false">
      <c r="A309" s="330"/>
      <c r="O309" s="319"/>
      <c r="P309" s="331"/>
    </row>
    <row r="310" customFormat="false" ht="14.25" hidden="false" customHeight="true" outlineLevel="0" collapsed="false">
      <c r="A310" s="330"/>
      <c r="O310" s="319"/>
      <c r="P310" s="331"/>
    </row>
    <row r="311" customFormat="false" ht="14.25" hidden="false" customHeight="true" outlineLevel="0" collapsed="false">
      <c r="A311" s="330"/>
      <c r="O311" s="319"/>
      <c r="P311" s="331"/>
    </row>
    <row r="312" customFormat="false" ht="14.25" hidden="false" customHeight="true" outlineLevel="0" collapsed="false">
      <c r="A312" s="330"/>
      <c r="O312" s="319"/>
      <c r="P312" s="331"/>
    </row>
    <row r="313" customFormat="false" ht="14.25" hidden="false" customHeight="true" outlineLevel="0" collapsed="false">
      <c r="A313" s="330"/>
      <c r="O313" s="319"/>
      <c r="P313" s="331"/>
    </row>
    <row r="314" customFormat="false" ht="14.25" hidden="false" customHeight="true" outlineLevel="0" collapsed="false">
      <c r="A314" s="330"/>
      <c r="O314" s="319"/>
      <c r="P314" s="331"/>
    </row>
    <row r="315" customFormat="false" ht="14.25" hidden="false" customHeight="true" outlineLevel="0" collapsed="false">
      <c r="A315" s="330"/>
      <c r="O315" s="319"/>
      <c r="P315" s="331"/>
    </row>
    <row r="316" customFormat="false" ht="14.25" hidden="false" customHeight="true" outlineLevel="0" collapsed="false">
      <c r="A316" s="330"/>
      <c r="O316" s="319"/>
      <c r="P316" s="331"/>
    </row>
    <row r="317" customFormat="false" ht="14.25" hidden="false" customHeight="true" outlineLevel="0" collapsed="false">
      <c r="A317" s="330"/>
      <c r="O317" s="319"/>
      <c r="P317" s="331"/>
    </row>
    <row r="318" customFormat="false" ht="14.25" hidden="false" customHeight="true" outlineLevel="0" collapsed="false">
      <c r="A318" s="330"/>
      <c r="O318" s="319"/>
      <c r="P318" s="331"/>
    </row>
    <row r="319" customFormat="false" ht="14.25" hidden="false" customHeight="true" outlineLevel="0" collapsed="false">
      <c r="A319" s="330"/>
      <c r="O319" s="319"/>
      <c r="P319" s="331"/>
    </row>
    <row r="320" customFormat="false" ht="14.25" hidden="false" customHeight="true" outlineLevel="0" collapsed="false">
      <c r="A320" s="330"/>
      <c r="O320" s="319"/>
      <c r="P320" s="331"/>
    </row>
    <row r="321" customFormat="false" ht="14.25" hidden="false" customHeight="true" outlineLevel="0" collapsed="false">
      <c r="A321" s="330"/>
      <c r="O321" s="319"/>
      <c r="P321" s="331"/>
    </row>
    <row r="322" customFormat="false" ht="14.25" hidden="false" customHeight="true" outlineLevel="0" collapsed="false">
      <c r="A322" s="330"/>
      <c r="O322" s="319"/>
      <c r="P322" s="331"/>
    </row>
    <row r="323" customFormat="false" ht="14.25" hidden="false" customHeight="true" outlineLevel="0" collapsed="false">
      <c r="A323" s="330"/>
      <c r="O323" s="319"/>
      <c r="P323" s="331"/>
    </row>
    <row r="324" customFormat="false" ht="14.25" hidden="false" customHeight="true" outlineLevel="0" collapsed="false">
      <c r="A324" s="330"/>
      <c r="O324" s="319"/>
      <c r="P324" s="331"/>
    </row>
    <row r="325" customFormat="false" ht="14.25" hidden="false" customHeight="true" outlineLevel="0" collapsed="false">
      <c r="A325" s="330"/>
      <c r="O325" s="319"/>
      <c r="P325" s="331"/>
    </row>
    <row r="326" customFormat="false" ht="14.25" hidden="false" customHeight="true" outlineLevel="0" collapsed="false">
      <c r="A326" s="330"/>
      <c r="O326" s="319"/>
      <c r="P326" s="331"/>
    </row>
    <row r="327" customFormat="false" ht="14.25" hidden="false" customHeight="true" outlineLevel="0" collapsed="false">
      <c r="A327" s="330"/>
      <c r="O327" s="319"/>
      <c r="P327" s="331"/>
    </row>
    <row r="328" customFormat="false" ht="14.25" hidden="false" customHeight="true" outlineLevel="0" collapsed="false">
      <c r="A328" s="330"/>
      <c r="O328" s="319"/>
      <c r="P328" s="331"/>
    </row>
    <row r="329" customFormat="false" ht="14.25" hidden="false" customHeight="true" outlineLevel="0" collapsed="false">
      <c r="A329" s="330"/>
      <c r="O329" s="319"/>
      <c r="P329" s="331"/>
    </row>
    <row r="330" customFormat="false" ht="14.25" hidden="false" customHeight="true" outlineLevel="0" collapsed="false">
      <c r="A330" s="330"/>
      <c r="O330" s="319"/>
      <c r="P330" s="331"/>
    </row>
    <row r="331" customFormat="false" ht="14.25" hidden="false" customHeight="true" outlineLevel="0" collapsed="false">
      <c r="A331" s="330"/>
      <c r="O331" s="319"/>
      <c r="P331" s="331"/>
    </row>
    <row r="332" customFormat="false" ht="14.25" hidden="false" customHeight="true" outlineLevel="0" collapsed="false">
      <c r="A332" s="330"/>
      <c r="O332" s="319"/>
      <c r="P332" s="331"/>
    </row>
    <row r="333" customFormat="false" ht="14.25" hidden="false" customHeight="true" outlineLevel="0" collapsed="false">
      <c r="A333" s="330"/>
      <c r="O333" s="319"/>
      <c r="P333" s="331"/>
    </row>
    <row r="334" customFormat="false" ht="14.25" hidden="false" customHeight="true" outlineLevel="0" collapsed="false">
      <c r="A334" s="330"/>
      <c r="O334" s="319"/>
      <c r="P334" s="331"/>
    </row>
    <row r="335" customFormat="false" ht="14.25" hidden="false" customHeight="true" outlineLevel="0" collapsed="false">
      <c r="A335" s="330"/>
      <c r="O335" s="319"/>
      <c r="P335" s="331"/>
    </row>
    <row r="336" customFormat="false" ht="14.25" hidden="false" customHeight="true" outlineLevel="0" collapsed="false">
      <c r="A336" s="330"/>
      <c r="O336" s="319"/>
      <c r="P336" s="331"/>
    </row>
    <row r="337" customFormat="false" ht="14.25" hidden="false" customHeight="true" outlineLevel="0" collapsed="false">
      <c r="A337" s="330"/>
      <c r="O337" s="319"/>
      <c r="P337" s="331"/>
    </row>
    <row r="338" customFormat="false" ht="14.25" hidden="false" customHeight="true" outlineLevel="0" collapsed="false">
      <c r="A338" s="330"/>
      <c r="O338" s="319"/>
      <c r="P338" s="331"/>
    </row>
    <row r="339" customFormat="false" ht="14.25" hidden="false" customHeight="true" outlineLevel="0" collapsed="false">
      <c r="A339" s="330"/>
      <c r="O339" s="319"/>
      <c r="P339" s="331"/>
    </row>
    <row r="340" customFormat="false" ht="14.25" hidden="false" customHeight="true" outlineLevel="0" collapsed="false">
      <c r="A340" s="330"/>
      <c r="O340" s="319"/>
      <c r="P340" s="331"/>
    </row>
    <row r="341" customFormat="false" ht="14.25" hidden="false" customHeight="true" outlineLevel="0" collapsed="false">
      <c r="A341" s="330"/>
      <c r="O341" s="319"/>
      <c r="P341" s="331"/>
    </row>
    <row r="342" customFormat="false" ht="14.25" hidden="false" customHeight="true" outlineLevel="0" collapsed="false">
      <c r="A342" s="330"/>
      <c r="O342" s="319"/>
      <c r="P342" s="331"/>
    </row>
    <row r="343" customFormat="false" ht="14.25" hidden="false" customHeight="true" outlineLevel="0" collapsed="false">
      <c r="A343" s="330"/>
      <c r="O343" s="319"/>
      <c r="P343" s="331"/>
    </row>
    <row r="344" customFormat="false" ht="14.25" hidden="false" customHeight="true" outlineLevel="0" collapsed="false">
      <c r="A344" s="330"/>
      <c r="O344" s="319"/>
      <c r="P344" s="331"/>
    </row>
    <row r="345" customFormat="false" ht="14.25" hidden="false" customHeight="true" outlineLevel="0" collapsed="false">
      <c r="A345" s="330"/>
      <c r="O345" s="319"/>
      <c r="P345" s="331"/>
    </row>
    <row r="346" customFormat="false" ht="14.25" hidden="false" customHeight="true" outlineLevel="0" collapsed="false">
      <c r="A346" s="330"/>
      <c r="O346" s="319"/>
      <c r="P346" s="331"/>
    </row>
    <row r="347" customFormat="false" ht="14.25" hidden="false" customHeight="true" outlineLevel="0" collapsed="false">
      <c r="A347" s="330"/>
      <c r="O347" s="319"/>
      <c r="P347" s="331"/>
    </row>
    <row r="348" customFormat="false" ht="14.25" hidden="false" customHeight="true" outlineLevel="0" collapsed="false">
      <c r="A348" s="330"/>
      <c r="O348" s="319"/>
      <c r="P348" s="331"/>
    </row>
    <row r="349" customFormat="false" ht="14.25" hidden="false" customHeight="true" outlineLevel="0" collapsed="false">
      <c r="A349" s="330"/>
      <c r="O349" s="319"/>
      <c r="P349" s="331"/>
    </row>
    <row r="350" customFormat="false" ht="14.25" hidden="false" customHeight="true" outlineLevel="0" collapsed="false">
      <c r="A350" s="330"/>
      <c r="O350" s="319"/>
      <c r="P350" s="331"/>
    </row>
    <row r="351" customFormat="false" ht="14.25" hidden="false" customHeight="true" outlineLevel="0" collapsed="false">
      <c r="A351" s="330"/>
      <c r="O351" s="319"/>
      <c r="P351" s="331"/>
    </row>
    <row r="352" customFormat="false" ht="14.25" hidden="false" customHeight="true" outlineLevel="0" collapsed="false">
      <c r="A352" s="330"/>
      <c r="O352" s="319"/>
      <c r="P352" s="331"/>
    </row>
    <row r="353" customFormat="false" ht="14.25" hidden="false" customHeight="true" outlineLevel="0" collapsed="false">
      <c r="A353" s="330"/>
      <c r="O353" s="319"/>
      <c r="P353" s="331"/>
    </row>
    <row r="354" customFormat="false" ht="14.25" hidden="false" customHeight="true" outlineLevel="0" collapsed="false">
      <c r="A354" s="330"/>
      <c r="O354" s="319"/>
      <c r="P354" s="331"/>
    </row>
    <row r="355" customFormat="false" ht="14.25" hidden="false" customHeight="true" outlineLevel="0" collapsed="false">
      <c r="A355" s="330"/>
      <c r="O355" s="319"/>
      <c r="P355" s="331"/>
    </row>
    <row r="356" customFormat="false" ht="14.25" hidden="false" customHeight="true" outlineLevel="0" collapsed="false">
      <c r="A356" s="330"/>
      <c r="O356" s="319"/>
      <c r="P356" s="331"/>
    </row>
    <row r="357" customFormat="false" ht="14.25" hidden="false" customHeight="true" outlineLevel="0" collapsed="false">
      <c r="A357" s="330"/>
      <c r="O357" s="319"/>
      <c r="P357" s="331"/>
    </row>
    <row r="358" customFormat="false" ht="14.25" hidden="false" customHeight="true" outlineLevel="0" collapsed="false">
      <c r="A358" s="330"/>
      <c r="O358" s="319"/>
      <c r="P358" s="331"/>
    </row>
    <row r="359" customFormat="false" ht="14.25" hidden="false" customHeight="true" outlineLevel="0" collapsed="false">
      <c r="A359" s="330"/>
      <c r="O359" s="319"/>
      <c r="P359" s="331"/>
    </row>
    <row r="360" customFormat="false" ht="14.25" hidden="false" customHeight="true" outlineLevel="0" collapsed="false">
      <c r="A360" s="330"/>
      <c r="O360" s="319"/>
      <c r="P360" s="331"/>
    </row>
    <row r="361" customFormat="false" ht="14.25" hidden="false" customHeight="true" outlineLevel="0" collapsed="false">
      <c r="A361" s="330"/>
      <c r="O361" s="319"/>
      <c r="P361" s="331"/>
    </row>
    <row r="362" customFormat="false" ht="14.25" hidden="false" customHeight="true" outlineLevel="0" collapsed="false">
      <c r="A362" s="330"/>
      <c r="O362" s="319"/>
      <c r="P362" s="331"/>
    </row>
    <row r="363" customFormat="false" ht="14.25" hidden="false" customHeight="true" outlineLevel="0" collapsed="false">
      <c r="A363" s="330"/>
      <c r="O363" s="319"/>
      <c r="P363" s="331"/>
    </row>
    <row r="364" customFormat="false" ht="14.25" hidden="false" customHeight="true" outlineLevel="0" collapsed="false">
      <c r="A364" s="330"/>
      <c r="O364" s="319"/>
      <c r="P364" s="331"/>
    </row>
    <row r="365" customFormat="false" ht="14.25" hidden="false" customHeight="true" outlineLevel="0" collapsed="false">
      <c r="A365" s="330"/>
      <c r="O365" s="319"/>
      <c r="P365" s="331"/>
    </row>
    <row r="366" customFormat="false" ht="14.25" hidden="false" customHeight="true" outlineLevel="0" collapsed="false">
      <c r="A366" s="330"/>
      <c r="O366" s="319"/>
      <c r="P366" s="331"/>
    </row>
    <row r="367" customFormat="false" ht="14.25" hidden="false" customHeight="true" outlineLevel="0" collapsed="false">
      <c r="A367" s="330"/>
      <c r="O367" s="319"/>
      <c r="P367" s="331"/>
    </row>
    <row r="368" customFormat="false" ht="14.25" hidden="false" customHeight="true" outlineLevel="0" collapsed="false">
      <c r="A368" s="330"/>
      <c r="O368" s="319"/>
      <c r="P368" s="331"/>
    </row>
    <row r="369" customFormat="false" ht="14.25" hidden="false" customHeight="true" outlineLevel="0" collapsed="false">
      <c r="A369" s="330"/>
      <c r="O369" s="319"/>
      <c r="P369" s="331"/>
    </row>
    <row r="370" customFormat="false" ht="14.25" hidden="false" customHeight="true" outlineLevel="0" collapsed="false">
      <c r="A370" s="330"/>
      <c r="O370" s="319"/>
      <c r="P370" s="331"/>
    </row>
    <row r="371" customFormat="false" ht="14.25" hidden="false" customHeight="true" outlineLevel="0" collapsed="false">
      <c r="A371" s="330"/>
      <c r="O371" s="319"/>
      <c r="P371" s="331"/>
    </row>
    <row r="372" customFormat="false" ht="14.25" hidden="false" customHeight="true" outlineLevel="0" collapsed="false">
      <c r="A372" s="330"/>
      <c r="O372" s="319"/>
      <c r="P372" s="331"/>
    </row>
    <row r="373" customFormat="false" ht="14.25" hidden="false" customHeight="true" outlineLevel="0" collapsed="false">
      <c r="A373" s="330"/>
      <c r="O373" s="319"/>
      <c r="P373" s="331"/>
    </row>
    <row r="374" customFormat="false" ht="14.25" hidden="false" customHeight="true" outlineLevel="0" collapsed="false">
      <c r="A374" s="330"/>
      <c r="O374" s="319"/>
      <c r="P374" s="331"/>
    </row>
    <row r="375" customFormat="false" ht="14.25" hidden="false" customHeight="true" outlineLevel="0" collapsed="false">
      <c r="A375" s="330"/>
      <c r="O375" s="319"/>
      <c r="P375" s="331"/>
    </row>
    <row r="376" customFormat="false" ht="14.25" hidden="false" customHeight="true" outlineLevel="0" collapsed="false">
      <c r="A376" s="330"/>
      <c r="O376" s="319"/>
      <c r="P376" s="331"/>
    </row>
    <row r="377" customFormat="false" ht="14.25" hidden="false" customHeight="true" outlineLevel="0" collapsed="false">
      <c r="A377" s="330"/>
      <c r="O377" s="319"/>
      <c r="P377" s="331"/>
    </row>
    <row r="378" customFormat="false" ht="14.25" hidden="false" customHeight="true" outlineLevel="0" collapsed="false">
      <c r="A378" s="330"/>
      <c r="O378" s="319"/>
      <c r="P378" s="331"/>
    </row>
    <row r="379" customFormat="false" ht="14.25" hidden="false" customHeight="true" outlineLevel="0" collapsed="false">
      <c r="A379" s="330"/>
      <c r="O379" s="319"/>
      <c r="P379" s="331"/>
    </row>
    <row r="380" customFormat="false" ht="14.25" hidden="false" customHeight="true" outlineLevel="0" collapsed="false">
      <c r="A380" s="330"/>
      <c r="O380" s="319"/>
      <c r="P380" s="331"/>
    </row>
    <row r="381" customFormat="false" ht="14.25" hidden="false" customHeight="true" outlineLevel="0" collapsed="false">
      <c r="A381" s="330"/>
      <c r="O381" s="319"/>
      <c r="P381" s="331"/>
    </row>
    <row r="382" customFormat="false" ht="14.25" hidden="false" customHeight="true" outlineLevel="0" collapsed="false">
      <c r="A382" s="330"/>
      <c r="O382" s="319"/>
      <c r="P382" s="331"/>
    </row>
    <row r="383" customFormat="false" ht="14.25" hidden="false" customHeight="true" outlineLevel="0" collapsed="false">
      <c r="A383" s="330"/>
      <c r="O383" s="319"/>
      <c r="P383" s="331"/>
    </row>
    <row r="384" customFormat="false" ht="14.25" hidden="false" customHeight="true" outlineLevel="0" collapsed="false">
      <c r="A384" s="330"/>
      <c r="O384" s="319"/>
      <c r="P384" s="331"/>
    </row>
    <row r="385" customFormat="false" ht="14.25" hidden="false" customHeight="true" outlineLevel="0" collapsed="false">
      <c r="A385" s="330"/>
      <c r="O385" s="319"/>
      <c r="P385" s="331"/>
    </row>
    <row r="386" customFormat="false" ht="14.25" hidden="false" customHeight="true" outlineLevel="0" collapsed="false">
      <c r="A386" s="330"/>
      <c r="O386" s="319"/>
      <c r="P386" s="331"/>
    </row>
    <row r="387" customFormat="false" ht="14.25" hidden="false" customHeight="true" outlineLevel="0" collapsed="false">
      <c r="A387" s="330"/>
      <c r="O387" s="319"/>
      <c r="P387" s="331"/>
    </row>
    <row r="388" customFormat="false" ht="14.25" hidden="false" customHeight="true" outlineLevel="0" collapsed="false">
      <c r="A388" s="330"/>
      <c r="O388" s="319"/>
      <c r="P388" s="331"/>
    </row>
    <row r="389" customFormat="false" ht="14.25" hidden="false" customHeight="true" outlineLevel="0" collapsed="false">
      <c r="A389" s="330"/>
      <c r="O389" s="319"/>
      <c r="P389" s="331"/>
    </row>
    <row r="390" customFormat="false" ht="14.25" hidden="false" customHeight="true" outlineLevel="0" collapsed="false">
      <c r="A390" s="330"/>
      <c r="O390" s="319"/>
      <c r="P390" s="331"/>
    </row>
    <row r="391" customFormat="false" ht="14.25" hidden="false" customHeight="true" outlineLevel="0" collapsed="false">
      <c r="A391" s="330"/>
      <c r="O391" s="319"/>
      <c r="P391" s="331"/>
    </row>
    <row r="392" customFormat="false" ht="14.25" hidden="false" customHeight="true" outlineLevel="0" collapsed="false">
      <c r="A392" s="330"/>
      <c r="O392" s="319"/>
      <c r="P392" s="331"/>
    </row>
    <row r="393" customFormat="false" ht="14.25" hidden="false" customHeight="true" outlineLevel="0" collapsed="false">
      <c r="A393" s="330"/>
      <c r="O393" s="319"/>
      <c r="P393" s="331"/>
    </row>
    <row r="394" customFormat="false" ht="14.25" hidden="false" customHeight="true" outlineLevel="0" collapsed="false">
      <c r="A394" s="330"/>
      <c r="O394" s="319"/>
      <c r="P394" s="331"/>
    </row>
    <row r="395" customFormat="false" ht="14.25" hidden="false" customHeight="true" outlineLevel="0" collapsed="false">
      <c r="A395" s="330"/>
      <c r="O395" s="319"/>
      <c r="P395" s="331"/>
    </row>
    <row r="396" customFormat="false" ht="14.25" hidden="false" customHeight="true" outlineLevel="0" collapsed="false">
      <c r="A396" s="330"/>
      <c r="O396" s="319"/>
      <c r="P396" s="331"/>
    </row>
    <row r="397" customFormat="false" ht="14.25" hidden="false" customHeight="true" outlineLevel="0" collapsed="false">
      <c r="A397" s="330"/>
      <c r="O397" s="319"/>
      <c r="P397" s="331"/>
    </row>
    <row r="398" customFormat="false" ht="14.25" hidden="false" customHeight="true" outlineLevel="0" collapsed="false">
      <c r="A398" s="330"/>
      <c r="O398" s="319"/>
      <c r="P398" s="331"/>
    </row>
    <row r="399" customFormat="false" ht="14.25" hidden="false" customHeight="true" outlineLevel="0" collapsed="false">
      <c r="A399" s="330"/>
      <c r="O399" s="319"/>
      <c r="P399" s="331"/>
    </row>
    <row r="400" customFormat="false" ht="14.25" hidden="false" customHeight="true" outlineLevel="0" collapsed="false">
      <c r="A400" s="330"/>
      <c r="O400" s="319"/>
      <c r="P400" s="331"/>
    </row>
    <row r="401" customFormat="false" ht="14.25" hidden="false" customHeight="true" outlineLevel="0" collapsed="false">
      <c r="A401" s="330"/>
      <c r="O401" s="319"/>
      <c r="P401" s="331"/>
    </row>
    <row r="402" customFormat="false" ht="14.25" hidden="false" customHeight="true" outlineLevel="0" collapsed="false">
      <c r="A402" s="330"/>
      <c r="O402" s="319"/>
      <c r="P402" s="331"/>
    </row>
    <row r="403" customFormat="false" ht="14.25" hidden="false" customHeight="true" outlineLevel="0" collapsed="false">
      <c r="A403" s="330"/>
      <c r="O403" s="319"/>
      <c r="P403" s="331"/>
    </row>
    <row r="404" customFormat="false" ht="14.25" hidden="false" customHeight="true" outlineLevel="0" collapsed="false">
      <c r="A404" s="330"/>
      <c r="O404" s="319"/>
      <c r="P404" s="331"/>
    </row>
    <row r="405" customFormat="false" ht="14.25" hidden="false" customHeight="true" outlineLevel="0" collapsed="false">
      <c r="A405" s="330"/>
      <c r="O405" s="319"/>
      <c r="P405" s="331"/>
    </row>
    <row r="406" customFormat="false" ht="14.25" hidden="false" customHeight="true" outlineLevel="0" collapsed="false">
      <c r="A406" s="330"/>
      <c r="O406" s="319"/>
      <c r="P406" s="331"/>
    </row>
    <row r="407" customFormat="false" ht="14.25" hidden="false" customHeight="true" outlineLevel="0" collapsed="false">
      <c r="A407" s="330"/>
      <c r="O407" s="319"/>
      <c r="P407" s="331"/>
    </row>
    <row r="408" customFormat="false" ht="14.25" hidden="false" customHeight="true" outlineLevel="0" collapsed="false">
      <c r="A408" s="330"/>
      <c r="O408" s="319"/>
      <c r="P408" s="331"/>
    </row>
    <row r="409" customFormat="false" ht="14.25" hidden="false" customHeight="true" outlineLevel="0" collapsed="false">
      <c r="A409" s="330"/>
      <c r="O409" s="319"/>
      <c r="P409" s="331"/>
    </row>
    <row r="410" customFormat="false" ht="14.25" hidden="false" customHeight="true" outlineLevel="0" collapsed="false">
      <c r="A410" s="330"/>
      <c r="O410" s="319"/>
      <c r="P410" s="331"/>
    </row>
    <row r="411" customFormat="false" ht="14.25" hidden="false" customHeight="true" outlineLevel="0" collapsed="false">
      <c r="A411" s="330"/>
      <c r="O411" s="319"/>
      <c r="P411" s="331"/>
    </row>
    <row r="412" customFormat="false" ht="14.25" hidden="false" customHeight="true" outlineLevel="0" collapsed="false">
      <c r="A412" s="330"/>
      <c r="O412" s="319"/>
      <c r="P412" s="331"/>
    </row>
    <row r="413" customFormat="false" ht="14.25" hidden="false" customHeight="true" outlineLevel="0" collapsed="false">
      <c r="A413" s="330"/>
      <c r="O413" s="319"/>
      <c r="P413" s="331"/>
    </row>
    <row r="414" customFormat="false" ht="14.25" hidden="false" customHeight="true" outlineLevel="0" collapsed="false">
      <c r="A414" s="330"/>
      <c r="O414" s="319"/>
      <c r="P414" s="331"/>
    </row>
    <row r="415" customFormat="false" ht="14.25" hidden="false" customHeight="true" outlineLevel="0" collapsed="false">
      <c r="A415" s="330"/>
      <c r="O415" s="319"/>
      <c r="P415" s="331"/>
    </row>
    <row r="416" customFormat="false" ht="14.25" hidden="false" customHeight="true" outlineLevel="0" collapsed="false">
      <c r="A416" s="330"/>
      <c r="O416" s="319"/>
      <c r="P416" s="331"/>
    </row>
    <row r="417" customFormat="false" ht="14.25" hidden="false" customHeight="true" outlineLevel="0" collapsed="false">
      <c r="A417" s="330"/>
      <c r="O417" s="319"/>
      <c r="P417" s="331"/>
    </row>
    <row r="418" customFormat="false" ht="14.25" hidden="false" customHeight="true" outlineLevel="0" collapsed="false">
      <c r="A418" s="330"/>
      <c r="O418" s="319"/>
      <c r="P418" s="331"/>
    </row>
    <row r="419" customFormat="false" ht="14.25" hidden="false" customHeight="true" outlineLevel="0" collapsed="false">
      <c r="A419" s="330"/>
      <c r="O419" s="319"/>
      <c r="P419" s="331"/>
    </row>
    <row r="420" customFormat="false" ht="14.25" hidden="false" customHeight="true" outlineLevel="0" collapsed="false">
      <c r="A420" s="330"/>
      <c r="O420" s="319"/>
      <c r="P420" s="331"/>
    </row>
    <row r="421" customFormat="false" ht="14.25" hidden="false" customHeight="true" outlineLevel="0" collapsed="false">
      <c r="A421" s="330"/>
      <c r="O421" s="319"/>
      <c r="P421" s="331"/>
    </row>
    <row r="422" customFormat="false" ht="14.25" hidden="false" customHeight="true" outlineLevel="0" collapsed="false">
      <c r="A422" s="330"/>
      <c r="O422" s="319"/>
      <c r="P422" s="331"/>
    </row>
    <row r="423" customFormat="false" ht="14.25" hidden="false" customHeight="true" outlineLevel="0" collapsed="false">
      <c r="A423" s="330"/>
      <c r="O423" s="319"/>
      <c r="P423" s="331"/>
    </row>
    <row r="424" customFormat="false" ht="14.25" hidden="false" customHeight="true" outlineLevel="0" collapsed="false">
      <c r="A424" s="330"/>
      <c r="O424" s="319"/>
      <c r="P424" s="331"/>
    </row>
    <row r="425" customFormat="false" ht="14.25" hidden="false" customHeight="true" outlineLevel="0" collapsed="false">
      <c r="A425" s="330"/>
      <c r="O425" s="319"/>
      <c r="P425" s="331"/>
    </row>
    <row r="426" customFormat="false" ht="14.25" hidden="false" customHeight="true" outlineLevel="0" collapsed="false">
      <c r="A426" s="330"/>
      <c r="O426" s="319"/>
      <c r="P426" s="331"/>
    </row>
    <row r="427" customFormat="false" ht="14.25" hidden="false" customHeight="true" outlineLevel="0" collapsed="false">
      <c r="A427" s="330"/>
      <c r="O427" s="319"/>
      <c r="P427" s="331"/>
    </row>
    <row r="428" customFormat="false" ht="14.25" hidden="false" customHeight="true" outlineLevel="0" collapsed="false">
      <c r="A428" s="330"/>
      <c r="O428" s="319"/>
      <c r="P428" s="331"/>
    </row>
    <row r="429" customFormat="false" ht="14.25" hidden="false" customHeight="true" outlineLevel="0" collapsed="false">
      <c r="A429" s="330"/>
      <c r="O429" s="319"/>
      <c r="P429" s="331"/>
    </row>
    <row r="430" customFormat="false" ht="14.25" hidden="false" customHeight="true" outlineLevel="0" collapsed="false">
      <c r="A430" s="330"/>
      <c r="O430" s="319"/>
      <c r="P430" s="331"/>
    </row>
    <row r="431" customFormat="false" ht="14.25" hidden="false" customHeight="true" outlineLevel="0" collapsed="false">
      <c r="A431" s="330"/>
      <c r="O431" s="319"/>
      <c r="P431" s="331"/>
    </row>
    <row r="432" customFormat="false" ht="14.25" hidden="false" customHeight="true" outlineLevel="0" collapsed="false">
      <c r="A432" s="330"/>
      <c r="O432" s="319"/>
      <c r="P432" s="331"/>
    </row>
    <row r="433" customFormat="false" ht="14.25" hidden="false" customHeight="true" outlineLevel="0" collapsed="false">
      <c r="A433" s="330"/>
      <c r="O433" s="319"/>
      <c r="P433" s="331"/>
    </row>
    <row r="434" customFormat="false" ht="14.25" hidden="false" customHeight="true" outlineLevel="0" collapsed="false">
      <c r="A434" s="330"/>
      <c r="O434" s="319"/>
      <c r="P434" s="331"/>
    </row>
    <row r="435" customFormat="false" ht="14.25" hidden="false" customHeight="true" outlineLevel="0" collapsed="false">
      <c r="A435" s="330"/>
      <c r="O435" s="319"/>
      <c r="P435" s="331"/>
    </row>
    <row r="436" customFormat="false" ht="14.25" hidden="false" customHeight="true" outlineLevel="0" collapsed="false">
      <c r="A436" s="330"/>
      <c r="O436" s="319"/>
      <c r="P436" s="331"/>
    </row>
    <row r="437" customFormat="false" ht="14.25" hidden="false" customHeight="true" outlineLevel="0" collapsed="false">
      <c r="A437" s="330"/>
      <c r="O437" s="319"/>
      <c r="P437" s="331"/>
    </row>
    <row r="438" customFormat="false" ht="14.25" hidden="false" customHeight="true" outlineLevel="0" collapsed="false">
      <c r="A438" s="330"/>
      <c r="O438" s="319"/>
      <c r="P438" s="331"/>
    </row>
    <row r="439" customFormat="false" ht="14.25" hidden="false" customHeight="true" outlineLevel="0" collapsed="false">
      <c r="A439" s="330"/>
      <c r="O439" s="319"/>
      <c r="P439" s="331"/>
    </row>
    <row r="440" customFormat="false" ht="14.25" hidden="false" customHeight="true" outlineLevel="0" collapsed="false">
      <c r="A440" s="330"/>
      <c r="O440" s="319"/>
      <c r="P440" s="331"/>
    </row>
    <row r="441" customFormat="false" ht="14.25" hidden="false" customHeight="true" outlineLevel="0" collapsed="false">
      <c r="A441" s="330"/>
      <c r="O441" s="319"/>
      <c r="P441" s="331"/>
    </row>
    <row r="442" customFormat="false" ht="14.25" hidden="false" customHeight="true" outlineLevel="0" collapsed="false">
      <c r="A442" s="330"/>
      <c r="O442" s="319"/>
      <c r="P442" s="331"/>
    </row>
    <row r="443" customFormat="false" ht="14.25" hidden="false" customHeight="true" outlineLevel="0" collapsed="false">
      <c r="A443" s="330"/>
      <c r="O443" s="319"/>
      <c r="P443" s="331"/>
    </row>
    <row r="444" customFormat="false" ht="14.25" hidden="false" customHeight="true" outlineLevel="0" collapsed="false">
      <c r="A444" s="330"/>
      <c r="O444" s="319"/>
      <c r="P444" s="331"/>
    </row>
    <row r="445" customFormat="false" ht="14.25" hidden="false" customHeight="true" outlineLevel="0" collapsed="false">
      <c r="A445" s="330"/>
      <c r="O445" s="319"/>
      <c r="P445" s="331"/>
    </row>
    <row r="446" customFormat="false" ht="14.25" hidden="false" customHeight="true" outlineLevel="0" collapsed="false">
      <c r="A446" s="330"/>
      <c r="O446" s="319"/>
      <c r="P446" s="331"/>
    </row>
    <row r="447" customFormat="false" ht="14.25" hidden="false" customHeight="true" outlineLevel="0" collapsed="false">
      <c r="A447" s="330"/>
      <c r="O447" s="319"/>
      <c r="P447" s="331"/>
    </row>
    <row r="448" customFormat="false" ht="14.25" hidden="false" customHeight="true" outlineLevel="0" collapsed="false">
      <c r="A448" s="330"/>
      <c r="O448" s="319"/>
      <c r="P448" s="331"/>
    </row>
    <row r="449" customFormat="false" ht="14.25" hidden="false" customHeight="true" outlineLevel="0" collapsed="false">
      <c r="A449" s="330"/>
      <c r="O449" s="319"/>
      <c r="P449" s="331"/>
    </row>
    <row r="450" customFormat="false" ht="14.25" hidden="false" customHeight="true" outlineLevel="0" collapsed="false">
      <c r="A450" s="330"/>
      <c r="O450" s="319"/>
      <c r="P450" s="331"/>
    </row>
    <row r="451" customFormat="false" ht="14.25" hidden="false" customHeight="true" outlineLevel="0" collapsed="false">
      <c r="A451" s="330"/>
      <c r="O451" s="319"/>
      <c r="P451" s="331"/>
    </row>
    <row r="452" customFormat="false" ht="14.25" hidden="false" customHeight="true" outlineLevel="0" collapsed="false">
      <c r="A452" s="330"/>
      <c r="O452" s="319"/>
      <c r="P452" s="331"/>
    </row>
    <row r="453" customFormat="false" ht="14.25" hidden="false" customHeight="true" outlineLevel="0" collapsed="false">
      <c r="A453" s="330"/>
      <c r="O453" s="319"/>
      <c r="P453" s="331"/>
    </row>
    <row r="454" customFormat="false" ht="14.25" hidden="false" customHeight="true" outlineLevel="0" collapsed="false">
      <c r="A454" s="330"/>
      <c r="O454" s="319"/>
      <c r="P454" s="331"/>
    </row>
    <row r="455" customFormat="false" ht="14.25" hidden="false" customHeight="true" outlineLevel="0" collapsed="false">
      <c r="A455" s="330"/>
      <c r="O455" s="319"/>
      <c r="P455" s="331"/>
    </row>
    <row r="456" customFormat="false" ht="14.25" hidden="false" customHeight="true" outlineLevel="0" collapsed="false">
      <c r="A456" s="330"/>
      <c r="O456" s="319"/>
      <c r="P456" s="331"/>
    </row>
    <row r="457" customFormat="false" ht="14.25" hidden="false" customHeight="true" outlineLevel="0" collapsed="false">
      <c r="A457" s="330"/>
      <c r="O457" s="319"/>
      <c r="P457" s="331"/>
    </row>
    <row r="458" customFormat="false" ht="14.25" hidden="false" customHeight="true" outlineLevel="0" collapsed="false">
      <c r="A458" s="330"/>
      <c r="O458" s="319"/>
      <c r="P458" s="331"/>
    </row>
    <row r="459" customFormat="false" ht="14.25" hidden="false" customHeight="true" outlineLevel="0" collapsed="false">
      <c r="A459" s="330"/>
      <c r="O459" s="319"/>
      <c r="P459" s="331"/>
    </row>
    <row r="460" customFormat="false" ht="14.25" hidden="false" customHeight="true" outlineLevel="0" collapsed="false">
      <c r="A460" s="330"/>
      <c r="O460" s="319"/>
      <c r="P460" s="331"/>
    </row>
    <row r="461" customFormat="false" ht="14.25" hidden="false" customHeight="true" outlineLevel="0" collapsed="false">
      <c r="A461" s="330"/>
      <c r="O461" s="319"/>
      <c r="P461" s="331"/>
    </row>
    <row r="462" customFormat="false" ht="14.25" hidden="false" customHeight="true" outlineLevel="0" collapsed="false">
      <c r="A462" s="330"/>
      <c r="O462" s="319"/>
      <c r="P462" s="331"/>
    </row>
    <row r="463" customFormat="false" ht="14.25" hidden="false" customHeight="true" outlineLevel="0" collapsed="false">
      <c r="A463" s="330"/>
      <c r="O463" s="319"/>
      <c r="P463" s="331"/>
    </row>
    <row r="464" customFormat="false" ht="14.25" hidden="false" customHeight="true" outlineLevel="0" collapsed="false">
      <c r="A464" s="330"/>
      <c r="O464" s="319"/>
      <c r="P464" s="331"/>
    </row>
    <row r="465" customFormat="false" ht="14.25" hidden="false" customHeight="true" outlineLevel="0" collapsed="false">
      <c r="A465" s="330"/>
      <c r="O465" s="319"/>
      <c r="P465" s="331"/>
    </row>
    <row r="466" customFormat="false" ht="14.25" hidden="false" customHeight="true" outlineLevel="0" collapsed="false">
      <c r="A466" s="330"/>
      <c r="O466" s="319"/>
      <c r="P466" s="331"/>
    </row>
    <row r="467" customFormat="false" ht="14.25" hidden="false" customHeight="true" outlineLevel="0" collapsed="false">
      <c r="A467" s="330"/>
      <c r="O467" s="319"/>
      <c r="P467" s="331"/>
    </row>
    <row r="468" customFormat="false" ht="14.25" hidden="false" customHeight="true" outlineLevel="0" collapsed="false">
      <c r="A468" s="330"/>
      <c r="O468" s="319"/>
      <c r="P468" s="331"/>
    </row>
    <row r="469" customFormat="false" ht="14.25" hidden="false" customHeight="true" outlineLevel="0" collapsed="false">
      <c r="A469" s="330"/>
      <c r="O469" s="319"/>
      <c r="P469" s="331"/>
    </row>
    <row r="470" customFormat="false" ht="14.25" hidden="false" customHeight="true" outlineLevel="0" collapsed="false">
      <c r="A470" s="330"/>
      <c r="O470" s="319"/>
      <c r="P470" s="331"/>
    </row>
    <row r="471" customFormat="false" ht="14.25" hidden="false" customHeight="true" outlineLevel="0" collapsed="false">
      <c r="A471" s="330"/>
      <c r="O471" s="319"/>
      <c r="P471" s="331"/>
    </row>
    <row r="472" customFormat="false" ht="14.25" hidden="false" customHeight="true" outlineLevel="0" collapsed="false">
      <c r="A472" s="330"/>
      <c r="O472" s="319"/>
      <c r="P472" s="331"/>
    </row>
    <row r="473" customFormat="false" ht="14.25" hidden="false" customHeight="true" outlineLevel="0" collapsed="false">
      <c r="A473" s="330"/>
      <c r="O473" s="319"/>
      <c r="P473" s="331"/>
    </row>
    <row r="474" customFormat="false" ht="14.25" hidden="false" customHeight="true" outlineLevel="0" collapsed="false">
      <c r="A474" s="330"/>
      <c r="O474" s="319"/>
      <c r="P474" s="331"/>
    </row>
    <row r="475" customFormat="false" ht="14.25" hidden="false" customHeight="true" outlineLevel="0" collapsed="false">
      <c r="A475" s="330"/>
      <c r="O475" s="319"/>
      <c r="P475" s="331"/>
    </row>
    <row r="476" customFormat="false" ht="14.25" hidden="false" customHeight="true" outlineLevel="0" collapsed="false">
      <c r="A476" s="330"/>
      <c r="O476" s="319"/>
      <c r="P476" s="331"/>
    </row>
    <row r="477" customFormat="false" ht="14.25" hidden="false" customHeight="true" outlineLevel="0" collapsed="false">
      <c r="A477" s="330"/>
      <c r="O477" s="319"/>
      <c r="P477" s="331"/>
    </row>
    <row r="478" customFormat="false" ht="14.25" hidden="false" customHeight="true" outlineLevel="0" collapsed="false">
      <c r="A478" s="330"/>
      <c r="O478" s="319"/>
      <c r="P478" s="331"/>
    </row>
    <row r="479" customFormat="false" ht="14.25" hidden="false" customHeight="true" outlineLevel="0" collapsed="false">
      <c r="A479" s="330"/>
      <c r="O479" s="319"/>
      <c r="P479" s="331"/>
    </row>
    <row r="480" customFormat="false" ht="14.25" hidden="false" customHeight="true" outlineLevel="0" collapsed="false">
      <c r="A480" s="330"/>
      <c r="O480" s="319"/>
      <c r="P480" s="331"/>
    </row>
    <row r="481" customFormat="false" ht="14.25" hidden="false" customHeight="true" outlineLevel="0" collapsed="false">
      <c r="A481" s="330"/>
      <c r="O481" s="319"/>
      <c r="P481" s="331"/>
    </row>
    <row r="482" customFormat="false" ht="14.25" hidden="false" customHeight="true" outlineLevel="0" collapsed="false">
      <c r="A482" s="330"/>
      <c r="O482" s="319"/>
      <c r="P482" s="331"/>
    </row>
    <row r="483" customFormat="false" ht="14.25" hidden="false" customHeight="true" outlineLevel="0" collapsed="false">
      <c r="A483" s="330"/>
      <c r="O483" s="319"/>
      <c r="P483" s="331"/>
    </row>
    <row r="484" customFormat="false" ht="14.25" hidden="false" customHeight="true" outlineLevel="0" collapsed="false">
      <c r="A484" s="330"/>
      <c r="O484" s="319"/>
      <c r="P484" s="331"/>
    </row>
    <row r="485" customFormat="false" ht="14.25" hidden="false" customHeight="true" outlineLevel="0" collapsed="false">
      <c r="A485" s="330"/>
      <c r="O485" s="319"/>
      <c r="P485" s="331"/>
    </row>
    <row r="486" customFormat="false" ht="14.25" hidden="false" customHeight="true" outlineLevel="0" collapsed="false">
      <c r="A486" s="330"/>
      <c r="O486" s="319"/>
      <c r="P486" s="331"/>
    </row>
    <row r="487" customFormat="false" ht="14.25" hidden="false" customHeight="true" outlineLevel="0" collapsed="false">
      <c r="A487" s="330"/>
      <c r="O487" s="319"/>
      <c r="P487" s="331"/>
    </row>
    <row r="488" customFormat="false" ht="14.25" hidden="false" customHeight="true" outlineLevel="0" collapsed="false">
      <c r="A488" s="330"/>
      <c r="O488" s="319"/>
      <c r="P488" s="331"/>
    </row>
    <row r="489" customFormat="false" ht="14.25" hidden="false" customHeight="true" outlineLevel="0" collapsed="false">
      <c r="A489" s="330"/>
      <c r="O489" s="319"/>
      <c r="P489" s="331"/>
    </row>
    <row r="490" customFormat="false" ht="14.25" hidden="false" customHeight="true" outlineLevel="0" collapsed="false">
      <c r="A490" s="330"/>
      <c r="O490" s="319"/>
      <c r="P490" s="331"/>
    </row>
    <row r="491" customFormat="false" ht="14.25" hidden="false" customHeight="true" outlineLevel="0" collapsed="false">
      <c r="A491" s="330"/>
      <c r="O491" s="319"/>
      <c r="P491" s="331"/>
    </row>
    <row r="492" customFormat="false" ht="14.25" hidden="false" customHeight="true" outlineLevel="0" collapsed="false">
      <c r="A492" s="330"/>
      <c r="O492" s="319"/>
      <c r="P492" s="331"/>
    </row>
    <row r="493" customFormat="false" ht="14.25" hidden="false" customHeight="true" outlineLevel="0" collapsed="false">
      <c r="A493" s="330"/>
      <c r="O493" s="319"/>
      <c r="P493" s="331"/>
    </row>
    <row r="494" customFormat="false" ht="14.25" hidden="false" customHeight="true" outlineLevel="0" collapsed="false">
      <c r="A494" s="330"/>
      <c r="O494" s="319"/>
      <c r="P494" s="331"/>
    </row>
    <row r="495" customFormat="false" ht="14.25" hidden="false" customHeight="true" outlineLevel="0" collapsed="false">
      <c r="A495" s="330"/>
      <c r="O495" s="319"/>
      <c r="P495" s="331"/>
    </row>
    <row r="496" customFormat="false" ht="14.25" hidden="false" customHeight="true" outlineLevel="0" collapsed="false">
      <c r="A496" s="330"/>
      <c r="O496" s="319"/>
      <c r="P496" s="331"/>
    </row>
    <row r="497" customFormat="false" ht="14.25" hidden="false" customHeight="true" outlineLevel="0" collapsed="false">
      <c r="A497" s="330"/>
      <c r="O497" s="319"/>
      <c r="P497" s="331"/>
    </row>
    <row r="498" customFormat="false" ht="14.25" hidden="false" customHeight="true" outlineLevel="0" collapsed="false">
      <c r="A498" s="330"/>
      <c r="O498" s="319"/>
      <c r="P498" s="331"/>
    </row>
    <row r="499" customFormat="false" ht="14.25" hidden="false" customHeight="true" outlineLevel="0" collapsed="false">
      <c r="A499" s="330"/>
      <c r="O499" s="319"/>
      <c r="P499" s="331"/>
    </row>
    <row r="500" customFormat="false" ht="14.25" hidden="false" customHeight="true" outlineLevel="0" collapsed="false">
      <c r="A500" s="330"/>
      <c r="O500" s="319"/>
      <c r="P500" s="331"/>
    </row>
    <row r="501" customFormat="false" ht="14.25" hidden="false" customHeight="true" outlineLevel="0" collapsed="false">
      <c r="A501" s="330"/>
      <c r="O501" s="319"/>
      <c r="P501" s="331"/>
    </row>
    <row r="502" customFormat="false" ht="14.25" hidden="false" customHeight="true" outlineLevel="0" collapsed="false">
      <c r="A502" s="330"/>
      <c r="O502" s="319"/>
      <c r="P502" s="331"/>
    </row>
    <row r="503" customFormat="false" ht="14.25" hidden="false" customHeight="true" outlineLevel="0" collapsed="false">
      <c r="A503" s="330"/>
      <c r="O503" s="319"/>
      <c r="P503" s="331"/>
    </row>
    <row r="504" customFormat="false" ht="14.25" hidden="false" customHeight="true" outlineLevel="0" collapsed="false">
      <c r="A504" s="330"/>
      <c r="O504" s="319"/>
      <c r="P504" s="331"/>
    </row>
    <row r="505" customFormat="false" ht="14.25" hidden="false" customHeight="true" outlineLevel="0" collapsed="false">
      <c r="A505" s="330"/>
      <c r="O505" s="319"/>
      <c r="P505" s="331"/>
    </row>
    <row r="506" customFormat="false" ht="14.25" hidden="false" customHeight="true" outlineLevel="0" collapsed="false">
      <c r="A506" s="330"/>
      <c r="O506" s="319"/>
      <c r="P506" s="331"/>
    </row>
    <row r="507" customFormat="false" ht="14.25" hidden="false" customHeight="true" outlineLevel="0" collapsed="false">
      <c r="A507" s="330"/>
      <c r="O507" s="319"/>
      <c r="P507" s="331"/>
    </row>
    <row r="508" customFormat="false" ht="14.25" hidden="false" customHeight="true" outlineLevel="0" collapsed="false">
      <c r="A508" s="330"/>
      <c r="O508" s="319"/>
      <c r="P508" s="331"/>
    </row>
    <row r="509" customFormat="false" ht="14.25" hidden="false" customHeight="true" outlineLevel="0" collapsed="false">
      <c r="A509" s="330"/>
      <c r="O509" s="319"/>
      <c r="P509" s="331"/>
    </row>
    <row r="510" customFormat="false" ht="14.25" hidden="false" customHeight="true" outlineLevel="0" collapsed="false">
      <c r="A510" s="330"/>
      <c r="O510" s="319"/>
      <c r="P510" s="331"/>
    </row>
    <row r="511" customFormat="false" ht="14.25" hidden="false" customHeight="true" outlineLevel="0" collapsed="false">
      <c r="A511" s="330"/>
      <c r="O511" s="319"/>
      <c r="P511" s="331"/>
    </row>
    <row r="512" customFormat="false" ht="14.25" hidden="false" customHeight="true" outlineLevel="0" collapsed="false">
      <c r="A512" s="330"/>
      <c r="O512" s="319"/>
      <c r="P512" s="331"/>
    </row>
    <row r="513" customFormat="false" ht="14.25" hidden="false" customHeight="true" outlineLevel="0" collapsed="false">
      <c r="A513" s="330"/>
      <c r="O513" s="319"/>
      <c r="P513" s="331"/>
    </row>
    <row r="514" customFormat="false" ht="14.25" hidden="false" customHeight="true" outlineLevel="0" collapsed="false">
      <c r="A514" s="330"/>
      <c r="O514" s="319"/>
      <c r="P514" s="331"/>
    </row>
    <row r="515" customFormat="false" ht="14.25" hidden="false" customHeight="true" outlineLevel="0" collapsed="false">
      <c r="A515" s="330"/>
      <c r="O515" s="319"/>
      <c r="P515" s="331"/>
    </row>
    <row r="516" customFormat="false" ht="14.25" hidden="false" customHeight="true" outlineLevel="0" collapsed="false">
      <c r="A516" s="330"/>
      <c r="O516" s="319"/>
      <c r="P516" s="331"/>
    </row>
    <row r="517" customFormat="false" ht="14.25" hidden="false" customHeight="true" outlineLevel="0" collapsed="false">
      <c r="A517" s="330"/>
      <c r="O517" s="319"/>
      <c r="P517" s="331"/>
    </row>
    <row r="518" customFormat="false" ht="14.25" hidden="false" customHeight="true" outlineLevel="0" collapsed="false">
      <c r="A518" s="330"/>
      <c r="O518" s="319"/>
      <c r="P518" s="331"/>
    </row>
    <row r="519" customFormat="false" ht="14.25" hidden="false" customHeight="true" outlineLevel="0" collapsed="false">
      <c r="A519" s="330"/>
      <c r="O519" s="319"/>
      <c r="P519" s="331"/>
    </row>
    <row r="520" customFormat="false" ht="14.25" hidden="false" customHeight="true" outlineLevel="0" collapsed="false">
      <c r="A520" s="330"/>
      <c r="O520" s="319"/>
      <c r="P520" s="331"/>
    </row>
    <row r="521" customFormat="false" ht="14.25" hidden="false" customHeight="true" outlineLevel="0" collapsed="false">
      <c r="A521" s="330"/>
      <c r="O521" s="319"/>
      <c r="P521" s="331"/>
    </row>
    <row r="522" customFormat="false" ht="14.25" hidden="false" customHeight="true" outlineLevel="0" collapsed="false">
      <c r="A522" s="330"/>
      <c r="O522" s="319"/>
      <c r="P522" s="331"/>
    </row>
    <row r="523" customFormat="false" ht="14.25" hidden="false" customHeight="true" outlineLevel="0" collapsed="false">
      <c r="A523" s="330"/>
      <c r="O523" s="319"/>
      <c r="P523" s="331"/>
    </row>
    <row r="524" customFormat="false" ht="14.25" hidden="false" customHeight="true" outlineLevel="0" collapsed="false">
      <c r="A524" s="330"/>
      <c r="O524" s="319"/>
      <c r="P524" s="331"/>
    </row>
    <row r="525" customFormat="false" ht="14.25" hidden="false" customHeight="true" outlineLevel="0" collapsed="false">
      <c r="A525" s="330"/>
      <c r="O525" s="319"/>
      <c r="P525" s="331"/>
    </row>
    <row r="526" customFormat="false" ht="14.25" hidden="false" customHeight="true" outlineLevel="0" collapsed="false">
      <c r="A526" s="330"/>
      <c r="O526" s="319"/>
      <c r="P526" s="331"/>
    </row>
    <row r="527" customFormat="false" ht="14.25" hidden="false" customHeight="true" outlineLevel="0" collapsed="false">
      <c r="A527" s="330"/>
      <c r="O527" s="319"/>
      <c r="P527" s="331"/>
    </row>
    <row r="528" customFormat="false" ht="14.25" hidden="false" customHeight="true" outlineLevel="0" collapsed="false">
      <c r="A528" s="330"/>
      <c r="O528" s="319"/>
      <c r="P528" s="331"/>
    </row>
    <row r="529" customFormat="false" ht="14.25" hidden="false" customHeight="true" outlineLevel="0" collapsed="false">
      <c r="A529" s="330"/>
      <c r="O529" s="319"/>
      <c r="P529" s="331"/>
    </row>
    <row r="530" customFormat="false" ht="14.25" hidden="false" customHeight="true" outlineLevel="0" collapsed="false">
      <c r="A530" s="330"/>
      <c r="O530" s="319"/>
      <c r="P530" s="331"/>
    </row>
    <row r="531" customFormat="false" ht="14.25" hidden="false" customHeight="true" outlineLevel="0" collapsed="false">
      <c r="A531" s="330"/>
      <c r="O531" s="319"/>
      <c r="P531" s="331"/>
    </row>
    <row r="532" customFormat="false" ht="14.25" hidden="false" customHeight="true" outlineLevel="0" collapsed="false">
      <c r="A532" s="330"/>
      <c r="O532" s="319"/>
      <c r="P532" s="331"/>
    </row>
    <row r="533" customFormat="false" ht="14.25" hidden="false" customHeight="true" outlineLevel="0" collapsed="false">
      <c r="A533" s="330"/>
      <c r="O533" s="319"/>
      <c r="P533" s="331"/>
    </row>
    <row r="534" customFormat="false" ht="14.25" hidden="false" customHeight="true" outlineLevel="0" collapsed="false">
      <c r="A534" s="330"/>
      <c r="O534" s="319"/>
      <c r="P534" s="331"/>
    </row>
    <row r="535" customFormat="false" ht="14.25" hidden="false" customHeight="true" outlineLevel="0" collapsed="false">
      <c r="A535" s="330"/>
      <c r="O535" s="319"/>
      <c r="P535" s="331"/>
    </row>
    <row r="536" customFormat="false" ht="14.25" hidden="false" customHeight="true" outlineLevel="0" collapsed="false">
      <c r="A536" s="330"/>
      <c r="O536" s="319"/>
      <c r="P536" s="331"/>
    </row>
    <row r="537" customFormat="false" ht="14.25" hidden="false" customHeight="true" outlineLevel="0" collapsed="false">
      <c r="A537" s="330"/>
      <c r="O537" s="319"/>
      <c r="P537" s="331"/>
    </row>
    <row r="538" customFormat="false" ht="14.25" hidden="false" customHeight="true" outlineLevel="0" collapsed="false">
      <c r="A538" s="330"/>
      <c r="O538" s="319"/>
      <c r="P538" s="331"/>
    </row>
    <row r="539" customFormat="false" ht="14.25" hidden="false" customHeight="true" outlineLevel="0" collapsed="false">
      <c r="A539" s="330"/>
      <c r="O539" s="319"/>
      <c r="P539" s="331"/>
    </row>
    <row r="540" customFormat="false" ht="14.25" hidden="false" customHeight="true" outlineLevel="0" collapsed="false">
      <c r="A540" s="330"/>
      <c r="O540" s="319"/>
      <c r="P540" s="331"/>
    </row>
    <row r="541" customFormat="false" ht="14.25" hidden="false" customHeight="true" outlineLevel="0" collapsed="false">
      <c r="A541" s="330"/>
      <c r="O541" s="319"/>
      <c r="P541" s="331"/>
    </row>
    <row r="542" customFormat="false" ht="14.25" hidden="false" customHeight="true" outlineLevel="0" collapsed="false">
      <c r="A542" s="330"/>
      <c r="O542" s="319"/>
      <c r="P542" s="331"/>
    </row>
    <row r="543" customFormat="false" ht="14.25" hidden="false" customHeight="true" outlineLevel="0" collapsed="false">
      <c r="A543" s="330"/>
      <c r="O543" s="319"/>
      <c r="P543" s="331"/>
    </row>
    <row r="544" customFormat="false" ht="14.25" hidden="false" customHeight="true" outlineLevel="0" collapsed="false">
      <c r="A544" s="330"/>
      <c r="O544" s="319"/>
      <c r="P544" s="331"/>
    </row>
    <row r="545" customFormat="false" ht="14.25" hidden="false" customHeight="true" outlineLevel="0" collapsed="false">
      <c r="A545" s="330"/>
      <c r="O545" s="319"/>
      <c r="P545" s="331"/>
    </row>
    <row r="546" customFormat="false" ht="14.25" hidden="false" customHeight="true" outlineLevel="0" collapsed="false">
      <c r="A546" s="330"/>
      <c r="O546" s="319"/>
      <c r="P546" s="331"/>
    </row>
    <row r="547" customFormat="false" ht="14.25" hidden="false" customHeight="true" outlineLevel="0" collapsed="false">
      <c r="A547" s="330"/>
      <c r="O547" s="319"/>
      <c r="P547" s="331"/>
    </row>
    <row r="548" customFormat="false" ht="14.25" hidden="false" customHeight="true" outlineLevel="0" collapsed="false">
      <c r="A548" s="330"/>
      <c r="O548" s="319"/>
      <c r="P548" s="331"/>
    </row>
    <row r="549" customFormat="false" ht="14.25" hidden="false" customHeight="true" outlineLevel="0" collapsed="false">
      <c r="A549" s="330"/>
      <c r="O549" s="319"/>
      <c r="P549" s="331"/>
    </row>
    <row r="550" customFormat="false" ht="14.25" hidden="false" customHeight="true" outlineLevel="0" collapsed="false">
      <c r="A550" s="330"/>
      <c r="O550" s="319"/>
      <c r="P550" s="331"/>
    </row>
    <row r="551" customFormat="false" ht="14.25" hidden="false" customHeight="true" outlineLevel="0" collapsed="false">
      <c r="A551" s="330"/>
      <c r="O551" s="319"/>
      <c r="P551" s="331"/>
    </row>
    <row r="552" customFormat="false" ht="14.25" hidden="false" customHeight="true" outlineLevel="0" collapsed="false">
      <c r="A552" s="330"/>
      <c r="O552" s="319"/>
      <c r="P552" s="331"/>
    </row>
    <row r="553" customFormat="false" ht="14.25" hidden="false" customHeight="true" outlineLevel="0" collapsed="false">
      <c r="A553" s="330"/>
      <c r="O553" s="319"/>
      <c r="P553" s="331"/>
    </row>
    <row r="554" customFormat="false" ht="14.25" hidden="false" customHeight="true" outlineLevel="0" collapsed="false">
      <c r="A554" s="330"/>
      <c r="O554" s="319"/>
      <c r="P554" s="331"/>
    </row>
    <row r="555" customFormat="false" ht="14.25" hidden="false" customHeight="true" outlineLevel="0" collapsed="false">
      <c r="A555" s="330"/>
      <c r="O555" s="319"/>
      <c r="P555" s="331"/>
    </row>
    <row r="556" customFormat="false" ht="14.25" hidden="false" customHeight="true" outlineLevel="0" collapsed="false">
      <c r="A556" s="330"/>
      <c r="O556" s="319"/>
      <c r="P556" s="331"/>
    </row>
    <row r="557" customFormat="false" ht="14.25" hidden="false" customHeight="true" outlineLevel="0" collapsed="false">
      <c r="A557" s="330"/>
      <c r="O557" s="319"/>
      <c r="P557" s="331"/>
    </row>
    <row r="558" customFormat="false" ht="14.25" hidden="false" customHeight="true" outlineLevel="0" collapsed="false">
      <c r="A558" s="330"/>
      <c r="O558" s="319"/>
      <c r="P558" s="331"/>
    </row>
    <row r="559" customFormat="false" ht="14.25" hidden="false" customHeight="true" outlineLevel="0" collapsed="false">
      <c r="A559" s="330"/>
      <c r="O559" s="319"/>
      <c r="P559" s="331"/>
    </row>
    <row r="560" customFormat="false" ht="14.25" hidden="false" customHeight="true" outlineLevel="0" collapsed="false">
      <c r="A560" s="330"/>
      <c r="O560" s="319"/>
      <c r="P560" s="331"/>
    </row>
    <row r="561" customFormat="false" ht="14.25" hidden="false" customHeight="true" outlineLevel="0" collapsed="false">
      <c r="A561" s="330"/>
      <c r="O561" s="319"/>
      <c r="P561" s="331"/>
    </row>
    <row r="562" customFormat="false" ht="14.25" hidden="false" customHeight="true" outlineLevel="0" collapsed="false">
      <c r="A562" s="330"/>
      <c r="O562" s="319"/>
      <c r="P562" s="331"/>
    </row>
    <row r="563" customFormat="false" ht="14.25" hidden="false" customHeight="true" outlineLevel="0" collapsed="false">
      <c r="A563" s="330"/>
      <c r="O563" s="319"/>
      <c r="P563" s="331"/>
    </row>
    <row r="564" customFormat="false" ht="14.25" hidden="false" customHeight="true" outlineLevel="0" collapsed="false">
      <c r="A564" s="330"/>
      <c r="O564" s="319"/>
      <c r="P564" s="331"/>
    </row>
    <row r="565" customFormat="false" ht="14.25" hidden="false" customHeight="true" outlineLevel="0" collapsed="false">
      <c r="A565" s="330"/>
      <c r="O565" s="319"/>
      <c r="P565" s="331"/>
    </row>
    <row r="566" customFormat="false" ht="14.25" hidden="false" customHeight="true" outlineLevel="0" collapsed="false">
      <c r="A566" s="330"/>
      <c r="O566" s="319"/>
      <c r="P566" s="331"/>
    </row>
    <row r="567" customFormat="false" ht="14.25" hidden="false" customHeight="true" outlineLevel="0" collapsed="false">
      <c r="A567" s="330"/>
      <c r="O567" s="319"/>
      <c r="P567" s="331"/>
    </row>
    <row r="568" customFormat="false" ht="14.25" hidden="false" customHeight="true" outlineLevel="0" collapsed="false">
      <c r="A568" s="330"/>
      <c r="O568" s="319"/>
      <c r="P568" s="331"/>
    </row>
    <row r="569" customFormat="false" ht="14.25" hidden="false" customHeight="true" outlineLevel="0" collapsed="false">
      <c r="A569" s="330"/>
      <c r="O569" s="319"/>
      <c r="P569" s="331"/>
    </row>
    <row r="570" customFormat="false" ht="14.25" hidden="false" customHeight="true" outlineLevel="0" collapsed="false">
      <c r="A570" s="330"/>
      <c r="O570" s="319"/>
      <c r="P570" s="331"/>
    </row>
    <row r="571" customFormat="false" ht="14.25" hidden="false" customHeight="true" outlineLevel="0" collapsed="false">
      <c r="A571" s="330"/>
      <c r="O571" s="319"/>
      <c r="P571" s="331"/>
    </row>
    <row r="572" customFormat="false" ht="14.25" hidden="false" customHeight="true" outlineLevel="0" collapsed="false">
      <c r="A572" s="330"/>
      <c r="O572" s="319"/>
      <c r="P572" s="331"/>
    </row>
    <row r="573" customFormat="false" ht="14.25" hidden="false" customHeight="true" outlineLevel="0" collapsed="false">
      <c r="A573" s="330"/>
      <c r="O573" s="319"/>
      <c r="P573" s="331"/>
    </row>
    <row r="574" customFormat="false" ht="14.25" hidden="false" customHeight="true" outlineLevel="0" collapsed="false">
      <c r="A574" s="330"/>
      <c r="O574" s="319"/>
      <c r="P574" s="331"/>
    </row>
    <row r="575" customFormat="false" ht="14.25" hidden="false" customHeight="true" outlineLevel="0" collapsed="false">
      <c r="A575" s="330"/>
      <c r="O575" s="319"/>
      <c r="P575" s="331"/>
    </row>
    <row r="576" customFormat="false" ht="14.25" hidden="false" customHeight="true" outlineLevel="0" collapsed="false">
      <c r="A576" s="330"/>
      <c r="O576" s="319"/>
      <c r="P576" s="331"/>
    </row>
    <row r="577" customFormat="false" ht="14.25" hidden="false" customHeight="true" outlineLevel="0" collapsed="false">
      <c r="A577" s="330"/>
      <c r="O577" s="319"/>
      <c r="P577" s="331"/>
    </row>
    <row r="578" customFormat="false" ht="14.25" hidden="false" customHeight="true" outlineLevel="0" collapsed="false">
      <c r="A578" s="330"/>
      <c r="O578" s="319"/>
      <c r="P578" s="331"/>
    </row>
    <row r="579" customFormat="false" ht="14.25" hidden="false" customHeight="true" outlineLevel="0" collapsed="false">
      <c r="A579" s="330"/>
      <c r="O579" s="319"/>
      <c r="P579" s="331"/>
    </row>
    <row r="580" customFormat="false" ht="14.25" hidden="false" customHeight="true" outlineLevel="0" collapsed="false">
      <c r="A580" s="330"/>
      <c r="O580" s="319"/>
      <c r="P580" s="331"/>
    </row>
    <row r="581" customFormat="false" ht="14.25" hidden="false" customHeight="true" outlineLevel="0" collapsed="false">
      <c r="A581" s="330"/>
      <c r="O581" s="319"/>
      <c r="P581" s="331"/>
    </row>
    <row r="582" customFormat="false" ht="14.25" hidden="false" customHeight="true" outlineLevel="0" collapsed="false">
      <c r="A582" s="330"/>
      <c r="O582" s="319"/>
      <c r="P582" s="331"/>
    </row>
    <row r="583" customFormat="false" ht="14.25" hidden="false" customHeight="true" outlineLevel="0" collapsed="false">
      <c r="A583" s="330"/>
      <c r="O583" s="319"/>
      <c r="P583" s="331"/>
    </row>
    <row r="584" customFormat="false" ht="14.25" hidden="false" customHeight="true" outlineLevel="0" collapsed="false">
      <c r="A584" s="330"/>
      <c r="O584" s="319"/>
      <c r="P584" s="331"/>
    </row>
    <row r="585" customFormat="false" ht="14.25" hidden="false" customHeight="true" outlineLevel="0" collapsed="false">
      <c r="A585" s="330"/>
      <c r="O585" s="319"/>
      <c r="P585" s="331"/>
    </row>
    <row r="586" customFormat="false" ht="14.25" hidden="false" customHeight="true" outlineLevel="0" collapsed="false">
      <c r="A586" s="330"/>
      <c r="O586" s="319"/>
      <c r="P586" s="331"/>
    </row>
    <row r="587" customFormat="false" ht="14.25" hidden="false" customHeight="true" outlineLevel="0" collapsed="false">
      <c r="A587" s="330"/>
      <c r="O587" s="319"/>
      <c r="P587" s="331"/>
    </row>
    <row r="588" customFormat="false" ht="14.25" hidden="false" customHeight="true" outlineLevel="0" collapsed="false">
      <c r="A588" s="330"/>
      <c r="O588" s="319"/>
      <c r="P588" s="331"/>
    </row>
    <row r="589" customFormat="false" ht="14.25" hidden="false" customHeight="true" outlineLevel="0" collapsed="false">
      <c r="A589" s="330"/>
      <c r="O589" s="319"/>
      <c r="P589" s="331"/>
    </row>
    <row r="590" customFormat="false" ht="14.25" hidden="false" customHeight="true" outlineLevel="0" collapsed="false">
      <c r="A590" s="330"/>
      <c r="O590" s="319"/>
      <c r="P590" s="331"/>
    </row>
    <row r="591" customFormat="false" ht="14.25" hidden="false" customHeight="true" outlineLevel="0" collapsed="false">
      <c r="A591" s="330"/>
      <c r="O591" s="319"/>
      <c r="P591" s="331"/>
    </row>
    <row r="592" customFormat="false" ht="14.25" hidden="false" customHeight="true" outlineLevel="0" collapsed="false">
      <c r="A592" s="330"/>
      <c r="O592" s="319"/>
      <c r="P592" s="331"/>
    </row>
    <row r="593" customFormat="false" ht="14.25" hidden="false" customHeight="true" outlineLevel="0" collapsed="false">
      <c r="A593" s="330"/>
      <c r="O593" s="319"/>
      <c r="P593" s="331"/>
    </row>
    <row r="594" customFormat="false" ht="14.25" hidden="false" customHeight="true" outlineLevel="0" collapsed="false">
      <c r="A594" s="330"/>
      <c r="O594" s="319"/>
      <c r="P594" s="331"/>
    </row>
    <row r="595" customFormat="false" ht="14.25" hidden="false" customHeight="true" outlineLevel="0" collapsed="false">
      <c r="A595" s="330"/>
      <c r="O595" s="319"/>
      <c r="P595" s="331"/>
    </row>
    <row r="596" customFormat="false" ht="14.25" hidden="false" customHeight="true" outlineLevel="0" collapsed="false">
      <c r="A596" s="330"/>
      <c r="O596" s="319"/>
      <c r="P596" s="331"/>
    </row>
    <row r="597" customFormat="false" ht="14.25" hidden="false" customHeight="true" outlineLevel="0" collapsed="false">
      <c r="A597" s="330"/>
      <c r="O597" s="319"/>
      <c r="P597" s="331"/>
    </row>
    <row r="598" customFormat="false" ht="14.25" hidden="false" customHeight="true" outlineLevel="0" collapsed="false">
      <c r="A598" s="330"/>
      <c r="O598" s="319"/>
      <c r="P598" s="331"/>
    </row>
    <row r="599" customFormat="false" ht="14.25" hidden="false" customHeight="true" outlineLevel="0" collapsed="false">
      <c r="A599" s="330"/>
      <c r="O599" s="319"/>
      <c r="P599" s="331"/>
    </row>
    <row r="600" customFormat="false" ht="14.25" hidden="false" customHeight="true" outlineLevel="0" collapsed="false">
      <c r="A600" s="330"/>
      <c r="O600" s="319"/>
      <c r="P600" s="331"/>
    </row>
    <row r="601" customFormat="false" ht="14.25" hidden="false" customHeight="true" outlineLevel="0" collapsed="false">
      <c r="A601" s="330"/>
      <c r="O601" s="319"/>
      <c r="P601" s="331"/>
    </row>
    <row r="602" customFormat="false" ht="14.25" hidden="false" customHeight="true" outlineLevel="0" collapsed="false">
      <c r="A602" s="330"/>
      <c r="O602" s="319"/>
      <c r="P602" s="331"/>
    </row>
    <row r="603" customFormat="false" ht="14.25" hidden="false" customHeight="true" outlineLevel="0" collapsed="false">
      <c r="A603" s="330"/>
      <c r="O603" s="319"/>
      <c r="P603" s="331"/>
    </row>
    <row r="604" customFormat="false" ht="14.25" hidden="false" customHeight="true" outlineLevel="0" collapsed="false">
      <c r="A604" s="330"/>
      <c r="O604" s="319"/>
      <c r="P604" s="331"/>
    </row>
    <row r="605" customFormat="false" ht="14.25" hidden="false" customHeight="true" outlineLevel="0" collapsed="false">
      <c r="A605" s="330"/>
      <c r="O605" s="319"/>
      <c r="P605" s="331"/>
    </row>
    <row r="606" customFormat="false" ht="14.25" hidden="false" customHeight="true" outlineLevel="0" collapsed="false">
      <c r="A606" s="330"/>
      <c r="O606" s="319"/>
      <c r="P606" s="331"/>
    </row>
    <row r="607" customFormat="false" ht="14.25" hidden="false" customHeight="true" outlineLevel="0" collapsed="false">
      <c r="A607" s="330"/>
      <c r="O607" s="319"/>
      <c r="P607" s="331"/>
    </row>
    <row r="608" customFormat="false" ht="14.25" hidden="false" customHeight="true" outlineLevel="0" collapsed="false">
      <c r="A608" s="330"/>
      <c r="O608" s="319"/>
      <c r="P608" s="331"/>
    </row>
    <row r="609" customFormat="false" ht="14.25" hidden="false" customHeight="true" outlineLevel="0" collapsed="false">
      <c r="A609" s="330"/>
      <c r="O609" s="319"/>
      <c r="P609" s="331"/>
    </row>
    <row r="610" customFormat="false" ht="14.25" hidden="false" customHeight="true" outlineLevel="0" collapsed="false">
      <c r="A610" s="330"/>
      <c r="O610" s="319"/>
      <c r="P610" s="331"/>
    </row>
    <row r="611" customFormat="false" ht="14.25" hidden="false" customHeight="true" outlineLevel="0" collapsed="false">
      <c r="A611" s="330"/>
      <c r="O611" s="319"/>
      <c r="P611" s="331"/>
    </row>
    <row r="612" customFormat="false" ht="14.25" hidden="false" customHeight="true" outlineLevel="0" collapsed="false">
      <c r="A612" s="330"/>
      <c r="O612" s="319"/>
      <c r="P612" s="331"/>
    </row>
    <row r="613" customFormat="false" ht="14.25" hidden="false" customHeight="true" outlineLevel="0" collapsed="false">
      <c r="A613" s="330"/>
      <c r="O613" s="319"/>
      <c r="P613" s="331"/>
    </row>
    <row r="614" customFormat="false" ht="14.25" hidden="false" customHeight="true" outlineLevel="0" collapsed="false">
      <c r="A614" s="330"/>
      <c r="O614" s="319"/>
      <c r="P614" s="331"/>
    </row>
    <row r="615" customFormat="false" ht="14.25" hidden="false" customHeight="true" outlineLevel="0" collapsed="false">
      <c r="A615" s="330"/>
      <c r="O615" s="319"/>
      <c r="P615" s="331"/>
    </row>
    <row r="616" customFormat="false" ht="14.25" hidden="false" customHeight="true" outlineLevel="0" collapsed="false">
      <c r="A616" s="330"/>
      <c r="O616" s="319"/>
      <c r="P616" s="331"/>
    </row>
    <row r="617" customFormat="false" ht="14.25" hidden="false" customHeight="true" outlineLevel="0" collapsed="false">
      <c r="A617" s="330"/>
      <c r="O617" s="319"/>
      <c r="P617" s="331"/>
    </row>
    <row r="618" customFormat="false" ht="14.25" hidden="false" customHeight="true" outlineLevel="0" collapsed="false">
      <c r="A618" s="330"/>
      <c r="O618" s="319"/>
      <c r="P618" s="331"/>
    </row>
    <row r="619" customFormat="false" ht="14.25" hidden="false" customHeight="true" outlineLevel="0" collapsed="false">
      <c r="A619" s="330"/>
      <c r="O619" s="319"/>
      <c r="P619" s="331"/>
    </row>
    <row r="620" customFormat="false" ht="14.25" hidden="false" customHeight="true" outlineLevel="0" collapsed="false">
      <c r="A620" s="330"/>
      <c r="O620" s="319"/>
      <c r="P620" s="331"/>
    </row>
    <row r="621" customFormat="false" ht="14.25" hidden="false" customHeight="true" outlineLevel="0" collapsed="false">
      <c r="A621" s="330"/>
      <c r="O621" s="319"/>
      <c r="P621" s="331"/>
    </row>
    <row r="622" customFormat="false" ht="14.25" hidden="false" customHeight="true" outlineLevel="0" collapsed="false">
      <c r="A622" s="330"/>
      <c r="O622" s="319"/>
      <c r="P622" s="331"/>
    </row>
    <row r="623" customFormat="false" ht="14.25" hidden="false" customHeight="true" outlineLevel="0" collapsed="false">
      <c r="A623" s="330"/>
      <c r="O623" s="319"/>
      <c r="P623" s="331"/>
    </row>
    <row r="624" customFormat="false" ht="14.25" hidden="false" customHeight="true" outlineLevel="0" collapsed="false">
      <c r="A624" s="330"/>
      <c r="O624" s="319"/>
      <c r="P624" s="331"/>
    </row>
    <row r="625" customFormat="false" ht="14.25" hidden="false" customHeight="true" outlineLevel="0" collapsed="false">
      <c r="A625" s="330"/>
      <c r="O625" s="319"/>
      <c r="P625" s="331"/>
    </row>
    <row r="626" customFormat="false" ht="14.25" hidden="false" customHeight="true" outlineLevel="0" collapsed="false">
      <c r="A626" s="330"/>
      <c r="O626" s="319"/>
      <c r="P626" s="331"/>
    </row>
    <row r="627" customFormat="false" ht="14.25" hidden="false" customHeight="true" outlineLevel="0" collapsed="false">
      <c r="A627" s="330"/>
      <c r="O627" s="319"/>
      <c r="P627" s="331"/>
    </row>
    <row r="628" customFormat="false" ht="14.25" hidden="false" customHeight="true" outlineLevel="0" collapsed="false">
      <c r="A628" s="330"/>
      <c r="O628" s="319"/>
      <c r="P628" s="331"/>
    </row>
    <row r="629" customFormat="false" ht="14.25" hidden="false" customHeight="true" outlineLevel="0" collapsed="false">
      <c r="A629" s="330"/>
      <c r="O629" s="319"/>
      <c r="P629" s="331"/>
    </row>
    <row r="630" customFormat="false" ht="14.25" hidden="false" customHeight="true" outlineLevel="0" collapsed="false">
      <c r="A630" s="330"/>
      <c r="O630" s="319"/>
      <c r="P630" s="331"/>
    </row>
    <row r="631" customFormat="false" ht="14.25" hidden="false" customHeight="true" outlineLevel="0" collapsed="false">
      <c r="A631" s="330"/>
      <c r="O631" s="319"/>
      <c r="P631" s="331"/>
    </row>
    <row r="632" customFormat="false" ht="14.25" hidden="false" customHeight="true" outlineLevel="0" collapsed="false">
      <c r="A632" s="330"/>
      <c r="O632" s="319"/>
      <c r="P632" s="331"/>
    </row>
    <row r="633" customFormat="false" ht="14.25" hidden="false" customHeight="true" outlineLevel="0" collapsed="false">
      <c r="A633" s="330"/>
      <c r="O633" s="319"/>
      <c r="P633" s="331"/>
    </row>
    <row r="634" customFormat="false" ht="14.25" hidden="false" customHeight="true" outlineLevel="0" collapsed="false">
      <c r="A634" s="330"/>
      <c r="O634" s="319"/>
      <c r="P634" s="331"/>
    </row>
    <row r="635" customFormat="false" ht="14.25" hidden="false" customHeight="true" outlineLevel="0" collapsed="false">
      <c r="A635" s="330"/>
      <c r="O635" s="319"/>
      <c r="P635" s="331"/>
    </row>
    <row r="636" customFormat="false" ht="14.25" hidden="false" customHeight="true" outlineLevel="0" collapsed="false">
      <c r="A636" s="330"/>
      <c r="O636" s="319"/>
      <c r="P636" s="331"/>
    </row>
    <row r="637" customFormat="false" ht="14.25" hidden="false" customHeight="true" outlineLevel="0" collapsed="false">
      <c r="A637" s="330"/>
      <c r="O637" s="319"/>
      <c r="P637" s="331"/>
    </row>
    <row r="638" customFormat="false" ht="14.25" hidden="false" customHeight="true" outlineLevel="0" collapsed="false">
      <c r="A638" s="330"/>
      <c r="O638" s="319"/>
      <c r="P638" s="331"/>
    </row>
    <row r="639" customFormat="false" ht="14.25" hidden="false" customHeight="true" outlineLevel="0" collapsed="false">
      <c r="A639" s="330"/>
      <c r="O639" s="319"/>
      <c r="P639" s="331"/>
    </row>
    <row r="640" customFormat="false" ht="14.25" hidden="false" customHeight="true" outlineLevel="0" collapsed="false">
      <c r="A640" s="330"/>
      <c r="O640" s="319"/>
      <c r="P640" s="331"/>
    </row>
    <row r="641" customFormat="false" ht="14.25" hidden="false" customHeight="true" outlineLevel="0" collapsed="false">
      <c r="A641" s="330"/>
      <c r="O641" s="319"/>
      <c r="P641" s="331"/>
    </row>
    <row r="642" customFormat="false" ht="14.25" hidden="false" customHeight="true" outlineLevel="0" collapsed="false">
      <c r="A642" s="330"/>
      <c r="O642" s="319"/>
      <c r="P642" s="331"/>
    </row>
    <row r="643" customFormat="false" ht="14.25" hidden="false" customHeight="true" outlineLevel="0" collapsed="false">
      <c r="A643" s="330"/>
      <c r="O643" s="319"/>
      <c r="P643" s="331"/>
    </row>
    <row r="644" customFormat="false" ht="14.25" hidden="false" customHeight="true" outlineLevel="0" collapsed="false">
      <c r="A644" s="330"/>
      <c r="O644" s="319"/>
      <c r="P644" s="331"/>
    </row>
    <row r="645" customFormat="false" ht="14.25" hidden="false" customHeight="true" outlineLevel="0" collapsed="false">
      <c r="A645" s="330"/>
      <c r="O645" s="319"/>
      <c r="P645" s="331"/>
    </row>
    <row r="646" customFormat="false" ht="14.25" hidden="false" customHeight="true" outlineLevel="0" collapsed="false">
      <c r="A646" s="330"/>
      <c r="O646" s="319"/>
      <c r="P646" s="331"/>
    </row>
    <row r="647" customFormat="false" ht="14.25" hidden="false" customHeight="true" outlineLevel="0" collapsed="false">
      <c r="A647" s="330"/>
      <c r="O647" s="319"/>
      <c r="P647" s="331"/>
    </row>
    <row r="648" customFormat="false" ht="14.25" hidden="false" customHeight="true" outlineLevel="0" collapsed="false">
      <c r="A648" s="330"/>
      <c r="O648" s="319"/>
      <c r="P648" s="331"/>
    </row>
    <row r="649" customFormat="false" ht="14.25" hidden="false" customHeight="true" outlineLevel="0" collapsed="false">
      <c r="A649" s="330"/>
      <c r="O649" s="319"/>
      <c r="P649" s="331"/>
    </row>
    <row r="650" customFormat="false" ht="14.25" hidden="false" customHeight="true" outlineLevel="0" collapsed="false">
      <c r="A650" s="330"/>
      <c r="O650" s="319"/>
      <c r="P650" s="331"/>
    </row>
    <row r="651" customFormat="false" ht="14.25" hidden="false" customHeight="true" outlineLevel="0" collapsed="false">
      <c r="A651" s="330"/>
      <c r="O651" s="319"/>
      <c r="P651" s="331"/>
    </row>
    <row r="652" customFormat="false" ht="14.25" hidden="false" customHeight="true" outlineLevel="0" collapsed="false">
      <c r="A652" s="330"/>
      <c r="O652" s="319"/>
      <c r="P652" s="331"/>
    </row>
    <row r="653" customFormat="false" ht="14.25" hidden="false" customHeight="true" outlineLevel="0" collapsed="false">
      <c r="A653" s="330"/>
      <c r="O653" s="319"/>
      <c r="P653" s="331"/>
    </row>
    <row r="654" customFormat="false" ht="14.25" hidden="false" customHeight="true" outlineLevel="0" collapsed="false">
      <c r="A654" s="330"/>
      <c r="O654" s="319"/>
      <c r="P654" s="331"/>
    </row>
    <row r="655" customFormat="false" ht="14.25" hidden="false" customHeight="true" outlineLevel="0" collapsed="false">
      <c r="A655" s="330"/>
      <c r="O655" s="319"/>
      <c r="P655" s="331"/>
    </row>
    <row r="656" customFormat="false" ht="14.25" hidden="false" customHeight="true" outlineLevel="0" collapsed="false">
      <c r="A656" s="330"/>
      <c r="O656" s="319"/>
      <c r="P656" s="331"/>
    </row>
    <row r="657" customFormat="false" ht="14.25" hidden="false" customHeight="true" outlineLevel="0" collapsed="false">
      <c r="A657" s="330"/>
      <c r="O657" s="319"/>
      <c r="P657" s="331"/>
    </row>
    <row r="658" customFormat="false" ht="14.25" hidden="false" customHeight="true" outlineLevel="0" collapsed="false">
      <c r="A658" s="330"/>
      <c r="O658" s="319"/>
      <c r="P658" s="331"/>
    </row>
    <row r="659" customFormat="false" ht="14.25" hidden="false" customHeight="true" outlineLevel="0" collapsed="false">
      <c r="A659" s="330"/>
      <c r="O659" s="319"/>
      <c r="P659" s="331"/>
    </row>
    <row r="660" customFormat="false" ht="14.25" hidden="false" customHeight="true" outlineLevel="0" collapsed="false">
      <c r="A660" s="330"/>
      <c r="O660" s="319"/>
      <c r="P660" s="331"/>
    </row>
    <row r="661" customFormat="false" ht="14.25" hidden="false" customHeight="true" outlineLevel="0" collapsed="false">
      <c r="A661" s="330"/>
      <c r="O661" s="319"/>
      <c r="P661" s="331"/>
    </row>
    <row r="662" customFormat="false" ht="14.25" hidden="false" customHeight="true" outlineLevel="0" collapsed="false">
      <c r="A662" s="330"/>
      <c r="O662" s="319"/>
      <c r="P662" s="331"/>
    </row>
    <row r="663" customFormat="false" ht="14.25" hidden="false" customHeight="true" outlineLevel="0" collapsed="false">
      <c r="A663" s="330"/>
      <c r="O663" s="319"/>
      <c r="P663" s="331"/>
    </row>
    <row r="664" customFormat="false" ht="14.25" hidden="false" customHeight="true" outlineLevel="0" collapsed="false">
      <c r="A664" s="330"/>
      <c r="O664" s="319"/>
      <c r="P664" s="331"/>
    </row>
    <row r="665" customFormat="false" ht="14.25" hidden="false" customHeight="true" outlineLevel="0" collapsed="false">
      <c r="A665" s="330"/>
      <c r="O665" s="319"/>
      <c r="P665" s="331"/>
    </row>
    <row r="666" customFormat="false" ht="14.25" hidden="false" customHeight="true" outlineLevel="0" collapsed="false">
      <c r="A666" s="330"/>
      <c r="O666" s="319"/>
      <c r="P666" s="331"/>
    </row>
    <row r="667" customFormat="false" ht="14.25" hidden="false" customHeight="true" outlineLevel="0" collapsed="false">
      <c r="A667" s="330"/>
      <c r="O667" s="319"/>
      <c r="P667" s="331"/>
    </row>
    <row r="668" customFormat="false" ht="14.25" hidden="false" customHeight="true" outlineLevel="0" collapsed="false">
      <c r="A668" s="330"/>
      <c r="O668" s="319"/>
      <c r="P668" s="331"/>
    </row>
    <row r="669" customFormat="false" ht="14.25" hidden="false" customHeight="true" outlineLevel="0" collapsed="false">
      <c r="A669" s="330"/>
      <c r="O669" s="319"/>
      <c r="P669" s="331"/>
    </row>
    <row r="670" customFormat="false" ht="14.25" hidden="false" customHeight="true" outlineLevel="0" collapsed="false">
      <c r="A670" s="330"/>
      <c r="O670" s="319"/>
      <c r="P670" s="331"/>
    </row>
    <row r="671" customFormat="false" ht="14.25" hidden="false" customHeight="true" outlineLevel="0" collapsed="false">
      <c r="A671" s="330"/>
      <c r="O671" s="319"/>
      <c r="P671" s="331"/>
    </row>
    <row r="672" customFormat="false" ht="14.25" hidden="false" customHeight="true" outlineLevel="0" collapsed="false">
      <c r="A672" s="330"/>
      <c r="O672" s="319"/>
      <c r="P672" s="331"/>
    </row>
    <row r="673" customFormat="false" ht="14.25" hidden="false" customHeight="true" outlineLevel="0" collapsed="false">
      <c r="A673" s="330"/>
      <c r="O673" s="319"/>
      <c r="P673" s="331"/>
    </row>
    <row r="674" customFormat="false" ht="14.25" hidden="false" customHeight="true" outlineLevel="0" collapsed="false">
      <c r="A674" s="330"/>
      <c r="O674" s="319"/>
      <c r="P674" s="331"/>
    </row>
    <row r="675" customFormat="false" ht="14.25" hidden="false" customHeight="true" outlineLevel="0" collapsed="false">
      <c r="A675" s="330"/>
      <c r="O675" s="319"/>
      <c r="P675" s="331"/>
    </row>
    <row r="676" customFormat="false" ht="14.25" hidden="false" customHeight="true" outlineLevel="0" collapsed="false">
      <c r="A676" s="330"/>
      <c r="O676" s="319"/>
      <c r="P676" s="331"/>
    </row>
    <row r="677" customFormat="false" ht="14.25" hidden="false" customHeight="true" outlineLevel="0" collapsed="false">
      <c r="A677" s="330"/>
      <c r="O677" s="319"/>
      <c r="P677" s="331"/>
    </row>
    <row r="678" customFormat="false" ht="14.25" hidden="false" customHeight="true" outlineLevel="0" collapsed="false">
      <c r="A678" s="330"/>
      <c r="O678" s="319"/>
      <c r="P678" s="331"/>
    </row>
    <row r="679" customFormat="false" ht="14.25" hidden="false" customHeight="true" outlineLevel="0" collapsed="false">
      <c r="A679" s="330"/>
      <c r="O679" s="319"/>
      <c r="P679" s="331"/>
    </row>
    <row r="680" customFormat="false" ht="14.25" hidden="false" customHeight="true" outlineLevel="0" collapsed="false">
      <c r="A680" s="330"/>
      <c r="O680" s="319"/>
      <c r="P680" s="331"/>
    </row>
    <row r="681" customFormat="false" ht="14.25" hidden="false" customHeight="true" outlineLevel="0" collapsed="false">
      <c r="A681" s="330"/>
      <c r="O681" s="319"/>
      <c r="P681" s="331"/>
    </row>
    <row r="682" customFormat="false" ht="14.25" hidden="false" customHeight="true" outlineLevel="0" collapsed="false">
      <c r="A682" s="330"/>
      <c r="O682" s="319"/>
      <c r="P682" s="331"/>
    </row>
    <row r="683" customFormat="false" ht="14.25" hidden="false" customHeight="true" outlineLevel="0" collapsed="false">
      <c r="A683" s="330"/>
      <c r="O683" s="319"/>
      <c r="P683" s="331"/>
    </row>
    <row r="684" customFormat="false" ht="14.25" hidden="false" customHeight="true" outlineLevel="0" collapsed="false">
      <c r="A684" s="330"/>
      <c r="O684" s="319"/>
      <c r="P684" s="331"/>
    </row>
    <row r="685" customFormat="false" ht="14.25" hidden="false" customHeight="true" outlineLevel="0" collapsed="false">
      <c r="A685" s="330"/>
      <c r="O685" s="319"/>
      <c r="P685" s="331"/>
    </row>
    <row r="686" customFormat="false" ht="14.25" hidden="false" customHeight="true" outlineLevel="0" collapsed="false">
      <c r="A686" s="330"/>
      <c r="O686" s="319"/>
      <c r="P686" s="331"/>
    </row>
    <row r="687" customFormat="false" ht="14.25" hidden="false" customHeight="true" outlineLevel="0" collapsed="false">
      <c r="A687" s="330"/>
      <c r="O687" s="319"/>
      <c r="P687" s="331"/>
    </row>
    <row r="688" customFormat="false" ht="14.25" hidden="false" customHeight="true" outlineLevel="0" collapsed="false">
      <c r="A688" s="330"/>
      <c r="O688" s="319"/>
      <c r="P688" s="331"/>
    </row>
    <row r="689" customFormat="false" ht="14.25" hidden="false" customHeight="true" outlineLevel="0" collapsed="false">
      <c r="A689" s="330"/>
      <c r="O689" s="319"/>
      <c r="P689" s="331"/>
    </row>
    <row r="690" customFormat="false" ht="14.25" hidden="false" customHeight="true" outlineLevel="0" collapsed="false">
      <c r="A690" s="330"/>
      <c r="O690" s="319"/>
      <c r="P690" s="331"/>
    </row>
    <row r="691" customFormat="false" ht="14.25" hidden="false" customHeight="true" outlineLevel="0" collapsed="false">
      <c r="A691" s="330"/>
      <c r="O691" s="319"/>
      <c r="P691" s="331"/>
    </row>
    <row r="692" customFormat="false" ht="14.25" hidden="false" customHeight="true" outlineLevel="0" collapsed="false">
      <c r="A692" s="330"/>
      <c r="O692" s="319"/>
      <c r="P692" s="331"/>
    </row>
    <row r="693" customFormat="false" ht="14.25" hidden="false" customHeight="true" outlineLevel="0" collapsed="false">
      <c r="A693" s="330"/>
      <c r="O693" s="319"/>
      <c r="P693" s="331"/>
    </row>
    <row r="694" customFormat="false" ht="14.25" hidden="false" customHeight="true" outlineLevel="0" collapsed="false">
      <c r="A694" s="330"/>
      <c r="O694" s="319"/>
      <c r="P694" s="331"/>
    </row>
    <row r="695" customFormat="false" ht="14.25" hidden="false" customHeight="true" outlineLevel="0" collapsed="false">
      <c r="A695" s="330"/>
      <c r="O695" s="319"/>
      <c r="P695" s="331"/>
    </row>
    <row r="696" customFormat="false" ht="14.25" hidden="false" customHeight="true" outlineLevel="0" collapsed="false">
      <c r="A696" s="330"/>
      <c r="O696" s="319"/>
      <c r="P696" s="331"/>
    </row>
    <row r="697" customFormat="false" ht="14.25" hidden="false" customHeight="true" outlineLevel="0" collapsed="false">
      <c r="A697" s="330"/>
      <c r="O697" s="319"/>
      <c r="P697" s="331"/>
    </row>
    <row r="698" customFormat="false" ht="14.25" hidden="false" customHeight="true" outlineLevel="0" collapsed="false">
      <c r="A698" s="330"/>
      <c r="O698" s="319"/>
      <c r="P698" s="331"/>
    </row>
    <row r="699" customFormat="false" ht="14.25" hidden="false" customHeight="true" outlineLevel="0" collapsed="false">
      <c r="A699" s="330"/>
      <c r="O699" s="319"/>
      <c r="P699" s="331"/>
    </row>
    <row r="700" customFormat="false" ht="14.25" hidden="false" customHeight="true" outlineLevel="0" collapsed="false">
      <c r="A700" s="330"/>
      <c r="O700" s="319"/>
      <c r="P700" s="331"/>
    </row>
    <row r="701" customFormat="false" ht="14.25" hidden="false" customHeight="true" outlineLevel="0" collapsed="false">
      <c r="A701" s="330"/>
      <c r="O701" s="319"/>
      <c r="P701" s="331"/>
    </row>
    <row r="702" customFormat="false" ht="14.25" hidden="false" customHeight="true" outlineLevel="0" collapsed="false">
      <c r="A702" s="330"/>
      <c r="O702" s="319"/>
      <c r="P702" s="331"/>
    </row>
    <row r="703" customFormat="false" ht="14.25" hidden="false" customHeight="true" outlineLevel="0" collapsed="false">
      <c r="A703" s="330"/>
      <c r="O703" s="319"/>
      <c r="P703" s="331"/>
    </row>
    <row r="704" customFormat="false" ht="14.25" hidden="false" customHeight="true" outlineLevel="0" collapsed="false">
      <c r="A704" s="330"/>
      <c r="O704" s="319"/>
      <c r="P704" s="331"/>
    </row>
    <row r="705" customFormat="false" ht="14.25" hidden="false" customHeight="true" outlineLevel="0" collapsed="false">
      <c r="A705" s="330"/>
      <c r="O705" s="319"/>
      <c r="P705" s="331"/>
    </row>
    <row r="706" customFormat="false" ht="14.25" hidden="false" customHeight="true" outlineLevel="0" collapsed="false">
      <c r="A706" s="330"/>
      <c r="O706" s="319"/>
      <c r="P706" s="331"/>
    </row>
    <row r="707" customFormat="false" ht="14.25" hidden="false" customHeight="true" outlineLevel="0" collapsed="false">
      <c r="A707" s="330"/>
      <c r="O707" s="319"/>
      <c r="P707" s="331"/>
    </row>
    <row r="708" customFormat="false" ht="14.25" hidden="false" customHeight="true" outlineLevel="0" collapsed="false">
      <c r="A708" s="330"/>
      <c r="O708" s="319"/>
      <c r="P708" s="331"/>
    </row>
    <row r="709" customFormat="false" ht="14.25" hidden="false" customHeight="true" outlineLevel="0" collapsed="false">
      <c r="A709" s="330"/>
      <c r="O709" s="319"/>
      <c r="P709" s="331"/>
    </row>
    <row r="710" customFormat="false" ht="14.25" hidden="false" customHeight="true" outlineLevel="0" collapsed="false">
      <c r="A710" s="330"/>
      <c r="O710" s="319"/>
      <c r="P710" s="331"/>
    </row>
    <row r="711" customFormat="false" ht="14.25" hidden="false" customHeight="true" outlineLevel="0" collapsed="false">
      <c r="A711" s="330"/>
      <c r="O711" s="319"/>
      <c r="P711" s="331"/>
    </row>
    <row r="712" customFormat="false" ht="14.25" hidden="false" customHeight="true" outlineLevel="0" collapsed="false">
      <c r="A712" s="330"/>
      <c r="O712" s="319"/>
      <c r="P712" s="331"/>
    </row>
    <row r="713" customFormat="false" ht="14.25" hidden="false" customHeight="true" outlineLevel="0" collapsed="false">
      <c r="A713" s="330"/>
      <c r="O713" s="319"/>
      <c r="P713" s="331"/>
    </row>
    <row r="714" customFormat="false" ht="14.25" hidden="false" customHeight="true" outlineLevel="0" collapsed="false">
      <c r="A714" s="330"/>
      <c r="O714" s="319"/>
      <c r="P714" s="331"/>
    </row>
    <row r="715" customFormat="false" ht="14.25" hidden="false" customHeight="true" outlineLevel="0" collapsed="false">
      <c r="A715" s="330"/>
      <c r="O715" s="319"/>
      <c r="P715" s="331"/>
    </row>
    <row r="716" customFormat="false" ht="14.25" hidden="false" customHeight="true" outlineLevel="0" collapsed="false">
      <c r="A716" s="330"/>
      <c r="O716" s="319"/>
      <c r="P716" s="331"/>
    </row>
    <row r="717" customFormat="false" ht="14.25" hidden="false" customHeight="true" outlineLevel="0" collapsed="false">
      <c r="A717" s="330"/>
      <c r="O717" s="319"/>
      <c r="P717" s="331"/>
    </row>
    <row r="718" customFormat="false" ht="14.25" hidden="false" customHeight="true" outlineLevel="0" collapsed="false">
      <c r="A718" s="330"/>
      <c r="O718" s="319"/>
      <c r="P718" s="331"/>
    </row>
    <row r="719" customFormat="false" ht="14.25" hidden="false" customHeight="true" outlineLevel="0" collapsed="false">
      <c r="A719" s="330"/>
      <c r="O719" s="319"/>
      <c r="P719" s="331"/>
    </row>
    <row r="720" customFormat="false" ht="14.25" hidden="false" customHeight="true" outlineLevel="0" collapsed="false">
      <c r="A720" s="330"/>
      <c r="O720" s="319"/>
      <c r="P720" s="331"/>
    </row>
    <row r="721" customFormat="false" ht="14.25" hidden="false" customHeight="true" outlineLevel="0" collapsed="false">
      <c r="A721" s="330"/>
      <c r="O721" s="319"/>
      <c r="P721" s="331"/>
    </row>
    <row r="722" customFormat="false" ht="14.25" hidden="false" customHeight="true" outlineLevel="0" collapsed="false">
      <c r="A722" s="330"/>
      <c r="O722" s="319"/>
      <c r="P722" s="331"/>
    </row>
    <row r="723" customFormat="false" ht="14.25" hidden="false" customHeight="true" outlineLevel="0" collapsed="false">
      <c r="A723" s="330"/>
      <c r="O723" s="319"/>
      <c r="P723" s="331"/>
    </row>
    <row r="724" customFormat="false" ht="14.25" hidden="false" customHeight="true" outlineLevel="0" collapsed="false">
      <c r="A724" s="330"/>
      <c r="O724" s="319"/>
      <c r="P724" s="331"/>
    </row>
    <row r="725" customFormat="false" ht="14.25" hidden="false" customHeight="true" outlineLevel="0" collapsed="false">
      <c r="A725" s="330"/>
      <c r="O725" s="319"/>
      <c r="P725" s="331"/>
    </row>
    <row r="726" customFormat="false" ht="14.25" hidden="false" customHeight="true" outlineLevel="0" collapsed="false">
      <c r="A726" s="330"/>
      <c r="O726" s="319"/>
      <c r="P726" s="331"/>
    </row>
    <row r="727" customFormat="false" ht="14.25" hidden="false" customHeight="true" outlineLevel="0" collapsed="false">
      <c r="A727" s="330"/>
      <c r="O727" s="319"/>
      <c r="P727" s="331"/>
    </row>
    <row r="728" customFormat="false" ht="14.25" hidden="false" customHeight="true" outlineLevel="0" collapsed="false">
      <c r="A728" s="330"/>
      <c r="O728" s="319"/>
      <c r="P728" s="331"/>
    </row>
    <row r="729" customFormat="false" ht="14.25" hidden="false" customHeight="true" outlineLevel="0" collapsed="false">
      <c r="A729" s="330"/>
      <c r="O729" s="319"/>
      <c r="P729" s="331"/>
    </row>
    <row r="730" customFormat="false" ht="14.25" hidden="false" customHeight="true" outlineLevel="0" collapsed="false">
      <c r="A730" s="330"/>
      <c r="O730" s="319"/>
      <c r="P730" s="331"/>
    </row>
    <row r="731" customFormat="false" ht="14.25" hidden="false" customHeight="true" outlineLevel="0" collapsed="false">
      <c r="A731" s="330"/>
      <c r="O731" s="319"/>
      <c r="P731" s="331"/>
    </row>
    <row r="732" customFormat="false" ht="14.25" hidden="false" customHeight="true" outlineLevel="0" collapsed="false">
      <c r="A732" s="330"/>
      <c r="O732" s="319"/>
      <c r="P732" s="331"/>
    </row>
    <row r="733" customFormat="false" ht="14.25" hidden="false" customHeight="true" outlineLevel="0" collapsed="false">
      <c r="A733" s="330"/>
      <c r="O733" s="319"/>
      <c r="P733" s="331"/>
    </row>
    <row r="734" customFormat="false" ht="14.25" hidden="false" customHeight="true" outlineLevel="0" collapsed="false">
      <c r="A734" s="330"/>
      <c r="O734" s="319"/>
      <c r="P734" s="331"/>
    </row>
    <row r="735" customFormat="false" ht="14.25" hidden="false" customHeight="true" outlineLevel="0" collapsed="false">
      <c r="A735" s="330"/>
      <c r="O735" s="319"/>
      <c r="P735" s="331"/>
    </row>
    <row r="736" customFormat="false" ht="14.25" hidden="false" customHeight="true" outlineLevel="0" collapsed="false">
      <c r="A736" s="330"/>
      <c r="O736" s="319"/>
      <c r="P736" s="331"/>
    </row>
    <row r="737" customFormat="false" ht="14.25" hidden="false" customHeight="true" outlineLevel="0" collapsed="false">
      <c r="A737" s="330"/>
      <c r="O737" s="319"/>
      <c r="P737" s="331"/>
    </row>
    <row r="738" customFormat="false" ht="14.25" hidden="false" customHeight="true" outlineLevel="0" collapsed="false">
      <c r="A738" s="330"/>
      <c r="O738" s="319"/>
      <c r="P738" s="331"/>
    </row>
    <row r="739" customFormat="false" ht="14.25" hidden="false" customHeight="true" outlineLevel="0" collapsed="false">
      <c r="A739" s="330"/>
      <c r="O739" s="319"/>
      <c r="P739" s="331"/>
    </row>
    <row r="740" customFormat="false" ht="14.25" hidden="false" customHeight="true" outlineLevel="0" collapsed="false">
      <c r="A740" s="330"/>
      <c r="O740" s="319"/>
      <c r="P740" s="331"/>
    </row>
    <row r="741" customFormat="false" ht="14.25" hidden="false" customHeight="true" outlineLevel="0" collapsed="false">
      <c r="A741" s="330"/>
      <c r="O741" s="319"/>
      <c r="P741" s="331"/>
    </row>
    <row r="742" customFormat="false" ht="14.25" hidden="false" customHeight="true" outlineLevel="0" collapsed="false">
      <c r="A742" s="330"/>
      <c r="O742" s="319"/>
      <c r="P742" s="331"/>
    </row>
    <row r="743" customFormat="false" ht="14.25" hidden="false" customHeight="true" outlineLevel="0" collapsed="false">
      <c r="A743" s="330"/>
      <c r="O743" s="319"/>
      <c r="P743" s="331"/>
    </row>
    <row r="744" customFormat="false" ht="14.25" hidden="false" customHeight="true" outlineLevel="0" collapsed="false">
      <c r="A744" s="330"/>
      <c r="O744" s="319"/>
      <c r="P744" s="331"/>
    </row>
    <row r="745" customFormat="false" ht="14.25" hidden="false" customHeight="true" outlineLevel="0" collapsed="false">
      <c r="A745" s="330"/>
      <c r="O745" s="319"/>
      <c r="P745" s="331"/>
    </row>
    <row r="746" customFormat="false" ht="14.25" hidden="false" customHeight="true" outlineLevel="0" collapsed="false">
      <c r="A746" s="330"/>
      <c r="O746" s="319"/>
      <c r="P746" s="331"/>
    </row>
    <row r="747" customFormat="false" ht="14.25" hidden="false" customHeight="true" outlineLevel="0" collapsed="false">
      <c r="A747" s="330"/>
      <c r="O747" s="319"/>
      <c r="P747" s="331"/>
    </row>
    <row r="748" customFormat="false" ht="14.25" hidden="false" customHeight="true" outlineLevel="0" collapsed="false">
      <c r="A748" s="330"/>
      <c r="O748" s="319"/>
      <c r="P748" s="331"/>
    </row>
    <row r="749" customFormat="false" ht="14.25" hidden="false" customHeight="true" outlineLevel="0" collapsed="false">
      <c r="A749" s="330"/>
      <c r="O749" s="319"/>
      <c r="P749" s="331"/>
    </row>
    <row r="750" customFormat="false" ht="14.25" hidden="false" customHeight="true" outlineLevel="0" collapsed="false">
      <c r="A750" s="330"/>
      <c r="O750" s="319"/>
      <c r="P750" s="331"/>
    </row>
    <row r="751" customFormat="false" ht="14.25" hidden="false" customHeight="true" outlineLevel="0" collapsed="false">
      <c r="A751" s="330"/>
      <c r="O751" s="319"/>
      <c r="P751" s="331"/>
    </row>
    <row r="752" customFormat="false" ht="14.25" hidden="false" customHeight="true" outlineLevel="0" collapsed="false">
      <c r="A752" s="330"/>
      <c r="O752" s="319"/>
      <c r="P752" s="331"/>
    </row>
    <row r="753" customFormat="false" ht="14.25" hidden="false" customHeight="true" outlineLevel="0" collapsed="false">
      <c r="A753" s="330"/>
      <c r="O753" s="319"/>
      <c r="P753" s="331"/>
    </row>
    <row r="754" customFormat="false" ht="14.25" hidden="false" customHeight="true" outlineLevel="0" collapsed="false">
      <c r="A754" s="330"/>
      <c r="O754" s="319"/>
      <c r="P754" s="331"/>
    </row>
    <row r="755" customFormat="false" ht="14.25" hidden="false" customHeight="true" outlineLevel="0" collapsed="false">
      <c r="A755" s="330"/>
      <c r="O755" s="319"/>
      <c r="P755" s="331"/>
    </row>
    <row r="756" customFormat="false" ht="14.25" hidden="false" customHeight="true" outlineLevel="0" collapsed="false">
      <c r="A756" s="330"/>
      <c r="O756" s="319"/>
      <c r="P756" s="331"/>
    </row>
    <row r="757" customFormat="false" ht="14.25" hidden="false" customHeight="true" outlineLevel="0" collapsed="false">
      <c r="A757" s="330"/>
      <c r="O757" s="319"/>
      <c r="P757" s="331"/>
    </row>
    <row r="758" customFormat="false" ht="14.25" hidden="false" customHeight="true" outlineLevel="0" collapsed="false">
      <c r="A758" s="330"/>
      <c r="O758" s="319"/>
      <c r="P758" s="331"/>
    </row>
    <row r="759" customFormat="false" ht="14.25" hidden="false" customHeight="true" outlineLevel="0" collapsed="false">
      <c r="A759" s="330"/>
      <c r="O759" s="319"/>
      <c r="P759" s="331"/>
    </row>
    <row r="760" customFormat="false" ht="14.25" hidden="false" customHeight="true" outlineLevel="0" collapsed="false">
      <c r="A760" s="330"/>
      <c r="O760" s="319"/>
      <c r="P760" s="331"/>
    </row>
    <row r="761" customFormat="false" ht="14.25" hidden="false" customHeight="true" outlineLevel="0" collapsed="false">
      <c r="A761" s="330"/>
      <c r="O761" s="319"/>
      <c r="P761" s="331"/>
    </row>
    <row r="762" customFormat="false" ht="14.25" hidden="false" customHeight="true" outlineLevel="0" collapsed="false">
      <c r="A762" s="330"/>
      <c r="O762" s="319"/>
      <c r="P762" s="331"/>
    </row>
    <row r="763" customFormat="false" ht="14.25" hidden="false" customHeight="true" outlineLevel="0" collapsed="false">
      <c r="A763" s="330"/>
      <c r="O763" s="319"/>
      <c r="P763" s="331"/>
    </row>
    <row r="764" customFormat="false" ht="14.25" hidden="false" customHeight="true" outlineLevel="0" collapsed="false">
      <c r="A764" s="330"/>
      <c r="O764" s="319"/>
      <c r="P764" s="331"/>
    </row>
    <row r="765" customFormat="false" ht="14.25" hidden="false" customHeight="true" outlineLevel="0" collapsed="false">
      <c r="A765" s="330"/>
      <c r="O765" s="319"/>
      <c r="P765" s="331"/>
    </row>
    <row r="766" customFormat="false" ht="14.25" hidden="false" customHeight="true" outlineLevel="0" collapsed="false">
      <c r="A766" s="330"/>
      <c r="O766" s="319"/>
      <c r="P766" s="331"/>
    </row>
    <row r="767" customFormat="false" ht="14.25" hidden="false" customHeight="true" outlineLevel="0" collapsed="false">
      <c r="A767" s="330"/>
      <c r="O767" s="319"/>
      <c r="P767" s="331"/>
    </row>
    <row r="768" customFormat="false" ht="14.25" hidden="false" customHeight="true" outlineLevel="0" collapsed="false">
      <c r="A768" s="330"/>
      <c r="O768" s="319"/>
      <c r="P768" s="331"/>
    </row>
    <row r="769" customFormat="false" ht="14.25" hidden="false" customHeight="true" outlineLevel="0" collapsed="false">
      <c r="A769" s="330"/>
      <c r="O769" s="319"/>
      <c r="P769" s="331"/>
    </row>
    <row r="770" customFormat="false" ht="14.25" hidden="false" customHeight="true" outlineLevel="0" collapsed="false">
      <c r="A770" s="330"/>
      <c r="O770" s="319"/>
      <c r="P770" s="331"/>
    </row>
    <row r="771" customFormat="false" ht="14.25" hidden="false" customHeight="true" outlineLevel="0" collapsed="false">
      <c r="A771" s="330"/>
      <c r="O771" s="319"/>
      <c r="P771" s="331"/>
    </row>
    <row r="772" customFormat="false" ht="14.25" hidden="false" customHeight="true" outlineLevel="0" collapsed="false">
      <c r="A772" s="330"/>
      <c r="O772" s="319"/>
      <c r="P772" s="331"/>
    </row>
    <row r="773" customFormat="false" ht="14.25" hidden="false" customHeight="true" outlineLevel="0" collapsed="false">
      <c r="A773" s="330"/>
      <c r="O773" s="319"/>
      <c r="P773" s="331"/>
    </row>
    <row r="774" customFormat="false" ht="14.25" hidden="false" customHeight="true" outlineLevel="0" collapsed="false">
      <c r="A774" s="330"/>
      <c r="O774" s="319"/>
      <c r="P774" s="331"/>
    </row>
    <row r="775" customFormat="false" ht="14.25" hidden="false" customHeight="true" outlineLevel="0" collapsed="false">
      <c r="A775" s="330"/>
      <c r="O775" s="319"/>
      <c r="P775" s="331"/>
    </row>
    <row r="776" customFormat="false" ht="14.25" hidden="false" customHeight="true" outlineLevel="0" collapsed="false">
      <c r="A776" s="330"/>
      <c r="O776" s="319"/>
      <c r="P776" s="331"/>
    </row>
    <row r="777" customFormat="false" ht="14.25" hidden="false" customHeight="true" outlineLevel="0" collapsed="false">
      <c r="A777" s="330"/>
      <c r="O777" s="319"/>
      <c r="P777" s="331"/>
    </row>
    <row r="778" customFormat="false" ht="14.25" hidden="false" customHeight="true" outlineLevel="0" collapsed="false">
      <c r="A778" s="330"/>
      <c r="O778" s="319"/>
      <c r="P778" s="331"/>
    </row>
    <row r="779" customFormat="false" ht="14.25" hidden="false" customHeight="true" outlineLevel="0" collapsed="false">
      <c r="A779" s="330"/>
      <c r="O779" s="319"/>
      <c r="P779" s="331"/>
    </row>
    <row r="780" customFormat="false" ht="14.25" hidden="false" customHeight="true" outlineLevel="0" collapsed="false">
      <c r="A780" s="330"/>
      <c r="O780" s="319"/>
      <c r="P780" s="331"/>
    </row>
    <row r="781" customFormat="false" ht="14.25" hidden="false" customHeight="true" outlineLevel="0" collapsed="false">
      <c r="A781" s="330"/>
      <c r="O781" s="319"/>
      <c r="P781" s="331"/>
    </row>
    <row r="782" customFormat="false" ht="14.25" hidden="false" customHeight="true" outlineLevel="0" collapsed="false">
      <c r="A782" s="330"/>
      <c r="O782" s="319"/>
      <c r="P782" s="331"/>
    </row>
    <row r="783" customFormat="false" ht="14.25" hidden="false" customHeight="true" outlineLevel="0" collapsed="false">
      <c r="A783" s="330"/>
      <c r="O783" s="319"/>
      <c r="P783" s="331"/>
    </row>
    <row r="784" customFormat="false" ht="14.25" hidden="false" customHeight="true" outlineLevel="0" collapsed="false">
      <c r="A784" s="330"/>
      <c r="O784" s="319"/>
      <c r="P784" s="331"/>
    </row>
    <row r="785" customFormat="false" ht="14.25" hidden="false" customHeight="true" outlineLevel="0" collapsed="false">
      <c r="A785" s="330"/>
      <c r="O785" s="319"/>
      <c r="P785" s="331"/>
    </row>
    <row r="786" customFormat="false" ht="14.25" hidden="false" customHeight="true" outlineLevel="0" collapsed="false">
      <c r="A786" s="330"/>
      <c r="O786" s="319"/>
      <c r="P786" s="331"/>
    </row>
    <row r="787" customFormat="false" ht="14.25" hidden="false" customHeight="true" outlineLevel="0" collapsed="false">
      <c r="A787" s="330"/>
      <c r="O787" s="319"/>
      <c r="P787" s="331"/>
    </row>
    <row r="788" customFormat="false" ht="14.25" hidden="false" customHeight="true" outlineLevel="0" collapsed="false">
      <c r="A788" s="330"/>
      <c r="O788" s="319"/>
      <c r="P788" s="331"/>
    </row>
    <row r="789" customFormat="false" ht="14.25" hidden="false" customHeight="true" outlineLevel="0" collapsed="false">
      <c r="A789" s="330"/>
      <c r="O789" s="319"/>
      <c r="P789" s="331"/>
    </row>
    <row r="790" customFormat="false" ht="14.25" hidden="false" customHeight="true" outlineLevel="0" collapsed="false">
      <c r="A790" s="330"/>
      <c r="O790" s="319"/>
      <c r="P790" s="331"/>
    </row>
    <row r="791" customFormat="false" ht="14.25" hidden="false" customHeight="true" outlineLevel="0" collapsed="false">
      <c r="A791" s="330"/>
      <c r="O791" s="319"/>
      <c r="P791" s="331"/>
    </row>
    <row r="792" customFormat="false" ht="14.25" hidden="false" customHeight="true" outlineLevel="0" collapsed="false">
      <c r="A792" s="330"/>
      <c r="O792" s="319"/>
      <c r="P792" s="331"/>
    </row>
    <row r="793" customFormat="false" ht="14.25" hidden="false" customHeight="true" outlineLevel="0" collapsed="false">
      <c r="A793" s="330"/>
      <c r="O793" s="319"/>
      <c r="P793" s="331"/>
    </row>
    <row r="794" customFormat="false" ht="14.25" hidden="false" customHeight="true" outlineLevel="0" collapsed="false">
      <c r="A794" s="330"/>
      <c r="O794" s="319"/>
      <c r="P794" s="331"/>
    </row>
    <row r="795" customFormat="false" ht="14.25" hidden="false" customHeight="true" outlineLevel="0" collapsed="false">
      <c r="A795" s="330"/>
      <c r="O795" s="319"/>
      <c r="P795" s="331"/>
    </row>
    <row r="796" customFormat="false" ht="14.25" hidden="false" customHeight="true" outlineLevel="0" collapsed="false">
      <c r="A796" s="330"/>
      <c r="O796" s="319"/>
      <c r="P796" s="331"/>
    </row>
    <row r="797" customFormat="false" ht="14.25" hidden="false" customHeight="true" outlineLevel="0" collapsed="false">
      <c r="A797" s="330"/>
      <c r="O797" s="319"/>
      <c r="P797" s="331"/>
    </row>
    <row r="798" customFormat="false" ht="14.25" hidden="false" customHeight="true" outlineLevel="0" collapsed="false">
      <c r="A798" s="330"/>
      <c r="O798" s="319"/>
      <c r="P798" s="331"/>
    </row>
    <row r="799" customFormat="false" ht="14.25" hidden="false" customHeight="true" outlineLevel="0" collapsed="false">
      <c r="A799" s="330"/>
      <c r="O799" s="319"/>
      <c r="P799" s="331"/>
    </row>
    <row r="800" customFormat="false" ht="14.25" hidden="false" customHeight="true" outlineLevel="0" collapsed="false">
      <c r="A800" s="330"/>
      <c r="O800" s="319"/>
      <c r="P800" s="331"/>
    </row>
    <row r="801" customFormat="false" ht="14.25" hidden="false" customHeight="true" outlineLevel="0" collapsed="false">
      <c r="A801" s="330"/>
      <c r="O801" s="319"/>
      <c r="P801" s="331"/>
    </row>
    <row r="802" customFormat="false" ht="14.25" hidden="false" customHeight="true" outlineLevel="0" collapsed="false">
      <c r="A802" s="330"/>
      <c r="O802" s="319"/>
      <c r="P802" s="331"/>
    </row>
    <row r="803" customFormat="false" ht="14.25" hidden="false" customHeight="true" outlineLevel="0" collapsed="false">
      <c r="A803" s="330"/>
      <c r="O803" s="319"/>
      <c r="P803" s="331"/>
    </row>
    <row r="804" customFormat="false" ht="14.25" hidden="false" customHeight="true" outlineLevel="0" collapsed="false">
      <c r="A804" s="330"/>
      <c r="O804" s="319"/>
      <c r="P804" s="331"/>
    </row>
    <row r="805" customFormat="false" ht="14.25" hidden="false" customHeight="true" outlineLevel="0" collapsed="false">
      <c r="A805" s="330"/>
      <c r="O805" s="319"/>
      <c r="P805" s="331"/>
    </row>
    <row r="806" customFormat="false" ht="14.25" hidden="false" customHeight="true" outlineLevel="0" collapsed="false">
      <c r="A806" s="330"/>
      <c r="O806" s="319"/>
      <c r="P806" s="331"/>
    </row>
    <row r="807" customFormat="false" ht="14.25" hidden="false" customHeight="true" outlineLevel="0" collapsed="false">
      <c r="A807" s="330"/>
      <c r="O807" s="319"/>
      <c r="P807" s="331"/>
    </row>
    <row r="808" customFormat="false" ht="14.25" hidden="false" customHeight="true" outlineLevel="0" collapsed="false">
      <c r="A808" s="330"/>
      <c r="O808" s="319"/>
      <c r="P808" s="331"/>
    </row>
    <row r="809" customFormat="false" ht="14.25" hidden="false" customHeight="true" outlineLevel="0" collapsed="false">
      <c r="A809" s="330"/>
      <c r="O809" s="319"/>
      <c r="P809" s="331"/>
    </row>
    <row r="810" customFormat="false" ht="14.25" hidden="false" customHeight="true" outlineLevel="0" collapsed="false">
      <c r="A810" s="330"/>
      <c r="O810" s="319"/>
      <c r="P810" s="331"/>
    </row>
    <row r="811" customFormat="false" ht="14.25" hidden="false" customHeight="true" outlineLevel="0" collapsed="false">
      <c r="A811" s="330"/>
      <c r="O811" s="319"/>
      <c r="P811" s="331"/>
    </row>
    <row r="812" customFormat="false" ht="14.25" hidden="false" customHeight="true" outlineLevel="0" collapsed="false">
      <c r="A812" s="330"/>
      <c r="O812" s="319"/>
      <c r="P812" s="331"/>
    </row>
    <row r="813" customFormat="false" ht="14.25" hidden="false" customHeight="true" outlineLevel="0" collapsed="false">
      <c r="A813" s="330"/>
      <c r="O813" s="319"/>
      <c r="P813" s="331"/>
    </row>
    <row r="814" customFormat="false" ht="14.25" hidden="false" customHeight="true" outlineLevel="0" collapsed="false">
      <c r="A814" s="330"/>
      <c r="O814" s="319"/>
      <c r="P814" s="331"/>
    </row>
    <row r="815" customFormat="false" ht="14.25" hidden="false" customHeight="true" outlineLevel="0" collapsed="false">
      <c r="A815" s="330"/>
      <c r="O815" s="319"/>
      <c r="P815" s="331"/>
    </row>
    <row r="816" customFormat="false" ht="14.25" hidden="false" customHeight="true" outlineLevel="0" collapsed="false">
      <c r="A816" s="330"/>
      <c r="O816" s="319"/>
      <c r="P816" s="331"/>
    </row>
    <row r="817" customFormat="false" ht="14.25" hidden="false" customHeight="true" outlineLevel="0" collapsed="false">
      <c r="A817" s="330"/>
      <c r="O817" s="319"/>
      <c r="P817" s="331"/>
    </row>
    <row r="818" customFormat="false" ht="14.25" hidden="false" customHeight="true" outlineLevel="0" collapsed="false">
      <c r="A818" s="330"/>
      <c r="O818" s="319"/>
      <c r="P818" s="331"/>
    </row>
    <row r="819" customFormat="false" ht="14.25" hidden="false" customHeight="true" outlineLevel="0" collapsed="false">
      <c r="A819" s="330"/>
      <c r="O819" s="319"/>
      <c r="P819" s="331"/>
    </row>
    <row r="820" customFormat="false" ht="14.25" hidden="false" customHeight="true" outlineLevel="0" collapsed="false">
      <c r="A820" s="330"/>
      <c r="O820" s="319"/>
      <c r="P820" s="331"/>
    </row>
    <row r="821" customFormat="false" ht="14.25" hidden="false" customHeight="true" outlineLevel="0" collapsed="false">
      <c r="A821" s="330"/>
      <c r="O821" s="319"/>
      <c r="P821" s="331"/>
    </row>
    <row r="822" customFormat="false" ht="14.25" hidden="false" customHeight="true" outlineLevel="0" collapsed="false">
      <c r="A822" s="330"/>
      <c r="O822" s="319"/>
      <c r="P822" s="331"/>
    </row>
    <row r="823" customFormat="false" ht="14.25" hidden="false" customHeight="true" outlineLevel="0" collapsed="false">
      <c r="A823" s="330"/>
      <c r="O823" s="319"/>
      <c r="P823" s="331"/>
    </row>
    <row r="824" customFormat="false" ht="14.25" hidden="false" customHeight="true" outlineLevel="0" collapsed="false">
      <c r="A824" s="330"/>
      <c r="O824" s="319"/>
      <c r="P824" s="331"/>
    </row>
    <row r="825" customFormat="false" ht="14.25" hidden="false" customHeight="true" outlineLevel="0" collapsed="false">
      <c r="A825" s="330"/>
      <c r="O825" s="319"/>
      <c r="P825" s="331"/>
    </row>
    <row r="826" customFormat="false" ht="14.25" hidden="false" customHeight="true" outlineLevel="0" collapsed="false">
      <c r="A826" s="330"/>
      <c r="O826" s="319"/>
      <c r="P826" s="331"/>
    </row>
    <row r="827" customFormat="false" ht="14.25" hidden="false" customHeight="true" outlineLevel="0" collapsed="false">
      <c r="A827" s="330"/>
      <c r="O827" s="319"/>
      <c r="P827" s="331"/>
    </row>
    <row r="828" customFormat="false" ht="14.25" hidden="false" customHeight="true" outlineLevel="0" collapsed="false">
      <c r="A828" s="330"/>
      <c r="O828" s="319"/>
      <c r="P828" s="331"/>
    </row>
    <row r="829" customFormat="false" ht="14.25" hidden="false" customHeight="true" outlineLevel="0" collapsed="false">
      <c r="A829" s="330"/>
      <c r="O829" s="319"/>
      <c r="P829" s="331"/>
    </row>
    <row r="830" customFormat="false" ht="14.25" hidden="false" customHeight="true" outlineLevel="0" collapsed="false">
      <c r="A830" s="330"/>
      <c r="O830" s="319"/>
      <c r="P830" s="331"/>
    </row>
    <row r="831" customFormat="false" ht="14.25" hidden="false" customHeight="true" outlineLevel="0" collapsed="false">
      <c r="A831" s="330"/>
      <c r="O831" s="319"/>
      <c r="P831" s="331"/>
    </row>
    <row r="832" customFormat="false" ht="14.25" hidden="false" customHeight="true" outlineLevel="0" collapsed="false">
      <c r="A832" s="330"/>
      <c r="O832" s="319"/>
      <c r="P832" s="331"/>
    </row>
    <row r="833" customFormat="false" ht="14.25" hidden="false" customHeight="true" outlineLevel="0" collapsed="false">
      <c r="A833" s="330"/>
      <c r="O833" s="319"/>
      <c r="P833" s="331"/>
    </row>
    <row r="834" customFormat="false" ht="14.25" hidden="false" customHeight="true" outlineLevel="0" collapsed="false">
      <c r="A834" s="330"/>
      <c r="O834" s="319"/>
      <c r="P834" s="331"/>
    </row>
    <row r="835" customFormat="false" ht="14.25" hidden="false" customHeight="true" outlineLevel="0" collapsed="false">
      <c r="A835" s="330"/>
      <c r="O835" s="319"/>
      <c r="P835" s="331"/>
    </row>
    <row r="836" customFormat="false" ht="14.25" hidden="false" customHeight="true" outlineLevel="0" collapsed="false">
      <c r="A836" s="330"/>
      <c r="O836" s="319"/>
      <c r="P836" s="331"/>
    </row>
    <row r="837" customFormat="false" ht="14.25" hidden="false" customHeight="true" outlineLevel="0" collapsed="false">
      <c r="A837" s="330"/>
      <c r="O837" s="319"/>
      <c r="P837" s="331"/>
    </row>
    <row r="838" customFormat="false" ht="14.25" hidden="false" customHeight="true" outlineLevel="0" collapsed="false">
      <c r="A838" s="330"/>
      <c r="O838" s="319"/>
      <c r="P838" s="331"/>
    </row>
    <row r="839" customFormat="false" ht="14.25" hidden="false" customHeight="true" outlineLevel="0" collapsed="false">
      <c r="A839" s="330"/>
      <c r="O839" s="319"/>
      <c r="P839" s="331"/>
    </row>
    <row r="840" customFormat="false" ht="14.25" hidden="false" customHeight="true" outlineLevel="0" collapsed="false">
      <c r="A840" s="330"/>
      <c r="O840" s="319"/>
      <c r="P840" s="331"/>
    </row>
    <row r="841" customFormat="false" ht="14.25" hidden="false" customHeight="true" outlineLevel="0" collapsed="false">
      <c r="A841" s="330"/>
      <c r="O841" s="319"/>
      <c r="P841" s="331"/>
    </row>
    <row r="842" customFormat="false" ht="14.25" hidden="false" customHeight="true" outlineLevel="0" collapsed="false">
      <c r="A842" s="330"/>
      <c r="O842" s="319"/>
      <c r="P842" s="331"/>
    </row>
    <row r="843" customFormat="false" ht="14.25" hidden="false" customHeight="true" outlineLevel="0" collapsed="false">
      <c r="A843" s="330"/>
      <c r="O843" s="319"/>
      <c r="P843" s="331"/>
    </row>
    <row r="844" customFormat="false" ht="14.25" hidden="false" customHeight="true" outlineLevel="0" collapsed="false">
      <c r="A844" s="330"/>
      <c r="O844" s="319"/>
      <c r="P844" s="331"/>
    </row>
    <row r="845" customFormat="false" ht="14.25" hidden="false" customHeight="true" outlineLevel="0" collapsed="false">
      <c r="A845" s="330"/>
      <c r="O845" s="319"/>
      <c r="P845" s="331"/>
    </row>
    <row r="846" customFormat="false" ht="14.25" hidden="false" customHeight="true" outlineLevel="0" collapsed="false">
      <c r="A846" s="330"/>
      <c r="O846" s="319"/>
      <c r="P846" s="331"/>
    </row>
    <row r="847" customFormat="false" ht="14.25" hidden="false" customHeight="true" outlineLevel="0" collapsed="false">
      <c r="A847" s="330"/>
      <c r="O847" s="319"/>
      <c r="P847" s="331"/>
    </row>
    <row r="848" customFormat="false" ht="14.25" hidden="false" customHeight="true" outlineLevel="0" collapsed="false">
      <c r="A848" s="330"/>
      <c r="O848" s="319"/>
      <c r="P848" s="331"/>
    </row>
    <row r="849" customFormat="false" ht="14.25" hidden="false" customHeight="true" outlineLevel="0" collapsed="false">
      <c r="A849" s="330"/>
      <c r="O849" s="319"/>
      <c r="P849" s="331"/>
    </row>
    <row r="850" customFormat="false" ht="14.25" hidden="false" customHeight="true" outlineLevel="0" collapsed="false">
      <c r="A850" s="330"/>
      <c r="O850" s="319"/>
      <c r="P850" s="331"/>
    </row>
    <row r="851" customFormat="false" ht="14.25" hidden="false" customHeight="true" outlineLevel="0" collapsed="false">
      <c r="A851" s="330"/>
      <c r="O851" s="319"/>
      <c r="P851" s="331"/>
    </row>
    <row r="852" customFormat="false" ht="14.25" hidden="false" customHeight="true" outlineLevel="0" collapsed="false">
      <c r="A852" s="330"/>
      <c r="O852" s="319"/>
      <c r="P852" s="331"/>
    </row>
    <row r="853" customFormat="false" ht="14.25" hidden="false" customHeight="true" outlineLevel="0" collapsed="false">
      <c r="A853" s="330"/>
      <c r="O853" s="319"/>
      <c r="P853" s="331"/>
    </row>
    <row r="854" customFormat="false" ht="14.25" hidden="false" customHeight="true" outlineLevel="0" collapsed="false">
      <c r="A854" s="330"/>
      <c r="O854" s="319"/>
      <c r="P854" s="331"/>
    </row>
    <row r="855" customFormat="false" ht="14.25" hidden="false" customHeight="true" outlineLevel="0" collapsed="false">
      <c r="A855" s="330"/>
      <c r="O855" s="319"/>
      <c r="P855" s="331"/>
    </row>
    <row r="856" customFormat="false" ht="14.25" hidden="false" customHeight="true" outlineLevel="0" collapsed="false">
      <c r="A856" s="330"/>
      <c r="O856" s="319"/>
      <c r="P856" s="331"/>
    </row>
    <row r="857" customFormat="false" ht="14.25" hidden="false" customHeight="true" outlineLevel="0" collapsed="false">
      <c r="A857" s="330"/>
      <c r="O857" s="319"/>
      <c r="P857" s="331"/>
    </row>
    <row r="858" customFormat="false" ht="14.25" hidden="false" customHeight="true" outlineLevel="0" collapsed="false">
      <c r="A858" s="330"/>
      <c r="O858" s="319"/>
      <c r="P858" s="331"/>
    </row>
    <row r="859" customFormat="false" ht="14.25" hidden="false" customHeight="true" outlineLevel="0" collapsed="false">
      <c r="A859" s="330"/>
      <c r="O859" s="319"/>
      <c r="P859" s="331"/>
    </row>
    <row r="860" customFormat="false" ht="14.25" hidden="false" customHeight="true" outlineLevel="0" collapsed="false">
      <c r="A860" s="330"/>
      <c r="O860" s="319"/>
      <c r="P860" s="331"/>
    </row>
    <row r="861" customFormat="false" ht="14.25" hidden="false" customHeight="true" outlineLevel="0" collapsed="false">
      <c r="A861" s="330"/>
      <c r="O861" s="319"/>
      <c r="P861" s="331"/>
    </row>
    <row r="862" customFormat="false" ht="14.25" hidden="false" customHeight="true" outlineLevel="0" collapsed="false">
      <c r="A862" s="330"/>
      <c r="O862" s="319"/>
      <c r="P862" s="331"/>
    </row>
    <row r="863" customFormat="false" ht="14.25" hidden="false" customHeight="true" outlineLevel="0" collapsed="false">
      <c r="A863" s="330"/>
      <c r="O863" s="319"/>
      <c r="P863" s="331"/>
    </row>
    <row r="864" customFormat="false" ht="14.25" hidden="false" customHeight="true" outlineLevel="0" collapsed="false">
      <c r="A864" s="330"/>
      <c r="O864" s="319"/>
      <c r="P864" s="331"/>
    </row>
    <row r="865" customFormat="false" ht="14.25" hidden="false" customHeight="true" outlineLevel="0" collapsed="false">
      <c r="A865" s="330"/>
      <c r="O865" s="319"/>
      <c r="P865" s="331"/>
    </row>
    <row r="866" customFormat="false" ht="14.25" hidden="false" customHeight="true" outlineLevel="0" collapsed="false">
      <c r="A866" s="330"/>
      <c r="O866" s="319"/>
      <c r="P866" s="331"/>
    </row>
    <row r="867" customFormat="false" ht="14.25" hidden="false" customHeight="true" outlineLevel="0" collapsed="false">
      <c r="A867" s="330"/>
      <c r="O867" s="319"/>
      <c r="P867" s="331"/>
    </row>
    <row r="868" customFormat="false" ht="14.25" hidden="false" customHeight="true" outlineLevel="0" collapsed="false">
      <c r="A868" s="330"/>
      <c r="O868" s="319"/>
      <c r="P868" s="331"/>
    </row>
    <row r="869" customFormat="false" ht="14.25" hidden="false" customHeight="true" outlineLevel="0" collapsed="false">
      <c r="A869" s="330"/>
      <c r="O869" s="319"/>
      <c r="P869" s="331"/>
    </row>
    <row r="870" customFormat="false" ht="14.25" hidden="false" customHeight="true" outlineLevel="0" collapsed="false">
      <c r="A870" s="330"/>
      <c r="O870" s="319"/>
      <c r="P870" s="331"/>
    </row>
    <row r="871" customFormat="false" ht="14.25" hidden="false" customHeight="true" outlineLevel="0" collapsed="false">
      <c r="A871" s="330"/>
      <c r="O871" s="319"/>
      <c r="P871" s="331"/>
    </row>
    <row r="872" customFormat="false" ht="14.25" hidden="false" customHeight="true" outlineLevel="0" collapsed="false">
      <c r="A872" s="330"/>
      <c r="O872" s="319"/>
      <c r="P872" s="331"/>
    </row>
    <row r="873" customFormat="false" ht="14.25" hidden="false" customHeight="true" outlineLevel="0" collapsed="false">
      <c r="A873" s="330"/>
      <c r="O873" s="319"/>
      <c r="P873" s="331"/>
    </row>
    <row r="874" customFormat="false" ht="14.25" hidden="false" customHeight="true" outlineLevel="0" collapsed="false">
      <c r="A874" s="330"/>
      <c r="O874" s="319"/>
      <c r="P874" s="331"/>
    </row>
    <row r="875" customFormat="false" ht="14.25" hidden="false" customHeight="true" outlineLevel="0" collapsed="false">
      <c r="A875" s="330"/>
      <c r="O875" s="319"/>
      <c r="P875" s="331"/>
    </row>
    <row r="876" customFormat="false" ht="14.25" hidden="false" customHeight="true" outlineLevel="0" collapsed="false">
      <c r="A876" s="330"/>
      <c r="O876" s="319"/>
      <c r="P876" s="331"/>
    </row>
    <row r="877" customFormat="false" ht="14.25" hidden="false" customHeight="true" outlineLevel="0" collapsed="false">
      <c r="A877" s="330"/>
      <c r="O877" s="319"/>
      <c r="P877" s="331"/>
    </row>
    <row r="878" customFormat="false" ht="14.25" hidden="false" customHeight="true" outlineLevel="0" collapsed="false">
      <c r="A878" s="330"/>
      <c r="O878" s="319"/>
      <c r="P878" s="331"/>
    </row>
    <row r="879" customFormat="false" ht="14.25" hidden="false" customHeight="true" outlineLevel="0" collapsed="false">
      <c r="A879" s="330"/>
      <c r="O879" s="319"/>
      <c r="P879" s="331"/>
    </row>
    <row r="880" customFormat="false" ht="14.25" hidden="false" customHeight="true" outlineLevel="0" collapsed="false">
      <c r="A880" s="330"/>
      <c r="O880" s="319"/>
      <c r="P880" s="331"/>
    </row>
    <row r="881" customFormat="false" ht="14.25" hidden="false" customHeight="true" outlineLevel="0" collapsed="false">
      <c r="A881" s="330"/>
      <c r="O881" s="319"/>
      <c r="P881" s="331"/>
    </row>
    <row r="882" customFormat="false" ht="14.25" hidden="false" customHeight="true" outlineLevel="0" collapsed="false">
      <c r="A882" s="330"/>
      <c r="O882" s="319"/>
      <c r="P882" s="331"/>
    </row>
    <row r="883" customFormat="false" ht="14.25" hidden="false" customHeight="true" outlineLevel="0" collapsed="false">
      <c r="A883" s="330"/>
      <c r="O883" s="319"/>
      <c r="P883" s="331"/>
    </row>
    <row r="884" customFormat="false" ht="14.25" hidden="false" customHeight="true" outlineLevel="0" collapsed="false">
      <c r="A884" s="330"/>
      <c r="O884" s="319"/>
      <c r="P884" s="331"/>
    </row>
    <row r="885" customFormat="false" ht="14.25" hidden="false" customHeight="true" outlineLevel="0" collapsed="false">
      <c r="A885" s="330"/>
      <c r="O885" s="319"/>
      <c r="P885" s="331"/>
    </row>
    <row r="886" customFormat="false" ht="14.25" hidden="false" customHeight="true" outlineLevel="0" collapsed="false">
      <c r="A886" s="330"/>
      <c r="O886" s="319"/>
      <c r="P886" s="331"/>
    </row>
    <row r="887" customFormat="false" ht="14.25" hidden="false" customHeight="true" outlineLevel="0" collapsed="false">
      <c r="A887" s="330"/>
      <c r="O887" s="319"/>
      <c r="P887" s="331"/>
    </row>
    <row r="888" customFormat="false" ht="14.25" hidden="false" customHeight="true" outlineLevel="0" collapsed="false">
      <c r="A888" s="330"/>
      <c r="O888" s="319"/>
      <c r="P888" s="331"/>
    </row>
    <row r="889" customFormat="false" ht="14.25" hidden="false" customHeight="true" outlineLevel="0" collapsed="false">
      <c r="A889" s="330"/>
      <c r="O889" s="319"/>
      <c r="P889" s="331"/>
    </row>
    <row r="890" customFormat="false" ht="14.25" hidden="false" customHeight="true" outlineLevel="0" collapsed="false">
      <c r="A890" s="330"/>
      <c r="O890" s="319"/>
      <c r="P890" s="331"/>
    </row>
    <row r="891" customFormat="false" ht="14.25" hidden="false" customHeight="true" outlineLevel="0" collapsed="false">
      <c r="A891" s="330"/>
      <c r="O891" s="319"/>
      <c r="P891" s="331"/>
    </row>
    <row r="892" customFormat="false" ht="14.25" hidden="false" customHeight="true" outlineLevel="0" collapsed="false">
      <c r="A892" s="330"/>
      <c r="O892" s="319"/>
      <c r="P892" s="331"/>
    </row>
    <row r="893" customFormat="false" ht="14.25" hidden="false" customHeight="true" outlineLevel="0" collapsed="false">
      <c r="A893" s="330"/>
      <c r="O893" s="319"/>
      <c r="P893" s="331"/>
    </row>
    <row r="894" customFormat="false" ht="14.25" hidden="false" customHeight="true" outlineLevel="0" collapsed="false">
      <c r="A894" s="330"/>
      <c r="O894" s="319"/>
      <c r="P894" s="331"/>
    </row>
    <row r="895" customFormat="false" ht="14.25" hidden="false" customHeight="true" outlineLevel="0" collapsed="false">
      <c r="A895" s="330"/>
      <c r="O895" s="319"/>
      <c r="P895" s="331"/>
    </row>
    <row r="896" customFormat="false" ht="14.25" hidden="false" customHeight="true" outlineLevel="0" collapsed="false">
      <c r="A896" s="330"/>
      <c r="O896" s="319"/>
      <c r="P896" s="331"/>
    </row>
    <row r="897" customFormat="false" ht="14.25" hidden="false" customHeight="true" outlineLevel="0" collapsed="false">
      <c r="A897" s="330"/>
      <c r="O897" s="319"/>
      <c r="P897" s="331"/>
    </row>
    <row r="898" customFormat="false" ht="14.25" hidden="false" customHeight="true" outlineLevel="0" collapsed="false">
      <c r="A898" s="330"/>
      <c r="O898" s="319"/>
      <c r="P898" s="331"/>
    </row>
    <row r="899" customFormat="false" ht="14.25" hidden="false" customHeight="true" outlineLevel="0" collapsed="false">
      <c r="A899" s="330"/>
      <c r="O899" s="319"/>
      <c r="P899" s="331"/>
    </row>
    <row r="900" customFormat="false" ht="14.25" hidden="false" customHeight="true" outlineLevel="0" collapsed="false">
      <c r="A900" s="330"/>
      <c r="O900" s="319"/>
      <c r="P900" s="331"/>
    </row>
    <row r="901" customFormat="false" ht="14.25" hidden="false" customHeight="true" outlineLevel="0" collapsed="false">
      <c r="A901" s="330"/>
      <c r="O901" s="319"/>
      <c r="P901" s="331"/>
    </row>
    <row r="902" customFormat="false" ht="14.25" hidden="false" customHeight="true" outlineLevel="0" collapsed="false">
      <c r="A902" s="330"/>
      <c r="O902" s="319"/>
      <c r="P902" s="331"/>
    </row>
    <row r="903" customFormat="false" ht="14.25" hidden="false" customHeight="true" outlineLevel="0" collapsed="false">
      <c r="A903" s="330"/>
      <c r="O903" s="319"/>
      <c r="P903" s="331"/>
    </row>
    <row r="904" customFormat="false" ht="14.25" hidden="false" customHeight="true" outlineLevel="0" collapsed="false">
      <c r="A904" s="330"/>
      <c r="O904" s="319"/>
      <c r="P904" s="331"/>
    </row>
    <row r="905" customFormat="false" ht="14.25" hidden="false" customHeight="true" outlineLevel="0" collapsed="false">
      <c r="A905" s="330"/>
      <c r="O905" s="319"/>
      <c r="P905" s="331"/>
    </row>
    <row r="906" customFormat="false" ht="14.25" hidden="false" customHeight="true" outlineLevel="0" collapsed="false">
      <c r="A906" s="330"/>
      <c r="O906" s="319"/>
      <c r="P906" s="331"/>
    </row>
    <row r="907" customFormat="false" ht="14.25" hidden="false" customHeight="true" outlineLevel="0" collapsed="false">
      <c r="A907" s="330"/>
      <c r="O907" s="319"/>
      <c r="P907" s="331"/>
    </row>
    <row r="908" customFormat="false" ht="14.25" hidden="false" customHeight="true" outlineLevel="0" collapsed="false">
      <c r="A908" s="330"/>
      <c r="O908" s="319"/>
      <c r="P908" s="331"/>
    </row>
    <row r="909" customFormat="false" ht="14.25" hidden="false" customHeight="true" outlineLevel="0" collapsed="false">
      <c r="A909" s="330"/>
      <c r="O909" s="319"/>
      <c r="P909" s="331"/>
    </row>
    <row r="910" customFormat="false" ht="14.25" hidden="false" customHeight="true" outlineLevel="0" collapsed="false">
      <c r="A910" s="330"/>
      <c r="O910" s="319"/>
      <c r="P910" s="331"/>
    </row>
    <row r="911" customFormat="false" ht="14.25" hidden="false" customHeight="true" outlineLevel="0" collapsed="false">
      <c r="A911" s="330"/>
      <c r="O911" s="319"/>
      <c r="P911" s="331"/>
    </row>
    <row r="912" customFormat="false" ht="14.25" hidden="false" customHeight="true" outlineLevel="0" collapsed="false">
      <c r="A912" s="330"/>
      <c r="O912" s="319"/>
      <c r="P912" s="331"/>
    </row>
    <row r="913" customFormat="false" ht="14.25" hidden="false" customHeight="true" outlineLevel="0" collapsed="false">
      <c r="A913" s="330"/>
      <c r="O913" s="319"/>
      <c r="P913" s="331"/>
    </row>
    <row r="914" customFormat="false" ht="14.25" hidden="false" customHeight="true" outlineLevel="0" collapsed="false">
      <c r="A914" s="330"/>
      <c r="O914" s="319"/>
      <c r="P914" s="331"/>
    </row>
    <row r="915" customFormat="false" ht="14.25" hidden="false" customHeight="true" outlineLevel="0" collapsed="false">
      <c r="A915" s="330"/>
      <c r="O915" s="319"/>
      <c r="P915" s="331"/>
    </row>
    <row r="916" customFormat="false" ht="14.25" hidden="false" customHeight="true" outlineLevel="0" collapsed="false">
      <c r="A916" s="330"/>
      <c r="O916" s="319"/>
      <c r="P916" s="331"/>
    </row>
    <row r="917" customFormat="false" ht="14.25" hidden="false" customHeight="true" outlineLevel="0" collapsed="false">
      <c r="A917" s="330"/>
      <c r="O917" s="319"/>
      <c r="P917" s="331"/>
    </row>
    <row r="918" customFormat="false" ht="14.25" hidden="false" customHeight="true" outlineLevel="0" collapsed="false">
      <c r="A918" s="330"/>
      <c r="O918" s="319"/>
      <c r="P918" s="331"/>
    </row>
    <row r="919" customFormat="false" ht="14.25" hidden="false" customHeight="true" outlineLevel="0" collapsed="false">
      <c r="A919" s="330"/>
      <c r="O919" s="319"/>
      <c r="P919" s="331"/>
    </row>
    <row r="920" customFormat="false" ht="14.25" hidden="false" customHeight="true" outlineLevel="0" collapsed="false">
      <c r="A920" s="330"/>
      <c r="O920" s="319"/>
      <c r="P920" s="331"/>
    </row>
    <row r="921" customFormat="false" ht="14.25" hidden="false" customHeight="true" outlineLevel="0" collapsed="false">
      <c r="A921" s="330"/>
      <c r="O921" s="319"/>
      <c r="P921" s="331"/>
    </row>
    <row r="922" customFormat="false" ht="14.25" hidden="false" customHeight="true" outlineLevel="0" collapsed="false">
      <c r="A922" s="330"/>
      <c r="O922" s="319"/>
      <c r="P922" s="331"/>
    </row>
    <row r="923" customFormat="false" ht="14.25" hidden="false" customHeight="true" outlineLevel="0" collapsed="false">
      <c r="A923" s="330"/>
      <c r="O923" s="319"/>
      <c r="P923" s="331"/>
    </row>
    <row r="924" customFormat="false" ht="14.25" hidden="false" customHeight="true" outlineLevel="0" collapsed="false">
      <c r="A924" s="330"/>
      <c r="O924" s="319"/>
      <c r="P924" s="331"/>
    </row>
    <row r="925" customFormat="false" ht="14.25" hidden="false" customHeight="true" outlineLevel="0" collapsed="false">
      <c r="A925" s="330"/>
      <c r="O925" s="319"/>
      <c r="P925" s="331"/>
    </row>
    <row r="926" customFormat="false" ht="14.25" hidden="false" customHeight="true" outlineLevel="0" collapsed="false">
      <c r="A926" s="330"/>
      <c r="O926" s="319"/>
      <c r="P926" s="331"/>
    </row>
    <row r="927" customFormat="false" ht="14.25" hidden="false" customHeight="true" outlineLevel="0" collapsed="false">
      <c r="A927" s="330"/>
      <c r="O927" s="319"/>
      <c r="P927" s="331"/>
    </row>
    <row r="928" customFormat="false" ht="14.25" hidden="false" customHeight="true" outlineLevel="0" collapsed="false">
      <c r="A928" s="330"/>
      <c r="O928" s="319"/>
      <c r="P928" s="331"/>
    </row>
    <row r="929" customFormat="false" ht="14.25" hidden="false" customHeight="true" outlineLevel="0" collapsed="false">
      <c r="A929" s="330"/>
      <c r="O929" s="319"/>
      <c r="P929" s="331"/>
    </row>
    <row r="930" customFormat="false" ht="14.25" hidden="false" customHeight="true" outlineLevel="0" collapsed="false">
      <c r="A930" s="330"/>
      <c r="O930" s="319"/>
      <c r="P930" s="331"/>
    </row>
    <row r="931" customFormat="false" ht="14.25" hidden="false" customHeight="true" outlineLevel="0" collapsed="false">
      <c r="A931" s="330"/>
      <c r="O931" s="319"/>
      <c r="P931" s="331"/>
    </row>
    <row r="932" customFormat="false" ht="14.25" hidden="false" customHeight="true" outlineLevel="0" collapsed="false">
      <c r="A932" s="330"/>
      <c r="O932" s="319"/>
      <c r="P932" s="331"/>
    </row>
    <row r="933" customFormat="false" ht="14.25" hidden="false" customHeight="true" outlineLevel="0" collapsed="false">
      <c r="A933" s="330"/>
      <c r="O933" s="319"/>
      <c r="P933" s="331"/>
    </row>
    <row r="934" customFormat="false" ht="14.25" hidden="false" customHeight="true" outlineLevel="0" collapsed="false">
      <c r="A934" s="330"/>
      <c r="O934" s="319"/>
      <c r="P934" s="331"/>
    </row>
    <row r="935" customFormat="false" ht="14.25" hidden="false" customHeight="true" outlineLevel="0" collapsed="false">
      <c r="A935" s="330"/>
      <c r="O935" s="319"/>
      <c r="P935" s="331"/>
    </row>
    <row r="936" customFormat="false" ht="14.25" hidden="false" customHeight="true" outlineLevel="0" collapsed="false">
      <c r="A936" s="330"/>
      <c r="O936" s="319"/>
      <c r="P936" s="331"/>
    </row>
    <row r="937" customFormat="false" ht="14.25" hidden="false" customHeight="true" outlineLevel="0" collapsed="false">
      <c r="A937" s="330"/>
      <c r="O937" s="319"/>
      <c r="P937" s="331"/>
    </row>
    <row r="938" customFormat="false" ht="14.25" hidden="false" customHeight="true" outlineLevel="0" collapsed="false">
      <c r="A938" s="330"/>
      <c r="O938" s="319"/>
      <c r="P938" s="331"/>
    </row>
    <row r="939" customFormat="false" ht="14.25" hidden="false" customHeight="true" outlineLevel="0" collapsed="false">
      <c r="A939" s="330"/>
      <c r="O939" s="319"/>
      <c r="P939" s="331"/>
    </row>
    <row r="940" customFormat="false" ht="14.25" hidden="false" customHeight="true" outlineLevel="0" collapsed="false">
      <c r="A940" s="330"/>
      <c r="O940" s="319"/>
      <c r="P940" s="331"/>
    </row>
    <row r="941" customFormat="false" ht="14.25" hidden="false" customHeight="true" outlineLevel="0" collapsed="false">
      <c r="A941" s="330"/>
      <c r="O941" s="319"/>
      <c r="P941" s="331"/>
    </row>
    <row r="942" customFormat="false" ht="14.25" hidden="false" customHeight="true" outlineLevel="0" collapsed="false">
      <c r="A942" s="330"/>
      <c r="O942" s="319"/>
      <c r="P942" s="331"/>
    </row>
    <row r="943" customFormat="false" ht="14.25" hidden="false" customHeight="true" outlineLevel="0" collapsed="false">
      <c r="A943" s="330"/>
      <c r="O943" s="319"/>
      <c r="P943" s="331"/>
    </row>
    <row r="944" customFormat="false" ht="14.25" hidden="false" customHeight="true" outlineLevel="0" collapsed="false">
      <c r="A944" s="330"/>
      <c r="O944" s="319"/>
      <c r="P944" s="331"/>
    </row>
    <row r="945" customFormat="false" ht="14.25" hidden="false" customHeight="true" outlineLevel="0" collapsed="false">
      <c r="A945" s="330"/>
      <c r="O945" s="319"/>
      <c r="P945" s="331"/>
    </row>
    <row r="946" customFormat="false" ht="14.25" hidden="false" customHeight="true" outlineLevel="0" collapsed="false">
      <c r="A946" s="330"/>
      <c r="O946" s="319"/>
      <c r="P946" s="331"/>
    </row>
    <row r="947" customFormat="false" ht="14.25" hidden="false" customHeight="true" outlineLevel="0" collapsed="false">
      <c r="A947" s="330"/>
      <c r="O947" s="319"/>
      <c r="P947" s="331"/>
    </row>
    <row r="948" customFormat="false" ht="14.25" hidden="false" customHeight="true" outlineLevel="0" collapsed="false">
      <c r="A948" s="330"/>
      <c r="O948" s="319"/>
      <c r="P948" s="331"/>
    </row>
    <row r="949" customFormat="false" ht="14.25" hidden="false" customHeight="true" outlineLevel="0" collapsed="false">
      <c r="A949" s="330"/>
      <c r="O949" s="319"/>
      <c r="P949" s="331"/>
    </row>
    <row r="950" customFormat="false" ht="14.25" hidden="false" customHeight="true" outlineLevel="0" collapsed="false">
      <c r="A950" s="330"/>
      <c r="O950" s="319"/>
      <c r="P950" s="331"/>
    </row>
    <row r="951" customFormat="false" ht="14.25" hidden="false" customHeight="true" outlineLevel="0" collapsed="false">
      <c r="A951" s="330"/>
      <c r="O951" s="319"/>
      <c r="P951" s="331"/>
    </row>
    <row r="952" customFormat="false" ht="14.25" hidden="false" customHeight="true" outlineLevel="0" collapsed="false">
      <c r="A952" s="330"/>
      <c r="O952" s="319"/>
      <c r="P952" s="331"/>
    </row>
    <row r="953" customFormat="false" ht="14.25" hidden="false" customHeight="true" outlineLevel="0" collapsed="false">
      <c r="A953" s="330"/>
      <c r="O953" s="319"/>
      <c r="P953" s="331"/>
    </row>
    <row r="954" customFormat="false" ht="14.25" hidden="false" customHeight="true" outlineLevel="0" collapsed="false">
      <c r="A954" s="330"/>
      <c r="O954" s="319"/>
      <c r="P954" s="331"/>
    </row>
    <row r="955" customFormat="false" ht="14.25" hidden="false" customHeight="true" outlineLevel="0" collapsed="false">
      <c r="A955" s="330"/>
      <c r="O955" s="319"/>
      <c r="P955" s="331"/>
    </row>
    <row r="956" customFormat="false" ht="14.25" hidden="false" customHeight="true" outlineLevel="0" collapsed="false">
      <c r="A956" s="330"/>
      <c r="O956" s="319"/>
      <c r="P956" s="331"/>
    </row>
    <row r="957" customFormat="false" ht="14.25" hidden="false" customHeight="true" outlineLevel="0" collapsed="false">
      <c r="A957" s="330"/>
      <c r="O957" s="319"/>
      <c r="P957" s="331"/>
    </row>
    <row r="958" customFormat="false" ht="14.25" hidden="false" customHeight="true" outlineLevel="0" collapsed="false">
      <c r="A958" s="330"/>
      <c r="O958" s="319"/>
      <c r="P958" s="331"/>
    </row>
    <row r="959" customFormat="false" ht="14.25" hidden="false" customHeight="true" outlineLevel="0" collapsed="false">
      <c r="A959" s="330"/>
      <c r="O959" s="319"/>
      <c r="P959" s="331"/>
    </row>
    <row r="960" customFormat="false" ht="14.25" hidden="false" customHeight="true" outlineLevel="0" collapsed="false">
      <c r="A960" s="330"/>
      <c r="O960" s="319"/>
      <c r="P960" s="331"/>
    </row>
    <row r="961" customFormat="false" ht="14.25" hidden="false" customHeight="true" outlineLevel="0" collapsed="false">
      <c r="A961" s="330"/>
      <c r="O961" s="319"/>
      <c r="P961" s="331"/>
    </row>
    <row r="962" customFormat="false" ht="14.25" hidden="false" customHeight="true" outlineLevel="0" collapsed="false">
      <c r="A962" s="330"/>
      <c r="O962" s="319"/>
      <c r="P962" s="331"/>
    </row>
    <row r="963" customFormat="false" ht="14.25" hidden="false" customHeight="true" outlineLevel="0" collapsed="false">
      <c r="A963" s="330"/>
      <c r="O963" s="319"/>
      <c r="P963" s="331"/>
    </row>
    <row r="964" customFormat="false" ht="14.25" hidden="false" customHeight="true" outlineLevel="0" collapsed="false">
      <c r="A964" s="330"/>
      <c r="O964" s="319"/>
      <c r="P964" s="331"/>
    </row>
    <row r="965" customFormat="false" ht="14.25" hidden="false" customHeight="true" outlineLevel="0" collapsed="false">
      <c r="A965" s="330"/>
      <c r="O965" s="319"/>
      <c r="P965" s="331"/>
    </row>
    <row r="966" customFormat="false" ht="14.25" hidden="false" customHeight="true" outlineLevel="0" collapsed="false">
      <c r="A966" s="330"/>
      <c r="O966" s="319"/>
      <c r="P966" s="331"/>
    </row>
    <row r="967" customFormat="false" ht="14.25" hidden="false" customHeight="true" outlineLevel="0" collapsed="false">
      <c r="A967" s="330"/>
      <c r="O967" s="319"/>
      <c r="P967" s="331"/>
    </row>
    <row r="968" customFormat="false" ht="14.25" hidden="false" customHeight="true" outlineLevel="0" collapsed="false">
      <c r="A968" s="330"/>
      <c r="O968" s="319"/>
      <c r="P968" s="331"/>
    </row>
    <row r="969" customFormat="false" ht="14.25" hidden="false" customHeight="true" outlineLevel="0" collapsed="false">
      <c r="A969" s="330"/>
      <c r="O969" s="319"/>
      <c r="P969" s="331"/>
    </row>
    <row r="970" customFormat="false" ht="14.25" hidden="false" customHeight="true" outlineLevel="0" collapsed="false">
      <c r="A970" s="330"/>
      <c r="O970" s="319"/>
      <c r="P970" s="331"/>
    </row>
    <row r="971" customFormat="false" ht="14.25" hidden="false" customHeight="true" outlineLevel="0" collapsed="false">
      <c r="A971" s="330"/>
      <c r="O971" s="319"/>
      <c r="P971" s="331"/>
    </row>
    <row r="972" customFormat="false" ht="14.25" hidden="false" customHeight="true" outlineLevel="0" collapsed="false">
      <c r="A972" s="330"/>
      <c r="O972" s="319"/>
      <c r="P972" s="331"/>
    </row>
    <row r="973" customFormat="false" ht="14.25" hidden="false" customHeight="true" outlineLevel="0" collapsed="false">
      <c r="A973" s="330"/>
      <c r="O973" s="319"/>
      <c r="P973" s="331"/>
    </row>
    <row r="974" customFormat="false" ht="14.25" hidden="false" customHeight="true" outlineLevel="0" collapsed="false">
      <c r="A974" s="330"/>
      <c r="O974" s="319"/>
      <c r="P974" s="331"/>
    </row>
    <row r="975" customFormat="false" ht="14.25" hidden="false" customHeight="true" outlineLevel="0" collapsed="false">
      <c r="A975" s="330"/>
      <c r="O975" s="319"/>
      <c r="P975" s="331"/>
    </row>
    <row r="976" customFormat="false" ht="14.25" hidden="false" customHeight="true" outlineLevel="0" collapsed="false">
      <c r="A976" s="330"/>
      <c r="O976" s="319"/>
      <c r="P976" s="331"/>
    </row>
    <row r="977" customFormat="false" ht="14.25" hidden="false" customHeight="true" outlineLevel="0" collapsed="false">
      <c r="A977" s="330"/>
      <c r="O977" s="319"/>
      <c r="P977" s="331"/>
    </row>
    <row r="978" customFormat="false" ht="14.25" hidden="false" customHeight="true" outlineLevel="0" collapsed="false">
      <c r="A978" s="330"/>
      <c r="O978" s="319"/>
      <c r="P978" s="331"/>
    </row>
    <row r="979" customFormat="false" ht="14.25" hidden="false" customHeight="true" outlineLevel="0" collapsed="false">
      <c r="A979" s="330"/>
      <c r="O979" s="319"/>
      <c r="P979" s="331"/>
    </row>
    <row r="980" customFormat="false" ht="14.25" hidden="false" customHeight="true" outlineLevel="0" collapsed="false">
      <c r="A980" s="330"/>
      <c r="O980" s="319"/>
      <c r="P980" s="331"/>
    </row>
    <row r="981" customFormat="false" ht="14.25" hidden="false" customHeight="true" outlineLevel="0" collapsed="false">
      <c r="A981" s="330"/>
      <c r="O981" s="319"/>
      <c r="P981" s="331"/>
    </row>
    <row r="982" customFormat="false" ht="14.25" hidden="false" customHeight="true" outlineLevel="0" collapsed="false">
      <c r="A982" s="330"/>
      <c r="O982" s="319"/>
      <c r="P982" s="331"/>
    </row>
    <row r="983" customFormat="false" ht="14.25" hidden="false" customHeight="true" outlineLevel="0" collapsed="false">
      <c r="A983" s="330"/>
      <c r="O983" s="319"/>
      <c r="P983" s="331"/>
    </row>
    <row r="984" customFormat="false" ht="14.25" hidden="false" customHeight="true" outlineLevel="0" collapsed="false">
      <c r="A984" s="330"/>
      <c r="O984" s="319"/>
      <c r="P984" s="331"/>
    </row>
    <row r="985" customFormat="false" ht="14.25" hidden="false" customHeight="true" outlineLevel="0" collapsed="false">
      <c r="A985" s="330"/>
      <c r="O985" s="319"/>
      <c r="P985" s="331"/>
    </row>
    <row r="986" customFormat="false" ht="14.25" hidden="false" customHeight="true" outlineLevel="0" collapsed="false">
      <c r="A986" s="330"/>
      <c r="O986" s="319"/>
      <c r="P986" s="331"/>
    </row>
    <row r="987" customFormat="false" ht="14.25" hidden="false" customHeight="true" outlineLevel="0" collapsed="false">
      <c r="A987" s="330"/>
      <c r="O987" s="319"/>
      <c r="P987" s="331"/>
    </row>
    <row r="988" customFormat="false" ht="14.25" hidden="false" customHeight="true" outlineLevel="0" collapsed="false">
      <c r="A988" s="330"/>
      <c r="O988" s="319"/>
      <c r="P988" s="331"/>
    </row>
    <row r="989" customFormat="false" ht="14.25" hidden="false" customHeight="true" outlineLevel="0" collapsed="false">
      <c r="A989" s="330"/>
      <c r="O989" s="319"/>
      <c r="P989" s="331"/>
    </row>
    <row r="990" customFormat="false" ht="14.25" hidden="false" customHeight="true" outlineLevel="0" collapsed="false">
      <c r="A990" s="330"/>
      <c r="O990" s="319"/>
      <c r="P990" s="331"/>
    </row>
    <row r="991" customFormat="false" ht="14.25" hidden="false" customHeight="true" outlineLevel="0" collapsed="false">
      <c r="A991" s="330"/>
      <c r="O991" s="319"/>
      <c r="P991" s="331"/>
    </row>
    <row r="992" customFormat="false" ht="14.25" hidden="false" customHeight="true" outlineLevel="0" collapsed="false">
      <c r="A992" s="330"/>
      <c r="O992" s="319"/>
      <c r="P992" s="331"/>
    </row>
    <row r="993" customFormat="false" ht="14.25" hidden="false" customHeight="true" outlineLevel="0" collapsed="false">
      <c r="A993" s="330"/>
      <c r="O993" s="319"/>
      <c r="P993" s="331"/>
    </row>
    <row r="994" customFormat="false" ht="14.25" hidden="false" customHeight="true" outlineLevel="0" collapsed="false">
      <c r="A994" s="330"/>
      <c r="O994" s="319"/>
      <c r="P994" s="331"/>
    </row>
    <row r="995" customFormat="false" ht="14.25" hidden="false" customHeight="true" outlineLevel="0" collapsed="false">
      <c r="A995" s="330"/>
      <c r="O995" s="319"/>
      <c r="P995" s="331"/>
    </row>
    <row r="996" customFormat="false" ht="14.25" hidden="false" customHeight="true" outlineLevel="0" collapsed="false">
      <c r="A996" s="330"/>
      <c r="O996" s="319"/>
      <c r="P996" s="331"/>
    </row>
  </sheetData>
  <printOptions headings="false" gridLines="false" gridLinesSet="true" horizontalCentered="true" verticalCentered="true"/>
  <pageMargins left="1" right="1.25" top="0.75"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5.88"/>
    <col collapsed="false" customWidth="true" hidden="false" outlineLevel="0" max="5" min="2" style="0" width="13"/>
    <col collapsed="false" customWidth="true" hidden="false" outlineLevel="0" max="6" min="6" style="0" width="11.5"/>
    <col collapsed="false" customWidth="true" hidden="false" outlineLevel="0" max="26" min="7" style="0" width="8.63"/>
  </cols>
  <sheetData>
    <row r="1" customFormat="false" ht="12.75" hidden="false" customHeight="true" outlineLevel="0" collapsed="false">
      <c r="A1" s="332" t="s">
        <v>501</v>
      </c>
      <c r="B1" s="333" t="n">
        <v>2019</v>
      </c>
      <c r="C1" s="333" t="n">
        <v>2020</v>
      </c>
      <c r="D1" s="333" t="n">
        <v>2021</v>
      </c>
      <c r="E1" s="333" t="n">
        <v>2022</v>
      </c>
    </row>
    <row r="2" customFormat="false" ht="12.75" hidden="false" customHeight="true" outlineLevel="0" collapsed="false">
      <c r="A2" s="334" t="s">
        <v>502</v>
      </c>
      <c r="B2" s="310" t="n">
        <v>54294263</v>
      </c>
      <c r="C2" s="310" t="n">
        <v>62373909</v>
      </c>
      <c r="D2" s="310" t="n">
        <v>66828182</v>
      </c>
      <c r="E2" s="310" t="n">
        <v>81042560</v>
      </c>
    </row>
    <row r="3" customFormat="false" ht="12.75" hidden="false" customHeight="true" outlineLevel="0" collapsed="false">
      <c r="A3" s="334" t="s">
        <v>503</v>
      </c>
      <c r="B3" s="310" t="n">
        <v>6428104</v>
      </c>
      <c r="C3" s="310" t="n">
        <v>7562911</v>
      </c>
      <c r="D3" s="310" t="n">
        <v>9730733</v>
      </c>
      <c r="E3" s="310" t="n">
        <v>9464728</v>
      </c>
    </row>
    <row r="4" customFormat="false" ht="12.75" hidden="false" customHeight="true" outlineLevel="0" collapsed="false">
      <c r="A4" s="334" t="s">
        <v>504</v>
      </c>
      <c r="B4" s="310" t="n">
        <v>3879706</v>
      </c>
      <c r="C4" s="310" t="n">
        <v>4545283</v>
      </c>
      <c r="D4" s="310" t="n">
        <v>5511783</v>
      </c>
      <c r="E4" s="310" t="n">
        <v>6416455</v>
      </c>
    </row>
    <row r="5" customFormat="false" ht="12.75" hidden="false" customHeight="true" outlineLevel="0" collapsed="false">
      <c r="A5" s="334" t="s">
        <v>505</v>
      </c>
      <c r="B5" s="310" t="n">
        <v>3030272</v>
      </c>
      <c r="C5" s="310" t="n">
        <v>3488943</v>
      </c>
      <c r="D5" s="310" t="n">
        <v>3521365</v>
      </c>
      <c r="E5" s="310" t="n">
        <v>4223462</v>
      </c>
    </row>
    <row r="6" customFormat="false" ht="12.75" hidden="false" customHeight="true" outlineLevel="0" collapsed="false">
      <c r="A6" s="334" t="s">
        <v>506</v>
      </c>
      <c r="B6" s="310" t="s">
        <v>312</v>
      </c>
      <c r="C6" s="310" t="s">
        <v>312</v>
      </c>
      <c r="D6" s="310"/>
      <c r="E6" s="310"/>
    </row>
    <row r="7" customFormat="false" ht="12.75" hidden="false" customHeight="true" outlineLevel="0" collapsed="false">
      <c r="A7" s="334" t="s">
        <v>507</v>
      </c>
      <c r="B7" s="310" t="n">
        <v>1275290</v>
      </c>
      <c r="C7" s="310" t="n">
        <v>955533</v>
      </c>
      <c r="D7" s="310" t="n">
        <v>1183610</v>
      </c>
      <c r="E7" s="310" t="n">
        <v>1642503</v>
      </c>
    </row>
    <row r="8" customFormat="false" ht="12.75" hidden="false" customHeight="true" outlineLevel="0" collapsed="false">
      <c r="A8" s="334" t="s">
        <v>508</v>
      </c>
      <c r="B8" s="310" t="n">
        <v>166059</v>
      </c>
      <c r="C8" s="310" t="n">
        <v>423683</v>
      </c>
      <c r="D8" s="310" t="n">
        <v>264784</v>
      </c>
      <c r="E8" s="310" t="n">
        <v>848221</v>
      </c>
    </row>
    <row r="9" customFormat="false" ht="12.75" hidden="false" customHeight="true" outlineLevel="0" collapsed="false">
      <c r="A9" s="334" t="s">
        <v>509</v>
      </c>
      <c r="B9" s="310" t="n">
        <v>457817</v>
      </c>
      <c r="C9" s="310" t="n">
        <v>637787</v>
      </c>
      <c r="D9" s="310" t="n">
        <v>894912</v>
      </c>
      <c r="E9" s="310" t="n">
        <v>809606</v>
      </c>
    </row>
    <row r="10" customFormat="false" ht="12.75" hidden="false" customHeight="true" outlineLevel="0" collapsed="false">
      <c r="A10" s="334" t="s">
        <v>510</v>
      </c>
      <c r="B10" s="310" t="n">
        <v>3593898</v>
      </c>
      <c r="C10" s="310" t="n">
        <v>3316399</v>
      </c>
      <c r="D10" s="310" t="n">
        <v>2948451</v>
      </c>
      <c r="E10" s="310" t="n">
        <v>4795970</v>
      </c>
    </row>
    <row r="11" customFormat="false" ht="12.75" hidden="false" customHeight="true" outlineLevel="0" collapsed="false">
      <c r="A11" s="334" t="s">
        <v>511</v>
      </c>
      <c r="B11" s="310" t="n">
        <v>14590025</v>
      </c>
      <c r="C11" s="310" t="n">
        <v>17967479</v>
      </c>
      <c r="D11" s="310" t="n">
        <v>17164978</v>
      </c>
      <c r="E11" s="310" t="n">
        <v>24909490</v>
      </c>
    </row>
    <row r="12" customFormat="false" ht="12.75" hidden="false" customHeight="true" outlineLevel="0" collapsed="false">
      <c r="A12" s="334" t="s">
        <v>512</v>
      </c>
      <c r="B12" s="310" t="n">
        <v>251310</v>
      </c>
      <c r="C12" s="310" t="n">
        <v>118555</v>
      </c>
      <c r="D12" s="310" t="n">
        <v>81334</v>
      </c>
      <c r="E12" s="310" t="n">
        <v>210761</v>
      </c>
    </row>
    <row r="13" customFormat="false" ht="12.75" hidden="false" customHeight="true" outlineLevel="0" collapsed="false">
      <c r="A13" s="334" t="s">
        <v>513</v>
      </c>
      <c r="B13" s="310" t="n">
        <v>2481166</v>
      </c>
      <c r="C13" s="310" t="n">
        <v>2906902</v>
      </c>
      <c r="D13" s="310" t="n">
        <v>2229970</v>
      </c>
      <c r="E13" s="310" t="n">
        <v>3705681</v>
      </c>
    </row>
    <row r="14" customFormat="false" ht="12.75" hidden="false" customHeight="true" outlineLevel="0" collapsed="false">
      <c r="A14" s="334" t="s">
        <v>514</v>
      </c>
      <c r="B14" s="310" t="n">
        <v>3806135</v>
      </c>
      <c r="C14" s="310" t="n">
        <v>3413075</v>
      </c>
      <c r="D14" s="310" t="n">
        <v>7263178</v>
      </c>
      <c r="E14" s="310" t="n">
        <v>5960090</v>
      </c>
    </row>
    <row r="15" customFormat="false" ht="12.75" hidden="false" customHeight="true" outlineLevel="0" collapsed="false">
      <c r="A15" s="334" t="s">
        <v>515</v>
      </c>
      <c r="B15" s="310" t="n">
        <v>328479</v>
      </c>
      <c r="C15" s="310" t="n">
        <v>395094</v>
      </c>
      <c r="D15" s="310" t="n">
        <v>250472</v>
      </c>
      <c r="E15" s="310" t="n">
        <v>407136</v>
      </c>
    </row>
    <row r="16" customFormat="false" ht="12.75" hidden="false" customHeight="true" outlineLevel="0" collapsed="false">
      <c r="A16" s="334" t="s">
        <v>516</v>
      </c>
      <c r="B16" s="310" t="n">
        <v>10075489</v>
      </c>
      <c r="C16" s="310" t="n">
        <v>7597805</v>
      </c>
      <c r="D16" s="310" t="n">
        <v>8941605</v>
      </c>
      <c r="E16" s="310" t="n">
        <v>11165624</v>
      </c>
    </row>
    <row r="17" customFormat="false" ht="12.75" hidden="false" customHeight="true" outlineLevel="0" collapsed="false">
      <c r="A17" s="334" t="s">
        <v>517</v>
      </c>
      <c r="B17" s="310" t="n">
        <v>2125714</v>
      </c>
      <c r="C17" s="310" t="n">
        <v>1954354</v>
      </c>
      <c r="D17" s="310" t="n">
        <v>785025</v>
      </c>
      <c r="E17" s="310" t="n">
        <v>2635011</v>
      </c>
    </row>
    <row r="18" customFormat="false" ht="12.75" hidden="false" customHeight="true" outlineLevel="0" collapsed="false">
      <c r="A18" s="334" t="s">
        <v>518</v>
      </c>
      <c r="B18" s="310" t="n">
        <v>49276</v>
      </c>
      <c r="C18" s="310" t="n">
        <v>16520</v>
      </c>
      <c r="D18" s="310" t="n">
        <v>21273</v>
      </c>
      <c r="E18" s="310" t="n">
        <v>25654</v>
      </c>
    </row>
    <row r="19" customFormat="false" ht="12.75" hidden="false" customHeight="true" outlineLevel="0" collapsed="false">
      <c r="A19" s="334" t="s">
        <v>519</v>
      </c>
      <c r="B19" s="310" t="n">
        <v>410924</v>
      </c>
      <c r="C19" s="310" t="n">
        <v>528233</v>
      </c>
      <c r="D19" s="310" t="n">
        <v>614141</v>
      </c>
      <c r="E19" s="310" t="n">
        <v>970539</v>
      </c>
    </row>
    <row r="20" customFormat="false" ht="12.75" hidden="false" customHeight="true" outlineLevel="0" collapsed="false">
      <c r="A20" s="334" t="s">
        <v>520</v>
      </c>
      <c r="B20" s="310" t="n">
        <v>606798</v>
      </c>
      <c r="C20" s="310" t="n">
        <v>47124</v>
      </c>
      <c r="D20" s="310"/>
      <c r="E20" s="310"/>
    </row>
    <row r="21" customFormat="false" ht="12.75" hidden="false" customHeight="true" outlineLevel="0" collapsed="false">
      <c r="A21" s="334" t="s">
        <v>521</v>
      </c>
      <c r="B21" s="310" t="n">
        <v>3730769</v>
      </c>
      <c r="C21" s="310" t="n">
        <v>4569248</v>
      </c>
      <c r="D21" s="310" t="n">
        <v>4919017</v>
      </c>
      <c r="E21" s="310" t="n">
        <v>6801509</v>
      </c>
    </row>
    <row r="22" customFormat="false" ht="12.75" hidden="false" customHeight="true" outlineLevel="0" collapsed="false">
      <c r="A22" s="334" t="s">
        <v>522</v>
      </c>
      <c r="B22" s="310" t="n">
        <v>7957256</v>
      </c>
      <c r="C22" s="310" t="n">
        <v>9568359</v>
      </c>
      <c r="D22" s="310" t="n">
        <v>10161272</v>
      </c>
      <c r="E22" s="310" t="n">
        <v>10943932</v>
      </c>
    </row>
    <row r="23" customFormat="false" ht="12.75" hidden="false" customHeight="true" outlineLevel="0" collapsed="false">
      <c r="A23" s="334" t="s">
        <v>523</v>
      </c>
      <c r="B23" s="310" t="n">
        <v>1598061</v>
      </c>
      <c r="C23" s="310" t="n">
        <v>218054</v>
      </c>
      <c r="D23" s="310" t="n">
        <v>38413</v>
      </c>
      <c r="E23" s="310" t="n">
        <v>151922</v>
      </c>
    </row>
    <row r="24" customFormat="false" ht="12.75" hidden="false" customHeight="true" outlineLevel="0" collapsed="false">
      <c r="A24" s="334" t="s">
        <v>524</v>
      </c>
      <c r="B24" s="310"/>
      <c r="C24" s="310"/>
      <c r="D24" s="310"/>
      <c r="E24" s="310"/>
    </row>
    <row r="25" customFormat="false" ht="12.75" hidden="false" customHeight="true" outlineLevel="0" collapsed="false">
      <c r="A25" s="334" t="s">
        <v>525</v>
      </c>
      <c r="B25" s="310" t="n">
        <v>13208921</v>
      </c>
      <c r="C25" s="310" t="n">
        <v>10137128</v>
      </c>
      <c r="D25" s="310" t="n">
        <v>5044625</v>
      </c>
      <c r="E25" s="310" t="n">
        <v>12181105</v>
      </c>
    </row>
    <row r="26" customFormat="false" ht="12.75" hidden="false" customHeight="true" outlineLevel="0" collapsed="false">
      <c r="A26" s="334"/>
      <c r="B26" s="310"/>
      <c r="C26" s="310"/>
      <c r="D26" s="310"/>
      <c r="E26" s="310"/>
    </row>
    <row r="27" customFormat="false" ht="12.75" hidden="false" customHeight="true" outlineLevel="0" collapsed="false">
      <c r="A27" s="335" t="s">
        <v>373</v>
      </c>
      <c r="B27" s="336" t="n">
        <f aca="false">SUM(B2:B25)</f>
        <v>134345732</v>
      </c>
      <c r="C27" s="336" t="n">
        <f aca="false">SUM(C2:C25)</f>
        <v>142742378</v>
      </c>
      <c r="D27" s="336" t="n">
        <f aca="false">SUM(D2:D25)</f>
        <v>148399123</v>
      </c>
      <c r="E27" s="336" t="n">
        <f aca="false">SUM(E2:E25)</f>
        <v>189311959</v>
      </c>
    </row>
    <row r="28" customFormat="false" ht="12.75" hidden="false" customHeight="true" outlineLevel="0" collapsed="false">
      <c r="A28" s="337"/>
      <c r="B28" s="310"/>
      <c r="C28" s="310"/>
      <c r="D28" s="310"/>
      <c r="E28" s="310"/>
    </row>
    <row r="29" customFormat="false" ht="12.75" hidden="false" customHeight="true" outlineLevel="0" collapsed="false">
      <c r="A29" s="334" t="s">
        <v>374</v>
      </c>
      <c r="B29" s="310" t="n">
        <v>36290573</v>
      </c>
      <c r="C29" s="310" t="n">
        <v>36976313</v>
      </c>
      <c r="D29" s="310"/>
      <c r="E29" s="310" t="n">
        <v>42697311</v>
      </c>
    </row>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true" verticalCentered="true"/>
  <pageMargins left="1.2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