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<sst xmlns="http://schemas.openxmlformats.org/spreadsheetml/2006/main" count="50" uniqueCount="49">
  <si>
    <t>Bi-Weekly Meetings to review data, methodology, and drafts</t>
  </si>
  <si>
    <t>Revised-Updated edited chapters 1-3 to advisor</t>
  </si>
  <si>
    <t>Chapter 4 edited final draft to advisor</t>
  </si>
  <si>
    <t>Chapter 5 edited final draft to advisor</t>
  </si>
  <si>
    <t>Dissertation final draft to advisor for final round of comments</t>
  </si>
  <si>
    <t>Dissertation draft to committee</t>
  </si>
  <si>
    <t>Defense rehearsal</t>
  </si>
  <si>
    <t>TARGET: Dissertation defense</t>
  </si>
  <si>
    <t>Post-defense Revision</t>
  </si>
  <si>
    <t>Submission to Graduate Studies</t>
  </si>
  <si>
    <t>Plan of Record</t>
  </si>
  <si>
    <t>01 Feb - 22 May 2023</t>
  </si>
  <si>
    <t>Potentially Accelerated Plan</t>
  </si>
  <si>
    <t>01 Feb - 09 May 2023</t>
  </si>
  <si>
    <t>#</t>
  </si>
  <si>
    <t>Task</t>
  </si>
  <si>
    <t>Amount Completed</t>
  </si>
  <si>
    <t>Effort (days)</t>
  </si>
  <si>
    <t>Start date</t>
  </si>
  <si>
    <t>Completion date</t>
  </si>
  <si>
    <t>Roll up cash flow statements into a single spreadsheet</t>
  </si>
  <si>
    <t>2/3</t>
  </si>
  <si>
    <t>(a) Record bond data from years 2008-2022 in Data Dashboard.
(b) Add debt summaries</t>
  </si>
  <si>
    <t>15/15
11/11</t>
  </si>
  <si>
    <t>Cross-reference Form 990 with financial statements for years 2008-2022</t>
  </si>
  <si>
    <t>Does not yield useful information.</t>
  </si>
  <si>
    <t>Review Related Party Transactions for years 2008-2022
SB740 Grants: 2012-13 - 2021-22
Land &amp; facilities leases: 2022 only</t>
  </si>
  <si>
    <t xml:space="preserve"> Done</t>
  </si>
  <si>
    <t>Find and record all bond prospectuses.</t>
  </si>
  <si>
    <t>4/10</t>
  </si>
  <si>
    <t>Cross-reference  years 2008-2022 of board meeting data with financial statements.</t>
  </si>
  <si>
    <t>Research and characterize types of bonds: conduit bonds, NMTC, loans, forgiven loans</t>
  </si>
  <si>
    <t>80%</t>
  </si>
  <si>
    <t>Research and then cross-reference venture funds with financial statements</t>
  </si>
  <si>
    <t>Review &amp; incorporate relevant data from StopRocketship, EduResearcher, &amp; ScoopIt, and HBS &amp; GBS case studies</t>
  </si>
  <si>
    <t>Record in Data Dashboard grants and donations.</t>
  </si>
  <si>
    <t>100%</t>
  </si>
  <si>
    <t>Review and cross-reference petitions and renewals with financial statements.</t>
  </si>
  <si>
    <t>Review and cross-reference leases with financial statements.</t>
  </si>
  <si>
    <t>Submit Chapters 1- 3 draft</t>
  </si>
  <si>
    <t>Submit Chapter 4 draft</t>
  </si>
  <si>
    <t>Submit Chapter 5 draft</t>
  </si>
  <si>
    <t>Dissertation final to advisor</t>
  </si>
  <si>
    <t>Submit dissertation to committee</t>
  </si>
  <si>
    <t>Defend!</t>
  </si>
  <si>
    <t>Post-defense revision</t>
  </si>
  <si>
    <t>Submit dissertation to Graduate Studies</t>
  </si>
  <si>
    <t>Notes</t>
  </si>
  <si>
    <r>
      <rPr>
        <rFont val="Alegreya Sans"/>
        <color theme="1"/>
        <sz val="12.0"/>
      </rPr>
      <t xml:space="preserve">Dates in </t>
    </r>
    <r>
      <rPr>
        <rFont val="Alegreya Sans"/>
        <b/>
        <color theme="1"/>
        <sz val="12.0"/>
      </rPr>
      <t>bold</t>
    </r>
    <r>
      <rPr>
        <rFont val="Alegreya Sans"/>
        <color theme="1"/>
        <sz val="12.0"/>
      </rPr>
      <t xml:space="preserve"> are meetings with Roxana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</si>
</sst>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 &quot;mmmm&quot; &quot;yyyy"/>
    <numFmt numFmtId="165" formatCode="dd mmm"/>
  </numFmts>
  <fonts count="8">
    <font>
      <sz val="10.0"/>
      <color rgb="FF000000"/>
      <name val="Arial"/>
      <scheme val="minor"/>
    </font>
    <font>
      <sz val="12.0"/>
      <color theme="1"/>
      <name val="Alegreya Sans"/>
    </font>
    <font>
      <sz val="12.0"/>
      <color rgb="FF000000"/>
      <name val="Alegreya Sans"/>
    </font>
    <font>
      <b/>
      <sz val="12.0"/>
      <color rgb="FF000000"/>
      <name val="Alegreya Sans"/>
    </font>
    <font>
      <b/>
      <sz val="12.0"/>
      <color theme="1"/>
      <name val="Alegreya Sans"/>
    </font>
    <font/>
    <font>
      <strike/>
      <sz val="12.0"/>
      <color rgb="FF000000"/>
      <name val="Alegreya Sans"/>
    </font>
    <font>
      <color theme="1"/>
      <name val="Alegreya Sans"/>
    </font>
  </fonts>
  <fills count="1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DD7E6B"/>
        <bgColor rgb="FFDD7E6B"/>
      </patternFill>
    </fill>
    <fill>
      <patternFill patternType="solid">
        <fgColor rgb="FFCC4125"/>
        <bgColor rgb="FFCC4125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FF2F2"/>
        <bgColor rgb="FFFFF2F2"/>
      </patternFill>
    </fill>
    <fill>
      <patternFill patternType="solid">
        <fgColor rgb="FFF2F4FF"/>
        <bgColor rgb="FFF2F4FF"/>
      </patternFill>
    </fill>
  </fills>
  <borders count="7">
    <border/>
    <border>
      <bottom style="thick">
        <color rgb="FF000000"/>
      </bottom>
    </border>
    <border>
      <right style="thick">
        <color rgb="FF000000"/>
      </right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2" fontId="2" numFmtId="49" xfId="0" applyAlignment="1" applyBorder="1" applyFill="1" applyFont="1" applyNumberFormat="1">
      <alignment horizontal="center" readingOrder="0" shrinkToFit="0" vertical="center" wrapText="1"/>
    </xf>
    <xf borderId="1" fillId="3" fontId="2" numFmtId="49" xfId="0" applyAlignment="1" applyBorder="1" applyFill="1" applyFont="1" applyNumberFormat="1">
      <alignment horizontal="center" readingOrder="0" shrinkToFit="0" vertical="center" wrapText="1"/>
    </xf>
    <xf borderId="1" fillId="4" fontId="2" numFmtId="49" xfId="0" applyAlignment="1" applyBorder="1" applyFill="1" applyFont="1" applyNumberFormat="1">
      <alignment horizontal="center" readingOrder="0" shrinkToFit="0" vertical="center" wrapText="1"/>
    </xf>
    <xf borderId="1" fillId="5" fontId="2" numFmtId="49" xfId="0" applyAlignment="1" applyBorder="1" applyFill="1" applyFont="1" applyNumberFormat="1">
      <alignment horizontal="center" readingOrder="0" shrinkToFit="0" vertical="center" wrapText="1"/>
    </xf>
    <xf borderId="1" fillId="6" fontId="2" numFmtId="49" xfId="0" applyAlignment="1" applyBorder="1" applyFill="1" applyFont="1" applyNumberFormat="1">
      <alignment horizontal="center" readingOrder="0" shrinkToFit="0" vertical="center" wrapText="1"/>
    </xf>
    <xf borderId="1" fillId="7" fontId="3" numFmtId="49" xfId="0" applyAlignment="1" applyBorder="1" applyFill="1" applyFont="1" applyNumberFormat="1">
      <alignment horizontal="center" readingOrder="0" shrinkToFit="0" vertical="center" wrapText="1"/>
    </xf>
    <xf borderId="1" fillId="8" fontId="3" numFmtId="49" xfId="0" applyAlignment="1" applyBorder="1" applyFill="1" applyFont="1" applyNumberFormat="1">
      <alignment horizontal="center" readingOrder="0" shrinkToFit="0" vertical="center" wrapText="1"/>
    </xf>
    <xf borderId="1" fillId="9" fontId="2" numFmtId="49" xfId="0" applyAlignment="1" applyBorder="1" applyFill="1" applyFont="1" applyNumberFormat="1">
      <alignment horizontal="center" readingOrder="0" shrinkToFit="0" vertical="center" wrapText="1"/>
    </xf>
    <xf borderId="2" fillId="10" fontId="3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readingOrder="0" vertical="center"/>
    </xf>
    <xf borderId="2" fillId="10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vertical="center"/>
    </xf>
    <xf borderId="0" fillId="0" fontId="4" numFmtId="164" xfId="0" applyAlignment="1" applyFont="1" applyNumberFormat="1">
      <alignment horizontal="center" readingOrder="0" vertical="center"/>
    </xf>
    <xf borderId="3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readingOrder="0" vertical="center"/>
    </xf>
    <xf borderId="4" fillId="0" fontId="5" numFmtId="0" xfId="0" applyBorder="1" applyFont="1"/>
    <xf borderId="4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vertical="center"/>
    </xf>
    <xf borderId="2" fillId="11" fontId="4" numFmtId="1" xfId="0" applyAlignment="1" applyBorder="1" applyFill="1" applyFont="1" applyNumberFormat="1">
      <alignment horizontal="center" readingOrder="0" shrinkToFit="0" vertical="center" wrapText="1"/>
    </xf>
    <xf borderId="0" fillId="11" fontId="1" numFmtId="0" xfId="0" applyAlignment="1" applyFont="1">
      <alignment readingOrder="0" shrinkToFit="0" vertical="center" wrapText="1"/>
    </xf>
    <xf borderId="0" fillId="11" fontId="1" numFmtId="49" xfId="0" applyAlignment="1" applyFont="1" applyNumberFormat="1">
      <alignment horizontal="center" readingOrder="0" vertical="center"/>
    </xf>
    <xf borderId="0" fillId="11" fontId="1" numFmtId="0" xfId="0" applyAlignment="1" applyFont="1">
      <alignment horizontal="center" readingOrder="0" shrinkToFit="0" vertical="center" wrapText="1"/>
    </xf>
    <xf borderId="0" fillId="11" fontId="1" numFmtId="164" xfId="0" applyAlignment="1" applyFont="1" applyNumberFormat="1">
      <alignment horizontal="center" readingOrder="0" shrinkToFit="0" vertical="center" wrapText="1"/>
    </xf>
    <xf borderId="0" fillId="11" fontId="1" numFmtId="0" xfId="0" applyAlignment="1" applyFont="1">
      <alignment shrinkToFit="0" vertical="center" wrapText="1"/>
    </xf>
    <xf borderId="2" fillId="12" fontId="4" numFmtId="1" xfId="0" applyAlignment="1" applyBorder="1" applyFill="1" applyFont="1" applyNumberFormat="1">
      <alignment horizontal="center" shrinkToFit="0" vertical="center" wrapText="1"/>
    </xf>
    <xf borderId="0" fillId="12" fontId="6" numFmtId="0" xfId="0" applyAlignment="1" applyFont="1">
      <alignment readingOrder="0" shrinkToFit="0" vertical="center" wrapText="1"/>
    </xf>
    <xf borderId="0" fillId="12" fontId="1" numFmtId="49" xfId="0" applyAlignment="1" applyFont="1" applyNumberFormat="1">
      <alignment horizontal="center" readingOrder="0" shrinkToFit="0" vertical="center" wrapText="1"/>
    </xf>
    <xf borderId="0" fillId="12" fontId="1" numFmtId="0" xfId="0" applyAlignment="1" applyFont="1">
      <alignment horizontal="center" readingOrder="0" shrinkToFit="0" vertical="center" wrapText="1"/>
    </xf>
    <xf borderId="0" fillId="12" fontId="1" numFmtId="164" xfId="0" applyAlignment="1" applyFont="1" applyNumberFormat="1">
      <alignment horizontal="center" shrinkToFit="0" vertical="center" wrapText="1"/>
    </xf>
    <xf borderId="0" fillId="12" fontId="7" numFmtId="0" xfId="0" applyAlignment="1" applyFont="1">
      <alignment vertical="center"/>
    </xf>
    <xf borderId="2" fillId="12" fontId="4" numFmtId="1" xfId="0" applyAlignment="1" applyBorder="1" applyFont="1" applyNumberFormat="1">
      <alignment horizontal="center" readingOrder="0" shrinkToFit="0" vertical="center" wrapText="1"/>
    </xf>
    <xf borderId="0" fillId="12" fontId="1" numFmtId="0" xfId="0" applyAlignment="1" applyFont="1">
      <alignment readingOrder="0" shrinkToFit="0" vertical="center" wrapText="1"/>
    </xf>
    <xf borderId="0" fillId="12" fontId="1" numFmtId="49" xfId="0" applyAlignment="1" applyFont="1" applyNumberFormat="1">
      <alignment horizontal="center" readingOrder="0" vertical="center"/>
    </xf>
    <xf borderId="0" fillId="12" fontId="1" numFmtId="164" xfId="0" applyAlignment="1" applyFont="1" applyNumberFormat="1">
      <alignment horizontal="center" readingOrder="0" shrinkToFit="0" vertical="center" wrapText="1"/>
    </xf>
    <xf borderId="0" fillId="12" fontId="1" numFmtId="0" xfId="0" applyAlignment="1" applyFont="1">
      <alignment shrinkToFit="0" vertical="center" wrapText="1"/>
    </xf>
    <xf borderId="0" fillId="12" fontId="1" numFmtId="0" xfId="0" applyAlignment="1" applyFont="1">
      <alignment readingOrder="0" shrinkToFit="0" vertical="center" wrapText="1"/>
    </xf>
    <xf borderId="0" fillId="12" fontId="4" numFmtId="164" xfId="0" applyAlignment="1" applyFont="1" applyNumberFormat="1">
      <alignment horizontal="center" readingOrder="0" shrinkToFit="0" vertical="center" wrapText="1"/>
    </xf>
    <xf borderId="0" fillId="12" fontId="1" numFmtId="49" xfId="0" applyAlignment="1" applyFont="1" applyNumberFormat="1">
      <alignment horizontal="center" vertical="center"/>
    </xf>
    <xf borderId="5" fillId="11" fontId="4" numFmtId="1" xfId="0" applyAlignment="1" applyBorder="1" applyFont="1" applyNumberFormat="1">
      <alignment horizontal="center" readingOrder="0" shrinkToFit="0" vertical="center" wrapText="1"/>
    </xf>
    <xf borderId="6" fillId="11" fontId="1" numFmtId="0" xfId="0" applyAlignment="1" applyBorder="1" applyFont="1">
      <alignment readingOrder="0" shrinkToFit="0" vertical="center" wrapText="1"/>
    </xf>
    <xf borderId="6" fillId="0" fontId="5" numFmtId="0" xfId="0" applyBorder="1" applyFont="1"/>
    <xf borderId="6" fillId="11" fontId="1" numFmtId="0" xfId="0" applyAlignment="1" applyBorder="1" applyFont="1">
      <alignment horizontal="center" vertical="center"/>
    </xf>
    <xf borderId="6" fillId="11" fontId="1" numFmtId="0" xfId="0" applyAlignment="1" applyBorder="1" applyFont="1">
      <alignment horizontal="center" readingOrder="0" shrinkToFit="0" vertical="center" wrapText="1"/>
    </xf>
    <xf borderId="6" fillId="11" fontId="1" numFmtId="164" xfId="0" applyAlignment="1" applyBorder="1" applyFont="1" applyNumberFormat="1">
      <alignment horizontal="center" readingOrder="0" shrinkToFit="0" vertical="center" wrapText="1"/>
    </xf>
    <xf borderId="6" fillId="11" fontId="1" numFmtId="165" xfId="0" applyAlignment="1" applyBorder="1" applyFont="1" applyNumberFormat="1">
      <alignment readingOrder="0" shrinkToFit="0" vertical="center" wrapText="1"/>
    </xf>
    <xf borderId="6" fillId="11" fontId="1" numFmtId="0" xfId="0" applyAlignment="1" applyBorder="1" applyFont="1">
      <alignment shrinkToFit="0" vertical="center" wrapText="1"/>
    </xf>
    <xf borderId="0" fillId="11" fontId="1" numFmtId="0" xfId="0" applyAlignment="1" applyFont="1">
      <alignment horizontal="center" vertical="center"/>
    </xf>
    <xf borderId="0" fillId="11" fontId="4" numFmtId="164" xfId="0" applyAlignment="1" applyFont="1" applyNumberFormat="1">
      <alignment horizontal="center" readingOrder="0" shrinkToFit="0" vertical="center" wrapText="1"/>
    </xf>
    <xf borderId="0" fillId="12" fontId="1" numFmtId="0" xfId="0" applyAlignment="1" applyFont="1">
      <alignment horizontal="center" vertical="center"/>
    </xf>
    <xf borderId="4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7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12" width="18.0"/>
  </cols>
  <sheetData>
    <row r="1" ht="77.25" customHeight="1">
      <c r="A1" s="1"/>
      <c r="B1" s="2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7" t="s">
        <v>8</v>
      </c>
      <c r="K1" s="9" t="s">
        <v>9</v>
      </c>
    </row>
    <row r="2" ht="30.0" customHeight="1">
      <c r="A2" s="10" t="s">
        <v>10</v>
      </c>
      <c r="B2" s="11" t="s">
        <v>11</v>
      </c>
      <c r="C2" s="12">
        <f>D2-7</f>
        <v>45131</v>
      </c>
      <c r="D2" s="13">
        <v>45138.0</v>
      </c>
      <c r="E2" s="12">
        <f t="shared" ref="E2:I2" si="1">F2-14</f>
        <v>45169</v>
      </c>
      <c r="F2" s="12">
        <f t="shared" si="1"/>
        <v>45183</v>
      </c>
      <c r="G2" s="12">
        <f t="shared" si="1"/>
        <v>45197</v>
      </c>
      <c r="H2" s="12">
        <f t="shared" si="1"/>
        <v>45211</v>
      </c>
      <c r="I2" s="12">
        <f t="shared" si="1"/>
        <v>45225</v>
      </c>
      <c r="J2" s="12">
        <f t="shared" ref="J2:J3" si="3">K2 - 3</f>
        <v>45239</v>
      </c>
      <c r="K2" s="13">
        <v>45242.0</v>
      </c>
    </row>
    <row r="3" ht="30.0" customHeight="1">
      <c r="A3" s="14" t="s">
        <v>12</v>
      </c>
      <c r="B3" s="15" t="s">
        <v>13</v>
      </c>
      <c r="C3" s="16">
        <f>I17</f>
        <v>45132</v>
      </c>
      <c r="D3" s="17">
        <f>I18</f>
        <v>45139</v>
      </c>
      <c r="E3" s="16">
        <f>I19</f>
        <v>45153</v>
      </c>
      <c r="F3" s="16">
        <f>I20</f>
        <v>45160</v>
      </c>
      <c r="G3" s="16">
        <f>I21</f>
        <v>45167</v>
      </c>
      <c r="H3" s="16">
        <f t="shared" ref="H3:I3" si="2">I3-7</f>
        <v>45076</v>
      </c>
      <c r="I3" s="16">
        <f t="shared" si="2"/>
        <v>45083</v>
      </c>
      <c r="J3" s="16">
        <f t="shared" si="3"/>
        <v>45090</v>
      </c>
      <c r="K3" s="17">
        <v>45093.0</v>
      </c>
    </row>
    <row r="4" ht="30.0" customHeight="1">
      <c r="A4" s="18" t="s">
        <v>14</v>
      </c>
      <c r="B4" s="19" t="s">
        <v>15</v>
      </c>
      <c r="C4" s="20"/>
      <c r="D4" s="20"/>
      <c r="E4" s="20"/>
      <c r="F4" s="21" t="s">
        <v>16</v>
      </c>
      <c r="G4" s="21" t="s">
        <v>17</v>
      </c>
      <c r="H4" s="21" t="s">
        <v>18</v>
      </c>
      <c r="I4" s="21" t="s">
        <v>19</v>
      </c>
      <c r="J4" s="22"/>
      <c r="K4" s="22"/>
      <c r="L4" s="22"/>
    </row>
    <row r="5" ht="30.0" customHeight="1">
      <c r="A5" s="23">
        <f t="shared" ref="A5:A16" si="4">ROW(A5)-6</f>
        <v>-1</v>
      </c>
      <c r="B5" s="24" t="s">
        <v>20</v>
      </c>
      <c r="F5" s="25" t="s">
        <v>21</v>
      </c>
      <c r="G5" s="26">
        <v>4.0</v>
      </c>
      <c r="H5" s="27">
        <f t="shared" ref="H5:H23" si="5">I5-G5</f>
        <v>45092</v>
      </c>
      <c r="I5" s="27">
        <f t="shared" ref="I5:I24" si="6">H6</f>
        <v>45096</v>
      </c>
      <c r="J5" s="28"/>
      <c r="K5" s="28"/>
      <c r="L5" s="28"/>
    </row>
    <row r="6" ht="30.0" customHeight="1">
      <c r="A6" s="23">
        <f t="shared" si="4"/>
        <v>0</v>
      </c>
      <c r="B6" s="24" t="s">
        <v>22</v>
      </c>
      <c r="F6" s="25" t="s">
        <v>23</v>
      </c>
      <c r="G6" s="26">
        <v>4.0</v>
      </c>
      <c r="H6" s="27">
        <f t="shared" si="5"/>
        <v>45096</v>
      </c>
      <c r="I6" s="27">
        <f t="shared" si="6"/>
        <v>45100</v>
      </c>
      <c r="J6" s="28"/>
      <c r="K6" s="28"/>
      <c r="L6" s="28"/>
    </row>
    <row r="7">
      <c r="A7" s="29">
        <f t="shared" si="4"/>
        <v>1</v>
      </c>
      <c r="B7" s="30" t="s">
        <v>24</v>
      </c>
      <c r="F7" s="31" t="s">
        <v>25</v>
      </c>
      <c r="G7" s="32">
        <v>0.0</v>
      </c>
      <c r="H7" s="33">
        <f t="shared" si="5"/>
        <v>45100</v>
      </c>
      <c r="I7" s="33">
        <f t="shared" si="6"/>
        <v>45100</v>
      </c>
      <c r="J7" s="34"/>
      <c r="K7" s="34"/>
      <c r="L7" s="34"/>
    </row>
    <row r="8" ht="46.5" customHeight="1">
      <c r="A8" s="35">
        <f t="shared" si="4"/>
        <v>2</v>
      </c>
      <c r="B8" s="36" t="s">
        <v>26</v>
      </c>
      <c r="F8" s="37" t="s">
        <v>27</v>
      </c>
      <c r="G8" s="32">
        <v>3.0</v>
      </c>
      <c r="H8" s="38">
        <f t="shared" si="5"/>
        <v>45100</v>
      </c>
      <c r="I8" s="38">
        <f t="shared" si="6"/>
        <v>45103</v>
      </c>
      <c r="J8" s="39"/>
      <c r="K8" s="39"/>
      <c r="L8" s="39"/>
    </row>
    <row r="9" ht="30.0" customHeight="1">
      <c r="A9" s="35">
        <f t="shared" si="4"/>
        <v>3</v>
      </c>
      <c r="B9" s="40" t="s">
        <v>28</v>
      </c>
      <c r="F9" s="37" t="s">
        <v>29</v>
      </c>
      <c r="G9" s="32">
        <v>2.0</v>
      </c>
      <c r="H9" s="38">
        <f t="shared" si="5"/>
        <v>45103</v>
      </c>
      <c r="I9" s="41">
        <f t="shared" si="6"/>
        <v>45105</v>
      </c>
      <c r="J9" s="39"/>
      <c r="K9" s="39"/>
      <c r="L9" s="39"/>
    </row>
    <row r="10" ht="30.0" customHeight="1">
      <c r="A10" s="35">
        <f t="shared" si="4"/>
        <v>4</v>
      </c>
      <c r="B10" s="40" t="s">
        <v>30</v>
      </c>
      <c r="F10" s="42"/>
      <c r="G10" s="32">
        <v>4.0</v>
      </c>
      <c r="H10" s="38">
        <f t="shared" si="5"/>
        <v>45105</v>
      </c>
      <c r="I10" s="38">
        <f t="shared" si="6"/>
        <v>45109</v>
      </c>
      <c r="J10" s="39"/>
      <c r="K10" s="39"/>
      <c r="L10" s="39"/>
    </row>
    <row r="11" ht="30.0" customHeight="1">
      <c r="A11" s="35">
        <f t="shared" si="4"/>
        <v>5</v>
      </c>
      <c r="B11" s="40" t="s">
        <v>31</v>
      </c>
      <c r="F11" s="37" t="s">
        <v>32</v>
      </c>
      <c r="G11" s="32">
        <v>1.0</v>
      </c>
      <c r="H11" s="38">
        <f t="shared" si="5"/>
        <v>45109</v>
      </c>
      <c r="I11" s="38">
        <f t="shared" si="6"/>
        <v>45110</v>
      </c>
      <c r="J11" s="39"/>
      <c r="K11" s="39"/>
      <c r="L11" s="39"/>
    </row>
    <row r="12" ht="30.0" customHeight="1">
      <c r="A12" s="35">
        <f t="shared" si="4"/>
        <v>6</v>
      </c>
      <c r="B12" s="40" t="s">
        <v>33</v>
      </c>
      <c r="F12" s="42"/>
      <c r="G12" s="32">
        <v>4.0</v>
      </c>
      <c r="H12" s="38">
        <f t="shared" si="5"/>
        <v>45110</v>
      </c>
      <c r="I12" s="38">
        <f t="shared" si="6"/>
        <v>45114</v>
      </c>
      <c r="J12" s="39"/>
      <c r="K12" s="39"/>
      <c r="L12" s="39"/>
    </row>
    <row r="13" ht="30.0" customHeight="1">
      <c r="A13" s="35">
        <f t="shared" si="4"/>
        <v>7</v>
      </c>
      <c r="B13" s="40" t="s">
        <v>34</v>
      </c>
      <c r="F13" s="42"/>
      <c r="G13" s="32">
        <v>3.0</v>
      </c>
      <c r="H13" s="38">
        <f t="shared" si="5"/>
        <v>45114</v>
      </c>
      <c r="I13" s="38">
        <f t="shared" si="6"/>
        <v>45117</v>
      </c>
      <c r="J13" s="39"/>
      <c r="K13" s="39"/>
      <c r="L13" s="39"/>
    </row>
    <row r="14" ht="30.0" customHeight="1">
      <c r="A14" s="35">
        <f t="shared" si="4"/>
        <v>8</v>
      </c>
      <c r="B14" s="40" t="s">
        <v>35</v>
      </c>
      <c r="F14" s="37" t="s">
        <v>36</v>
      </c>
      <c r="G14" s="32">
        <v>1.0</v>
      </c>
      <c r="H14" s="38">
        <f t="shared" si="5"/>
        <v>45117</v>
      </c>
      <c r="I14" s="38">
        <f t="shared" si="6"/>
        <v>45118</v>
      </c>
      <c r="J14" s="39"/>
      <c r="K14" s="39"/>
      <c r="L14" s="39"/>
    </row>
    <row r="15" ht="30.0" customHeight="1">
      <c r="A15" s="35">
        <f t="shared" si="4"/>
        <v>9</v>
      </c>
      <c r="B15" s="40" t="s">
        <v>37</v>
      </c>
      <c r="F15" s="42"/>
      <c r="G15" s="32">
        <v>4.0</v>
      </c>
      <c r="H15" s="38">
        <f t="shared" si="5"/>
        <v>45118</v>
      </c>
      <c r="I15" s="38">
        <f t="shared" si="6"/>
        <v>45122</v>
      </c>
      <c r="J15" s="39"/>
      <c r="K15" s="39"/>
      <c r="L15" s="39"/>
    </row>
    <row r="16" ht="30.0" customHeight="1">
      <c r="A16" s="35">
        <f t="shared" si="4"/>
        <v>10</v>
      </c>
      <c r="B16" s="40" t="s">
        <v>38</v>
      </c>
      <c r="F16" s="42"/>
      <c r="G16" s="32">
        <v>3.0</v>
      </c>
      <c r="H16" s="38">
        <f t="shared" si="5"/>
        <v>45122</v>
      </c>
      <c r="I16" s="41">
        <f t="shared" si="6"/>
        <v>45125</v>
      </c>
      <c r="J16" s="39"/>
      <c r="K16" s="39"/>
      <c r="L16" s="39"/>
    </row>
    <row r="17" ht="30.0" customHeight="1">
      <c r="A17" s="43">
        <f t="shared" ref="A17:A25" si="7">row(A17)-8</f>
        <v>9</v>
      </c>
      <c r="B17" s="44" t="s">
        <v>39</v>
      </c>
      <c r="C17" s="45"/>
      <c r="D17" s="45"/>
      <c r="E17" s="45"/>
      <c r="F17" s="46"/>
      <c r="G17" s="47">
        <v>7.0</v>
      </c>
      <c r="H17" s="48">
        <f t="shared" si="5"/>
        <v>45125</v>
      </c>
      <c r="I17" s="48">
        <f t="shared" si="6"/>
        <v>45132</v>
      </c>
      <c r="J17" s="49"/>
      <c r="K17" s="44"/>
      <c r="L17" s="50"/>
    </row>
    <row r="18" ht="30.0" customHeight="1">
      <c r="A18" s="23">
        <f t="shared" si="7"/>
        <v>10</v>
      </c>
      <c r="B18" s="24" t="s">
        <v>40</v>
      </c>
      <c r="F18" s="51"/>
      <c r="G18" s="26">
        <v>7.0</v>
      </c>
      <c r="H18" s="27">
        <f t="shared" si="5"/>
        <v>45132</v>
      </c>
      <c r="I18" s="52">
        <f t="shared" si="6"/>
        <v>45139</v>
      </c>
      <c r="J18" s="28"/>
      <c r="K18" s="28"/>
      <c r="L18" s="28"/>
    </row>
    <row r="19" ht="30.0" customHeight="1">
      <c r="A19" s="23">
        <f t="shared" si="7"/>
        <v>11</v>
      </c>
      <c r="B19" s="24" t="s">
        <v>41</v>
      </c>
      <c r="F19" s="51"/>
      <c r="G19" s="26">
        <v>14.0</v>
      </c>
      <c r="H19" s="27">
        <f t="shared" si="5"/>
        <v>45139</v>
      </c>
      <c r="I19" s="52">
        <f t="shared" si="6"/>
        <v>45153</v>
      </c>
      <c r="J19" s="28"/>
      <c r="K19" s="28"/>
      <c r="L19" s="28"/>
    </row>
    <row r="20" ht="30.0" customHeight="1">
      <c r="A20" s="35">
        <f t="shared" si="7"/>
        <v>12</v>
      </c>
      <c r="B20" s="40" t="s">
        <v>42</v>
      </c>
      <c r="F20" s="53"/>
      <c r="G20" s="32">
        <v>7.0</v>
      </c>
      <c r="H20" s="38">
        <f t="shared" si="5"/>
        <v>45153</v>
      </c>
      <c r="I20" s="38">
        <f t="shared" si="6"/>
        <v>45160</v>
      </c>
      <c r="J20" s="39"/>
      <c r="K20" s="39"/>
      <c r="L20" s="39"/>
    </row>
    <row r="21" ht="30.0" customHeight="1">
      <c r="A21" s="35">
        <f t="shared" si="7"/>
        <v>13</v>
      </c>
      <c r="B21" s="40" t="s">
        <v>43</v>
      </c>
      <c r="F21" s="53"/>
      <c r="G21" s="32">
        <v>7.0</v>
      </c>
      <c r="H21" s="38">
        <f t="shared" si="5"/>
        <v>45160</v>
      </c>
      <c r="I21" s="41">
        <f t="shared" si="6"/>
        <v>45167</v>
      </c>
      <c r="J21" s="39"/>
      <c r="K21" s="39"/>
      <c r="L21" s="39"/>
    </row>
    <row r="22" ht="30.0" customHeight="1">
      <c r="A22" s="35">
        <f t="shared" si="7"/>
        <v>14</v>
      </c>
      <c r="B22" s="40" t="s">
        <v>6</v>
      </c>
      <c r="F22" s="53"/>
      <c r="G22" s="32">
        <v>7.0</v>
      </c>
      <c r="H22" s="38">
        <f t="shared" si="5"/>
        <v>45167</v>
      </c>
      <c r="I22" s="38">
        <f t="shared" si="6"/>
        <v>45174</v>
      </c>
      <c r="J22" s="39"/>
      <c r="K22" s="39"/>
      <c r="L22" s="39"/>
    </row>
    <row r="23" ht="30.0" customHeight="1">
      <c r="A23" s="23">
        <f t="shared" si="7"/>
        <v>15</v>
      </c>
      <c r="B23" s="24" t="s">
        <v>44</v>
      </c>
      <c r="F23" s="51"/>
      <c r="G23" s="26">
        <v>7.0</v>
      </c>
      <c r="H23" s="27">
        <f t="shared" si="5"/>
        <v>45174</v>
      </c>
      <c r="I23" s="27">
        <f t="shared" si="6"/>
        <v>45181</v>
      </c>
      <c r="J23" s="28"/>
      <c r="K23" s="28"/>
      <c r="L23" s="28"/>
    </row>
    <row r="24" ht="30.0" customHeight="1">
      <c r="A24" s="23">
        <f t="shared" si="7"/>
        <v>16</v>
      </c>
      <c r="B24" s="24" t="s">
        <v>45</v>
      </c>
      <c r="F24" s="51"/>
      <c r="G24" s="26">
        <v>7.0</v>
      </c>
      <c r="H24" s="27">
        <f>H25-G24</f>
        <v>45181</v>
      </c>
      <c r="I24" s="27">
        <f t="shared" si="6"/>
        <v>45188</v>
      </c>
      <c r="J24" s="28"/>
      <c r="K24" s="28"/>
      <c r="L24" s="28"/>
    </row>
    <row r="25" ht="30.0" customHeight="1">
      <c r="A25" s="23">
        <f t="shared" si="7"/>
        <v>17</v>
      </c>
      <c r="B25" s="24" t="s">
        <v>46</v>
      </c>
      <c r="F25" s="51"/>
      <c r="G25" s="26">
        <v>4.0</v>
      </c>
      <c r="H25" s="27">
        <f>I25-G25</f>
        <v>45188</v>
      </c>
      <c r="I25" s="52">
        <v>45192.0</v>
      </c>
      <c r="J25" s="28"/>
      <c r="K25" s="28"/>
      <c r="L25" s="28"/>
    </row>
    <row r="26" ht="18.75" customHeight="1">
      <c r="A26" s="18" t="s">
        <v>47</v>
      </c>
      <c r="B26" s="54"/>
      <c r="C26" s="20"/>
      <c r="D26" s="20"/>
      <c r="E26" s="54"/>
      <c r="F26" s="54"/>
      <c r="G26" s="54"/>
      <c r="H26" s="54"/>
      <c r="I26" s="54"/>
      <c r="J26" s="54"/>
      <c r="K26" s="54"/>
      <c r="L26" s="54"/>
    </row>
    <row r="27">
      <c r="A27" s="55">
        <v>1.0</v>
      </c>
      <c r="B27" s="56" t="s">
        <v>48</v>
      </c>
      <c r="E27" s="57"/>
      <c r="F27" s="57"/>
      <c r="G27" s="58"/>
      <c r="H27" s="58"/>
      <c r="I27" s="58"/>
      <c r="J27" s="58"/>
      <c r="K27" s="58"/>
      <c r="L27" s="58"/>
    </row>
    <row r="28">
      <c r="A28" s="15"/>
      <c r="B28" s="56"/>
      <c r="E28" s="57"/>
      <c r="F28" s="57"/>
      <c r="G28" s="58"/>
      <c r="H28" s="58"/>
      <c r="I28" s="58"/>
      <c r="J28" s="58"/>
      <c r="K28" s="58"/>
      <c r="L28" s="58"/>
    </row>
    <row r="29">
      <c r="A29" s="15"/>
      <c r="B29" s="56"/>
      <c r="F29" s="57"/>
      <c r="G29" s="58"/>
      <c r="H29" s="58"/>
      <c r="I29" s="58"/>
      <c r="J29" s="58"/>
      <c r="K29" s="58"/>
      <c r="L29" s="58"/>
    </row>
    <row r="30">
      <c r="E30" s="59"/>
      <c r="F30" s="59"/>
      <c r="G30" s="59"/>
      <c r="H30" s="59"/>
      <c r="I30" s="59"/>
      <c r="J30" s="59"/>
      <c r="K30" s="59"/>
      <c r="L30" s="59"/>
    </row>
    <row r="31">
      <c r="E31" s="59"/>
      <c r="F31" s="59"/>
      <c r="G31" s="59"/>
      <c r="H31" s="59"/>
      <c r="I31" s="59"/>
      <c r="J31" s="59"/>
      <c r="K31" s="59"/>
      <c r="L31" s="59"/>
    </row>
    <row r="32">
      <c r="E32" s="59"/>
      <c r="F32" s="59"/>
      <c r="G32" s="59"/>
      <c r="H32" s="59"/>
      <c r="I32" s="59"/>
      <c r="J32" s="59"/>
      <c r="K32" s="59"/>
      <c r="L32" s="59"/>
    </row>
    <row r="33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</row>
    <row r="34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</row>
    <row r="3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</row>
    <row r="36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</row>
    <row r="37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</row>
    <row r="38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</row>
    <row r="39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</row>
    <row r="40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</row>
    <row r="41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</row>
    <row r="42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</row>
    <row r="43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</row>
    <row r="44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</row>
    <row r="45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</row>
    <row r="46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</row>
    <row r="47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</row>
    <row r="48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</row>
    <row r="49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</row>
    <row r="50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</row>
    <row r="5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</row>
    <row r="5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</row>
    <row r="53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</row>
    <row r="54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</row>
    <row r="55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</row>
    <row r="56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</row>
    <row r="57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</row>
    <row r="5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</row>
    <row r="59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</row>
    <row r="60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</row>
    <row r="6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</row>
    <row r="62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</row>
    <row r="63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</row>
    <row r="64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</row>
    <row r="65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</row>
    <row r="66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</row>
    <row r="67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</row>
    <row r="6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</row>
    <row r="69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</row>
    <row r="70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</row>
    <row r="7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</row>
    <row r="1001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</row>
    <row r="1002">
      <c r="A1002" s="59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</row>
    <row r="1003">
      <c r="A1003" s="59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</row>
    <row r="1004">
      <c r="A1004" s="59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</row>
    <row r="1005">
      <c r="A1005" s="59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</row>
    <row r="1006">
      <c r="A1006" s="59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</row>
    <row r="1007">
      <c r="A1007" s="59"/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</row>
    <row r="1008">
      <c r="A1008" s="59"/>
      <c r="B1008" s="59"/>
      <c r="C1008" s="59"/>
      <c r="D1008" s="59"/>
      <c r="E1008" s="59"/>
      <c r="F1008" s="59"/>
      <c r="G1008" s="59"/>
      <c r="H1008" s="59"/>
      <c r="I1008" s="59"/>
      <c r="J1008" s="59"/>
      <c r="K1008" s="59"/>
      <c r="L1008" s="59"/>
    </row>
    <row r="1009">
      <c r="A1009" s="59"/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59"/>
    </row>
  </sheetData>
  <mergeCells count="26"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25:E25"/>
    <mergeCell ref="B26:D26"/>
    <mergeCell ref="B27:D27"/>
    <mergeCell ref="B28:D28"/>
    <mergeCell ref="B29:E29"/>
    <mergeCell ref="B18:E18"/>
    <mergeCell ref="B19:E19"/>
    <mergeCell ref="B20:E20"/>
    <mergeCell ref="B21:E21"/>
    <mergeCell ref="B22:E22"/>
    <mergeCell ref="B23:E23"/>
    <mergeCell ref="B24:E24"/>
  </mergeCells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