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ria\Desktop\"/>
    </mc:Choice>
  </mc:AlternateContent>
  <bookViews>
    <workbookView xWindow="0" yWindow="0" windowWidth="17256" windowHeight="519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8" i="1" l="1"/>
  <c r="A129" i="1"/>
  <c r="A130" i="1"/>
  <c r="P83" i="1" l="1"/>
  <c r="P82" i="1"/>
  <c r="P81" i="1"/>
  <c r="P80" i="1"/>
  <c r="O83" i="1"/>
  <c r="O82" i="1"/>
  <c r="O81" i="1"/>
  <c r="O80" i="1"/>
  <c r="N83" i="1"/>
  <c r="N82" i="1"/>
  <c r="N81" i="1"/>
  <c r="N80" i="1"/>
  <c r="M83" i="1"/>
  <c r="M82" i="1"/>
  <c r="M81" i="1"/>
  <c r="M80" i="1"/>
  <c r="L83" i="1"/>
  <c r="L82" i="1"/>
  <c r="L81" i="1"/>
  <c r="L80" i="1"/>
  <c r="K83" i="1"/>
  <c r="K82" i="1"/>
  <c r="K81" i="1"/>
  <c r="K80" i="1"/>
  <c r="J83" i="1"/>
  <c r="J93" i="1" s="1"/>
  <c r="J104" i="1" s="1"/>
  <c r="J82" i="1"/>
  <c r="J81" i="1"/>
  <c r="J80" i="1"/>
  <c r="I83" i="1"/>
  <c r="I82" i="1"/>
  <c r="I81" i="1"/>
  <c r="I80" i="1"/>
  <c r="H83" i="1"/>
  <c r="H82" i="1"/>
  <c r="H81" i="1"/>
  <c r="H80" i="1"/>
  <c r="G83" i="1"/>
  <c r="G82" i="1"/>
  <c r="G81" i="1"/>
  <c r="G80" i="1"/>
  <c r="F83" i="1"/>
  <c r="F82" i="1"/>
  <c r="F81" i="1"/>
  <c r="F80" i="1"/>
  <c r="E83" i="1"/>
  <c r="E82" i="1"/>
  <c r="E81" i="1"/>
  <c r="E80" i="1"/>
  <c r="G90" i="1" s="1"/>
  <c r="G101" i="1" s="1"/>
  <c r="D83" i="1"/>
  <c r="D82" i="1"/>
  <c r="D81" i="1"/>
  <c r="D80" i="1"/>
  <c r="C83" i="1"/>
  <c r="C82" i="1"/>
  <c r="C81" i="1"/>
  <c r="C80" i="1"/>
  <c r="B83" i="1"/>
  <c r="B82" i="1"/>
  <c r="B81" i="1"/>
  <c r="B80" i="1"/>
  <c r="D90" i="1" s="1"/>
  <c r="D101" i="1" s="1"/>
  <c r="B93" i="1" l="1"/>
  <c r="B104" i="1" s="1"/>
  <c r="E93" i="1"/>
  <c r="E104" i="1" s="1"/>
  <c r="M93" i="1"/>
  <c r="M104" i="1" s="1"/>
  <c r="H90" i="1"/>
  <c r="H101" i="1" s="1"/>
  <c r="N90" i="1"/>
  <c r="N101" i="1" s="1"/>
  <c r="O91" i="1"/>
  <c r="O102" i="1" s="1"/>
  <c r="N93" i="1"/>
  <c r="N104" i="1" s="1"/>
  <c r="P91" i="1"/>
  <c r="P102" i="1" s="1"/>
  <c r="O93" i="1"/>
  <c r="O104" i="1" s="1"/>
  <c r="N91" i="1"/>
  <c r="N102" i="1" s="1"/>
  <c r="P92" i="1"/>
  <c r="P103" i="1" s="1"/>
  <c r="P93" i="1"/>
  <c r="P104" i="1" s="1"/>
  <c r="P90" i="1"/>
  <c r="P101" i="1" s="1"/>
  <c r="O92" i="1"/>
  <c r="O103" i="1" s="1"/>
  <c r="O90" i="1"/>
  <c r="O101" i="1" s="1"/>
  <c r="N92" i="1"/>
  <c r="N103" i="1" s="1"/>
  <c r="G91" i="1"/>
  <c r="G102" i="1" s="1"/>
  <c r="H91" i="1"/>
  <c r="H102" i="1" s="1"/>
  <c r="G92" i="1"/>
  <c r="G103" i="1" s="1"/>
  <c r="H92" i="1"/>
  <c r="H103" i="1" s="1"/>
  <c r="G93" i="1"/>
  <c r="G104" i="1" s="1"/>
  <c r="K93" i="1"/>
  <c r="K104" i="1" s="1"/>
  <c r="F90" i="1"/>
  <c r="F101" i="1" s="1"/>
  <c r="L90" i="1"/>
  <c r="L101" i="1" s="1"/>
  <c r="C91" i="1"/>
  <c r="C102" i="1" s="1"/>
  <c r="I91" i="1"/>
  <c r="I102" i="1" s="1"/>
  <c r="F92" i="1"/>
  <c r="F103" i="1" s="1"/>
  <c r="L92" i="1"/>
  <c r="L103" i="1" s="1"/>
  <c r="C93" i="1"/>
  <c r="C104" i="1" s="1"/>
  <c r="F93" i="1"/>
  <c r="F104" i="1" s="1"/>
  <c r="L93" i="1"/>
  <c r="L104" i="1" s="1"/>
  <c r="E90" i="1"/>
  <c r="E101" i="1" s="1"/>
  <c r="M90" i="1"/>
  <c r="M101" i="1" s="1"/>
  <c r="E91" i="1"/>
  <c r="E102" i="1" s="1"/>
  <c r="M91" i="1"/>
  <c r="M102" i="1" s="1"/>
  <c r="K90" i="1"/>
  <c r="K101" i="1" s="1"/>
  <c r="D91" i="1"/>
  <c r="D102" i="1" s="1"/>
  <c r="K91" i="1"/>
  <c r="K102" i="1" s="1"/>
  <c r="D92" i="1"/>
  <c r="D103" i="1" s="1"/>
  <c r="K92" i="1"/>
  <c r="K103" i="1" s="1"/>
  <c r="D93" i="1"/>
  <c r="D104" i="1" s="1"/>
  <c r="H93" i="1"/>
  <c r="H104" i="1" s="1"/>
  <c r="C90" i="1"/>
  <c r="C101" i="1" s="1"/>
  <c r="I90" i="1"/>
  <c r="I101" i="1" s="1"/>
  <c r="F91" i="1"/>
  <c r="F102" i="1" s="1"/>
  <c r="L91" i="1"/>
  <c r="L102" i="1" s="1"/>
  <c r="C92" i="1"/>
  <c r="C103" i="1" s="1"/>
  <c r="I92" i="1"/>
  <c r="I103" i="1" s="1"/>
  <c r="I93" i="1"/>
  <c r="I104" i="1" s="1"/>
  <c r="B90" i="1"/>
  <c r="B101" i="1" s="1"/>
  <c r="J90" i="1"/>
  <c r="J101" i="1" s="1"/>
  <c r="B91" i="1"/>
  <c r="B102" i="1" s="1"/>
  <c r="J91" i="1"/>
  <c r="J102" i="1" s="1"/>
  <c r="B92" i="1"/>
  <c r="B103" i="1" s="1"/>
  <c r="E92" i="1"/>
  <c r="E103" i="1" s="1"/>
  <c r="J92" i="1"/>
  <c r="J103" i="1" s="1"/>
  <c r="M92" i="1"/>
  <c r="M103" i="1" s="1"/>
  <c r="G105" i="1" l="1"/>
  <c r="M105" i="1"/>
  <c r="M106" i="1"/>
  <c r="E105" i="1"/>
  <c r="E106" i="1"/>
  <c r="F105" i="1"/>
  <c r="F106" i="1" s="1"/>
  <c r="C122" i="1" s="1"/>
  <c r="F115" i="1"/>
  <c r="C105" i="1"/>
  <c r="C106" i="1" s="1"/>
  <c r="J105" i="1"/>
  <c r="J106" i="1"/>
  <c r="B105" i="1"/>
  <c r="N105" i="1"/>
  <c r="N106" i="1"/>
  <c r="K105" i="1"/>
  <c r="E116" i="1" s="1"/>
  <c r="K106" i="1"/>
  <c r="E120" i="1" s="1"/>
  <c r="H105" i="1"/>
  <c r="D116" i="1" s="1"/>
  <c r="G106" i="1"/>
  <c r="O105" i="1"/>
  <c r="O106" i="1"/>
  <c r="D105" i="1"/>
  <c r="D106" i="1" s="1"/>
  <c r="P105" i="1"/>
  <c r="P106" i="1" s="1"/>
  <c r="F123" i="1" s="1"/>
  <c r="I105" i="1"/>
  <c r="I106" i="1"/>
  <c r="L105" i="1"/>
  <c r="L106" i="1" s="1"/>
  <c r="E113" i="1" l="1"/>
  <c r="F122" i="1"/>
  <c r="D114" i="1"/>
  <c r="C123" i="1"/>
  <c r="D115" i="1"/>
  <c r="F116" i="1"/>
  <c r="E114" i="1"/>
  <c r="B113" i="1"/>
  <c r="E115" i="1"/>
  <c r="C116" i="1"/>
  <c r="H106" i="1"/>
  <c r="D123" i="1" s="1"/>
  <c r="E123" i="1"/>
  <c r="E122" i="1"/>
  <c r="E121" i="1"/>
  <c r="F113" i="1"/>
  <c r="F121" i="1"/>
  <c r="C113" i="1"/>
  <c r="F114" i="1"/>
  <c r="C120" i="1"/>
  <c r="D113" i="1"/>
  <c r="B115" i="1"/>
  <c r="G115" i="1" s="1"/>
  <c r="C114" i="1"/>
  <c r="C121" i="1"/>
  <c r="F120" i="1"/>
  <c r="B114" i="1"/>
  <c r="B116" i="1"/>
  <c r="B106" i="1"/>
  <c r="C115" i="1"/>
  <c r="D120" i="1" l="1"/>
  <c r="G113" i="1"/>
  <c r="D121" i="1"/>
  <c r="G116" i="1"/>
  <c r="D122" i="1"/>
  <c r="B123" i="1"/>
  <c r="G123" i="1" s="1"/>
  <c r="B122" i="1"/>
  <c r="B120" i="1"/>
  <c r="G120" i="1" s="1"/>
  <c r="A127" i="1" s="1"/>
  <c r="B121" i="1"/>
  <c r="G121" i="1" s="1"/>
  <c r="G114" i="1"/>
  <c r="G122" i="1"/>
</calcChain>
</file>

<file path=xl/sharedStrings.xml><?xml version="1.0" encoding="utf-8"?>
<sst xmlns="http://schemas.openxmlformats.org/spreadsheetml/2006/main" count="302" uniqueCount="66">
  <si>
    <t>Концепции</t>
  </si>
  <si>
    <t>Критерии</t>
  </si>
  <si>
    <t>Онлайн-платформа для изучения иностранных языков</t>
  </si>
  <si>
    <t>Мобильное приложение для планирования личного бюджета</t>
  </si>
  <si>
    <t>Система мониторинга качества воздуха в помещении</t>
  </si>
  <si>
    <t>Платформа для совместной работы над проектами </t>
  </si>
  <si>
    <t>A</t>
  </si>
  <si>
    <t>B</t>
  </si>
  <si>
    <t>C</t>
  </si>
  <si>
    <t>D</t>
  </si>
  <si>
    <t>Срок окупаемости проекта</t>
  </si>
  <si>
    <t>Кол-во потенциальных клиентов</t>
  </si>
  <si>
    <t>Уровень конкуренции в отрасли</t>
  </si>
  <si>
    <t>Наличие конкурентных преимуществ</t>
  </si>
  <si>
    <t>Стоимость реализации MVP</t>
  </si>
  <si>
    <t>Оценка</t>
  </si>
  <si>
    <t>1 эксперт (Горбиков)</t>
  </si>
  <si>
    <t>Проект А</t>
  </si>
  <si>
    <t>Высокий</t>
  </si>
  <si>
    <t>Средний</t>
  </si>
  <si>
    <t>Низкий</t>
  </si>
  <si>
    <t>7, 8, 9</t>
  </si>
  <si>
    <t>3, 5, 7</t>
  </si>
  <si>
    <t>1, 2, 3</t>
  </si>
  <si>
    <t>2 эксперт (Боев)</t>
  </si>
  <si>
    <t>3 эксперт (Самарченко)</t>
  </si>
  <si>
    <t>Проект В</t>
  </si>
  <si>
    <t>Невыгодно</t>
  </si>
  <si>
    <t>Выгодно</t>
  </si>
  <si>
    <t>1н</t>
  </si>
  <si>
    <t>2н</t>
  </si>
  <si>
    <t>3в</t>
  </si>
  <si>
    <t>4в</t>
  </si>
  <si>
    <t>5н</t>
  </si>
  <si>
    <t>Проект С</t>
  </si>
  <si>
    <t>Проект D</t>
  </si>
  <si>
    <t>Эксперт 1</t>
  </si>
  <si>
    <t>Кол-во клиентов</t>
  </si>
  <si>
    <t>Кконкурентные преимущества</t>
  </si>
  <si>
    <t>Эксперт 2</t>
  </si>
  <si>
    <t>Эксперт 3</t>
  </si>
  <si>
    <t>Выскоий</t>
  </si>
  <si>
    <t>Веса</t>
  </si>
  <si>
    <t>Этап 1</t>
  </si>
  <si>
    <t>Этап 2</t>
  </si>
  <si>
    <t xml:space="preserve">Общая матрица </t>
  </si>
  <si>
    <t xml:space="preserve">Общая нормализованная матрица </t>
  </si>
  <si>
    <t>Этап 3</t>
  </si>
  <si>
    <t xml:space="preserve">Взвешенная общая нормализованная матрица </t>
  </si>
  <si>
    <t>А*</t>
  </si>
  <si>
    <t>А-</t>
  </si>
  <si>
    <t>где А* и А- идеальные решения</t>
  </si>
  <si>
    <t>Определение расстояний до идеально-позитивного решения</t>
  </si>
  <si>
    <t>Определение расстояний до идеально-негативного решения</t>
  </si>
  <si>
    <t>Нахождение относительной близости к идеальнопозитивному решению</t>
  </si>
  <si>
    <t xml:space="preserve">Вывод: </t>
  </si>
  <si>
    <t>Этап 4</t>
  </si>
  <si>
    <t>di*</t>
  </si>
  <si>
    <t>CCi</t>
  </si>
  <si>
    <t>Ранг</t>
  </si>
  <si>
    <t>Наибольшую близость к идеальному решению и 1 приоритет имеет проект B -  Мобильное приложение для планирования личного бюджета</t>
  </si>
  <si>
    <t>2 (1, 2, 3)</t>
  </si>
  <si>
    <t xml:space="preserve">Расстояние </t>
  </si>
  <si>
    <t>Агреграция значений и добавление весов</t>
  </si>
  <si>
    <t>Нормализация</t>
  </si>
  <si>
    <t>Нахождение идеальных решений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</si>
</sst>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8" borderId="0" xfId="0" applyFill="1"/>
    <xf numFmtId="0" fontId="1" fillId="0" borderId="0" xfId="0" applyFon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0" xfId="0" applyFill="1"/>
    <xf numFmtId="0" fontId="0" fillId="0" borderId="13" xfId="0" applyBorder="1"/>
    <xf numFmtId="0" fontId="0" fillId="0" borderId="0" xfId="0" applyAlignment="1">
      <alignment horizontal="right"/>
    </xf>
    <xf numFmtId="0" fontId="0" fillId="9" borderId="13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Border="1"/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17124</xdr:colOff>
      <xdr:row>112</xdr:row>
      <xdr:rowOff>128427</xdr:rowOff>
    </xdr:from>
    <xdr:to>
      <xdr:col>12</xdr:col>
      <xdr:colOff>547463</xdr:colOff>
      <xdr:row>113</xdr:row>
      <xdr:rowOff>177490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8203" y="20719551"/>
          <a:ext cx="3244429" cy="228860"/>
        </a:xfrm>
        <a:prstGeom prst="rect">
          <a:avLst/>
        </a:prstGeom>
      </xdr:spPr>
    </xdr:pic>
    <xdr:clientData/>
  </xdr:twoCellAnchor>
  <xdr:oneCellAnchor>
    <xdr:from>
      <xdr:col>17</xdr:col>
      <xdr:colOff>17930</xdr:colOff>
      <xdr:row>80</xdr:row>
      <xdr:rowOff>40161</xdr:rowOff>
    </xdr:from>
    <xdr:ext cx="4249270" cy="1726545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636" y="15791149"/>
          <a:ext cx="4249270" cy="1726545"/>
        </a:xfrm>
        <a:prstGeom prst="rect">
          <a:avLst/>
        </a:prstGeom>
      </xdr:spPr>
    </xdr:pic>
    <xdr:clientData/>
  </xdr:oneCellAnchor>
  <xdr:oneCellAnchor>
    <xdr:from>
      <xdr:col>17</xdr:col>
      <xdr:colOff>8964</xdr:colOff>
      <xdr:row>92</xdr:row>
      <xdr:rowOff>28160</xdr:rowOff>
    </xdr:from>
    <xdr:ext cx="3585882" cy="1781770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83670" y="18002395"/>
          <a:ext cx="3585882" cy="1781770"/>
        </a:xfrm>
        <a:prstGeom prst="rect">
          <a:avLst/>
        </a:prstGeom>
      </xdr:spPr>
    </xdr:pic>
    <xdr:clientData/>
  </xdr:oneCellAnchor>
  <xdr:twoCellAnchor editAs="oneCell">
    <xdr:from>
      <xdr:col>17</xdr:col>
      <xdr:colOff>35860</xdr:colOff>
      <xdr:row>104</xdr:row>
      <xdr:rowOff>43936</xdr:rowOff>
    </xdr:from>
    <xdr:to>
      <xdr:col>20</xdr:col>
      <xdr:colOff>358589</xdr:colOff>
      <xdr:row>106</xdr:row>
      <xdr:rowOff>68230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10566" y="19147724"/>
          <a:ext cx="2151529" cy="400812"/>
        </a:xfrm>
        <a:prstGeom prst="rect">
          <a:avLst/>
        </a:prstGeom>
      </xdr:spPr>
    </xdr:pic>
    <xdr:clientData/>
  </xdr:twoCellAnchor>
  <xdr:twoCellAnchor editAs="oneCell">
    <xdr:from>
      <xdr:col>17</xdr:col>
      <xdr:colOff>17930</xdr:colOff>
      <xdr:row>109</xdr:row>
      <xdr:rowOff>61490</xdr:rowOff>
    </xdr:from>
    <xdr:to>
      <xdr:col>22</xdr:col>
      <xdr:colOff>313766</xdr:colOff>
      <xdr:row>115</xdr:row>
      <xdr:rowOff>59595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92636" y="20079678"/>
          <a:ext cx="3415554" cy="1073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topLeftCell="A105" zoomScale="85" zoomScaleNormal="85" workbookViewId="0">
      <selection activeCell="P115" sqref="P115"/>
    </sheetView>
  </sheetViews>
  <sheetFormatPr defaultRowHeight="14.4" x14ac:dyDescent="0.3"/>
  <cols>
    <col min="1" max="1" width="21.109375" customWidth="1"/>
    <col min="2" max="2" width="11.44140625" customWidth="1"/>
    <col min="3" max="3" width="10.77734375" customWidth="1"/>
    <col min="4" max="4" width="11.77734375" customWidth="1"/>
    <col min="5" max="5" width="10.88671875" customWidth="1"/>
    <col min="6" max="6" width="10.77734375" customWidth="1"/>
    <col min="7" max="9" width="10.21875" bestFit="1" customWidth="1"/>
    <col min="10" max="10" width="8.88671875" customWidth="1"/>
    <col min="11" max="16" width="10.21875" bestFit="1" customWidth="1"/>
    <col min="21" max="21" width="9.88671875" customWidth="1"/>
    <col min="38" max="38" width="9.77734375" customWidth="1"/>
  </cols>
  <sheetData>
    <row r="1" spans="1:9" x14ac:dyDescent="0.3">
      <c r="A1" s="22" t="s">
        <v>0</v>
      </c>
    </row>
    <row r="2" spans="1:9" x14ac:dyDescent="0.3">
      <c r="A2" s="1" t="s">
        <v>6</v>
      </c>
      <c r="B2" t="s">
        <v>2</v>
      </c>
      <c r="H2" t="s">
        <v>18</v>
      </c>
      <c r="I2" t="s">
        <v>21</v>
      </c>
    </row>
    <row r="3" spans="1:9" x14ac:dyDescent="0.3">
      <c r="A3" s="21" t="s">
        <v>7</v>
      </c>
      <c r="B3" t="s">
        <v>3</v>
      </c>
      <c r="H3" t="s">
        <v>19</v>
      </c>
      <c r="I3" t="s">
        <v>22</v>
      </c>
    </row>
    <row r="4" spans="1:9" x14ac:dyDescent="0.3">
      <c r="A4" s="1" t="s">
        <v>8</v>
      </c>
      <c r="B4" t="s">
        <v>4</v>
      </c>
      <c r="H4" t="s">
        <v>20</v>
      </c>
      <c r="I4" t="s">
        <v>23</v>
      </c>
    </row>
    <row r="5" spans="1:9" x14ac:dyDescent="0.3">
      <c r="A5" s="1" t="s">
        <v>9</v>
      </c>
      <c r="B5" t="s">
        <v>5</v>
      </c>
    </row>
    <row r="7" spans="1:9" x14ac:dyDescent="0.3">
      <c r="A7" s="22" t="s">
        <v>1</v>
      </c>
    </row>
    <row r="8" spans="1:9" x14ac:dyDescent="0.3">
      <c r="A8">
        <v>1</v>
      </c>
      <c r="B8" t="s">
        <v>12</v>
      </c>
      <c r="E8" t="s">
        <v>27</v>
      </c>
    </row>
    <row r="9" spans="1:9" x14ac:dyDescent="0.3">
      <c r="A9">
        <v>2</v>
      </c>
      <c r="B9" t="s">
        <v>10</v>
      </c>
      <c r="E9" t="s">
        <v>27</v>
      </c>
    </row>
    <row r="10" spans="1:9" x14ac:dyDescent="0.3">
      <c r="A10">
        <v>3</v>
      </c>
      <c r="B10" t="s">
        <v>11</v>
      </c>
      <c r="E10" t="s">
        <v>28</v>
      </c>
    </row>
    <row r="11" spans="1:9" x14ac:dyDescent="0.3">
      <c r="A11">
        <v>4</v>
      </c>
      <c r="B11" t="s">
        <v>13</v>
      </c>
      <c r="E11" t="s">
        <v>28</v>
      </c>
    </row>
    <row r="12" spans="1:9" x14ac:dyDescent="0.3">
      <c r="A12">
        <v>5</v>
      </c>
      <c r="B12" t="s">
        <v>14</v>
      </c>
      <c r="E12" t="s">
        <v>27</v>
      </c>
    </row>
    <row r="14" spans="1:9" x14ac:dyDescent="0.3">
      <c r="A14" s="22" t="s">
        <v>15</v>
      </c>
    </row>
    <row r="15" spans="1:9" x14ac:dyDescent="0.3">
      <c r="A15" s="2" t="s">
        <v>17</v>
      </c>
      <c r="B15" s="3" t="s">
        <v>29</v>
      </c>
      <c r="C15" s="3" t="s">
        <v>30</v>
      </c>
      <c r="D15" s="3" t="s">
        <v>31</v>
      </c>
      <c r="E15" s="3" t="s">
        <v>32</v>
      </c>
      <c r="F15" s="4" t="s">
        <v>33</v>
      </c>
    </row>
    <row r="16" spans="1:9" x14ac:dyDescent="0.3">
      <c r="A16" s="5" t="s">
        <v>16</v>
      </c>
      <c r="B16" s="6" t="s">
        <v>18</v>
      </c>
      <c r="C16" s="6" t="s">
        <v>18</v>
      </c>
      <c r="D16" s="6" t="s">
        <v>19</v>
      </c>
      <c r="E16" s="6" t="s">
        <v>20</v>
      </c>
      <c r="F16" s="7" t="s">
        <v>18</v>
      </c>
    </row>
    <row r="17" spans="1:6" x14ac:dyDescent="0.3">
      <c r="A17" s="5" t="s">
        <v>24</v>
      </c>
      <c r="B17" s="6" t="s">
        <v>18</v>
      </c>
      <c r="C17" s="6" t="s">
        <v>19</v>
      </c>
      <c r="D17" s="6" t="s">
        <v>19</v>
      </c>
      <c r="E17" s="6" t="s">
        <v>20</v>
      </c>
      <c r="F17" s="7" t="s">
        <v>19</v>
      </c>
    </row>
    <row r="18" spans="1:6" x14ac:dyDescent="0.3">
      <c r="A18" s="8" t="s">
        <v>25</v>
      </c>
      <c r="B18" s="9" t="s">
        <v>18</v>
      </c>
      <c r="C18" s="9" t="s">
        <v>19</v>
      </c>
      <c r="D18" s="9" t="s">
        <v>18</v>
      </c>
      <c r="E18" s="9" t="s">
        <v>19</v>
      </c>
      <c r="F18" s="10" t="s">
        <v>19</v>
      </c>
    </row>
    <row r="19" spans="1:6" x14ac:dyDescent="0.3">
      <c r="F19" s="42" t="s">
        <v>61</v>
      </c>
    </row>
    <row r="20" spans="1:6" x14ac:dyDescent="0.3">
      <c r="A20" s="2" t="s">
        <v>26</v>
      </c>
      <c r="B20" s="3" t="s">
        <v>29</v>
      </c>
      <c r="C20" s="3" t="s">
        <v>30</v>
      </c>
      <c r="D20" s="3" t="s">
        <v>31</v>
      </c>
      <c r="E20" s="3" t="s">
        <v>32</v>
      </c>
      <c r="F20" s="4" t="s">
        <v>33</v>
      </c>
    </row>
    <row r="21" spans="1:6" x14ac:dyDescent="0.3">
      <c r="A21" s="5" t="s">
        <v>16</v>
      </c>
      <c r="B21" s="6" t="s">
        <v>19</v>
      </c>
      <c r="C21" s="6" t="s">
        <v>20</v>
      </c>
      <c r="D21" s="6" t="s">
        <v>19</v>
      </c>
      <c r="E21" s="6" t="s">
        <v>19</v>
      </c>
      <c r="F21" s="7" t="s">
        <v>20</v>
      </c>
    </row>
    <row r="22" spans="1:6" x14ac:dyDescent="0.3">
      <c r="A22" s="5" t="s">
        <v>24</v>
      </c>
      <c r="B22" t="s">
        <v>20</v>
      </c>
      <c r="C22" t="s">
        <v>20</v>
      </c>
      <c r="D22" t="s">
        <v>20</v>
      </c>
      <c r="E22" s="6" t="s">
        <v>19</v>
      </c>
      <c r="F22" s="7" t="s">
        <v>20</v>
      </c>
    </row>
    <row r="23" spans="1:6" x14ac:dyDescent="0.3">
      <c r="A23" s="8" t="s">
        <v>25</v>
      </c>
      <c r="B23" s="9" t="s">
        <v>18</v>
      </c>
      <c r="C23" s="9" t="s">
        <v>20</v>
      </c>
      <c r="D23" s="9" t="s">
        <v>18</v>
      </c>
      <c r="E23" s="9" t="s">
        <v>18</v>
      </c>
      <c r="F23" s="10" t="s">
        <v>20</v>
      </c>
    </row>
    <row r="25" spans="1:6" x14ac:dyDescent="0.3">
      <c r="A25" s="2" t="s">
        <v>34</v>
      </c>
      <c r="B25" s="3" t="s">
        <v>29</v>
      </c>
      <c r="C25" s="3" t="s">
        <v>30</v>
      </c>
      <c r="D25" s="3" t="s">
        <v>31</v>
      </c>
      <c r="E25" s="3" t="s">
        <v>32</v>
      </c>
      <c r="F25" s="4" t="s">
        <v>33</v>
      </c>
    </row>
    <row r="26" spans="1:6" x14ac:dyDescent="0.3">
      <c r="A26" s="5" t="s">
        <v>16</v>
      </c>
      <c r="B26" s="6" t="s">
        <v>18</v>
      </c>
      <c r="C26" s="6" t="s">
        <v>18</v>
      </c>
      <c r="D26" s="6" t="s">
        <v>20</v>
      </c>
      <c r="E26" s="6" t="s">
        <v>19</v>
      </c>
      <c r="F26" s="7" t="s">
        <v>18</v>
      </c>
    </row>
    <row r="27" spans="1:6" x14ac:dyDescent="0.3">
      <c r="A27" s="5" t="s">
        <v>24</v>
      </c>
      <c r="B27" s="6" t="s">
        <v>19</v>
      </c>
      <c r="C27" s="6" t="s">
        <v>19</v>
      </c>
      <c r="D27" s="6" t="s">
        <v>20</v>
      </c>
      <c r="E27" s="6" t="s">
        <v>20</v>
      </c>
      <c r="F27" s="7" t="s">
        <v>18</v>
      </c>
    </row>
    <row r="28" spans="1:6" x14ac:dyDescent="0.3">
      <c r="A28" s="8" t="s">
        <v>25</v>
      </c>
      <c r="B28" s="9" t="s">
        <v>20</v>
      </c>
      <c r="C28" s="9" t="s">
        <v>18</v>
      </c>
      <c r="D28" s="9" t="s">
        <v>19</v>
      </c>
      <c r="E28" s="9" t="s">
        <v>20</v>
      </c>
      <c r="F28" s="10" t="s">
        <v>18</v>
      </c>
    </row>
    <row r="30" spans="1:6" x14ac:dyDescent="0.3">
      <c r="A30" s="2" t="s">
        <v>35</v>
      </c>
      <c r="B30" s="3" t="s">
        <v>29</v>
      </c>
      <c r="C30" s="3" t="s">
        <v>30</v>
      </c>
      <c r="D30" s="3" t="s">
        <v>31</v>
      </c>
      <c r="E30" s="3" t="s">
        <v>32</v>
      </c>
      <c r="F30" s="4" t="s">
        <v>33</v>
      </c>
    </row>
    <row r="31" spans="1:6" x14ac:dyDescent="0.3">
      <c r="A31" s="5" t="s">
        <v>16</v>
      </c>
      <c r="B31" s="6" t="s">
        <v>18</v>
      </c>
      <c r="C31" s="6" t="s">
        <v>19</v>
      </c>
      <c r="D31" s="6" t="s">
        <v>19</v>
      </c>
      <c r="E31" s="6" t="s">
        <v>20</v>
      </c>
      <c r="F31" s="7" t="s">
        <v>19</v>
      </c>
    </row>
    <row r="32" spans="1:6" x14ac:dyDescent="0.3">
      <c r="A32" s="5" t="s">
        <v>24</v>
      </c>
      <c r="B32" s="6" t="s">
        <v>18</v>
      </c>
      <c r="C32" s="6" t="s">
        <v>18</v>
      </c>
      <c r="D32" s="6" t="s">
        <v>20</v>
      </c>
      <c r="E32" s="6" t="s">
        <v>20</v>
      </c>
      <c r="F32" s="7" t="s">
        <v>19</v>
      </c>
    </row>
    <row r="33" spans="1:16" x14ac:dyDescent="0.3">
      <c r="A33" s="8" t="s">
        <v>25</v>
      </c>
      <c r="B33" s="9" t="s">
        <v>18</v>
      </c>
      <c r="C33" s="9" t="s">
        <v>18</v>
      </c>
      <c r="D33" s="9" t="s">
        <v>20</v>
      </c>
      <c r="E33" s="9" t="s">
        <v>20</v>
      </c>
      <c r="F33" s="10" t="s">
        <v>18</v>
      </c>
    </row>
    <row r="36" spans="1:16" x14ac:dyDescent="0.3">
      <c r="A36" s="25" t="s">
        <v>43</v>
      </c>
    </row>
    <row r="37" spans="1:16" x14ac:dyDescent="0.3">
      <c r="B37" s="44" t="s">
        <v>12</v>
      </c>
      <c r="C37" s="44"/>
      <c r="D37" s="44"/>
      <c r="E37" s="44" t="s">
        <v>10</v>
      </c>
      <c r="F37" s="44"/>
      <c r="G37" s="44"/>
      <c r="H37" s="44" t="s">
        <v>37</v>
      </c>
      <c r="I37" s="44"/>
      <c r="J37" s="44"/>
      <c r="K37" s="44" t="s">
        <v>38</v>
      </c>
      <c r="L37" s="44"/>
      <c r="M37" s="44"/>
      <c r="N37" s="44" t="s">
        <v>14</v>
      </c>
      <c r="O37" s="44"/>
      <c r="P37" s="44"/>
    </row>
    <row r="38" spans="1:16" ht="15" thickBot="1" x14ac:dyDescent="0.35">
      <c r="B38" s="49" t="s">
        <v>36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1:16" ht="15" thickBot="1" x14ac:dyDescent="0.35">
      <c r="A39" t="s">
        <v>6</v>
      </c>
      <c r="B39" s="46" t="s">
        <v>18</v>
      </c>
      <c r="C39" s="47"/>
      <c r="D39" s="48"/>
      <c r="E39" s="46" t="s">
        <v>18</v>
      </c>
      <c r="F39" s="47"/>
      <c r="G39" s="48"/>
      <c r="H39" s="46" t="s">
        <v>19</v>
      </c>
      <c r="I39" s="47"/>
      <c r="J39" s="48"/>
      <c r="K39" s="46" t="s">
        <v>20</v>
      </c>
      <c r="L39" s="47"/>
      <c r="M39" s="48"/>
      <c r="N39" s="46" t="s">
        <v>18</v>
      </c>
      <c r="O39" s="47"/>
      <c r="P39" s="48"/>
    </row>
    <row r="40" spans="1:16" ht="15" thickBot="1" x14ac:dyDescent="0.35">
      <c r="A40" t="s">
        <v>7</v>
      </c>
      <c r="B40" s="46" t="s">
        <v>19</v>
      </c>
      <c r="C40" s="47"/>
      <c r="D40" s="48"/>
      <c r="E40" s="46" t="s">
        <v>20</v>
      </c>
      <c r="F40" s="47"/>
      <c r="G40" s="48"/>
      <c r="H40" s="46" t="s">
        <v>19</v>
      </c>
      <c r="I40" s="47"/>
      <c r="J40" s="48"/>
      <c r="K40" s="46" t="s">
        <v>19</v>
      </c>
      <c r="L40" s="47"/>
      <c r="M40" s="48"/>
      <c r="N40" s="46" t="s">
        <v>20</v>
      </c>
      <c r="O40" s="47"/>
      <c r="P40" s="48"/>
    </row>
    <row r="41" spans="1:16" ht="15" thickBot="1" x14ac:dyDescent="0.35">
      <c r="A41" t="s">
        <v>8</v>
      </c>
      <c r="B41" s="46" t="s">
        <v>18</v>
      </c>
      <c r="C41" s="47"/>
      <c r="D41" s="48"/>
      <c r="E41" s="46" t="s">
        <v>18</v>
      </c>
      <c r="F41" s="47"/>
      <c r="G41" s="48"/>
      <c r="H41" s="46" t="s">
        <v>20</v>
      </c>
      <c r="I41" s="47"/>
      <c r="J41" s="48"/>
      <c r="K41" s="46" t="s">
        <v>19</v>
      </c>
      <c r="L41" s="47"/>
      <c r="M41" s="48"/>
      <c r="N41" s="46" t="s">
        <v>18</v>
      </c>
      <c r="O41" s="47"/>
      <c r="P41" s="48"/>
    </row>
    <row r="42" spans="1:16" ht="15" thickBot="1" x14ac:dyDescent="0.35">
      <c r="A42" t="s">
        <v>9</v>
      </c>
      <c r="B42" s="46" t="s">
        <v>18</v>
      </c>
      <c r="C42" s="47"/>
      <c r="D42" s="48"/>
      <c r="E42" s="46" t="s">
        <v>19</v>
      </c>
      <c r="F42" s="47"/>
      <c r="G42" s="48"/>
      <c r="H42" s="46" t="s">
        <v>19</v>
      </c>
      <c r="I42" s="47"/>
      <c r="J42" s="48"/>
      <c r="K42" s="46" t="s">
        <v>20</v>
      </c>
      <c r="L42" s="47"/>
      <c r="M42" s="48"/>
      <c r="N42" s="46" t="s">
        <v>19</v>
      </c>
      <c r="O42" s="47"/>
      <c r="P42" s="48"/>
    </row>
    <row r="43" spans="1:16" ht="15" thickBot="1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" thickBot="1" x14ac:dyDescent="0.35">
      <c r="A44" t="s">
        <v>6</v>
      </c>
      <c r="B44" s="18">
        <v>7</v>
      </c>
      <c r="C44" s="19">
        <v>8</v>
      </c>
      <c r="D44" s="20">
        <v>9</v>
      </c>
      <c r="E44" s="18">
        <v>7</v>
      </c>
      <c r="F44" s="19">
        <v>8</v>
      </c>
      <c r="G44" s="20">
        <v>9</v>
      </c>
      <c r="H44" s="12">
        <v>3</v>
      </c>
      <c r="I44" s="13">
        <v>5</v>
      </c>
      <c r="J44" s="14">
        <v>7</v>
      </c>
      <c r="K44" s="15">
        <v>1</v>
      </c>
      <c r="L44" s="16">
        <v>2</v>
      </c>
      <c r="M44" s="17">
        <v>3</v>
      </c>
      <c r="N44" s="18">
        <v>7</v>
      </c>
      <c r="O44" s="19">
        <v>8</v>
      </c>
      <c r="P44" s="20">
        <v>9</v>
      </c>
    </row>
    <row r="45" spans="1:16" ht="15" thickBot="1" x14ac:dyDescent="0.35">
      <c r="A45" t="s">
        <v>7</v>
      </c>
      <c r="B45" s="12">
        <v>3</v>
      </c>
      <c r="C45" s="13">
        <v>5</v>
      </c>
      <c r="D45" s="14">
        <v>7</v>
      </c>
      <c r="E45" s="15">
        <v>1</v>
      </c>
      <c r="F45" s="16">
        <v>2</v>
      </c>
      <c r="G45" s="17">
        <v>3</v>
      </c>
      <c r="H45" s="12">
        <v>3</v>
      </c>
      <c r="I45" s="13">
        <v>5</v>
      </c>
      <c r="J45" s="14">
        <v>7</v>
      </c>
      <c r="K45" s="12">
        <v>3</v>
      </c>
      <c r="L45" s="13">
        <v>5</v>
      </c>
      <c r="M45" s="14">
        <v>7</v>
      </c>
      <c r="N45" s="15">
        <v>1</v>
      </c>
      <c r="O45" s="16">
        <v>2</v>
      </c>
      <c r="P45" s="17">
        <v>3</v>
      </c>
    </row>
    <row r="46" spans="1:16" ht="15" thickBot="1" x14ac:dyDescent="0.35">
      <c r="A46" t="s">
        <v>8</v>
      </c>
      <c r="B46" s="18">
        <v>7</v>
      </c>
      <c r="C46" s="19">
        <v>8</v>
      </c>
      <c r="D46" s="20">
        <v>9</v>
      </c>
      <c r="E46" s="18">
        <v>7</v>
      </c>
      <c r="F46" s="19">
        <v>8</v>
      </c>
      <c r="G46" s="20">
        <v>9</v>
      </c>
      <c r="H46" s="15">
        <v>1</v>
      </c>
      <c r="I46" s="16">
        <v>2</v>
      </c>
      <c r="J46" s="17">
        <v>3</v>
      </c>
      <c r="K46" s="12">
        <v>3</v>
      </c>
      <c r="L46" s="13">
        <v>5</v>
      </c>
      <c r="M46" s="14">
        <v>7</v>
      </c>
      <c r="N46" s="18">
        <v>7</v>
      </c>
      <c r="O46" s="19">
        <v>8</v>
      </c>
      <c r="P46" s="20">
        <v>9</v>
      </c>
    </row>
    <row r="47" spans="1:16" ht="15" thickBot="1" x14ac:dyDescent="0.35">
      <c r="A47" t="s">
        <v>9</v>
      </c>
      <c r="B47" s="18">
        <v>7</v>
      </c>
      <c r="C47" s="19">
        <v>8</v>
      </c>
      <c r="D47" s="20">
        <v>9</v>
      </c>
      <c r="E47" s="12">
        <v>3</v>
      </c>
      <c r="F47" s="13">
        <v>5</v>
      </c>
      <c r="G47" s="14">
        <v>7</v>
      </c>
      <c r="H47" s="12">
        <v>3</v>
      </c>
      <c r="I47" s="13">
        <v>5</v>
      </c>
      <c r="J47" s="14">
        <v>7</v>
      </c>
      <c r="K47" s="15">
        <v>1</v>
      </c>
      <c r="L47" s="16">
        <v>2</v>
      </c>
      <c r="M47" s="17">
        <v>3</v>
      </c>
      <c r="N47" s="12">
        <v>3</v>
      </c>
      <c r="O47" s="13">
        <v>5</v>
      </c>
      <c r="P47" s="14">
        <v>7</v>
      </c>
    </row>
    <row r="50" spans="1:16" x14ac:dyDescent="0.3">
      <c r="B50" s="44" t="s">
        <v>12</v>
      </c>
      <c r="C50" s="44"/>
      <c r="D50" s="44"/>
      <c r="E50" s="44" t="s">
        <v>10</v>
      </c>
      <c r="F50" s="44"/>
      <c r="G50" s="44"/>
      <c r="H50" s="44" t="s">
        <v>37</v>
      </c>
      <c r="I50" s="44"/>
      <c r="J50" s="44"/>
      <c r="K50" s="44" t="s">
        <v>38</v>
      </c>
      <c r="L50" s="44"/>
      <c r="M50" s="44"/>
      <c r="N50" s="44" t="s">
        <v>14</v>
      </c>
      <c r="O50" s="44"/>
      <c r="P50" s="44"/>
    </row>
    <row r="51" spans="1:16" ht="15" thickBot="1" x14ac:dyDescent="0.35">
      <c r="B51" s="49" t="s">
        <v>39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5" thickBot="1" x14ac:dyDescent="0.35">
      <c r="A52" t="s">
        <v>6</v>
      </c>
      <c r="B52" s="46" t="s">
        <v>18</v>
      </c>
      <c r="C52" s="47"/>
      <c r="D52" s="48"/>
      <c r="E52" s="46" t="s">
        <v>19</v>
      </c>
      <c r="F52" s="47"/>
      <c r="G52" s="48"/>
      <c r="H52" s="46" t="s">
        <v>19</v>
      </c>
      <c r="I52" s="47"/>
      <c r="J52" s="48"/>
      <c r="K52" s="46" t="s">
        <v>20</v>
      </c>
      <c r="L52" s="47"/>
      <c r="M52" s="48"/>
      <c r="N52" s="46" t="s">
        <v>19</v>
      </c>
      <c r="O52" s="47"/>
      <c r="P52" s="48"/>
    </row>
    <row r="53" spans="1:16" ht="15" thickBot="1" x14ac:dyDescent="0.35">
      <c r="A53" t="s">
        <v>7</v>
      </c>
      <c r="B53" s="46" t="s">
        <v>20</v>
      </c>
      <c r="C53" s="47"/>
      <c r="D53" s="48"/>
      <c r="E53" s="46" t="s">
        <v>20</v>
      </c>
      <c r="F53" s="47"/>
      <c r="G53" s="48"/>
      <c r="H53" s="46" t="s">
        <v>20</v>
      </c>
      <c r="I53" s="47"/>
      <c r="J53" s="48"/>
      <c r="K53" s="46" t="s">
        <v>19</v>
      </c>
      <c r="L53" s="47"/>
      <c r="M53" s="48"/>
      <c r="N53" s="46" t="s">
        <v>20</v>
      </c>
      <c r="O53" s="47"/>
      <c r="P53" s="48"/>
    </row>
    <row r="54" spans="1:16" ht="15" thickBot="1" x14ac:dyDescent="0.35">
      <c r="A54" t="s">
        <v>8</v>
      </c>
      <c r="B54" s="46" t="s">
        <v>19</v>
      </c>
      <c r="C54" s="47"/>
      <c r="D54" s="48"/>
      <c r="E54" s="46" t="s">
        <v>19</v>
      </c>
      <c r="F54" s="47"/>
      <c r="G54" s="48"/>
      <c r="H54" s="46" t="s">
        <v>20</v>
      </c>
      <c r="I54" s="47"/>
      <c r="J54" s="48"/>
      <c r="K54" s="46" t="s">
        <v>20</v>
      </c>
      <c r="L54" s="47"/>
      <c r="M54" s="48"/>
      <c r="N54" s="46" t="s">
        <v>18</v>
      </c>
      <c r="O54" s="47"/>
      <c r="P54" s="48"/>
    </row>
    <row r="55" spans="1:16" ht="15" thickBot="1" x14ac:dyDescent="0.35">
      <c r="A55" t="s">
        <v>9</v>
      </c>
      <c r="B55" s="46" t="s">
        <v>18</v>
      </c>
      <c r="C55" s="47"/>
      <c r="D55" s="48"/>
      <c r="E55" s="46" t="s">
        <v>18</v>
      </c>
      <c r="F55" s="47"/>
      <c r="G55" s="48"/>
      <c r="H55" s="46" t="s">
        <v>20</v>
      </c>
      <c r="I55" s="47"/>
      <c r="J55" s="48"/>
      <c r="K55" s="46" t="s">
        <v>20</v>
      </c>
      <c r="L55" s="47"/>
      <c r="M55" s="48"/>
      <c r="N55" s="46" t="s">
        <v>19</v>
      </c>
      <c r="O55" s="47"/>
      <c r="P55" s="48"/>
    </row>
    <row r="56" spans="1:16" ht="15" thickBot="1" x14ac:dyDescent="0.3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" thickBot="1" x14ac:dyDescent="0.35">
      <c r="A57" t="s">
        <v>6</v>
      </c>
      <c r="B57" s="18">
        <v>7</v>
      </c>
      <c r="C57" s="19">
        <v>8</v>
      </c>
      <c r="D57" s="20">
        <v>9</v>
      </c>
      <c r="E57" s="12">
        <v>3</v>
      </c>
      <c r="F57" s="13">
        <v>5</v>
      </c>
      <c r="G57" s="14">
        <v>7</v>
      </c>
      <c r="H57" s="12">
        <v>3</v>
      </c>
      <c r="I57" s="13">
        <v>5</v>
      </c>
      <c r="J57" s="14">
        <v>7</v>
      </c>
      <c r="K57" s="15">
        <v>1</v>
      </c>
      <c r="L57" s="16">
        <v>2</v>
      </c>
      <c r="M57" s="17">
        <v>3</v>
      </c>
      <c r="N57" s="12">
        <v>3</v>
      </c>
      <c r="O57" s="13">
        <v>5</v>
      </c>
      <c r="P57" s="14">
        <v>7</v>
      </c>
    </row>
    <row r="58" spans="1:16" ht="15" thickBot="1" x14ac:dyDescent="0.35">
      <c r="A58" t="s">
        <v>7</v>
      </c>
      <c r="B58" s="15">
        <v>1</v>
      </c>
      <c r="C58" s="16">
        <v>2</v>
      </c>
      <c r="D58" s="17">
        <v>3</v>
      </c>
      <c r="E58" s="15">
        <v>1</v>
      </c>
      <c r="F58" s="16">
        <v>2</v>
      </c>
      <c r="G58" s="17">
        <v>3</v>
      </c>
      <c r="H58" s="15">
        <v>1</v>
      </c>
      <c r="I58" s="16">
        <v>2</v>
      </c>
      <c r="J58" s="17">
        <v>3</v>
      </c>
      <c r="K58" s="12">
        <v>5</v>
      </c>
      <c r="L58" s="13">
        <v>7</v>
      </c>
      <c r="M58" s="14">
        <v>9</v>
      </c>
      <c r="N58" s="15">
        <v>1</v>
      </c>
      <c r="O58" s="16">
        <v>2</v>
      </c>
      <c r="P58" s="17">
        <v>3</v>
      </c>
    </row>
    <row r="59" spans="1:16" ht="15" thickBot="1" x14ac:dyDescent="0.35">
      <c r="A59" t="s">
        <v>8</v>
      </c>
      <c r="B59" s="12">
        <v>3</v>
      </c>
      <c r="C59" s="13">
        <v>5</v>
      </c>
      <c r="D59" s="14">
        <v>7</v>
      </c>
      <c r="E59" s="12">
        <v>3</v>
      </c>
      <c r="F59" s="13">
        <v>5</v>
      </c>
      <c r="G59" s="14">
        <v>7</v>
      </c>
      <c r="H59" s="15">
        <v>1</v>
      </c>
      <c r="I59" s="16">
        <v>2</v>
      </c>
      <c r="J59" s="17">
        <v>3</v>
      </c>
      <c r="K59" s="15">
        <v>1</v>
      </c>
      <c r="L59" s="16">
        <v>2</v>
      </c>
      <c r="M59" s="17">
        <v>3</v>
      </c>
      <c r="N59" s="18">
        <v>7</v>
      </c>
      <c r="O59" s="19">
        <v>8</v>
      </c>
      <c r="P59" s="20">
        <v>9</v>
      </c>
    </row>
    <row r="60" spans="1:16" ht="15" thickBot="1" x14ac:dyDescent="0.35">
      <c r="A60" t="s">
        <v>9</v>
      </c>
      <c r="B60" s="18">
        <v>7</v>
      </c>
      <c r="C60" s="19">
        <v>8</v>
      </c>
      <c r="D60" s="20">
        <v>9</v>
      </c>
      <c r="E60" s="18">
        <v>7</v>
      </c>
      <c r="F60" s="19">
        <v>8</v>
      </c>
      <c r="G60" s="20">
        <v>9</v>
      </c>
      <c r="H60" s="15">
        <v>1</v>
      </c>
      <c r="I60" s="16">
        <v>2</v>
      </c>
      <c r="J60" s="17">
        <v>3</v>
      </c>
      <c r="K60" s="15">
        <v>1</v>
      </c>
      <c r="L60" s="16">
        <v>2</v>
      </c>
      <c r="M60" s="17">
        <v>3</v>
      </c>
      <c r="N60" s="12">
        <v>3</v>
      </c>
      <c r="O60" s="13">
        <v>5</v>
      </c>
      <c r="P60" s="14">
        <v>7</v>
      </c>
    </row>
    <row r="63" spans="1:16" x14ac:dyDescent="0.3">
      <c r="B63" s="44" t="s">
        <v>12</v>
      </c>
      <c r="C63" s="44"/>
      <c r="D63" s="44"/>
      <c r="E63" s="44" t="s">
        <v>10</v>
      </c>
      <c r="F63" s="44"/>
      <c r="G63" s="44"/>
      <c r="H63" s="44" t="s">
        <v>37</v>
      </c>
      <c r="I63" s="44"/>
      <c r="J63" s="44"/>
      <c r="K63" s="44" t="s">
        <v>38</v>
      </c>
      <c r="L63" s="44"/>
      <c r="M63" s="44"/>
      <c r="N63" s="44" t="s">
        <v>14</v>
      </c>
      <c r="O63" s="44"/>
      <c r="P63" s="44"/>
    </row>
    <row r="64" spans="1:16" ht="15" thickBot="1" x14ac:dyDescent="0.35">
      <c r="B64" s="49" t="s">
        <v>40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</row>
    <row r="65" spans="1:22" ht="15" thickBot="1" x14ac:dyDescent="0.35">
      <c r="A65" t="s">
        <v>6</v>
      </c>
      <c r="B65" s="46" t="s">
        <v>18</v>
      </c>
      <c r="C65" s="47"/>
      <c r="D65" s="48"/>
      <c r="E65" s="46" t="s">
        <v>19</v>
      </c>
      <c r="F65" s="47"/>
      <c r="G65" s="48"/>
      <c r="H65" s="46" t="s">
        <v>41</v>
      </c>
      <c r="I65" s="47"/>
      <c r="J65" s="48"/>
      <c r="K65" s="46" t="s">
        <v>19</v>
      </c>
      <c r="L65" s="47"/>
      <c r="M65" s="48"/>
      <c r="N65" s="46" t="s">
        <v>19</v>
      </c>
      <c r="O65" s="47"/>
      <c r="P65" s="48"/>
    </row>
    <row r="66" spans="1:22" ht="15" thickBot="1" x14ac:dyDescent="0.35">
      <c r="A66" t="s">
        <v>7</v>
      </c>
      <c r="B66" s="46" t="s">
        <v>18</v>
      </c>
      <c r="C66" s="47"/>
      <c r="D66" s="48"/>
      <c r="E66" s="46" t="s">
        <v>20</v>
      </c>
      <c r="F66" s="47"/>
      <c r="G66" s="48"/>
      <c r="H66" s="46" t="s">
        <v>18</v>
      </c>
      <c r="I66" s="47"/>
      <c r="J66" s="48"/>
      <c r="K66" s="46" t="s">
        <v>18</v>
      </c>
      <c r="L66" s="47"/>
      <c r="M66" s="48"/>
      <c r="N66" s="46" t="s">
        <v>20</v>
      </c>
      <c r="O66" s="47"/>
      <c r="P66" s="48"/>
    </row>
    <row r="67" spans="1:22" ht="15" thickBot="1" x14ac:dyDescent="0.35">
      <c r="A67" t="s">
        <v>8</v>
      </c>
      <c r="B67" s="46" t="s">
        <v>20</v>
      </c>
      <c r="C67" s="47"/>
      <c r="D67" s="48"/>
      <c r="E67" s="46" t="s">
        <v>18</v>
      </c>
      <c r="F67" s="47"/>
      <c r="G67" s="48"/>
      <c r="H67" s="46" t="s">
        <v>19</v>
      </c>
      <c r="I67" s="47"/>
      <c r="J67" s="48"/>
      <c r="K67" s="46" t="s">
        <v>20</v>
      </c>
      <c r="L67" s="47"/>
      <c r="M67" s="48"/>
      <c r="N67" s="46" t="s">
        <v>18</v>
      </c>
      <c r="O67" s="47"/>
      <c r="P67" s="48"/>
    </row>
    <row r="68" spans="1:22" ht="15" thickBot="1" x14ac:dyDescent="0.35">
      <c r="A68" t="s">
        <v>9</v>
      </c>
      <c r="B68" s="46" t="s">
        <v>18</v>
      </c>
      <c r="C68" s="47"/>
      <c r="D68" s="48"/>
      <c r="E68" s="46" t="s">
        <v>18</v>
      </c>
      <c r="F68" s="47"/>
      <c r="G68" s="48"/>
      <c r="H68" s="46" t="s">
        <v>20</v>
      </c>
      <c r="I68" s="47"/>
      <c r="J68" s="48"/>
      <c r="K68" s="46" t="s">
        <v>20</v>
      </c>
      <c r="L68" s="47"/>
      <c r="M68" s="48"/>
      <c r="N68" s="46" t="s">
        <v>18</v>
      </c>
      <c r="O68" s="47"/>
      <c r="P68" s="48"/>
    </row>
    <row r="69" spans="1:22" ht="15" thickBot="1" x14ac:dyDescent="0.3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22" ht="15" thickBot="1" x14ac:dyDescent="0.35">
      <c r="A70" t="s">
        <v>6</v>
      </c>
      <c r="B70" s="18">
        <v>7</v>
      </c>
      <c r="C70" s="19">
        <v>8</v>
      </c>
      <c r="D70" s="20">
        <v>9</v>
      </c>
      <c r="E70" s="12">
        <v>3</v>
      </c>
      <c r="F70" s="13">
        <v>5</v>
      </c>
      <c r="G70" s="14">
        <v>7</v>
      </c>
      <c r="H70" s="18">
        <v>7</v>
      </c>
      <c r="I70" s="19">
        <v>8</v>
      </c>
      <c r="J70" s="20">
        <v>9</v>
      </c>
      <c r="K70" s="12">
        <v>3</v>
      </c>
      <c r="L70" s="13">
        <v>5</v>
      </c>
      <c r="M70" s="14">
        <v>7</v>
      </c>
      <c r="N70" s="12">
        <v>3</v>
      </c>
      <c r="O70" s="13">
        <v>5</v>
      </c>
      <c r="P70" s="14">
        <v>7</v>
      </c>
    </row>
    <row r="71" spans="1:22" ht="15" thickBot="1" x14ac:dyDescent="0.35">
      <c r="A71" t="s">
        <v>7</v>
      </c>
      <c r="B71" s="18">
        <v>7</v>
      </c>
      <c r="C71" s="19">
        <v>8</v>
      </c>
      <c r="D71" s="20">
        <v>9</v>
      </c>
      <c r="E71" s="15">
        <v>1</v>
      </c>
      <c r="F71" s="16">
        <v>2</v>
      </c>
      <c r="G71" s="17">
        <v>3</v>
      </c>
      <c r="H71" s="18">
        <v>7</v>
      </c>
      <c r="I71" s="19">
        <v>8</v>
      </c>
      <c r="J71" s="20">
        <v>9</v>
      </c>
      <c r="K71" s="18">
        <v>7</v>
      </c>
      <c r="L71" s="19">
        <v>8</v>
      </c>
      <c r="M71" s="20">
        <v>9</v>
      </c>
      <c r="N71" s="15">
        <v>1</v>
      </c>
      <c r="O71" s="16">
        <v>2</v>
      </c>
      <c r="P71" s="17">
        <v>3</v>
      </c>
    </row>
    <row r="72" spans="1:22" ht="15" thickBot="1" x14ac:dyDescent="0.35">
      <c r="A72" t="s">
        <v>8</v>
      </c>
      <c r="B72" s="15">
        <v>1</v>
      </c>
      <c r="C72" s="16">
        <v>2</v>
      </c>
      <c r="D72" s="17">
        <v>3</v>
      </c>
      <c r="E72" s="18">
        <v>7</v>
      </c>
      <c r="F72" s="19">
        <v>8</v>
      </c>
      <c r="G72" s="20">
        <v>9</v>
      </c>
      <c r="H72" s="12">
        <v>3</v>
      </c>
      <c r="I72" s="13">
        <v>5</v>
      </c>
      <c r="J72" s="14">
        <v>7</v>
      </c>
      <c r="K72" s="15">
        <v>1</v>
      </c>
      <c r="L72" s="16">
        <v>2</v>
      </c>
      <c r="M72" s="17">
        <v>3</v>
      </c>
      <c r="N72" s="18">
        <v>7</v>
      </c>
      <c r="O72" s="19">
        <v>8</v>
      </c>
      <c r="P72" s="20">
        <v>9</v>
      </c>
    </row>
    <row r="73" spans="1:22" ht="15" thickBot="1" x14ac:dyDescent="0.35">
      <c r="A73" t="s">
        <v>9</v>
      </c>
      <c r="B73" s="18">
        <v>7</v>
      </c>
      <c r="C73" s="19">
        <v>8</v>
      </c>
      <c r="D73" s="20">
        <v>9</v>
      </c>
      <c r="E73" s="18">
        <v>7</v>
      </c>
      <c r="F73" s="19">
        <v>8</v>
      </c>
      <c r="G73" s="20">
        <v>9</v>
      </c>
      <c r="H73" s="15">
        <v>1</v>
      </c>
      <c r="I73" s="16">
        <v>1</v>
      </c>
      <c r="J73" s="17">
        <v>3</v>
      </c>
      <c r="K73" s="15">
        <v>1</v>
      </c>
      <c r="L73" s="16">
        <v>2</v>
      </c>
      <c r="M73" s="17">
        <v>3</v>
      </c>
      <c r="N73" s="18">
        <v>7</v>
      </c>
      <c r="O73" s="19">
        <v>8</v>
      </c>
      <c r="P73" s="20">
        <v>9</v>
      </c>
    </row>
    <row r="76" spans="1:22" x14ac:dyDescent="0.3">
      <c r="A76" s="25" t="s">
        <v>44</v>
      </c>
    </row>
    <row r="77" spans="1:22" ht="15" thickBot="1" x14ac:dyDescent="0.35">
      <c r="A77" s="23"/>
      <c r="B77" s="44" t="s">
        <v>12</v>
      </c>
      <c r="C77" s="44"/>
      <c r="D77" s="44"/>
      <c r="E77" s="44" t="s">
        <v>10</v>
      </c>
      <c r="F77" s="44"/>
      <c r="G77" s="44"/>
      <c r="H77" s="44" t="s">
        <v>37</v>
      </c>
      <c r="I77" s="44"/>
      <c r="J77" s="44"/>
      <c r="K77" s="44" t="s">
        <v>38</v>
      </c>
      <c r="L77" s="44"/>
      <c r="M77" s="44"/>
      <c r="N77" s="44" t="s">
        <v>14</v>
      </c>
      <c r="O77" s="44"/>
      <c r="P77" s="44"/>
    </row>
    <row r="78" spans="1:22" ht="15" thickBot="1" x14ac:dyDescent="0.35">
      <c r="A78" s="26" t="s">
        <v>42</v>
      </c>
      <c r="B78" s="27">
        <v>3</v>
      </c>
      <c r="C78" s="28">
        <v>5</v>
      </c>
      <c r="D78" s="29">
        <v>7</v>
      </c>
      <c r="E78" s="30">
        <v>7</v>
      </c>
      <c r="F78" s="31">
        <v>8</v>
      </c>
      <c r="G78" s="32">
        <v>9</v>
      </c>
      <c r="H78" s="30">
        <v>7</v>
      </c>
      <c r="I78" s="31">
        <v>8</v>
      </c>
      <c r="J78" s="32">
        <v>9</v>
      </c>
      <c r="K78" s="27">
        <v>3</v>
      </c>
      <c r="L78" s="28">
        <v>5</v>
      </c>
      <c r="M78" s="29">
        <v>7</v>
      </c>
      <c r="N78" s="30">
        <v>7</v>
      </c>
      <c r="O78" s="31">
        <v>8</v>
      </c>
      <c r="P78" s="32">
        <v>9</v>
      </c>
    </row>
    <row r="79" spans="1:22" ht="15" thickBot="1" x14ac:dyDescent="0.35">
      <c r="B79" s="45" t="s">
        <v>45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</row>
    <row r="80" spans="1:22" ht="15" thickBot="1" x14ac:dyDescent="0.35">
      <c r="A80" t="s">
        <v>6</v>
      </c>
      <c r="B80" s="18">
        <f>MIN($B44,$B57,$B70)</f>
        <v>7</v>
      </c>
      <c r="C80" s="19">
        <f>AVERAGE($C44,$C57,$C70)</f>
        <v>8</v>
      </c>
      <c r="D80" s="20">
        <f>MAX($D44,$D57,$D70)</f>
        <v>9</v>
      </c>
      <c r="E80" s="13">
        <f>MIN($E44,$E57,$E70)</f>
        <v>3</v>
      </c>
      <c r="F80" s="13">
        <f>AVERAGE($F44,$F57,$F70)</f>
        <v>6</v>
      </c>
      <c r="G80" s="14">
        <f>MAX($G44,$G57,$G70)</f>
        <v>9</v>
      </c>
      <c r="H80" s="19">
        <f>MIN($H44,$H57,$H70)</f>
        <v>3</v>
      </c>
      <c r="I80" s="19">
        <f>AVERAGE($I44,$I57,$I70)</f>
        <v>6</v>
      </c>
      <c r="J80" s="20">
        <f>MAX($J44,$J57,$J70)</f>
        <v>9</v>
      </c>
      <c r="K80" s="13">
        <f>MIN($K44,$K57,$K70)</f>
        <v>1</v>
      </c>
      <c r="L80" s="13">
        <f>AVERAGE($L44,$L57,$L70)</f>
        <v>3</v>
      </c>
      <c r="M80" s="14">
        <f>MAX($M44,$M57,$M70)</f>
        <v>7</v>
      </c>
      <c r="N80" s="13">
        <f>MIN($N44,$N57,$N70)</f>
        <v>3</v>
      </c>
      <c r="O80" s="13">
        <f>AVERAGE($O44,$O57,$O70)</f>
        <v>6</v>
      </c>
      <c r="P80" s="14">
        <f>MAX($P44,$P57,$P70)</f>
        <v>9</v>
      </c>
      <c r="R80" s="50" t="s">
        <v>63</v>
      </c>
      <c r="S80" s="50"/>
      <c r="T80" s="50"/>
      <c r="U80" s="50"/>
      <c r="V80" s="50"/>
    </row>
    <row r="81" spans="1:19" ht="15" thickBot="1" x14ac:dyDescent="0.35">
      <c r="A81" t="s">
        <v>7</v>
      </c>
      <c r="B81" s="18">
        <f>MIN($B45,$B58,$B71)</f>
        <v>1</v>
      </c>
      <c r="C81" s="19">
        <f>AVERAGE($C45,$C58,$C71)</f>
        <v>5</v>
      </c>
      <c r="D81" s="20">
        <f>MAX($D45,$D58,$D71)</f>
        <v>9</v>
      </c>
      <c r="E81" s="16">
        <f>MIN($E45,$E58,$E71)</f>
        <v>1</v>
      </c>
      <c r="F81" s="16">
        <f>AVERAGE($F45,$F58,$F71)</f>
        <v>2</v>
      </c>
      <c r="G81" s="17">
        <f>MAX($G45,$G58,$G71)</f>
        <v>3</v>
      </c>
      <c r="H81" s="19">
        <f>MIN($H45,$H58,$H71)</f>
        <v>1</v>
      </c>
      <c r="I81" s="19">
        <f>AVERAGE($I45,$I58,$I71)</f>
        <v>5</v>
      </c>
      <c r="J81" s="20">
        <f>MAX($J45,$J58,$J71)</f>
        <v>9</v>
      </c>
      <c r="K81" s="19">
        <f>MIN($K45,$K58,$K71)</f>
        <v>3</v>
      </c>
      <c r="L81" s="19">
        <f>AVERAGE($L45,$L58,$L71)</f>
        <v>6.666666666666667</v>
      </c>
      <c r="M81" s="20">
        <f>MAX($M45,$M58,$M71)</f>
        <v>9</v>
      </c>
      <c r="N81" s="16">
        <f>MIN($N45,$N58,$N71)</f>
        <v>1</v>
      </c>
      <c r="O81" s="16">
        <f>AVERAGE($O45,$O58,$O71)</f>
        <v>2</v>
      </c>
      <c r="P81" s="17">
        <f>MAX($P45,$P58,$P71)</f>
        <v>3</v>
      </c>
    </row>
    <row r="82" spans="1:19" ht="15" thickBot="1" x14ac:dyDescent="0.35">
      <c r="A82" t="s">
        <v>8</v>
      </c>
      <c r="B82" s="15">
        <f>MIN($B46,$B59,$B72)</f>
        <v>1</v>
      </c>
      <c r="C82" s="16">
        <f>AVERAGE($C46,$C59,$C72)</f>
        <v>5</v>
      </c>
      <c r="D82" s="17">
        <f>MAX($D46,$D59,$D72)</f>
        <v>9</v>
      </c>
      <c r="E82" s="19">
        <f>MIN($E46,$E59,$E72)</f>
        <v>3</v>
      </c>
      <c r="F82" s="19">
        <f>AVERAGE($F46,$F59,$F72)</f>
        <v>7</v>
      </c>
      <c r="G82" s="20">
        <f>MAX($G46,$G59,$G72)</f>
        <v>9</v>
      </c>
      <c r="H82" s="13">
        <f>MIN($H46,$H59,$H72)</f>
        <v>1</v>
      </c>
      <c r="I82" s="13">
        <f>AVERAGE($I46,$I59,$I72)</f>
        <v>3</v>
      </c>
      <c r="J82" s="14">
        <f>MAX($J46,$J59,$J72)</f>
        <v>7</v>
      </c>
      <c r="K82" s="16">
        <f>MIN($K46,$K59,$K72)</f>
        <v>1</v>
      </c>
      <c r="L82" s="16">
        <f>AVERAGE($L46,$L59,$L72)</f>
        <v>3</v>
      </c>
      <c r="M82" s="17">
        <f>MAX($M46,$M59,$M72)</f>
        <v>7</v>
      </c>
      <c r="N82" s="19">
        <f>MIN($N46,$N59,$N72)</f>
        <v>7</v>
      </c>
      <c r="O82" s="19">
        <f>AVERAGE($O46,$O59,$O72)</f>
        <v>8</v>
      </c>
      <c r="P82" s="20">
        <f>MAX($P46,$P59,$P72)</f>
        <v>9</v>
      </c>
    </row>
    <row r="83" spans="1:19" ht="15" thickBot="1" x14ac:dyDescent="0.35">
      <c r="A83" t="s">
        <v>9</v>
      </c>
      <c r="B83" s="18">
        <f>MIN($B47,$B60,$B73)</f>
        <v>7</v>
      </c>
      <c r="C83" s="19">
        <f>AVERAGE($C47,$C60,$C73)</f>
        <v>8</v>
      </c>
      <c r="D83" s="20">
        <f>MAX($D47,$D60,$D73)</f>
        <v>9</v>
      </c>
      <c r="E83" s="19">
        <f>MIN($E47,$E60,$E73)</f>
        <v>3</v>
      </c>
      <c r="F83" s="19">
        <f>AVERAGE($F47,$F60,$F73)</f>
        <v>7</v>
      </c>
      <c r="G83" s="20">
        <f>MAX($G47,$G60,$G73)</f>
        <v>9</v>
      </c>
      <c r="H83" s="16">
        <f>MIN($H47,$H60,$H73)</f>
        <v>1</v>
      </c>
      <c r="I83" s="16">
        <f>AVERAGE($I47,$I60,$I73)</f>
        <v>2.6666666666666665</v>
      </c>
      <c r="J83" s="17">
        <f>MAX($J47,$J60,$J73)</f>
        <v>7</v>
      </c>
      <c r="K83" s="16">
        <f>MIN($K47,$K60,$K73)</f>
        <v>1</v>
      </c>
      <c r="L83" s="16">
        <f>AVERAGE($L47,$L60,$L73)</f>
        <v>2</v>
      </c>
      <c r="M83" s="17">
        <f>MAX($M47,$M60,$M73)</f>
        <v>3</v>
      </c>
      <c r="N83" s="19">
        <f>MIN($N47,$N60,$N73)</f>
        <v>3</v>
      </c>
      <c r="O83" s="19">
        <f>AVERAGE($O47,$O60,$O73)</f>
        <v>6</v>
      </c>
      <c r="P83" s="20">
        <f>MAX($P47,$P60,$P73)</f>
        <v>9</v>
      </c>
    </row>
    <row r="86" spans="1:19" x14ac:dyDescent="0.3">
      <c r="A86" s="24"/>
      <c r="B86" s="44" t="s">
        <v>27</v>
      </c>
      <c r="C86" s="44"/>
      <c r="D86" s="44"/>
      <c r="E86" s="44" t="s">
        <v>27</v>
      </c>
      <c r="F86" s="44"/>
      <c r="G86" s="44"/>
      <c r="H86" s="44" t="s">
        <v>28</v>
      </c>
      <c r="I86" s="44"/>
      <c r="J86" s="44"/>
      <c r="K86" s="44" t="s">
        <v>28</v>
      </c>
      <c r="L86" s="44"/>
      <c r="M86" s="44"/>
      <c r="N86" s="44" t="s">
        <v>27</v>
      </c>
      <c r="O86" s="44"/>
      <c r="P86" s="44"/>
    </row>
    <row r="87" spans="1:19" ht="15" thickBot="1" x14ac:dyDescent="0.35">
      <c r="B87" s="44" t="s">
        <v>12</v>
      </c>
      <c r="C87" s="44"/>
      <c r="D87" s="44"/>
      <c r="E87" s="44" t="s">
        <v>10</v>
      </c>
      <c r="F87" s="44"/>
      <c r="G87" s="44"/>
      <c r="H87" s="44" t="s">
        <v>37</v>
      </c>
      <c r="I87" s="44"/>
      <c r="J87" s="44"/>
      <c r="K87" s="44" t="s">
        <v>38</v>
      </c>
      <c r="L87" s="44"/>
      <c r="M87" s="44"/>
      <c r="N87" s="44" t="s">
        <v>14</v>
      </c>
      <c r="O87" s="44"/>
      <c r="P87" s="44"/>
    </row>
    <row r="88" spans="1:19" ht="15" thickBot="1" x14ac:dyDescent="0.35">
      <c r="A88" s="26" t="s">
        <v>42</v>
      </c>
      <c r="B88" s="27">
        <v>3</v>
      </c>
      <c r="C88" s="28">
        <v>5</v>
      </c>
      <c r="D88" s="29">
        <v>7</v>
      </c>
      <c r="E88" s="30">
        <v>7</v>
      </c>
      <c r="F88" s="31">
        <v>8</v>
      </c>
      <c r="G88" s="32">
        <v>9</v>
      </c>
      <c r="H88" s="30">
        <v>7</v>
      </c>
      <c r="I88" s="31">
        <v>8</v>
      </c>
      <c r="J88" s="32">
        <v>9</v>
      </c>
      <c r="K88" s="27">
        <v>3</v>
      </c>
      <c r="L88" s="28">
        <v>5</v>
      </c>
      <c r="M88" s="29">
        <v>7</v>
      </c>
      <c r="N88" s="30">
        <v>7</v>
      </c>
      <c r="O88" s="31">
        <v>8</v>
      </c>
      <c r="P88" s="32">
        <v>9</v>
      </c>
    </row>
    <row r="89" spans="1:19" ht="15" thickBot="1" x14ac:dyDescent="0.35">
      <c r="B89" s="43" t="s">
        <v>46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</row>
    <row r="90" spans="1:19" ht="15" thickBot="1" x14ac:dyDescent="0.35">
      <c r="A90" t="s">
        <v>6</v>
      </c>
      <c r="B90" s="18">
        <f>MIN($B$80:$B$83)/$D80</f>
        <v>0.1111111111111111</v>
      </c>
      <c r="C90" s="19">
        <f>MIN($B$80:$B$83)/$C80</f>
        <v>0.125</v>
      </c>
      <c r="D90" s="20">
        <f>MIN($B$80:$B$83)/$B80</f>
        <v>0.14285714285714285</v>
      </c>
      <c r="E90" s="12">
        <f>MIN($E$80:$E$83)/$G80</f>
        <v>0.1111111111111111</v>
      </c>
      <c r="F90" s="13">
        <f>MIN($E$80:$E$83)/$F80</f>
        <v>0.16666666666666666</v>
      </c>
      <c r="G90" s="14">
        <f>MIN($E$80:$E$83)/$E80</f>
        <v>0.33333333333333331</v>
      </c>
      <c r="H90" s="18">
        <f>$H80/MAX($J$80:$J$83)</f>
        <v>0.33333333333333331</v>
      </c>
      <c r="I90" s="19">
        <f>$I80/MAX($J$80:$J$83)</f>
        <v>0.66666666666666663</v>
      </c>
      <c r="J90" s="20">
        <f>$J80/MAX($J$80:$J$83)</f>
        <v>1</v>
      </c>
      <c r="K90" s="12">
        <f>$K80/MAX($M$80:$M$83)</f>
        <v>0.1111111111111111</v>
      </c>
      <c r="L90" s="13">
        <f>$L80/MAX($M$80:$M$83)</f>
        <v>0.33333333333333331</v>
      </c>
      <c r="M90" s="14">
        <f>$M80/MAX($M$80:$M$83)</f>
        <v>0.77777777777777779</v>
      </c>
      <c r="N90" s="12">
        <f>MIN($N$80:$N$83)/$P80</f>
        <v>0.1111111111111111</v>
      </c>
      <c r="O90" s="13">
        <f>MIN($N$80:$N$83)/$O80</f>
        <v>0.16666666666666666</v>
      </c>
      <c r="P90" s="14">
        <f>MIN($N$80:$N$83)/$N80</f>
        <v>0.33333333333333331</v>
      </c>
    </row>
    <row r="91" spans="1:19" ht="15" thickBot="1" x14ac:dyDescent="0.35">
      <c r="A91" t="s">
        <v>7</v>
      </c>
      <c r="B91" s="18">
        <f>MIN($B$80:$B$83)/$D81</f>
        <v>0.1111111111111111</v>
      </c>
      <c r="C91" s="19">
        <f>MIN($B$80:$B$83)/$C81</f>
        <v>0.2</v>
      </c>
      <c r="D91" s="20">
        <f>MIN($B$80:$B$83)/$B81</f>
        <v>1</v>
      </c>
      <c r="E91" s="15">
        <f>MIN($E$80:$E$83)/$G81</f>
        <v>0.33333333333333331</v>
      </c>
      <c r="F91" s="16">
        <f>MIN($E$80:$E$83)/$F81</f>
        <v>0.5</v>
      </c>
      <c r="G91" s="17">
        <f>MIN($E$80:$E$83)/$E81</f>
        <v>1</v>
      </c>
      <c r="H91" s="18">
        <f>$H81/MAX($J$80:$J$83)</f>
        <v>0.1111111111111111</v>
      </c>
      <c r="I91" s="19">
        <f>$I81/MAX($J$80:$J$83)</f>
        <v>0.55555555555555558</v>
      </c>
      <c r="J91" s="20">
        <f>$J81/MAX($J$80:$J$83)</f>
        <v>1</v>
      </c>
      <c r="K91" s="18">
        <f>$K81/MAX($M$80:$M$83)</f>
        <v>0.33333333333333331</v>
      </c>
      <c r="L91" s="19">
        <f t="shared" ref="L91:L93" si="0">$L81/MAX($M$80:$M$83)</f>
        <v>0.74074074074074081</v>
      </c>
      <c r="M91" s="20">
        <f t="shared" ref="M91:M93" si="1">$M81/MAX($M$80:$M$83)</f>
        <v>1</v>
      </c>
      <c r="N91" s="15">
        <f t="shared" ref="N91:N93" si="2">MIN($N$80:$N$83)/$P81</f>
        <v>0.33333333333333331</v>
      </c>
      <c r="O91" s="16">
        <f t="shared" ref="O91:O93" si="3">MIN($N$80:$N$83)/$O81</f>
        <v>0.5</v>
      </c>
      <c r="P91" s="17">
        <f t="shared" ref="P91:P93" si="4">MIN($N$80:$N$83)/$N81</f>
        <v>1</v>
      </c>
    </row>
    <row r="92" spans="1:19" ht="15" thickBot="1" x14ac:dyDescent="0.35">
      <c r="A92" t="s">
        <v>8</v>
      </c>
      <c r="B92" s="15">
        <f>MIN($B$80:$B$83)/$D82</f>
        <v>0.1111111111111111</v>
      </c>
      <c r="C92" s="16">
        <f>MIN($B$80:$B$83)/$C82</f>
        <v>0.2</v>
      </c>
      <c r="D92" s="17">
        <f>MIN($B$80:$B$83)/$B82</f>
        <v>1</v>
      </c>
      <c r="E92" s="18">
        <f>MIN($E$80:$E$83)/$G82</f>
        <v>0.1111111111111111</v>
      </c>
      <c r="F92" s="19">
        <f>MIN($E$80:$E$83)/$F82</f>
        <v>0.14285714285714285</v>
      </c>
      <c r="G92" s="20">
        <f>MIN($E$80:$E$83)/$E82</f>
        <v>0.33333333333333331</v>
      </c>
      <c r="H92" s="12">
        <f>$H82/MAX($J$80:$J$83)</f>
        <v>0.1111111111111111</v>
      </c>
      <c r="I92" s="13">
        <f>$I82/MAX($J$80:$J$83)</f>
        <v>0.33333333333333331</v>
      </c>
      <c r="J92" s="14">
        <f>$J82/MAX($J$80:$J$83)</f>
        <v>0.77777777777777779</v>
      </c>
      <c r="K92" s="15">
        <f>$K82/MAX($M$80:$M$83)</f>
        <v>0.1111111111111111</v>
      </c>
      <c r="L92" s="16">
        <f t="shared" si="0"/>
        <v>0.33333333333333331</v>
      </c>
      <c r="M92" s="17">
        <f t="shared" si="1"/>
        <v>0.77777777777777779</v>
      </c>
      <c r="N92" s="18">
        <f t="shared" si="2"/>
        <v>0.1111111111111111</v>
      </c>
      <c r="O92" s="19">
        <f t="shared" si="3"/>
        <v>0.125</v>
      </c>
      <c r="P92" s="20">
        <f t="shared" si="4"/>
        <v>0.14285714285714285</v>
      </c>
      <c r="R92" s="50" t="s">
        <v>64</v>
      </c>
      <c r="S92" s="50"/>
    </row>
    <row r="93" spans="1:19" ht="15" thickBot="1" x14ac:dyDescent="0.35">
      <c r="A93" t="s">
        <v>9</v>
      </c>
      <c r="B93" s="18">
        <f>MIN($B$80:$B$83)/$D83</f>
        <v>0.1111111111111111</v>
      </c>
      <c r="C93" s="19">
        <f>MIN($B$80:$B$83)/$C83</f>
        <v>0.125</v>
      </c>
      <c r="D93" s="20">
        <f>MIN($B$80:$B$83)/$B83</f>
        <v>0.14285714285714285</v>
      </c>
      <c r="E93" s="18">
        <f>MIN($E$80:$E$83)/$G83</f>
        <v>0.1111111111111111</v>
      </c>
      <c r="F93" s="19">
        <f>MIN($E$80:$E$83)/$F83</f>
        <v>0.14285714285714285</v>
      </c>
      <c r="G93" s="20">
        <f>MIN($E$80:$E$83)/$E83</f>
        <v>0.33333333333333331</v>
      </c>
      <c r="H93" s="15">
        <f>$H83/MAX($J$80:$J$83)</f>
        <v>0.1111111111111111</v>
      </c>
      <c r="I93" s="16">
        <f>$I83/MAX($J$80:$J$83)</f>
        <v>0.29629629629629628</v>
      </c>
      <c r="J93" s="17">
        <f>$J83/MAX($J$80:$J$83)</f>
        <v>0.77777777777777779</v>
      </c>
      <c r="K93" s="15">
        <f>$K83/MAX($M$80:$M$83)</f>
        <v>0.1111111111111111</v>
      </c>
      <c r="L93" s="16">
        <f t="shared" si="0"/>
        <v>0.22222222222222221</v>
      </c>
      <c r="M93" s="17">
        <f t="shared" si="1"/>
        <v>0.33333333333333331</v>
      </c>
      <c r="N93" s="18">
        <f t="shared" si="2"/>
        <v>0.1111111111111111</v>
      </c>
      <c r="O93" s="19">
        <f t="shared" si="3"/>
        <v>0.16666666666666666</v>
      </c>
      <c r="P93" s="20">
        <f t="shared" si="4"/>
        <v>0.33333333333333331</v>
      </c>
    </row>
    <row r="96" spans="1:19" x14ac:dyDescent="0.3">
      <c r="A96" s="25" t="s">
        <v>47</v>
      </c>
      <c r="D96" s="6"/>
    </row>
    <row r="97" spans="1:22" x14ac:dyDescent="0.3">
      <c r="A97" s="24"/>
      <c r="B97" s="44" t="s">
        <v>27</v>
      </c>
      <c r="C97" s="44"/>
      <c r="D97" s="44"/>
      <c r="E97" s="44" t="s">
        <v>27</v>
      </c>
      <c r="F97" s="44"/>
      <c r="G97" s="44"/>
      <c r="H97" s="44" t="s">
        <v>28</v>
      </c>
      <c r="I97" s="44"/>
      <c r="J97" s="44"/>
      <c r="K97" s="44" t="s">
        <v>28</v>
      </c>
      <c r="L97" s="44"/>
      <c r="M97" s="44"/>
      <c r="N97" s="44" t="s">
        <v>27</v>
      </c>
      <c r="O97" s="44"/>
      <c r="P97" s="44"/>
    </row>
    <row r="98" spans="1:22" ht="15" thickBot="1" x14ac:dyDescent="0.35">
      <c r="B98" s="44" t="s">
        <v>12</v>
      </c>
      <c r="C98" s="44"/>
      <c r="D98" s="44"/>
      <c r="E98" s="44" t="s">
        <v>10</v>
      </c>
      <c r="F98" s="44"/>
      <c r="G98" s="44"/>
      <c r="H98" s="44" t="s">
        <v>37</v>
      </c>
      <c r="I98" s="44"/>
      <c r="J98" s="44"/>
      <c r="K98" s="44" t="s">
        <v>38</v>
      </c>
      <c r="L98" s="44"/>
      <c r="M98" s="44"/>
      <c r="N98" s="44" t="s">
        <v>14</v>
      </c>
      <c r="O98" s="44"/>
      <c r="P98" s="44"/>
    </row>
    <row r="99" spans="1:22" ht="15" thickBot="1" x14ac:dyDescent="0.35">
      <c r="A99" s="26" t="s">
        <v>42</v>
      </c>
      <c r="B99" s="27">
        <v>3</v>
      </c>
      <c r="C99" s="28">
        <v>5</v>
      </c>
      <c r="D99" s="29">
        <v>7</v>
      </c>
      <c r="E99" s="30">
        <v>7</v>
      </c>
      <c r="F99" s="31">
        <v>8</v>
      </c>
      <c r="G99" s="32">
        <v>9</v>
      </c>
      <c r="H99" s="30">
        <v>7</v>
      </c>
      <c r="I99" s="31">
        <v>8</v>
      </c>
      <c r="J99" s="32">
        <v>9</v>
      </c>
      <c r="K99" s="27">
        <v>3</v>
      </c>
      <c r="L99" s="28">
        <v>5</v>
      </c>
      <c r="M99" s="29">
        <v>7</v>
      </c>
      <c r="N99" s="30">
        <v>7</v>
      </c>
      <c r="O99" s="31">
        <v>8</v>
      </c>
      <c r="P99" s="32">
        <v>9</v>
      </c>
    </row>
    <row r="100" spans="1:22" ht="15" thickBot="1" x14ac:dyDescent="0.35">
      <c r="B100" s="43" t="s">
        <v>48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</row>
    <row r="101" spans="1:22" ht="15" thickBot="1" x14ac:dyDescent="0.35">
      <c r="A101" t="s">
        <v>6</v>
      </c>
      <c r="B101" s="18">
        <f>$B90*$B$88</f>
        <v>0.33333333333333331</v>
      </c>
      <c r="C101" s="19">
        <f>$C90*$C$88</f>
        <v>0.625</v>
      </c>
      <c r="D101" s="20">
        <f>$D90*$D$88</f>
        <v>1</v>
      </c>
      <c r="E101" s="12">
        <f>$E90*$E$88</f>
        <v>0.77777777777777768</v>
      </c>
      <c r="F101" s="13">
        <f>$F90*$F$88</f>
        <v>1.3333333333333333</v>
      </c>
      <c r="G101" s="14">
        <f>$G90*$G$88</f>
        <v>3</v>
      </c>
      <c r="H101" s="18">
        <f>$H90*$H$88</f>
        <v>2.333333333333333</v>
      </c>
      <c r="I101" s="19">
        <f>$I90*$I$88</f>
        <v>5.333333333333333</v>
      </c>
      <c r="J101" s="20">
        <f>$J90*$J$88</f>
        <v>9</v>
      </c>
      <c r="K101" s="12">
        <f>$K90*$K$88</f>
        <v>0.33333333333333331</v>
      </c>
      <c r="L101" s="13">
        <f>$L90*$L$88</f>
        <v>1.6666666666666665</v>
      </c>
      <c r="M101" s="14">
        <f>$M90*$M$88</f>
        <v>5.4444444444444446</v>
      </c>
      <c r="N101" s="12">
        <f>$N90*$N$88</f>
        <v>0.77777777777777768</v>
      </c>
      <c r="O101" s="13">
        <f>$O90*$O$88</f>
        <v>1.3333333333333333</v>
      </c>
      <c r="P101" s="14">
        <f>$P90*$P$88</f>
        <v>3</v>
      </c>
    </row>
    <row r="102" spans="1:22" ht="15" thickBot="1" x14ac:dyDescent="0.35">
      <c r="A102" t="s">
        <v>7</v>
      </c>
      <c r="B102" s="18">
        <f t="shared" ref="B102:B104" si="5">$B91*$B$88</f>
        <v>0.33333333333333331</v>
      </c>
      <c r="C102" s="19">
        <f t="shared" ref="C102:C104" si="6">$C91*$C$88</f>
        <v>1</v>
      </c>
      <c r="D102" s="20">
        <f t="shared" ref="D102:D104" si="7">$D91*$D$88</f>
        <v>7</v>
      </c>
      <c r="E102" s="15">
        <f t="shared" ref="E102:E104" si="8">$E91*$E$88</f>
        <v>2.333333333333333</v>
      </c>
      <c r="F102" s="16">
        <f t="shared" ref="F102:F104" si="9">$F91*$F$88</f>
        <v>4</v>
      </c>
      <c r="G102" s="17">
        <f t="shared" ref="G102:G104" si="10">$G91*$G$88</f>
        <v>9</v>
      </c>
      <c r="H102" s="18">
        <f t="shared" ref="H102:H104" si="11">$H91*$H$88</f>
        <v>0.77777777777777768</v>
      </c>
      <c r="I102" s="19">
        <f t="shared" ref="I102:I104" si="12">$I91*$I$88</f>
        <v>4.4444444444444446</v>
      </c>
      <c r="J102" s="20">
        <f t="shared" ref="J102:J104" si="13">$J91*$J$88</f>
        <v>9</v>
      </c>
      <c r="K102" s="18">
        <f t="shared" ref="K102:K104" si="14">$K91*$K$88</f>
        <v>1</v>
      </c>
      <c r="L102" s="19">
        <f t="shared" ref="L102:L104" si="15">$L91*$L$88</f>
        <v>3.7037037037037042</v>
      </c>
      <c r="M102" s="20">
        <f t="shared" ref="M102:M104" si="16">$M91*$M$88</f>
        <v>7</v>
      </c>
      <c r="N102" s="15">
        <f t="shared" ref="N102:N104" si="17">$N91*$N$88</f>
        <v>2.333333333333333</v>
      </c>
      <c r="O102" s="16">
        <f t="shared" ref="O102:O104" si="18">$O91*$O$88</f>
        <v>4</v>
      </c>
      <c r="P102" s="17">
        <f t="shared" ref="P102:P104" si="19">$P91*$P$88</f>
        <v>9</v>
      </c>
    </row>
    <row r="103" spans="1:22" ht="15" thickBot="1" x14ac:dyDescent="0.35">
      <c r="A103" t="s">
        <v>8</v>
      </c>
      <c r="B103" s="15">
        <f t="shared" si="5"/>
        <v>0.33333333333333331</v>
      </c>
      <c r="C103" s="16">
        <f t="shared" si="6"/>
        <v>1</v>
      </c>
      <c r="D103" s="17">
        <f t="shared" si="7"/>
        <v>7</v>
      </c>
      <c r="E103" s="18">
        <f t="shared" si="8"/>
        <v>0.77777777777777768</v>
      </c>
      <c r="F103" s="19">
        <f t="shared" si="9"/>
        <v>1.1428571428571428</v>
      </c>
      <c r="G103" s="20">
        <f t="shared" si="10"/>
        <v>3</v>
      </c>
      <c r="H103" s="12">
        <f t="shared" si="11"/>
        <v>0.77777777777777768</v>
      </c>
      <c r="I103" s="13">
        <f t="shared" si="12"/>
        <v>2.6666666666666665</v>
      </c>
      <c r="J103" s="14">
        <f t="shared" si="13"/>
        <v>7</v>
      </c>
      <c r="K103" s="15">
        <f t="shared" si="14"/>
        <v>0.33333333333333331</v>
      </c>
      <c r="L103" s="16">
        <f t="shared" si="15"/>
        <v>1.6666666666666665</v>
      </c>
      <c r="M103" s="17">
        <f t="shared" si="16"/>
        <v>5.4444444444444446</v>
      </c>
      <c r="N103" s="18">
        <f t="shared" si="17"/>
        <v>0.77777777777777768</v>
      </c>
      <c r="O103" s="19">
        <f t="shared" si="18"/>
        <v>1</v>
      </c>
      <c r="P103" s="20">
        <f t="shared" si="19"/>
        <v>1.2857142857142856</v>
      </c>
    </row>
    <row r="104" spans="1:22" ht="15" thickBot="1" x14ac:dyDescent="0.35">
      <c r="A104" t="s">
        <v>9</v>
      </c>
      <c r="B104" s="18">
        <f t="shared" si="5"/>
        <v>0.33333333333333331</v>
      </c>
      <c r="C104" s="19">
        <f t="shared" si="6"/>
        <v>0.625</v>
      </c>
      <c r="D104" s="20">
        <f t="shared" si="7"/>
        <v>1</v>
      </c>
      <c r="E104" s="18">
        <f t="shared" si="8"/>
        <v>0.77777777777777768</v>
      </c>
      <c r="F104" s="19">
        <f t="shared" si="9"/>
        <v>1.1428571428571428</v>
      </c>
      <c r="G104" s="20">
        <f t="shared" si="10"/>
        <v>3</v>
      </c>
      <c r="H104" s="15">
        <f t="shared" si="11"/>
        <v>0.77777777777777768</v>
      </c>
      <c r="I104" s="16">
        <f t="shared" si="12"/>
        <v>2.3703703703703702</v>
      </c>
      <c r="J104" s="17">
        <f t="shared" si="13"/>
        <v>7</v>
      </c>
      <c r="K104" s="15">
        <f t="shared" si="14"/>
        <v>0.33333333333333331</v>
      </c>
      <c r="L104" s="16">
        <f t="shared" si="15"/>
        <v>1.1111111111111112</v>
      </c>
      <c r="M104" s="17">
        <f t="shared" si="16"/>
        <v>2.333333333333333</v>
      </c>
      <c r="N104" s="18">
        <f t="shared" si="17"/>
        <v>0.77777777777777768</v>
      </c>
      <c r="O104" s="19">
        <f t="shared" si="18"/>
        <v>1.3333333333333333</v>
      </c>
      <c r="P104" s="20">
        <f t="shared" si="19"/>
        <v>3</v>
      </c>
      <c r="R104" s="50" t="s">
        <v>48</v>
      </c>
      <c r="S104" s="50"/>
      <c r="T104" s="50"/>
      <c r="U104" s="50"/>
      <c r="V104" s="50"/>
    </row>
    <row r="105" spans="1:22" ht="15" thickBot="1" x14ac:dyDescent="0.35">
      <c r="A105" s="26" t="s">
        <v>49</v>
      </c>
      <c r="B105" s="33">
        <f>MAX(B$101:B$104)</f>
        <v>0.33333333333333331</v>
      </c>
      <c r="C105" s="34">
        <f t="shared" ref="C105:P105" si="20">MAX(C$101:C$104)</f>
        <v>1</v>
      </c>
      <c r="D105" s="35">
        <f t="shared" si="20"/>
        <v>7</v>
      </c>
      <c r="E105" s="33">
        <f t="shared" si="20"/>
        <v>2.333333333333333</v>
      </c>
      <c r="F105" s="34">
        <f t="shared" si="20"/>
        <v>4</v>
      </c>
      <c r="G105" s="35">
        <f t="shared" si="20"/>
        <v>9</v>
      </c>
      <c r="H105" s="33">
        <f t="shared" si="20"/>
        <v>2.333333333333333</v>
      </c>
      <c r="I105" s="34">
        <f t="shared" si="20"/>
        <v>5.333333333333333</v>
      </c>
      <c r="J105" s="35">
        <f t="shared" si="20"/>
        <v>9</v>
      </c>
      <c r="K105" s="33">
        <f t="shared" si="20"/>
        <v>1</v>
      </c>
      <c r="L105" s="34">
        <f t="shared" si="20"/>
        <v>3.7037037037037042</v>
      </c>
      <c r="M105" s="35">
        <f t="shared" si="20"/>
        <v>7</v>
      </c>
      <c r="N105" s="33">
        <f t="shared" si="20"/>
        <v>2.333333333333333</v>
      </c>
      <c r="O105" s="34">
        <f t="shared" si="20"/>
        <v>4</v>
      </c>
      <c r="P105" s="35">
        <f t="shared" si="20"/>
        <v>9</v>
      </c>
    </row>
    <row r="106" spans="1:22" ht="15" thickBot="1" x14ac:dyDescent="0.35">
      <c r="A106" s="26" t="s">
        <v>50</v>
      </c>
      <c r="B106" s="33">
        <f>MIN(B101:B105)</f>
        <v>0.33333333333333331</v>
      </c>
      <c r="C106" s="34">
        <f t="shared" ref="C106:P106" si="21">MIN(C101:C105)</f>
        <v>0.625</v>
      </c>
      <c r="D106" s="35">
        <f t="shared" si="21"/>
        <v>1</v>
      </c>
      <c r="E106" s="33">
        <f t="shared" si="21"/>
        <v>0.77777777777777768</v>
      </c>
      <c r="F106" s="34">
        <f t="shared" si="21"/>
        <v>1.1428571428571428</v>
      </c>
      <c r="G106" s="35">
        <f t="shared" si="21"/>
        <v>3</v>
      </c>
      <c r="H106" s="33">
        <f t="shared" si="21"/>
        <v>0.77777777777777768</v>
      </c>
      <c r="I106" s="34">
        <f t="shared" si="21"/>
        <v>2.3703703703703702</v>
      </c>
      <c r="J106" s="35">
        <f t="shared" si="21"/>
        <v>7</v>
      </c>
      <c r="K106" s="33">
        <f t="shared" si="21"/>
        <v>0.33333333333333331</v>
      </c>
      <c r="L106" s="34">
        <f t="shared" si="21"/>
        <v>1.1111111111111112</v>
      </c>
      <c r="M106" s="35">
        <f t="shared" si="21"/>
        <v>2.333333333333333</v>
      </c>
      <c r="N106" s="33">
        <f t="shared" si="21"/>
        <v>0.77777777777777768</v>
      </c>
      <c r="O106" s="34">
        <f t="shared" si="21"/>
        <v>1</v>
      </c>
      <c r="P106" s="35">
        <f t="shared" si="21"/>
        <v>1.2857142857142856</v>
      </c>
    </row>
    <row r="107" spans="1:22" x14ac:dyDescent="0.3">
      <c r="A107" t="s">
        <v>51</v>
      </c>
      <c r="C107" s="6"/>
    </row>
    <row r="109" spans="1:22" x14ac:dyDescent="0.3">
      <c r="B109" s="24"/>
      <c r="C109" s="24"/>
      <c r="D109" s="24"/>
      <c r="R109" s="50" t="s">
        <v>65</v>
      </c>
      <c r="S109" s="50"/>
      <c r="T109" s="50"/>
      <c r="U109" s="50"/>
    </row>
    <row r="110" spans="1:22" x14ac:dyDescent="0.3">
      <c r="A110" s="25" t="s">
        <v>56</v>
      </c>
    </row>
    <row r="111" spans="1:22" x14ac:dyDescent="0.3">
      <c r="A111" s="22" t="s">
        <v>52</v>
      </c>
      <c r="B111" s="22"/>
      <c r="C111" s="22"/>
      <c r="D111" s="22"/>
    </row>
    <row r="112" spans="1:22" x14ac:dyDescent="0.3">
      <c r="B112" s="37">
        <v>1</v>
      </c>
      <c r="C112" s="37">
        <v>2</v>
      </c>
      <c r="D112" s="37">
        <v>3</v>
      </c>
      <c r="E112" s="37">
        <v>4</v>
      </c>
      <c r="F112" s="37">
        <v>5</v>
      </c>
      <c r="G112" s="40" t="s">
        <v>57</v>
      </c>
      <c r="I112" s="50" t="s">
        <v>62</v>
      </c>
    </row>
    <row r="113" spans="1:7" x14ac:dyDescent="0.3">
      <c r="A113" s="37" t="s">
        <v>6</v>
      </c>
      <c r="B113" s="37">
        <f>SQRT((1/3)*((($B101-$B$105)^2)+(($C101-$C$105)^2)+(($D101-$D$105)^2)))</f>
        <v>3.4708608442287052</v>
      </c>
      <c r="C113" s="37">
        <f>SQRT((1/3)*((($E101-$E$105)^2)+(($F101-$F$105)^2)+(($G101-$G$105)^2)))</f>
        <v>3.8957611236458383</v>
      </c>
      <c r="D113" s="37">
        <f>SQRT((1/3)*((($H101-$H$105)^2)+(($I101-$I$105)^2)+(($J101-$J$105)^2)))</f>
        <v>0</v>
      </c>
      <c r="E113" s="37">
        <f>SQRT((1/3)*((($K101-$K$105)^2)+(($L101-$L$105)^2)+(($M101-$M$105)^2)))</f>
        <v>1.5290211924762882</v>
      </c>
      <c r="F113" s="37">
        <f>SQRT((1/3)*((($N101-$N$105)^2)+(($O101-$O$105)^2)+(($P101-$P$105)^2)))</f>
        <v>3.8957611236458383</v>
      </c>
      <c r="G113" s="37">
        <f>SUM(B113:F113)</f>
        <v>12.79140428399667</v>
      </c>
    </row>
    <row r="114" spans="1:7" x14ac:dyDescent="0.3">
      <c r="A114" s="37" t="s">
        <v>7</v>
      </c>
      <c r="B114" s="37">
        <f t="shared" ref="B114:B116" si="22">SQRT((1/3)*((($B102-$B$105)^2)+(($C102-$C$105)^2)+(($D102-$D$105)^2)))</f>
        <v>0</v>
      </c>
      <c r="C114" s="37">
        <f t="shared" ref="C114:C116" si="23">SQRT((1/3)*((($E102-$E$105)^2)+(($F102-$F$105)^2)+(($G102-$G$105)^2)))</f>
        <v>0</v>
      </c>
      <c r="D114" s="37">
        <f t="shared" ref="D114:D116" si="24">SQRT((1/3)*((($H102-$H$105)^2)+(($I102-$I$105)^2)+(($J102-$J$105)^2)))</f>
        <v>1.0343881513902917</v>
      </c>
      <c r="E114" s="37">
        <f t="shared" ref="E114:E116" si="25">SQRT((1/3)*((($K102-$K$105)^2)+(($L102-$L$105)^2)+(($M102-$M$105)^2)))</f>
        <v>0</v>
      </c>
      <c r="F114" s="37">
        <f t="shared" ref="F114:F116" si="26">SQRT((1/3)*((($N102-$N$105)^2)+(($O102-$O$105)^2)+(($P102-$P$105)^2)))</f>
        <v>0</v>
      </c>
      <c r="G114" s="37">
        <f t="shared" ref="G114:G116" si="27">SUM(B114:F114)</f>
        <v>1.0343881513902917</v>
      </c>
    </row>
    <row r="115" spans="1:7" x14ac:dyDescent="0.3">
      <c r="A115" s="37" t="s">
        <v>8</v>
      </c>
      <c r="B115" s="37">
        <f t="shared" si="22"/>
        <v>0</v>
      </c>
      <c r="C115" s="37">
        <f t="shared" si="23"/>
        <v>3.9405168185802819</v>
      </c>
      <c r="D115" s="37">
        <f t="shared" si="24"/>
        <v>2.1237438795305854</v>
      </c>
      <c r="E115" s="37">
        <f t="shared" si="25"/>
        <v>1.5290211924762882</v>
      </c>
      <c r="F115" s="37">
        <f t="shared" si="26"/>
        <v>4.862439619781151</v>
      </c>
      <c r="G115" s="37">
        <f t="shared" si="27"/>
        <v>12.455721510368306</v>
      </c>
    </row>
    <row r="116" spans="1:7" x14ac:dyDescent="0.3">
      <c r="A116" s="37" t="s">
        <v>9</v>
      </c>
      <c r="B116" s="37">
        <f t="shared" si="22"/>
        <v>3.4708608442287052</v>
      </c>
      <c r="C116" s="37">
        <f t="shared" si="23"/>
        <v>3.9405168185802819</v>
      </c>
      <c r="D116" s="37">
        <f t="shared" si="24"/>
        <v>2.2508444790278168</v>
      </c>
      <c r="E116" s="37">
        <f t="shared" si="25"/>
        <v>3.1061100309652163</v>
      </c>
      <c r="F116" s="37">
        <f t="shared" si="26"/>
        <v>3.8957611236458383</v>
      </c>
      <c r="G116" s="37">
        <f t="shared" si="27"/>
        <v>16.664093296447856</v>
      </c>
    </row>
    <row r="118" spans="1:7" x14ac:dyDescent="0.3">
      <c r="A118" s="22" t="s">
        <v>53</v>
      </c>
      <c r="B118" s="22"/>
      <c r="C118" s="22"/>
      <c r="D118" s="22"/>
    </row>
    <row r="119" spans="1:7" x14ac:dyDescent="0.3">
      <c r="B119" s="37">
        <v>1</v>
      </c>
      <c r="C119" s="37">
        <v>2</v>
      </c>
      <c r="D119" s="37">
        <v>3</v>
      </c>
      <c r="E119" s="37">
        <v>4</v>
      </c>
      <c r="F119" s="37">
        <v>5</v>
      </c>
      <c r="G119" s="39" t="s">
        <v>57</v>
      </c>
    </row>
    <row r="120" spans="1:7" x14ac:dyDescent="0.3">
      <c r="A120" s="37" t="s">
        <v>6</v>
      </c>
      <c r="B120" s="37">
        <f>SQRT((1/3)*((($B101-$B$106)^2)+(($C101-$C$106)^2)+(($D101-$D$106)^2)))</f>
        <v>0</v>
      </c>
      <c r="C120" s="37">
        <f>SQRT((1/3)*((($E101-$E$106)^2)+(($F101-$F$106)^2)+(($G101-$G$106)^2)))</f>
        <v>0.10997147984564298</v>
      </c>
      <c r="D120" s="37">
        <f>SQRT((1/3)*((($H101-$H$106)^2)+(($I101-$I$106)^2)+(($J101-$J$106)^2)))</f>
        <v>2.2508444790278168</v>
      </c>
      <c r="E120" s="37">
        <f>SQRT((1/3)*((($K101-$K$106)^2)+(($L101-$L$106)^2)+(($M101-$M$106)^2)))</f>
        <v>1.8246145091486821</v>
      </c>
      <c r="F120" s="37">
        <f>SQRT((1/3)*((($N101-$N$106)^2)+(($O101-$O$106)^2)+(($P101-$P$106)^2)))</f>
        <v>1.0082801563909363</v>
      </c>
      <c r="G120" s="37">
        <f>SUM(B120:F120)</f>
        <v>5.1937106244130788</v>
      </c>
    </row>
    <row r="121" spans="1:7" x14ac:dyDescent="0.3">
      <c r="A121" s="37" t="s">
        <v>7</v>
      </c>
      <c r="B121" s="37">
        <f t="shared" ref="B121:B123" si="28">SQRT((1/3)*((($B102-$B$106)^2)+(($C102-$C$106)^2)+(($D102-$D$106)^2)))</f>
        <v>3.4708608442287052</v>
      </c>
      <c r="C121" s="37">
        <f t="shared" ref="C121:C123" si="29">SQRT((1/3)*((($E102-$E$106)^2)+(($F102-$F$106)^2)+(($G102-$G$106)^2)))</f>
        <v>3.9405168185802819</v>
      </c>
      <c r="D121" s="37">
        <f t="shared" ref="D121:D123" si="30">SQRT((1/3)*((($H102-$H$106)^2)+(($I102-$I$106)^2)+(($J102-$J$106)^2)))</f>
        <v>1.6635086679211333</v>
      </c>
      <c r="E121" s="37">
        <f t="shared" ref="E121:E123" si="31">SQRT((1/3)*((($K102-$K$106)^2)+(($L102-$L$106)^2)+(($M102-$M$106)^2)))</f>
        <v>3.1061100309652163</v>
      </c>
      <c r="F121" s="37">
        <f t="shared" ref="F121:F123" si="32">SQRT((1/3)*((($N102-$N$106)^2)+(($O102-$O$106)^2)+(($P102-$P$106)^2)))</f>
        <v>4.862439619781151</v>
      </c>
      <c r="G121" s="37">
        <f t="shared" ref="G121:G123" si="33">SUM(B121:F121)</f>
        <v>17.043435981476485</v>
      </c>
    </row>
    <row r="122" spans="1:7" x14ac:dyDescent="0.3">
      <c r="A122" s="37" t="s">
        <v>8</v>
      </c>
      <c r="B122" s="37">
        <f t="shared" si="28"/>
        <v>3.4708608442287052</v>
      </c>
      <c r="C122" s="37">
        <f t="shared" si="29"/>
        <v>0</v>
      </c>
      <c r="D122" s="37">
        <f t="shared" si="30"/>
        <v>0.17106674642655578</v>
      </c>
      <c r="E122" s="37">
        <f t="shared" si="31"/>
        <v>1.8246145091486821</v>
      </c>
      <c r="F122" s="37">
        <f t="shared" si="32"/>
        <v>0</v>
      </c>
      <c r="G122" s="37">
        <f t="shared" si="33"/>
        <v>5.4665420998039433</v>
      </c>
    </row>
    <row r="123" spans="1:7" x14ac:dyDescent="0.3">
      <c r="A123" s="37" t="s">
        <v>9</v>
      </c>
      <c r="B123" s="37">
        <f t="shared" si="28"/>
        <v>0</v>
      </c>
      <c r="C123" s="37">
        <f t="shared" si="29"/>
        <v>0</v>
      </c>
      <c r="D123" s="37">
        <f t="shared" si="30"/>
        <v>0</v>
      </c>
      <c r="E123" s="37">
        <f t="shared" si="31"/>
        <v>0</v>
      </c>
      <c r="F123" s="37">
        <f t="shared" si="32"/>
        <v>1.0082801563909363</v>
      </c>
      <c r="G123" s="37">
        <f t="shared" si="33"/>
        <v>1.0082801563909363</v>
      </c>
    </row>
    <row r="125" spans="1:7" x14ac:dyDescent="0.3">
      <c r="A125" s="22" t="s">
        <v>54</v>
      </c>
      <c r="B125" s="22"/>
      <c r="C125" s="22"/>
      <c r="D125" s="22"/>
      <c r="E125" s="22"/>
    </row>
    <row r="126" spans="1:7" x14ac:dyDescent="0.3">
      <c r="A126" s="41" t="s">
        <v>58</v>
      </c>
      <c r="B126" s="41" t="s">
        <v>59</v>
      </c>
    </row>
    <row r="127" spans="1:7" x14ac:dyDescent="0.3">
      <c r="A127">
        <f>G120/(G120+G113)</f>
        <v>0.28877828420126056</v>
      </c>
      <c r="B127">
        <v>3</v>
      </c>
      <c r="C127" s="38" t="s">
        <v>6</v>
      </c>
    </row>
    <row r="128" spans="1:7" x14ac:dyDescent="0.3">
      <c r="A128">
        <f t="shared" ref="A128:A130" si="34">G121/(G121+G114)</f>
        <v>0.94278137989462452</v>
      </c>
      <c r="B128">
        <v>1</v>
      </c>
      <c r="C128" s="38" t="s">
        <v>7</v>
      </c>
    </row>
    <row r="129" spans="1:3" x14ac:dyDescent="0.3">
      <c r="A129">
        <f t="shared" si="34"/>
        <v>0.30501404391247006</v>
      </c>
      <c r="B129">
        <v>2</v>
      </c>
      <c r="C129" s="38" t="s">
        <v>8</v>
      </c>
    </row>
    <row r="130" spans="1:3" x14ac:dyDescent="0.3">
      <c r="A130">
        <f t="shared" si="34"/>
        <v>5.7054031767813949E-2</v>
      </c>
      <c r="B130">
        <v>4</v>
      </c>
      <c r="C130" s="38" t="s">
        <v>9</v>
      </c>
    </row>
    <row r="132" spans="1:3" x14ac:dyDescent="0.3">
      <c r="A132" s="36" t="s">
        <v>55</v>
      </c>
    </row>
    <row r="133" spans="1:3" x14ac:dyDescent="0.3">
      <c r="A133" t="s">
        <v>60</v>
      </c>
    </row>
  </sheetData>
  <mergeCells count="106">
    <mergeCell ref="K40:M40"/>
    <mergeCell ref="N40:P40"/>
    <mergeCell ref="K41:M41"/>
    <mergeCell ref="N41:P41"/>
    <mergeCell ref="B100:P100"/>
    <mergeCell ref="B98:D98"/>
    <mergeCell ref="E98:G98"/>
    <mergeCell ref="H98:J98"/>
    <mergeCell ref="K98:M98"/>
    <mergeCell ref="N98:P98"/>
    <mergeCell ref="B97:D97"/>
    <mergeCell ref="E97:G97"/>
    <mergeCell ref="H97:J97"/>
    <mergeCell ref="K97:M97"/>
    <mergeCell ref="N97:P97"/>
    <mergeCell ref="K42:M42"/>
    <mergeCell ref="N42:P42"/>
    <mergeCell ref="B39:D39"/>
    <mergeCell ref="E39:G39"/>
    <mergeCell ref="H39:J39"/>
    <mergeCell ref="B37:D37"/>
    <mergeCell ref="E37:G37"/>
    <mergeCell ref="H37:J37"/>
    <mergeCell ref="K50:M50"/>
    <mergeCell ref="N50:P50"/>
    <mergeCell ref="B42:D42"/>
    <mergeCell ref="E42:G42"/>
    <mergeCell ref="H42:J42"/>
    <mergeCell ref="B41:D41"/>
    <mergeCell ref="E41:G41"/>
    <mergeCell ref="H41:J41"/>
    <mergeCell ref="B40:D40"/>
    <mergeCell ref="E40:G40"/>
    <mergeCell ref="H40:J40"/>
    <mergeCell ref="K39:M39"/>
    <mergeCell ref="N39:P39"/>
    <mergeCell ref="B38:P38"/>
    <mergeCell ref="K37:M37"/>
    <mergeCell ref="N37:P37"/>
    <mergeCell ref="B51:P51"/>
    <mergeCell ref="B52:D52"/>
    <mergeCell ref="E52:G52"/>
    <mergeCell ref="H52:J52"/>
    <mergeCell ref="K52:M52"/>
    <mergeCell ref="N52:P52"/>
    <mergeCell ref="B50:D50"/>
    <mergeCell ref="E50:G50"/>
    <mergeCell ref="H50:J50"/>
    <mergeCell ref="B53:D53"/>
    <mergeCell ref="E53:G53"/>
    <mergeCell ref="H53:J53"/>
    <mergeCell ref="K53:M53"/>
    <mergeCell ref="N53:P53"/>
    <mergeCell ref="B54:D54"/>
    <mergeCell ref="E54:G54"/>
    <mergeCell ref="H54:J54"/>
    <mergeCell ref="K54:M54"/>
    <mergeCell ref="N54:P54"/>
    <mergeCell ref="B55:D55"/>
    <mergeCell ref="E55:G55"/>
    <mergeCell ref="H55:J55"/>
    <mergeCell ref="K55:M55"/>
    <mergeCell ref="N55:P55"/>
    <mergeCell ref="B63:D63"/>
    <mergeCell ref="E63:G63"/>
    <mergeCell ref="H63:J63"/>
    <mergeCell ref="K63:M63"/>
    <mergeCell ref="N63:P63"/>
    <mergeCell ref="B64:P64"/>
    <mergeCell ref="B65:D65"/>
    <mergeCell ref="E65:G65"/>
    <mergeCell ref="H65:J65"/>
    <mergeCell ref="K65:M65"/>
    <mergeCell ref="N65:P65"/>
    <mergeCell ref="B66:D66"/>
    <mergeCell ref="E66:G66"/>
    <mergeCell ref="H66:J66"/>
    <mergeCell ref="K66:M66"/>
    <mergeCell ref="N66:P66"/>
    <mergeCell ref="B67:D67"/>
    <mergeCell ref="E67:G67"/>
    <mergeCell ref="H67:J67"/>
    <mergeCell ref="K67:M67"/>
    <mergeCell ref="N67:P67"/>
    <mergeCell ref="B68:D68"/>
    <mergeCell ref="E68:G68"/>
    <mergeCell ref="H68:J68"/>
    <mergeCell ref="K68:M68"/>
    <mergeCell ref="N68:P68"/>
    <mergeCell ref="B89:P89"/>
    <mergeCell ref="K77:M77"/>
    <mergeCell ref="N77:P77"/>
    <mergeCell ref="B87:D87"/>
    <mergeCell ref="E87:G87"/>
    <mergeCell ref="H87:J87"/>
    <mergeCell ref="K87:M87"/>
    <mergeCell ref="N87:P87"/>
    <mergeCell ref="B77:D77"/>
    <mergeCell ref="E77:G77"/>
    <mergeCell ref="H77:J77"/>
    <mergeCell ref="B79:P79"/>
    <mergeCell ref="B86:D86"/>
    <mergeCell ref="E86:G86"/>
    <mergeCell ref="H86:J86"/>
    <mergeCell ref="K86:M86"/>
    <mergeCell ref="N86:P8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2025-09-27T11:10:58Z</dcterms:created>
  <dcterms:modified xsi:type="dcterms:W3CDTF">2025-09-30T15:23:48Z</dcterms:modified>
</cp:coreProperties>
</file>