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ecospain-my.sharepoint.com/personal/vgordo_ineco_com/Documents/Documents/Trabajo/AMULED/Article_AMULED/Collision_risk_models/Pretactical/With1.5FTE_160523/"/>
    </mc:Choice>
  </mc:AlternateContent>
  <xr:revisionPtr revIDLastSave="19" documentId="8_{12762858-1D23-42A1-9727-7EBC8D5206A4}" xr6:coauthVersionLast="47" xr6:coauthVersionMax="47" xr10:uidLastSave="{B5A64A22-7E91-47E1-95E0-031D469F878E}"/>
  <bookViews>
    <workbookView minimized="1" xWindow="1056" yWindow="876" windowWidth="9156" windowHeight="7080" activeTab="7" xr2:uid="{4F2CA0BA-2A75-439B-B6FA-0BCAD320B65B}"/>
  </bookViews>
  <sheets>
    <sheet name="Round1" sheetId="2" r:id="rId1"/>
    <sheet name="Round2" sheetId="3" r:id="rId2"/>
    <sheet name="Round3" sheetId="8" r:id="rId3"/>
    <sheet name="Round4" sheetId="13" r:id="rId4"/>
    <sheet name="Round5" sheetId="17" r:id="rId5"/>
    <sheet name="Round6" sheetId="18" r:id="rId6"/>
    <sheet name="Round7" sheetId="19" r:id="rId7"/>
    <sheet name="TotalRounds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1" l="1"/>
  <c r="I22" i="17"/>
  <c r="H22" i="17"/>
  <c r="F243" i="11"/>
  <c r="E243" i="11"/>
  <c r="D243" i="11"/>
  <c r="F186" i="11"/>
  <c r="E186" i="11"/>
  <c r="D186" i="11"/>
  <c r="F129" i="11"/>
  <c r="E129" i="11"/>
  <c r="D129" i="11"/>
  <c r="D22" i="11"/>
  <c r="D7" i="11" l="1"/>
  <c r="H7" i="3" l="1"/>
  <c r="I7" i="3"/>
  <c r="K7" i="3"/>
  <c r="L7" i="3"/>
  <c r="N7" i="3"/>
  <c r="O7" i="3"/>
  <c r="Q7" i="3"/>
  <c r="R7" i="3"/>
  <c r="T7" i="3"/>
  <c r="U7" i="3"/>
  <c r="H8" i="3"/>
  <c r="I8" i="3"/>
  <c r="K8" i="3"/>
  <c r="L8" i="3"/>
  <c r="N8" i="3"/>
  <c r="O8" i="3"/>
  <c r="Q8" i="3"/>
  <c r="R8" i="3"/>
  <c r="T8" i="3"/>
  <c r="U8" i="3"/>
  <c r="H9" i="3"/>
  <c r="I9" i="3"/>
  <c r="K9" i="3"/>
  <c r="L9" i="3"/>
  <c r="N9" i="3"/>
  <c r="O9" i="3"/>
  <c r="Q9" i="3"/>
  <c r="R9" i="3"/>
  <c r="T9" i="3"/>
  <c r="U9" i="3"/>
  <c r="H10" i="3"/>
  <c r="I10" i="3"/>
  <c r="K10" i="3"/>
  <c r="L10" i="3"/>
  <c r="N10" i="3"/>
  <c r="O10" i="3"/>
  <c r="Q10" i="3"/>
  <c r="R10" i="3"/>
  <c r="T10" i="3"/>
  <c r="U10" i="3"/>
  <c r="H11" i="3"/>
  <c r="I11" i="3"/>
  <c r="K11" i="3"/>
  <c r="L11" i="3"/>
  <c r="N11" i="3"/>
  <c r="O11" i="3"/>
  <c r="Q11" i="3"/>
  <c r="R11" i="3"/>
  <c r="T11" i="3"/>
  <c r="U11" i="3"/>
  <c r="H12" i="3"/>
  <c r="I12" i="3"/>
  <c r="K12" i="3"/>
  <c r="L12" i="3"/>
  <c r="N12" i="3"/>
  <c r="O12" i="3"/>
  <c r="Q12" i="3"/>
  <c r="R12" i="3"/>
  <c r="T12" i="3"/>
  <c r="U12" i="3"/>
  <c r="H13" i="3"/>
  <c r="I13" i="3"/>
  <c r="K13" i="3"/>
  <c r="L13" i="3"/>
  <c r="N13" i="3"/>
  <c r="O13" i="3"/>
  <c r="Q13" i="3"/>
  <c r="R13" i="3"/>
  <c r="T13" i="3"/>
  <c r="U13" i="3"/>
  <c r="H14" i="3"/>
  <c r="I14" i="3"/>
  <c r="K14" i="3"/>
  <c r="L14" i="3"/>
  <c r="N14" i="3"/>
  <c r="O14" i="3"/>
  <c r="Q14" i="3"/>
  <c r="R14" i="3"/>
  <c r="T14" i="3"/>
  <c r="U14" i="3"/>
  <c r="H15" i="3"/>
  <c r="I15" i="3"/>
  <c r="K15" i="3"/>
  <c r="L15" i="3"/>
  <c r="N15" i="3"/>
  <c r="O15" i="3"/>
  <c r="Q15" i="3"/>
  <c r="R15" i="3"/>
  <c r="T15" i="3"/>
  <c r="U15" i="3"/>
  <c r="H16" i="3"/>
  <c r="I16" i="3"/>
  <c r="K16" i="3"/>
  <c r="L16" i="3"/>
  <c r="N16" i="3"/>
  <c r="O16" i="3"/>
  <c r="Q16" i="3"/>
  <c r="R16" i="3"/>
  <c r="T16" i="3"/>
  <c r="U16" i="3"/>
  <c r="H17" i="3"/>
  <c r="I17" i="3"/>
  <c r="K17" i="3"/>
  <c r="L17" i="3"/>
  <c r="N17" i="3"/>
  <c r="O17" i="3"/>
  <c r="Q17" i="3"/>
  <c r="R17" i="3"/>
  <c r="T17" i="3"/>
  <c r="U17" i="3"/>
  <c r="H18" i="3"/>
  <c r="I18" i="3"/>
  <c r="K18" i="3"/>
  <c r="L18" i="3"/>
  <c r="N18" i="3"/>
  <c r="O18" i="3"/>
  <c r="Q18" i="3"/>
  <c r="R18" i="3"/>
  <c r="T18" i="3"/>
  <c r="U18" i="3"/>
  <c r="H19" i="3"/>
  <c r="I19" i="3"/>
  <c r="K19" i="3"/>
  <c r="L19" i="3"/>
  <c r="N19" i="3"/>
  <c r="O19" i="3"/>
  <c r="Q19" i="3"/>
  <c r="R19" i="3"/>
  <c r="T19" i="3"/>
  <c r="U19" i="3"/>
  <c r="H20" i="3"/>
  <c r="I20" i="3"/>
  <c r="K20" i="3"/>
  <c r="L20" i="3"/>
  <c r="N20" i="3"/>
  <c r="O20" i="3"/>
  <c r="Q20" i="3"/>
  <c r="R20" i="3"/>
  <c r="T20" i="3"/>
  <c r="U20" i="3"/>
  <c r="H21" i="3"/>
  <c r="I21" i="3"/>
  <c r="K21" i="3"/>
  <c r="L21" i="3"/>
  <c r="N21" i="3"/>
  <c r="O21" i="3"/>
  <c r="Q21" i="3"/>
  <c r="R21" i="3"/>
  <c r="T21" i="3"/>
  <c r="U21" i="3"/>
  <c r="F22" i="11" l="1"/>
  <c r="E22" i="11"/>
  <c r="S22" i="19"/>
  <c r="U22" i="19" s="1"/>
  <c r="P22" i="19"/>
  <c r="R22" i="19" s="1"/>
  <c r="M22" i="19"/>
  <c r="N22" i="19" s="1"/>
  <c r="J22" i="19"/>
  <c r="L22" i="19" s="1"/>
  <c r="G22" i="19"/>
  <c r="I22" i="19" s="1"/>
  <c r="F22" i="19"/>
  <c r="E22" i="19"/>
  <c r="O22" i="19"/>
  <c r="S89" i="19"/>
  <c r="U89" i="19" s="1"/>
  <c r="P89" i="19"/>
  <c r="R89" i="19" s="1"/>
  <c r="M89" i="19"/>
  <c r="O89" i="19" s="1"/>
  <c r="K89" i="19"/>
  <c r="J89" i="19"/>
  <c r="L89" i="19" s="1"/>
  <c r="G89" i="19"/>
  <c r="I89" i="19" s="1"/>
  <c r="F89" i="19"/>
  <c r="E89" i="19"/>
  <c r="S168" i="19"/>
  <c r="U168" i="19" s="1"/>
  <c r="P168" i="19"/>
  <c r="R168" i="19" s="1"/>
  <c r="M168" i="19"/>
  <c r="O168" i="19" s="1"/>
  <c r="K168" i="19"/>
  <c r="J168" i="19"/>
  <c r="L168" i="19" s="1"/>
  <c r="G168" i="19"/>
  <c r="I168" i="19" s="1"/>
  <c r="F168" i="19"/>
  <c r="E168" i="19"/>
  <c r="S22" i="18"/>
  <c r="U22" i="18" s="1"/>
  <c r="P22" i="18"/>
  <c r="R22" i="18" s="1"/>
  <c r="O22" i="18"/>
  <c r="M22" i="18"/>
  <c r="N22" i="18" s="1"/>
  <c r="J22" i="18"/>
  <c r="K22" i="18" s="1"/>
  <c r="G22" i="18"/>
  <c r="I22" i="18" s="1"/>
  <c r="F22" i="18"/>
  <c r="E22" i="18"/>
  <c r="S89" i="18"/>
  <c r="U89" i="18" s="1"/>
  <c r="P89" i="18"/>
  <c r="R89" i="18" s="1"/>
  <c r="O89" i="18"/>
  <c r="M89" i="18"/>
  <c r="N89" i="18" s="1"/>
  <c r="K89" i="18"/>
  <c r="J89" i="18"/>
  <c r="L89" i="18" s="1"/>
  <c r="G89" i="18"/>
  <c r="I89" i="18" s="1"/>
  <c r="F89" i="18"/>
  <c r="E89" i="18"/>
  <c r="S115" i="18"/>
  <c r="U115" i="18" s="1"/>
  <c r="P115" i="18"/>
  <c r="R115" i="18" s="1"/>
  <c r="M115" i="18"/>
  <c r="O115" i="18" s="1"/>
  <c r="K115" i="18"/>
  <c r="J115" i="18"/>
  <c r="L115" i="18" s="1"/>
  <c r="G115" i="18"/>
  <c r="I115" i="18" s="1"/>
  <c r="F115" i="18"/>
  <c r="E115" i="18"/>
  <c r="T168" i="18"/>
  <c r="S168" i="18"/>
  <c r="U168" i="18" s="1"/>
  <c r="P168" i="18"/>
  <c r="R168" i="18" s="1"/>
  <c r="M168" i="18"/>
  <c r="O168" i="18" s="1"/>
  <c r="K168" i="18"/>
  <c r="J168" i="18"/>
  <c r="L168" i="18" s="1"/>
  <c r="H168" i="18"/>
  <c r="G168" i="18"/>
  <c r="I168" i="18" s="1"/>
  <c r="F168" i="18"/>
  <c r="E168" i="18"/>
  <c r="S22" i="17"/>
  <c r="U22" i="17" s="1"/>
  <c r="P22" i="17"/>
  <c r="R22" i="17" s="1"/>
  <c r="M22" i="17"/>
  <c r="O22" i="17" s="1"/>
  <c r="J22" i="17"/>
  <c r="L22" i="17" s="1"/>
  <c r="G22" i="17"/>
  <c r="F22" i="17"/>
  <c r="E22" i="17"/>
  <c r="S89" i="17"/>
  <c r="U89" i="17" s="1"/>
  <c r="P89" i="17"/>
  <c r="R89" i="17" s="1"/>
  <c r="M89" i="17"/>
  <c r="O89" i="17" s="1"/>
  <c r="J89" i="17"/>
  <c r="L89" i="17" s="1"/>
  <c r="G89" i="17"/>
  <c r="I89" i="17" s="1"/>
  <c r="F89" i="17"/>
  <c r="E89" i="17"/>
  <c r="S115" i="17"/>
  <c r="U115" i="17" s="1"/>
  <c r="P115" i="17"/>
  <c r="R115" i="17" s="1"/>
  <c r="M115" i="17"/>
  <c r="O115" i="17" s="1"/>
  <c r="J115" i="17"/>
  <c r="L115" i="17" s="1"/>
  <c r="G115" i="17"/>
  <c r="I115" i="17" s="1"/>
  <c r="F115" i="17"/>
  <c r="E115" i="17"/>
  <c r="S168" i="17"/>
  <c r="U168" i="17" s="1"/>
  <c r="P168" i="17"/>
  <c r="R168" i="17" s="1"/>
  <c r="M168" i="17"/>
  <c r="O168" i="17" s="1"/>
  <c r="J168" i="17"/>
  <c r="L168" i="17" s="1"/>
  <c r="G168" i="17"/>
  <c r="I168" i="17" s="1"/>
  <c r="F168" i="17"/>
  <c r="E168" i="17"/>
  <c r="S22" i="13"/>
  <c r="U22" i="13" s="1"/>
  <c r="P22" i="13"/>
  <c r="R22" i="13" s="1"/>
  <c r="M22" i="13"/>
  <c r="N22" i="13" s="1"/>
  <c r="J22" i="13"/>
  <c r="L22" i="13" s="1"/>
  <c r="G22" i="13"/>
  <c r="I22" i="13" s="1"/>
  <c r="F22" i="13"/>
  <c r="E22" i="13"/>
  <c r="S89" i="13"/>
  <c r="U89" i="13" s="1"/>
  <c r="P89" i="13"/>
  <c r="R89" i="13" s="1"/>
  <c r="M89" i="13"/>
  <c r="O89" i="13" s="1"/>
  <c r="J89" i="13"/>
  <c r="K89" i="13" s="1"/>
  <c r="G89" i="13"/>
  <c r="I89" i="13" s="1"/>
  <c r="F89" i="13"/>
  <c r="E89" i="13"/>
  <c r="S115" i="13"/>
  <c r="U115" i="13" s="1"/>
  <c r="P115" i="13"/>
  <c r="R115" i="13" s="1"/>
  <c r="M115" i="13"/>
  <c r="O115" i="13" s="1"/>
  <c r="J115" i="13"/>
  <c r="L115" i="13" s="1"/>
  <c r="G115" i="13"/>
  <c r="I115" i="13" s="1"/>
  <c r="F115" i="13"/>
  <c r="E115" i="13"/>
  <c r="S168" i="13"/>
  <c r="U168" i="13" s="1"/>
  <c r="P168" i="13"/>
  <c r="R168" i="13" s="1"/>
  <c r="M168" i="13"/>
  <c r="N168" i="13" s="1"/>
  <c r="J168" i="13"/>
  <c r="L168" i="13" s="1"/>
  <c r="G168" i="13"/>
  <c r="I168" i="13" s="1"/>
  <c r="F168" i="13"/>
  <c r="E168" i="13"/>
  <c r="S168" i="8"/>
  <c r="U168" i="8" s="1"/>
  <c r="P168" i="8"/>
  <c r="R168" i="8" s="1"/>
  <c r="M168" i="8"/>
  <c r="O168" i="8" s="1"/>
  <c r="J168" i="8"/>
  <c r="L168" i="8" s="1"/>
  <c r="G168" i="8"/>
  <c r="I168" i="8" s="1"/>
  <c r="F168" i="8"/>
  <c r="E168" i="8"/>
  <c r="S115" i="8"/>
  <c r="U115" i="8" s="1"/>
  <c r="P115" i="8"/>
  <c r="R115" i="8" s="1"/>
  <c r="M115" i="8"/>
  <c r="O115" i="8" s="1"/>
  <c r="J115" i="8"/>
  <c r="L115" i="8" s="1"/>
  <c r="G115" i="8"/>
  <c r="I115" i="8" s="1"/>
  <c r="F115" i="8"/>
  <c r="E115" i="8"/>
  <c r="S89" i="8"/>
  <c r="U89" i="8" s="1"/>
  <c r="P89" i="8"/>
  <c r="R89" i="8" s="1"/>
  <c r="M89" i="8"/>
  <c r="O89" i="8" s="1"/>
  <c r="J89" i="8"/>
  <c r="L89" i="8" s="1"/>
  <c r="G89" i="8"/>
  <c r="I89" i="8" s="1"/>
  <c r="F89" i="8"/>
  <c r="E89" i="8"/>
  <c r="S22" i="8"/>
  <c r="U22" i="8" s="1"/>
  <c r="P22" i="8"/>
  <c r="R22" i="8" s="1"/>
  <c r="M22" i="8"/>
  <c r="O22" i="8" s="1"/>
  <c r="J22" i="8"/>
  <c r="L22" i="8" s="1"/>
  <c r="G22" i="8"/>
  <c r="I22" i="8" s="1"/>
  <c r="F22" i="8"/>
  <c r="E22" i="8"/>
  <c r="E22" i="3"/>
  <c r="F22" i="3"/>
  <c r="G22" i="3"/>
  <c r="H22" i="3" s="1"/>
  <c r="J22" i="3"/>
  <c r="K22" i="3" s="1"/>
  <c r="M22" i="3"/>
  <c r="N22" i="3" s="1"/>
  <c r="P22" i="3"/>
  <c r="Q22" i="3" s="1"/>
  <c r="S22" i="3"/>
  <c r="T22" i="3" s="1"/>
  <c r="AB78" i="19"/>
  <c r="AK87" i="19"/>
  <c r="AG85" i="19"/>
  <c r="AF85" i="19"/>
  <c r="AF84" i="19"/>
  <c r="AE84" i="19"/>
  <c r="AD84" i="19"/>
  <c r="AD83" i="19"/>
  <c r="AC83" i="19"/>
  <c r="AB83" i="19"/>
  <c r="AB82" i="19"/>
  <c r="AK81" i="19"/>
  <c r="AG79" i="19"/>
  <c r="AF79" i="19"/>
  <c r="AF78" i="19"/>
  <c r="AE78" i="19"/>
  <c r="AD78" i="19"/>
  <c r="AD77" i="19"/>
  <c r="AC77" i="19"/>
  <c r="AB77" i="19"/>
  <c r="AB76" i="19"/>
  <c r="AK75" i="19"/>
  <c r="AJ75" i="19"/>
  <c r="AK74" i="19"/>
  <c r="AK88" i="19" s="1"/>
  <c r="AJ74" i="19"/>
  <c r="AJ88" i="19" s="1"/>
  <c r="AI74" i="19"/>
  <c r="AI87" i="19" s="1"/>
  <c r="AH74" i="19"/>
  <c r="AH87" i="19" s="1"/>
  <c r="AG74" i="19"/>
  <c r="AG86" i="19" s="1"/>
  <c r="AF74" i="19"/>
  <c r="AF86" i="19" s="1"/>
  <c r="AE74" i="19"/>
  <c r="AE85" i="19" s="1"/>
  <c r="AD74" i="19"/>
  <c r="AD85" i="19" s="1"/>
  <c r="AC74" i="19"/>
  <c r="AC84" i="19" s="1"/>
  <c r="AB74" i="19"/>
  <c r="AB84" i="19" s="1"/>
  <c r="AK73" i="19"/>
  <c r="AJ73" i="19"/>
  <c r="AI73" i="19"/>
  <c r="AH73" i="19"/>
  <c r="AJ72" i="19"/>
  <c r="AH72" i="19"/>
  <c r="AF72" i="19"/>
  <c r="AD72" i="19"/>
  <c r="AB72" i="19"/>
  <c r="I166" i="19"/>
  <c r="U158" i="19"/>
  <c r="A154" i="19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H153" i="19"/>
  <c r="AK152" i="19"/>
  <c r="AJ152" i="19"/>
  <c r="AI152" i="19"/>
  <c r="AH152" i="19"/>
  <c r="AJ151" i="19"/>
  <c r="AH151" i="19"/>
  <c r="AF151" i="19"/>
  <c r="AD151" i="19"/>
  <c r="AB151" i="19"/>
  <c r="S115" i="19"/>
  <c r="P115" i="19"/>
  <c r="M115" i="19"/>
  <c r="O115" i="19" s="1"/>
  <c r="J115" i="19"/>
  <c r="G115" i="19"/>
  <c r="F115" i="19"/>
  <c r="E115" i="19"/>
  <c r="N112" i="19"/>
  <c r="Q107" i="19"/>
  <c r="T102" i="19"/>
  <c r="A101" i="19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K99" i="19"/>
  <c r="AJ99" i="19"/>
  <c r="AI99" i="19"/>
  <c r="AH99" i="19"/>
  <c r="AJ98" i="19"/>
  <c r="AH98" i="19"/>
  <c r="AF98" i="19"/>
  <c r="AD98" i="19"/>
  <c r="AB98" i="19"/>
  <c r="AH167" i="18"/>
  <c r="AD167" i="18"/>
  <c r="AC167" i="18"/>
  <c r="AJ166" i="18"/>
  <c r="AF166" i="18"/>
  <c r="AB166" i="18"/>
  <c r="AJ164" i="18"/>
  <c r="AI164" i="18"/>
  <c r="AG164" i="18"/>
  <c r="AF164" i="18"/>
  <c r="AB164" i="18"/>
  <c r="AH163" i="18"/>
  <c r="AG163" i="18"/>
  <c r="AE163" i="18"/>
  <c r="AJ162" i="18"/>
  <c r="AF162" i="18"/>
  <c r="AE162" i="18"/>
  <c r="AC162" i="18"/>
  <c r="AB162" i="18"/>
  <c r="AH161" i="18"/>
  <c r="AD161" i="18"/>
  <c r="AC161" i="18"/>
  <c r="AJ160" i="18"/>
  <c r="AF160" i="18"/>
  <c r="AB160" i="18"/>
  <c r="AJ158" i="18"/>
  <c r="AI158" i="18"/>
  <c r="AG158" i="18"/>
  <c r="AF158" i="18"/>
  <c r="AB158" i="18"/>
  <c r="AH157" i="18"/>
  <c r="AG157" i="18"/>
  <c r="AE157" i="18"/>
  <c r="AJ156" i="18"/>
  <c r="AF156" i="18"/>
  <c r="AE156" i="18"/>
  <c r="AC156" i="18"/>
  <c r="AB156" i="18"/>
  <c r="AH155" i="18"/>
  <c r="AD155" i="18"/>
  <c r="AC155" i="18"/>
  <c r="AJ154" i="18"/>
  <c r="AF154" i="18"/>
  <c r="AB154" i="18"/>
  <c r="AK153" i="18"/>
  <c r="AK167" i="18" s="1"/>
  <c r="AJ153" i="18"/>
  <c r="AJ167" i="18" s="1"/>
  <c r="AI153" i="18"/>
  <c r="AI166" i="18" s="1"/>
  <c r="AH153" i="18"/>
  <c r="AH166" i="18" s="1"/>
  <c r="AG153" i="18"/>
  <c r="AG165" i="18" s="1"/>
  <c r="AF153" i="18"/>
  <c r="AF165" i="18" s="1"/>
  <c r="AE153" i="18"/>
  <c r="AE164" i="18" s="1"/>
  <c r="AD153" i="18"/>
  <c r="AD164" i="18" s="1"/>
  <c r="AC153" i="18"/>
  <c r="AC163" i="18" s="1"/>
  <c r="AB153" i="18"/>
  <c r="AB163" i="18" s="1"/>
  <c r="AK152" i="18"/>
  <c r="AJ152" i="18"/>
  <c r="AI152" i="18"/>
  <c r="AH152" i="18"/>
  <c r="AJ151" i="18"/>
  <c r="AH151" i="18"/>
  <c r="AF151" i="18"/>
  <c r="AD151" i="18"/>
  <c r="AB151" i="18"/>
  <c r="AK114" i="18"/>
  <c r="AG114" i="18"/>
  <c r="AF114" i="18"/>
  <c r="AD114" i="18"/>
  <c r="AI113" i="18"/>
  <c r="AE113" i="18"/>
  <c r="AD113" i="18"/>
  <c r="AJ111" i="18"/>
  <c r="AI111" i="18"/>
  <c r="AE111" i="18"/>
  <c r="AK110" i="18"/>
  <c r="AJ110" i="18"/>
  <c r="AH110" i="18"/>
  <c r="AI109" i="18"/>
  <c r="AH109" i="18"/>
  <c r="AF109" i="18"/>
  <c r="AE109" i="18"/>
  <c r="AK108" i="18"/>
  <c r="AG108" i="18"/>
  <c r="AF108" i="18"/>
  <c r="AD108" i="18"/>
  <c r="AI107" i="18"/>
  <c r="AE107" i="18"/>
  <c r="AD107" i="18"/>
  <c r="AJ105" i="18"/>
  <c r="AI105" i="18"/>
  <c r="AE105" i="18"/>
  <c r="AK104" i="18"/>
  <c r="AJ104" i="18"/>
  <c r="AH104" i="18"/>
  <c r="AI103" i="18"/>
  <c r="AH103" i="18"/>
  <c r="AF103" i="18"/>
  <c r="AE103" i="18"/>
  <c r="AK102" i="18"/>
  <c r="AG102" i="18"/>
  <c r="AF102" i="18"/>
  <c r="AD102" i="18"/>
  <c r="AI101" i="18"/>
  <c r="AE101" i="18"/>
  <c r="AD101" i="18"/>
  <c r="AK100" i="18"/>
  <c r="AK113" i="18" s="1"/>
  <c r="AJ100" i="18"/>
  <c r="AJ112" i="18" s="1"/>
  <c r="AI100" i="18"/>
  <c r="AI112" i="18" s="1"/>
  <c r="AH100" i="18"/>
  <c r="AH111" i="18" s="1"/>
  <c r="AG100" i="18"/>
  <c r="AG111" i="18" s="1"/>
  <c r="AF100" i="18"/>
  <c r="AF110" i="18" s="1"/>
  <c r="AE100" i="18"/>
  <c r="AE110" i="18" s="1"/>
  <c r="AD100" i="18"/>
  <c r="AD109" i="18" s="1"/>
  <c r="AC100" i="18"/>
  <c r="AC112" i="18" s="1"/>
  <c r="AB100" i="18"/>
  <c r="AB114" i="18" s="1"/>
  <c r="AK99" i="18"/>
  <c r="AJ99" i="18"/>
  <c r="AI99" i="18"/>
  <c r="AH99" i="18"/>
  <c r="AJ98" i="18"/>
  <c r="AH98" i="18"/>
  <c r="AF98" i="18"/>
  <c r="AD98" i="18"/>
  <c r="AB98" i="18"/>
  <c r="AJ88" i="18"/>
  <c r="AI88" i="18"/>
  <c r="AG88" i="18"/>
  <c r="AB88" i="18"/>
  <c r="AH87" i="18"/>
  <c r="AG87" i="18"/>
  <c r="AD87" i="18"/>
  <c r="AH85" i="18"/>
  <c r="AD85" i="18"/>
  <c r="AC85" i="18"/>
  <c r="AK84" i="18"/>
  <c r="AB84" i="18"/>
  <c r="AK83" i="18"/>
  <c r="AI83" i="18"/>
  <c r="AH83" i="18"/>
  <c r="AD83" i="18"/>
  <c r="AJ82" i="18"/>
  <c r="AI82" i="18"/>
  <c r="AG82" i="18"/>
  <c r="AB82" i="18"/>
  <c r="AH81" i="18"/>
  <c r="AG81" i="18"/>
  <c r="AD81" i="18"/>
  <c r="AH79" i="18"/>
  <c r="AD79" i="18"/>
  <c r="AC79" i="18"/>
  <c r="AK78" i="18"/>
  <c r="AB78" i="18"/>
  <c r="AK77" i="18"/>
  <c r="AI77" i="18"/>
  <c r="AH77" i="18"/>
  <c r="AD77" i="18"/>
  <c r="AJ76" i="18"/>
  <c r="AI76" i="18"/>
  <c r="AG76" i="18"/>
  <c r="AB76" i="18"/>
  <c r="AH75" i="18"/>
  <c r="AG75" i="18"/>
  <c r="AD75" i="18"/>
  <c r="AK74" i="18"/>
  <c r="AK85" i="18" s="1"/>
  <c r="AJ74" i="18"/>
  <c r="AJ85" i="18" s="1"/>
  <c r="AI74" i="18"/>
  <c r="AI84" i="18" s="1"/>
  <c r="AH74" i="18"/>
  <c r="AH84" i="18" s="1"/>
  <c r="AG74" i="18"/>
  <c r="AG83" i="18" s="1"/>
  <c r="AF74" i="18"/>
  <c r="AF86" i="18" s="1"/>
  <c r="AE74" i="18"/>
  <c r="AE88" i="18" s="1"/>
  <c r="AD74" i="18"/>
  <c r="AD88" i="18" s="1"/>
  <c r="AC74" i="18"/>
  <c r="AC87" i="18" s="1"/>
  <c r="AB74" i="18"/>
  <c r="AB87" i="18" s="1"/>
  <c r="AK73" i="18"/>
  <c r="AJ73" i="18"/>
  <c r="AI73" i="18"/>
  <c r="AH73" i="18"/>
  <c r="AJ72" i="18"/>
  <c r="AH72" i="18"/>
  <c r="AF72" i="18"/>
  <c r="AD72" i="18"/>
  <c r="AB72" i="18"/>
  <c r="AK152" i="17"/>
  <c r="AJ152" i="17"/>
  <c r="AI152" i="17"/>
  <c r="AH152" i="17"/>
  <c r="AJ151" i="17"/>
  <c r="AH151" i="17"/>
  <c r="AF151" i="17"/>
  <c r="AD151" i="17"/>
  <c r="AB151" i="17"/>
  <c r="AK99" i="17"/>
  <c r="AJ99" i="17"/>
  <c r="AI99" i="17"/>
  <c r="AH99" i="17"/>
  <c r="AJ98" i="17"/>
  <c r="AH98" i="17"/>
  <c r="AF98" i="17"/>
  <c r="AD98" i="17"/>
  <c r="AB98" i="17"/>
  <c r="AK73" i="17"/>
  <c r="AJ73" i="17"/>
  <c r="AI73" i="17"/>
  <c r="AH73" i="17"/>
  <c r="AJ72" i="17"/>
  <c r="AH72" i="17"/>
  <c r="AF72" i="17"/>
  <c r="AD72" i="17"/>
  <c r="AB72" i="17"/>
  <c r="AK152" i="13"/>
  <c r="AJ152" i="13"/>
  <c r="AI152" i="13"/>
  <c r="AH152" i="13"/>
  <c r="AJ151" i="13"/>
  <c r="AH151" i="13"/>
  <c r="AF151" i="13"/>
  <c r="AD151" i="13"/>
  <c r="AB151" i="13"/>
  <c r="AK99" i="13"/>
  <c r="AJ99" i="13"/>
  <c r="AI99" i="13"/>
  <c r="AH99" i="13"/>
  <c r="AJ98" i="13"/>
  <c r="AH98" i="13"/>
  <c r="AF98" i="13"/>
  <c r="AD98" i="13"/>
  <c r="AB98" i="13"/>
  <c r="AK73" i="13"/>
  <c r="AJ73" i="13"/>
  <c r="AI73" i="13"/>
  <c r="AH73" i="13"/>
  <c r="AJ72" i="13"/>
  <c r="AH72" i="13"/>
  <c r="AF72" i="13"/>
  <c r="AD72" i="13"/>
  <c r="AB72" i="13"/>
  <c r="AK152" i="8"/>
  <c r="AJ152" i="8"/>
  <c r="AI152" i="8"/>
  <c r="AH152" i="8"/>
  <c r="AJ151" i="8"/>
  <c r="AH151" i="8"/>
  <c r="AF151" i="8"/>
  <c r="AD151" i="8"/>
  <c r="AB151" i="8"/>
  <c r="AK99" i="8"/>
  <c r="AJ99" i="8"/>
  <c r="AI99" i="8"/>
  <c r="AH99" i="8"/>
  <c r="AJ98" i="8"/>
  <c r="AH98" i="8"/>
  <c r="AF98" i="8"/>
  <c r="AD98" i="8"/>
  <c r="AB98" i="8"/>
  <c r="AK73" i="8"/>
  <c r="AJ73" i="8"/>
  <c r="AI73" i="8"/>
  <c r="AH73" i="8"/>
  <c r="AJ72" i="8"/>
  <c r="AH72" i="8"/>
  <c r="AF72" i="8"/>
  <c r="AD72" i="8"/>
  <c r="AB72" i="8"/>
  <c r="AJ152" i="3"/>
  <c r="AH152" i="3"/>
  <c r="AF152" i="3"/>
  <c r="AD152" i="3"/>
  <c r="AB152" i="3"/>
  <c r="AJ98" i="3"/>
  <c r="AH98" i="3"/>
  <c r="AF98" i="3"/>
  <c r="AD98" i="3"/>
  <c r="AB98" i="3"/>
  <c r="AJ72" i="3"/>
  <c r="AH72" i="3"/>
  <c r="AF72" i="3"/>
  <c r="AD72" i="3"/>
  <c r="AB72" i="3"/>
  <c r="AK73" i="3"/>
  <c r="AJ73" i="3"/>
  <c r="AI73" i="3"/>
  <c r="AH73" i="3"/>
  <c r="A75" i="19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S89" i="3"/>
  <c r="P89" i="3"/>
  <c r="M89" i="3"/>
  <c r="J89" i="3"/>
  <c r="G89" i="3"/>
  <c r="F89" i="3"/>
  <c r="E89" i="3"/>
  <c r="G115" i="3"/>
  <c r="S115" i="3"/>
  <c r="U115" i="3" s="1"/>
  <c r="P115" i="3"/>
  <c r="M115" i="3"/>
  <c r="J115" i="3"/>
  <c r="F115" i="3"/>
  <c r="E115" i="3"/>
  <c r="D115" i="3"/>
  <c r="S168" i="3"/>
  <c r="U168" i="3" s="1"/>
  <c r="P168" i="3"/>
  <c r="M168" i="3"/>
  <c r="O168" i="3" s="1"/>
  <c r="J168" i="3"/>
  <c r="G168" i="3"/>
  <c r="F168" i="3"/>
  <c r="E168" i="3"/>
  <c r="S168" i="2"/>
  <c r="U168" i="2" s="1"/>
  <c r="P168" i="2"/>
  <c r="R168" i="2" s="1"/>
  <c r="M168" i="2"/>
  <c r="O168" i="2" s="1"/>
  <c r="J168" i="2"/>
  <c r="L168" i="2" s="1"/>
  <c r="F168" i="2"/>
  <c r="E168" i="2"/>
  <c r="S115" i="2"/>
  <c r="U115" i="2" s="1"/>
  <c r="P115" i="2"/>
  <c r="R115" i="2" s="1"/>
  <c r="M115" i="2"/>
  <c r="N115" i="2" s="1"/>
  <c r="J115" i="2"/>
  <c r="L115" i="2" s="1"/>
  <c r="F115" i="2"/>
  <c r="E115" i="2"/>
  <c r="S89" i="2"/>
  <c r="U89" i="2" s="1"/>
  <c r="P89" i="2"/>
  <c r="R89" i="2" s="1"/>
  <c r="M89" i="2"/>
  <c r="N89" i="2" s="1"/>
  <c r="J89" i="2"/>
  <c r="L89" i="2" s="1"/>
  <c r="F89" i="2"/>
  <c r="E89" i="2"/>
  <c r="S22" i="2"/>
  <c r="U22" i="2" s="1"/>
  <c r="P22" i="2"/>
  <c r="R22" i="2" s="1"/>
  <c r="M22" i="2"/>
  <c r="O22" i="2" s="1"/>
  <c r="J22" i="2"/>
  <c r="L22" i="2" s="1"/>
  <c r="E22" i="2"/>
  <c r="F22" i="2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21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8" i="11"/>
  <c r="F2" i="11"/>
  <c r="F2" i="19"/>
  <c r="O88" i="19" s="1"/>
  <c r="F2" i="18"/>
  <c r="U21" i="18" s="1"/>
  <c r="F2" i="17"/>
  <c r="U167" i="17" s="1"/>
  <c r="F2" i="13"/>
  <c r="U167" i="13" s="1"/>
  <c r="F2" i="8"/>
  <c r="U167" i="8" s="1"/>
  <c r="F2" i="3"/>
  <c r="Q167" i="3" s="1"/>
  <c r="F2" i="2"/>
  <c r="T163" i="2" s="1"/>
  <c r="K22" i="17" l="1"/>
  <c r="K115" i="17"/>
  <c r="O22" i="13"/>
  <c r="K115" i="13"/>
  <c r="N22" i="8"/>
  <c r="K168" i="8"/>
  <c r="K22" i="8"/>
  <c r="H115" i="3"/>
  <c r="I115" i="3"/>
  <c r="I22" i="3"/>
  <c r="L22" i="3"/>
  <c r="U22" i="3"/>
  <c r="O22" i="3"/>
  <c r="T168" i="2"/>
  <c r="T22" i="2"/>
  <c r="Q168" i="2"/>
  <c r="Q115" i="2"/>
  <c r="O115" i="2"/>
  <c r="O89" i="2"/>
  <c r="K115" i="2"/>
  <c r="K22" i="19"/>
  <c r="Q22" i="19"/>
  <c r="H22" i="19"/>
  <c r="T22" i="19"/>
  <c r="N89" i="19"/>
  <c r="Q89" i="19"/>
  <c r="H89" i="19"/>
  <c r="T89" i="19"/>
  <c r="N168" i="19"/>
  <c r="Q168" i="19"/>
  <c r="H168" i="19"/>
  <c r="T168" i="19"/>
  <c r="L22" i="18"/>
  <c r="Q22" i="18"/>
  <c r="H22" i="18"/>
  <c r="T22" i="18"/>
  <c r="Q89" i="18"/>
  <c r="H89" i="18"/>
  <c r="T89" i="18"/>
  <c r="N115" i="18"/>
  <c r="Q115" i="18"/>
  <c r="H115" i="18"/>
  <c r="T115" i="18"/>
  <c r="N168" i="18"/>
  <c r="Q168" i="18"/>
  <c r="N22" i="17"/>
  <c r="Q22" i="17"/>
  <c r="T22" i="17"/>
  <c r="K89" i="17"/>
  <c r="N89" i="17"/>
  <c r="Q89" i="17"/>
  <c r="H89" i="17"/>
  <c r="T89" i="17"/>
  <c r="N115" i="17"/>
  <c r="Q115" i="17"/>
  <c r="H115" i="17"/>
  <c r="T115" i="17"/>
  <c r="K168" i="17"/>
  <c r="N168" i="17"/>
  <c r="Q168" i="17"/>
  <c r="H168" i="17"/>
  <c r="T168" i="17"/>
  <c r="K22" i="13"/>
  <c r="Q22" i="13"/>
  <c r="H22" i="13"/>
  <c r="T22" i="13"/>
  <c r="L89" i="13"/>
  <c r="N89" i="13"/>
  <c r="Q89" i="13"/>
  <c r="H89" i="13"/>
  <c r="T89" i="13"/>
  <c r="N115" i="13"/>
  <c r="Q115" i="13"/>
  <c r="H115" i="13"/>
  <c r="T115" i="13"/>
  <c r="K168" i="13"/>
  <c r="O168" i="13"/>
  <c r="Q168" i="13"/>
  <c r="H168" i="13"/>
  <c r="T168" i="13"/>
  <c r="N168" i="8"/>
  <c r="Q168" i="8"/>
  <c r="H168" i="8"/>
  <c r="T168" i="8"/>
  <c r="K115" i="8"/>
  <c r="N115" i="8"/>
  <c r="Q115" i="8"/>
  <c r="H115" i="8"/>
  <c r="T115" i="8"/>
  <c r="K89" i="8"/>
  <c r="N89" i="8"/>
  <c r="Q89" i="8"/>
  <c r="H89" i="8"/>
  <c r="T89" i="8"/>
  <c r="Q22" i="8"/>
  <c r="H22" i="8"/>
  <c r="T22" i="8"/>
  <c r="R22" i="3"/>
  <c r="AH80" i="19"/>
  <c r="AJ81" i="19"/>
  <c r="AH86" i="19"/>
  <c r="AJ87" i="19"/>
  <c r="AI80" i="19"/>
  <c r="AI86" i="19"/>
  <c r="AH79" i="19"/>
  <c r="AJ80" i="19"/>
  <c r="AH85" i="19"/>
  <c r="AJ86" i="19"/>
  <c r="AB88" i="19"/>
  <c r="AC76" i="19"/>
  <c r="AE77" i="19"/>
  <c r="AG78" i="19"/>
  <c r="AI79" i="19"/>
  <c r="AK80" i="19"/>
  <c r="AC82" i="19"/>
  <c r="AE83" i="19"/>
  <c r="AG84" i="19"/>
  <c r="AI85" i="19"/>
  <c r="AK86" i="19"/>
  <c r="AC88" i="19"/>
  <c r="AB75" i="19"/>
  <c r="AD76" i="19"/>
  <c r="AF77" i="19"/>
  <c r="AH78" i="19"/>
  <c r="AJ79" i="19"/>
  <c r="AB81" i="19"/>
  <c r="AD82" i="19"/>
  <c r="AF83" i="19"/>
  <c r="AH84" i="19"/>
  <c r="AJ85" i="19"/>
  <c r="AB87" i="19"/>
  <c r="AD88" i="19"/>
  <c r="AC75" i="19"/>
  <c r="AE76" i="19"/>
  <c r="AG77" i="19"/>
  <c r="AI78" i="19"/>
  <c r="AK79" i="19"/>
  <c r="AC81" i="19"/>
  <c r="AE82" i="19"/>
  <c r="AG83" i="19"/>
  <c r="AI84" i="19"/>
  <c r="AK85" i="19"/>
  <c r="AC87" i="19"/>
  <c r="AE88" i="19"/>
  <c r="AD75" i="19"/>
  <c r="AF76" i="19"/>
  <c r="AH77" i="19"/>
  <c r="AJ78" i="19"/>
  <c r="AB80" i="19"/>
  <c r="AD81" i="19"/>
  <c r="AF82" i="19"/>
  <c r="AH83" i="19"/>
  <c r="AJ84" i="19"/>
  <c r="AB86" i="19"/>
  <c r="AD87" i="19"/>
  <c r="AF88" i="19"/>
  <c r="AE75" i="19"/>
  <c r="AG76" i="19"/>
  <c r="AI77" i="19"/>
  <c r="AK78" i="19"/>
  <c r="AC80" i="19"/>
  <c r="AE81" i="19"/>
  <c r="AG82" i="19"/>
  <c r="AI83" i="19"/>
  <c r="AK84" i="19"/>
  <c r="AC86" i="19"/>
  <c r="AE87" i="19"/>
  <c r="AG88" i="19"/>
  <c r="AF75" i="19"/>
  <c r="AH76" i="19"/>
  <c r="AJ77" i="19"/>
  <c r="AB79" i="19"/>
  <c r="AD80" i="19"/>
  <c r="AF81" i="19"/>
  <c r="AH82" i="19"/>
  <c r="AJ83" i="19"/>
  <c r="AB85" i="19"/>
  <c r="AD86" i="19"/>
  <c r="AF87" i="19"/>
  <c r="AH88" i="19"/>
  <c r="AG75" i="19"/>
  <c r="AI76" i="19"/>
  <c r="AK77" i="19"/>
  <c r="AC79" i="19"/>
  <c r="AE80" i="19"/>
  <c r="AG81" i="19"/>
  <c r="AI82" i="19"/>
  <c r="AK83" i="19"/>
  <c r="AC85" i="19"/>
  <c r="AE86" i="19"/>
  <c r="AG87" i="19"/>
  <c r="AI88" i="19"/>
  <c r="AH75" i="19"/>
  <c r="AJ76" i="19"/>
  <c r="AD79" i="19"/>
  <c r="AF80" i="19"/>
  <c r="AH81" i="19"/>
  <c r="AJ82" i="19"/>
  <c r="AI75" i="19"/>
  <c r="AK76" i="19"/>
  <c r="AC78" i="19"/>
  <c r="AE79" i="19"/>
  <c r="AG80" i="19"/>
  <c r="AI81" i="19"/>
  <c r="AK82" i="19"/>
  <c r="Q101" i="19"/>
  <c r="N106" i="19"/>
  <c r="K111" i="19"/>
  <c r="Q157" i="19"/>
  <c r="T164" i="19"/>
  <c r="L102" i="19"/>
  <c r="I107" i="19"/>
  <c r="U111" i="19"/>
  <c r="R157" i="19"/>
  <c r="U164" i="19"/>
  <c r="N102" i="19"/>
  <c r="K107" i="19"/>
  <c r="H112" i="19"/>
  <c r="T158" i="19"/>
  <c r="H166" i="19"/>
  <c r="O103" i="19"/>
  <c r="L108" i="19"/>
  <c r="I113" i="19"/>
  <c r="R115" i="19"/>
  <c r="I153" i="19"/>
  <c r="H160" i="19"/>
  <c r="K167" i="19"/>
  <c r="Q103" i="19"/>
  <c r="N108" i="19"/>
  <c r="K113" i="19"/>
  <c r="I160" i="19"/>
  <c r="L167" i="19"/>
  <c r="K100" i="19"/>
  <c r="H104" i="19"/>
  <c r="T108" i="19"/>
  <c r="Q113" i="19"/>
  <c r="H154" i="19"/>
  <c r="K161" i="19"/>
  <c r="L100" i="19"/>
  <c r="R104" i="19"/>
  <c r="O109" i="19"/>
  <c r="L114" i="19"/>
  <c r="I154" i="19"/>
  <c r="L161" i="19"/>
  <c r="R100" i="19"/>
  <c r="T104" i="19"/>
  <c r="Q109" i="19"/>
  <c r="N114" i="19"/>
  <c r="K155" i="19"/>
  <c r="N162" i="19"/>
  <c r="K105" i="19"/>
  <c r="H110" i="19"/>
  <c r="T114" i="19"/>
  <c r="L155" i="19"/>
  <c r="O162" i="19"/>
  <c r="I101" i="19"/>
  <c r="U105" i="19"/>
  <c r="R110" i="19"/>
  <c r="N156" i="19"/>
  <c r="Q163" i="19"/>
  <c r="K101" i="19"/>
  <c r="H106" i="19"/>
  <c r="T110" i="19"/>
  <c r="O156" i="19"/>
  <c r="R163" i="19"/>
  <c r="N100" i="19"/>
  <c r="L101" i="19"/>
  <c r="O102" i="19"/>
  <c r="R103" i="19"/>
  <c r="U104" i="19"/>
  <c r="I106" i="19"/>
  <c r="L107" i="19"/>
  <c r="O108" i="19"/>
  <c r="R109" i="19"/>
  <c r="U110" i="19"/>
  <c r="I112" i="19"/>
  <c r="L113" i="19"/>
  <c r="O114" i="19"/>
  <c r="U115" i="19"/>
  <c r="K153" i="19"/>
  <c r="K154" i="19"/>
  <c r="N155" i="19"/>
  <c r="Q156" i="19"/>
  <c r="T157" i="19"/>
  <c r="H159" i="19"/>
  <c r="K160" i="19"/>
  <c r="N161" i="19"/>
  <c r="Q162" i="19"/>
  <c r="T163" i="19"/>
  <c r="H165" i="19"/>
  <c r="K166" i="19"/>
  <c r="N167" i="19"/>
  <c r="O100" i="19"/>
  <c r="N101" i="19"/>
  <c r="Q102" i="19"/>
  <c r="T103" i="19"/>
  <c r="H105" i="19"/>
  <c r="K106" i="19"/>
  <c r="N107" i="19"/>
  <c r="Q108" i="19"/>
  <c r="T109" i="19"/>
  <c r="H111" i="19"/>
  <c r="K112" i="19"/>
  <c r="N113" i="19"/>
  <c r="Q114" i="19"/>
  <c r="L153" i="19"/>
  <c r="L154" i="19"/>
  <c r="O155" i="19"/>
  <c r="R156" i="19"/>
  <c r="U157" i="19"/>
  <c r="I159" i="19"/>
  <c r="L160" i="19"/>
  <c r="O161" i="19"/>
  <c r="R162" i="19"/>
  <c r="U163" i="19"/>
  <c r="I165" i="19"/>
  <c r="L166" i="19"/>
  <c r="O167" i="19"/>
  <c r="Q100" i="19"/>
  <c r="O101" i="19"/>
  <c r="R102" i="19"/>
  <c r="U103" i="19"/>
  <c r="I105" i="19"/>
  <c r="L106" i="19"/>
  <c r="O107" i="19"/>
  <c r="R108" i="19"/>
  <c r="U109" i="19"/>
  <c r="I111" i="19"/>
  <c r="L112" i="19"/>
  <c r="O113" i="19"/>
  <c r="R114" i="19"/>
  <c r="N153" i="19"/>
  <c r="N154" i="19"/>
  <c r="Q155" i="19"/>
  <c r="T156" i="19"/>
  <c r="H158" i="19"/>
  <c r="K159" i="19"/>
  <c r="N160" i="19"/>
  <c r="Q161" i="19"/>
  <c r="T162" i="19"/>
  <c r="H164" i="19"/>
  <c r="K165" i="19"/>
  <c r="N166" i="19"/>
  <c r="Q167" i="19"/>
  <c r="O153" i="19"/>
  <c r="O154" i="19"/>
  <c r="R155" i="19"/>
  <c r="U156" i="19"/>
  <c r="I158" i="19"/>
  <c r="L159" i="19"/>
  <c r="O160" i="19"/>
  <c r="R161" i="19"/>
  <c r="U162" i="19"/>
  <c r="I164" i="19"/>
  <c r="L165" i="19"/>
  <c r="O166" i="19"/>
  <c r="R167" i="19"/>
  <c r="T100" i="19"/>
  <c r="R101" i="19"/>
  <c r="U102" i="19"/>
  <c r="I104" i="19"/>
  <c r="L105" i="19"/>
  <c r="O106" i="19"/>
  <c r="R107" i="19"/>
  <c r="U108" i="19"/>
  <c r="I110" i="19"/>
  <c r="L111" i="19"/>
  <c r="O112" i="19"/>
  <c r="R113" i="19"/>
  <c r="U114" i="19"/>
  <c r="Q153" i="19"/>
  <c r="Q154" i="19"/>
  <c r="T155" i="19"/>
  <c r="H157" i="19"/>
  <c r="K158" i="19"/>
  <c r="N159" i="19"/>
  <c r="Q160" i="19"/>
  <c r="T161" i="19"/>
  <c r="H163" i="19"/>
  <c r="K164" i="19"/>
  <c r="N165" i="19"/>
  <c r="Q166" i="19"/>
  <c r="T167" i="19"/>
  <c r="U100" i="19"/>
  <c r="T101" i="19"/>
  <c r="H103" i="19"/>
  <c r="K104" i="19"/>
  <c r="N105" i="19"/>
  <c r="Q106" i="19"/>
  <c r="T107" i="19"/>
  <c r="H109" i="19"/>
  <c r="K110" i="19"/>
  <c r="N111" i="19"/>
  <c r="Q112" i="19"/>
  <c r="T113" i="19"/>
  <c r="R153" i="19"/>
  <c r="R154" i="19"/>
  <c r="U155" i="19"/>
  <c r="I157" i="19"/>
  <c r="L158" i="19"/>
  <c r="O159" i="19"/>
  <c r="R160" i="19"/>
  <c r="U161" i="19"/>
  <c r="I163" i="19"/>
  <c r="L164" i="19"/>
  <c r="O165" i="19"/>
  <c r="R166" i="19"/>
  <c r="U167" i="19"/>
  <c r="U101" i="19"/>
  <c r="I103" i="19"/>
  <c r="L104" i="19"/>
  <c r="O105" i="19"/>
  <c r="R106" i="19"/>
  <c r="U107" i="19"/>
  <c r="I109" i="19"/>
  <c r="L110" i="19"/>
  <c r="O111" i="19"/>
  <c r="R112" i="19"/>
  <c r="U113" i="19"/>
  <c r="T153" i="19"/>
  <c r="T154" i="19"/>
  <c r="H156" i="19"/>
  <c r="K157" i="19"/>
  <c r="N158" i="19"/>
  <c r="Q159" i="19"/>
  <c r="T160" i="19"/>
  <c r="H162" i="19"/>
  <c r="K163" i="19"/>
  <c r="N164" i="19"/>
  <c r="Q165" i="19"/>
  <c r="T166" i="19"/>
  <c r="H102" i="19"/>
  <c r="K103" i="19"/>
  <c r="N104" i="19"/>
  <c r="Q105" i="19"/>
  <c r="T106" i="19"/>
  <c r="H108" i="19"/>
  <c r="K109" i="19"/>
  <c r="N110" i="19"/>
  <c r="Q111" i="19"/>
  <c r="T112" i="19"/>
  <c r="H114" i="19"/>
  <c r="U153" i="19"/>
  <c r="U154" i="19"/>
  <c r="I156" i="19"/>
  <c r="L157" i="19"/>
  <c r="O158" i="19"/>
  <c r="R159" i="19"/>
  <c r="U160" i="19"/>
  <c r="I162" i="19"/>
  <c r="L163" i="19"/>
  <c r="O164" i="19"/>
  <c r="R165" i="19"/>
  <c r="U166" i="19"/>
  <c r="H100" i="19"/>
  <c r="I102" i="19"/>
  <c r="L103" i="19"/>
  <c r="O104" i="19"/>
  <c r="R105" i="19"/>
  <c r="U106" i="19"/>
  <c r="I108" i="19"/>
  <c r="L109" i="19"/>
  <c r="O110" i="19"/>
  <c r="R111" i="19"/>
  <c r="U112" i="19"/>
  <c r="I114" i="19"/>
  <c r="I115" i="19"/>
  <c r="H155" i="19"/>
  <c r="K156" i="19"/>
  <c r="N157" i="19"/>
  <c r="Q158" i="19"/>
  <c r="T159" i="19"/>
  <c r="H161" i="19"/>
  <c r="K162" i="19"/>
  <c r="N163" i="19"/>
  <c r="Q164" i="19"/>
  <c r="T165" i="19"/>
  <c r="H167" i="19"/>
  <c r="I100" i="19"/>
  <c r="H101" i="19"/>
  <c r="K102" i="19"/>
  <c r="N103" i="19"/>
  <c r="Q104" i="19"/>
  <c r="T105" i="19"/>
  <c r="H107" i="19"/>
  <c r="K108" i="19"/>
  <c r="N109" i="19"/>
  <c r="Q110" i="19"/>
  <c r="T111" i="19"/>
  <c r="H113" i="19"/>
  <c r="K114" i="19"/>
  <c r="L115" i="19"/>
  <c r="I155" i="19"/>
  <c r="L156" i="19"/>
  <c r="O157" i="19"/>
  <c r="R158" i="19"/>
  <c r="U159" i="19"/>
  <c r="I161" i="19"/>
  <c r="L162" i="19"/>
  <c r="O163" i="19"/>
  <c r="R164" i="19"/>
  <c r="U165" i="19"/>
  <c r="I167" i="19"/>
  <c r="K115" i="19"/>
  <c r="N115" i="19"/>
  <c r="Q115" i="19"/>
  <c r="H115" i="19"/>
  <c r="T115" i="19"/>
  <c r="I85" i="19"/>
  <c r="L74" i="19"/>
  <c r="N75" i="19"/>
  <c r="Q76" i="19"/>
  <c r="T77" i="19"/>
  <c r="H79" i="19"/>
  <c r="K80" i="19"/>
  <c r="N81" i="19"/>
  <c r="Q82" i="19"/>
  <c r="T83" i="19"/>
  <c r="H85" i="19"/>
  <c r="K86" i="19"/>
  <c r="N87" i="19"/>
  <c r="Q88" i="19"/>
  <c r="I79" i="19"/>
  <c r="O87" i="19"/>
  <c r="O74" i="19"/>
  <c r="Q75" i="19"/>
  <c r="T76" i="19"/>
  <c r="H78" i="19"/>
  <c r="K79" i="19"/>
  <c r="N80" i="19"/>
  <c r="Q81" i="19"/>
  <c r="T82" i="19"/>
  <c r="H84" i="19"/>
  <c r="K85" i="19"/>
  <c r="N86" i="19"/>
  <c r="Q87" i="19"/>
  <c r="T88" i="19"/>
  <c r="R88" i="19"/>
  <c r="Q74" i="19"/>
  <c r="R75" i="19"/>
  <c r="U76" i="19"/>
  <c r="I78" i="19"/>
  <c r="L79" i="19"/>
  <c r="O80" i="19"/>
  <c r="R81" i="19"/>
  <c r="U82" i="19"/>
  <c r="I84" i="19"/>
  <c r="L85" i="19"/>
  <c r="O86" i="19"/>
  <c r="R87" i="19"/>
  <c r="U88" i="19"/>
  <c r="U77" i="19"/>
  <c r="R74" i="19"/>
  <c r="T75" i="19"/>
  <c r="H77" i="19"/>
  <c r="K78" i="19"/>
  <c r="N79" i="19"/>
  <c r="Q80" i="19"/>
  <c r="T81" i="19"/>
  <c r="H83" i="19"/>
  <c r="K84" i="19"/>
  <c r="N85" i="19"/>
  <c r="Q86" i="19"/>
  <c r="T87" i="19"/>
  <c r="H74" i="19"/>
  <c r="T74" i="19"/>
  <c r="U75" i="19"/>
  <c r="I77" i="19"/>
  <c r="L78" i="19"/>
  <c r="O79" i="19"/>
  <c r="R80" i="19"/>
  <c r="U81" i="19"/>
  <c r="I83" i="19"/>
  <c r="L84" i="19"/>
  <c r="O85" i="19"/>
  <c r="R86" i="19"/>
  <c r="U87" i="19"/>
  <c r="L80" i="19"/>
  <c r="U74" i="19"/>
  <c r="H76" i="19"/>
  <c r="K77" i="19"/>
  <c r="N78" i="19"/>
  <c r="Q79" i="19"/>
  <c r="T80" i="19"/>
  <c r="H82" i="19"/>
  <c r="K83" i="19"/>
  <c r="N84" i="19"/>
  <c r="Q85" i="19"/>
  <c r="T86" i="19"/>
  <c r="H88" i="19"/>
  <c r="I76" i="19"/>
  <c r="L77" i="19"/>
  <c r="O78" i="19"/>
  <c r="R79" i="19"/>
  <c r="U80" i="19"/>
  <c r="I82" i="19"/>
  <c r="L83" i="19"/>
  <c r="O84" i="19"/>
  <c r="R85" i="19"/>
  <c r="U86" i="19"/>
  <c r="I88" i="19"/>
  <c r="R82" i="19"/>
  <c r="H75" i="19"/>
  <c r="K76" i="19"/>
  <c r="N77" i="19"/>
  <c r="Q78" i="19"/>
  <c r="T79" i="19"/>
  <c r="H81" i="19"/>
  <c r="K82" i="19"/>
  <c r="N83" i="19"/>
  <c r="Q84" i="19"/>
  <c r="T85" i="19"/>
  <c r="H87" i="19"/>
  <c r="K88" i="19"/>
  <c r="O75" i="19"/>
  <c r="O81" i="19"/>
  <c r="I75" i="19"/>
  <c r="L76" i="19"/>
  <c r="O77" i="19"/>
  <c r="R78" i="19"/>
  <c r="U79" i="19"/>
  <c r="I81" i="19"/>
  <c r="L82" i="19"/>
  <c r="O83" i="19"/>
  <c r="R84" i="19"/>
  <c r="U85" i="19"/>
  <c r="I87" i="19"/>
  <c r="L88" i="19"/>
  <c r="R76" i="19"/>
  <c r="L86" i="19"/>
  <c r="I74" i="19"/>
  <c r="K75" i="19"/>
  <c r="N76" i="19"/>
  <c r="Q77" i="19"/>
  <c r="T78" i="19"/>
  <c r="H80" i="19"/>
  <c r="K81" i="19"/>
  <c r="N82" i="19"/>
  <c r="Q83" i="19"/>
  <c r="T84" i="19"/>
  <c r="H86" i="19"/>
  <c r="K87" i="19"/>
  <c r="N88" i="19"/>
  <c r="N74" i="19"/>
  <c r="U83" i="19"/>
  <c r="K74" i="19"/>
  <c r="L75" i="19"/>
  <c r="O76" i="19"/>
  <c r="R77" i="19"/>
  <c r="U78" i="19"/>
  <c r="I80" i="19"/>
  <c r="L81" i="19"/>
  <c r="O82" i="19"/>
  <c r="R83" i="19"/>
  <c r="U84" i="19"/>
  <c r="I86" i="19"/>
  <c r="L87" i="19"/>
  <c r="AF76" i="18"/>
  <c r="AJ78" i="18"/>
  <c r="AB80" i="18"/>
  <c r="AF82" i="18"/>
  <c r="AJ84" i="18"/>
  <c r="AB86" i="18"/>
  <c r="AF88" i="18"/>
  <c r="AC102" i="18"/>
  <c r="AG104" i="18"/>
  <c r="AK106" i="18"/>
  <c r="AC108" i="18"/>
  <c r="AG110" i="18"/>
  <c r="AK112" i="18"/>
  <c r="AC114" i="18"/>
  <c r="AD157" i="18"/>
  <c r="AH159" i="18"/>
  <c r="AD163" i="18"/>
  <c r="AH165" i="18"/>
  <c r="AE75" i="18"/>
  <c r="AC80" i="18"/>
  <c r="AE81" i="18"/>
  <c r="AC86" i="18"/>
  <c r="AE87" i="18"/>
  <c r="AB101" i="18"/>
  <c r="AB107" i="18"/>
  <c r="AB113" i="18"/>
  <c r="AK154" i="18"/>
  <c r="AI159" i="18"/>
  <c r="AK160" i="18"/>
  <c r="AI165" i="18"/>
  <c r="AK166" i="18"/>
  <c r="AK165" i="18"/>
  <c r="AF75" i="18"/>
  <c r="AH76" i="18"/>
  <c r="AJ77" i="18"/>
  <c r="AB79" i="18"/>
  <c r="AD80" i="18"/>
  <c r="AF81" i="18"/>
  <c r="AH82" i="18"/>
  <c r="AJ83" i="18"/>
  <c r="AB85" i="18"/>
  <c r="AD86" i="18"/>
  <c r="AF87" i="18"/>
  <c r="AH88" i="18"/>
  <c r="AC101" i="18"/>
  <c r="AE102" i="18"/>
  <c r="AG103" i="18"/>
  <c r="AI104" i="18"/>
  <c r="AK105" i="18"/>
  <c r="AC107" i="18"/>
  <c r="AE108" i="18"/>
  <c r="AG109" i="18"/>
  <c r="AI110" i="18"/>
  <c r="AK111" i="18"/>
  <c r="AC113" i="18"/>
  <c r="AE114" i="18"/>
  <c r="AB155" i="18"/>
  <c r="AD156" i="18"/>
  <c r="AF157" i="18"/>
  <c r="AH158" i="18"/>
  <c r="AJ159" i="18"/>
  <c r="AB161" i="18"/>
  <c r="AD162" i="18"/>
  <c r="AF163" i="18"/>
  <c r="AH164" i="18"/>
  <c r="AJ165" i="18"/>
  <c r="AB167" i="18"/>
  <c r="AI75" i="18"/>
  <c r="AK76" i="18"/>
  <c r="AC78" i="18"/>
  <c r="AE79" i="18"/>
  <c r="AG80" i="18"/>
  <c r="AI81" i="18"/>
  <c r="AK82" i="18"/>
  <c r="AC84" i="18"/>
  <c r="AE85" i="18"/>
  <c r="AG86" i="18"/>
  <c r="AI87" i="18"/>
  <c r="AK88" i="18"/>
  <c r="AF101" i="18"/>
  <c r="AH102" i="18"/>
  <c r="AJ103" i="18"/>
  <c r="AB105" i="18"/>
  <c r="AD106" i="18"/>
  <c r="AF107" i="18"/>
  <c r="AH108" i="18"/>
  <c r="AJ109" i="18"/>
  <c r="AB111" i="18"/>
  <c r="AD112" i="18"/>
  <c r="AF113" i="18"/>
  <c r="AH114" i="18"/>
  <c r="AC154" i="18"/>
  <c r="AE155" i="18"/>
  <c r="AG156" i="18"/>
  <c r="AI157" i="18"/>
  <c r="AK158" i="18"/>
  <c r="AC160" i="18"/>
  <c r="AE161" i="18"/>
  <c r="AG162" i="18"/>
  <c r="AI163" i="18"/>
  <c r="AK164" i="18"/>
  <c r="AC166" i="18"/>
  <c r="AE167" i="18"/>
  <c r="AJ75" i="18"/>
  <c r="AB77" i="18"/>
  <c r="AD78" i="18"/>
  <c r="AF79" i="18"/>
  <c r="AH80" i="18"/>
  <c r="AJ81" i="18"/>
  <c r="AB83" i="18"/>
  <c r="AD84" i="18"/>
  <c r="AF85" i="18"/>
  <c r="AH86" i="18"/>
  <c r="AJ87" i="18"/>
  <c r="AG101" i="18"/>
  <c r="AI102" i="18"/>
  <c r="AK103" i="18"/>
  <c r="AC105" i="18"/>
  <c r="AE106" i="18"/>
  <c r="AG107" i="18"/>
  <c r="AI108" i="18"/>
  <c r="AK109" i="18"/>
  <c r="AC111" i="18"/>
  <c r="AE112" i="18"/>
  <c r="AG113" i="18"/>
  <c r="AI114" i="18"/>
  <c r="AD154" i="18"/>
  <c r="AF155" i="18"/>
  <c r="AH156" i="18"/>
  <c r="AJ157" i="18"/>
  <c r="AB159" i="18"/>
  <c r="AD160" i="18"/>
  <c r="AF161" i="18"/>
  <c r="AH162" i="18"/>
  <c r="AJ163" i="18"/>
  <c r="AB165" i="18"/>
  <c r="AD166" i="18"/>
  <c r="AF167" i="18"/>
  <c r="AE80" i="18"/>
  <c r="AK159" i="18"/>
  <c r="AF80" i="18"/>
  <c r="AC106" i="18"/>
  <c r="AK75" i="18"/>
  <c r="AC77" i="18"/>
  <c r="AE78" i="18"/>
  <c r="AG79" i="18"/>
  <c r="AI80" i="18"/>
  <c r="AK81" i="18"/>
  <c r="AC83" i="18"/>
  <c r="AE84" i="18"/>
  <c r="AG85" i="18"/>
  <c r="AI86" i="18"/>
  <c r="AK87" i="18"/>
  <c r="AH101" i="18"/>
  <c r="AJ102" i="18"/>
  <c r="AB104" i="18"/>
  <c r="AD105" i="18"/>
  <c r="AF106" i="18"/>
  <c r="AH107" i="18"/>
  <c r="AJ108" i="18"/>
  <c r="AB110" i="18"/>
  <c r="AD111" i="18"/>
  <c r="AF112" i="18"/>
  <c r="AH113" i="18"/>
  <c r="AJ114" i="18"/>
  <c r="AE154" i="18"/>
  <c r="AG155" i="18"/>
  <c r="AI156" i="18"/>
  <c r="AK157" i="18"/>
  <c r="AC159" i="18"/>
  <c r="AE160" i="18"/>
  <c r="AG161" i="18"/>
  <c r="AI162" i="18"/>
  <c r="AK163" i="18"/>
  <c r="AC165" i="18"/>
  <c r="AE166" i="18"/>
  <c r="AG167" i="18"/>
  <c r="AF78" i="18"/>
  <c r="AJ80" i="18"/>
  <c r="AF84" i="18"/>
  <c r="AJ86" i="18"/>
  <c r="AC104" i="18"/>
  <c r="AG106" i="18"/>
  <c r="AC110" i="18"/>
  <c r="AG112" i="18"/>
  <c r="AD159" i="18"/>
  <c r="AD165" i="18"/>
  <c r="AC76" i="18"/>
  <c r="AE77" i="18"/>
  <c r="AG78" i="18"/>
  <c r="AI79" i="18"/>
  <c r="AK80" i="18"/>
  <c r="AC82" i="18"/>
  <c r="AE83" i="18"/>
  <c r="AG84" i="18"/>
  <c r="AI85" i="18"/>
  <c r="AK86" i="18"/>
  <c r="AC88" i="18"/>
  <c r="AJ101" i="18"/>
  <c r="AB103" i="18"/>
  <c r="AD104" i="18"/>
  <c r="AF105" i="18"/>
  <c r="AH106" i="18"/>
  <c r="AJ107" i="18"/>
  <c r="AB109" i="18"/>
  <c r="AD110" i="18"/>
  <c r="AF111" i="18"/>
  <c r="AH112" i="18"/>
  <c r="AJ113" i="18"/>
  <c r="AG154" i="18"/>
  <c r="AI155" i="18"/>
  <c r="AK156" i="18"/>
  <c r="AC158" i="18"/>
  <c r="AE159" i="18"/>
  <c r="AG160" i="18"/>
  <c r="AI161" i="18"/>
  <c r="AK162" i="18"/>
  <c r="AC164" i="18"/>
  <c r="AE165" i="18"/>
  <c r="AG166" i="18"/>
  <c r="AI167" i="18"/>
  <c r="AB112" i="18"/>
  <c r="AB75" i="18"/>
  <c r="AD76" i="18"/>
  <c r="AF77" i="18"/>
  <c r="AH78" i="18"/>
  <c r="AJ79" i="18"/>
  <c r="AB81" i="18"/>
  <c r="AD82" i="18"/>
  <c r="AF83" i="18"/>
  <c r="AK101" i="18"/>
  <c r="AC103" i="18"/>
  <c r="AE104" i="18"/>
  <c r="AG105" i="18"/>
  <c r="AI106" i="18"/>
  <c r="AK107" i="18"/>
  <c r="AC109" i="18"/>
  <c r="AH154" i="18"/>
  <c r="AJ155" i="18"/>
  <c r="AB157" i="18"/>
  <c r="AD158" i="18"/>
  <c r="AF159" i="18"/>
  <c r="AH160" i="18"/>
  <c r="AJ161" i="18"/>
  <c r="AE86" i="18"/>
  <c r="AB106" i="18"/>
  <c r="AC75" i="18"/>
  <c r="AE76" i="18"/>
  <c r="AG77" i="18"/>
  <c r="AI78" i="18"/>
  <c r="AK79" i="18"/>
  <c r="AC81" i="18"/>
  <c r="AE82" i="18"/>
  <c r="AB102" i="18"/>
  <c r="AD103" i="18"/>
  <c r="AF104" i="18"/>
  <c r="AH105" i="18"/>
  <c r="AJ106" i="18"/>
  <c r="AB108" i="18"/>
  <c r="AI154" i="18"/>
  <c r="AK155" i="18"/>
  <c r="AC157" i="18"/>
  <c r="AE158" i="18"/>
  <c r="AG159" i="18"/>
  <c r="AI160" i="18"/>
  <c r="AK161" i="18"/>
  <c r="N168" i="3"/>
  <c r="R115" i="3"/>
  <c r="R168" i="3"/>
  <c r="T168" i="3"/>
  <c r="R89" i="3"/>
  <c r="I89" i="3"/>
  <c r="L89" i="3"/>
  <c r="H168" i="3"/>
  <c r="L115" i="3"/>
  <c r="O89" i="3"/>
  <c r="I168" i="3"/>
  <c r="N115" i="3"/>
  <c r="Q89" i="3"/>
  <c r="L168" i="3"/>
  <c r="O115" i="3"/>
  <c r="U89" i="3"/>
  <c r="Q8" i="19"/>
  <c r="R19" i="19"/>
  <c r="O13" i="19"/>
  <c r="K8" i="19"/>
  <c r="T11" i="19"/>
  <c r="N15" i="19"/>
  <c r="H19" i="19"/>
  <c r="R8" i="19"/>
  <c r="L12" i="19"/>
  <c r="U15" i="19"/>
  <c r="O19" i="19"/>
  <c r="O12" i="19"/>
  <c r="N9" i="19"/>
  <c r="H13" i="19"/>
  <c r="Q16" i="19"/>
  <c r="K20" i="19"/>
  <c r="U8" i="19"/>
  <c r="T9" i="19"/>
  <c r="N13" i="19"/>
  <c r="H17" i="19"/>
  <c r="Q20" i="19"/>
  <c r="T15" i="19"/>
  <c r="R20" i="19"/>
  <c r="I10" i="19"/>
  <c r="R13" i="19"/>
  <c r="L17" i="19"/>
  <c r="U20" i="19"/>
  <c r="H7" i="19"/>
  <c r="Q10" i="19"/>
  <c r="K14" i="19"/>
  <c r="T17" i="19"/>
  <c r="N21" i="19"/>
  <c r="K12" i="19"/>
  <c r="I16" i="19"/>
  <c r="N7" i="19"/>
  <c r="H11" i="19"/>
  <c r="Q14" i="19"/>
  <c r="K18" i="19"/>
  <c r="T21" i="19"/>
  <c r="N19" i="19"/>
  <c r="U9" i="19"/>
  <c r="O7" i="19"/>
  <c r="I11" i="19"/>
  <c r="R14" i="19"/>
  <c r="L18" i="19"/>
  <c r="U21" i="19"/>
  <c r="I17" i="19"/>
  <c r="R7" i="19"/>
  <c r="L11" i="19"/>
  <c r="U14" i="19"/>
  <c r="O18" i="19"/>
  <c r="I7" i="19"/>
  <c r="L8" i="19"/>
  <c r="O9" i="19"/>
  <c r="R10" i="19"/>
  <c r="U11" i="19"/>
  <c r="I13" i="19"/>
  <c r="L14" i="19"/>
  <c r="O15" i="19"/>
  <c r="R16" i="19"/>
  <c r="U17" i="19"/>
  <c r="I19" i="19"/>
  <c r="L20" i="19"/>
  <c r="O21" i="19"/>
  <c r="K7" i="19"/>
  <c r="N8" i="19"/>
  <c r="Q9" i="19"/>
  <c r="T10" i="19"/>
  <c r="H12" i="19"/>
  <c r="K13" i="19"/>
  <c r="N14" i="19"/>
  <c r="Q15" i="19"/>
  <c r="T16" i="19"/>
  <c r="H18" i="19"/>
  <c r="K19" i="19"/>
  <c r="N20" i="19"/>
  <c r="Q21" i="19"/>
  <c r="L7" i="19"/>
  <c r="O8" i="19"/>
  <c r="R9" i="19"/>
  <c r="U10" i="19"/>
  <c r="I12" i="19"/>
  <c r="L13" i="19"/>
  <c r="O14" i="19"/>
  <c r="R15" i="19"/>
  <c r="U16" i="19"/>
  <c r="I18" i="19"/>
  <c r="L19" i="19"/>
  <c r="O20" i="19"/>
  <c r="R21" i="19"/>
  <c r="Q7" i="19"/>
  <c r="T8" i="19"/>
  <c r="H10" i="19"/>
  <c r="K11" i="19"/>
  <c r="N12" i="19"/>
  <c r="Q13" i="19"/>
  <c r="T14" i="19"/>
  <c r="H16" i="19"/>
  <c r="K17" i="19"/>
  <c r="N18" i="19"/>
  <c r="Q19" i="19"/>
  <c r="T20" i="19"/>
  <c r="T7" i="19"/>
  <c r="H9" i="19"/>
  <c r="K10" i="19"/>
  <c r="N11" i="19"/>
  <c r="Q12" i="19"/>
  <c r="T13" i="19"/>
  <c r="H15" i="19"/>
  <c r="K16" i="19"/>
  <c r="N17" i="19"/>
  <c r="Q18" i="19"/>
  <c r="T19" i="19"/>
  <c r="H21" i="19"/>
  <c r="U7" i="19"/>
  <c r="I9" i="19"/>
  <c r="L10" i="19"/>
  <c r="O11" i="19"/>
  <c r="R12" i="19"/>
  <c r="U13" i="19"/>
  <c r="I15" i="19"/>
  <c r="L16" i="19"/>
  <c r="O17" i="19"/>
  <c r="R18" i="19"/>
  <c r="U19" i="19"/>
  <c r="I21" i="19"/>
  <c r="H8" i="19"/>
  <c r="K9" i="19"/>
  <c r="N10" i="19"/>
  <c r="Q11" i="19"/>
  <c r="T12" i="19"/>
  <c r="H14" i="19"/>
  <c r="K15" i="19"/>
  <c r="N16" i="19"/>
  <c r="Q17" i="19"/>
  <c r="T18" i="19"/>
  <c r="H20" i="19"/>
  <c r="K21" i="19"/>
  <c r="I8" i="19"/>
  <c r="L9" i="19"/>
  <c r="O10" i="19"/>
  <c r="R11" i="19"/>
  <c r="U12" i="19"/>
  <c r="I14" i="19"/>
  <c r="L15" i="19"/>
  <c r="O16" i="19"/>
  <c r="R17" i="19"/>
  <c r="U18" i="19"/>
  <c r="I20" i="19"/>
  <c r="L21" i="19"/>
  <c r="O102" i="18"/>
  <c r="H103" i="18"/>
  <c r="R109" i="18"/>
  <c r="K110" i="18"/>
  <c r="U154" i="18"/>
  <c r="N155" i="18"/>
  <c r="I162" i="18"/>
  <c r="I77" i="18"/>
  <c r="Q162" i="18"/>
  <c r="Q77" i="18"/>
  <c r="L8" i="18"/>
  <c r="R80" i="18"/>
  <c r="T8" i="18"/>
  <c r="L84" i="18"/>
  <c r="O15" i="18"/>
  <c r="T84" i="18"/>
  <c r="H16" i="18"/>
  <c r="N76" i="18"/>
  <c r="Q83" i="18"/>
  <c r="T101" i="18"/>
  <c r="H109" i="18"/>
  <c r="K154" i="18"/>
  <c r="N161" i="18"/>
  <c r="Q7" i="18"/>
  <c r="T14" i="18"/>
  <c r="L78" i="18"/>
  <c r="O85" i="18"/>
  <c r="R103" i="18"/>
  <c r="U110" i="18"/>
  <c r="I156" i="18"/>
  <c r="L163" i="18"/>
  <c r="O9" i="18"/>
  <c r="R16" i="18"/>
  <c r="T78" i="18"/>
  <c r="H86" i="18"/>
  <c r="K104" i="18"/>
  <c r="N111" i="18"/>
  <c r="Q156" i="18"/>
  <c r="T163" i="18"/>
  <c r="H10" i="18"/>
  <c r="K17" i="18"/>
  <c r="O79" i="18"/>
  <c r="R86" i="18"/>
  <c r="U104" i="18"/>
  <c r="I112" i="18"/>
  <c r="L157" i="18"/>
  <c r="O164" i="18"/>
  <c r="R10" i="18"/>
  <c r="U17" i="18"/>
  <c r="H80" i="18"/>
  <c r="K87" i="18"/>
  <c r="N105" i="18"/>
  <c r="Q112" i="18"/>
  <c r="T157" i="18"/>
  <c r="H165" i="18"/>
  <c r="K11" i="18"/>
  <c r="N18" i="18"/>
  <c r="U87" i="18"/>
  <c r="I106" i="18"/>
  <c r="L113" i="18"/>
  <c r="O158" i="18"/>
  <c r="R165" i="18"/>
  <c r="U11" i="18"/>
  <c r="I19" i="18"/>
  <c r="H74" i="18"/>
  <c r="K81" i="18"/>
  <c r="N88" i="18"/>
  <c r="Q106" i="18"/>
  <c r="T113" i="18"/>
  <c r="H159" i="18"/>
  <c r="K166" i="18"/>
  <c r="N12" i="18"/>
  <c r="Q19" i="18"/>
  <c r="R74" i="18"/>
  <c r="U81" i="18"/>
  <c r="I100" i="18"/>
  <c r="L107" i="18"/>
  <c r="O114" i="18"/>
  <c r="R159" i="18"/>
  <c r="U166" i="18"/>
  <c r="I13" i="18"/>
  <c r="L20" i="18"/>
  <c r="K75" i="18"/>
  <c r="N82" i="18"/>
  <c r="Q100" i="18"/>
  <c r="T107" i="18"/>
  <c r="H153" i="18"/>
  <c r="K160" i="18"/>
  <c r="N167" i="18"/>
  <c r="Q13" i="18"/>
  <c r="T20" i="18"/>
  <c r="U75" i="18"/>
  <c r="I83" i="18"/>
  <c r="L101" i="18"/>
  <c r="O108" i="18"/>
  <c r="R153" i="18"/>
  <c r="U160" i="18"/>
  <c r="I7" i="18"/>
  <c r="L14" i="18"/>
  <c r="O21" i="18"/>
  <c r="I74" i="18"/>
  <c r="L75" i="18"/>
  <c r="O76" i="18"/>
  <c r="R77" i="18"/>
  <c r="U78" i="18"/>
  <c r="I80" i="18"/>
  <c r="L81" i="18"/>
  <c r="O82" i="18"/>
  <c r="R83" i="18"/>
  <c r="U84" i="18"/>
  <c r="I86" i="18"/>
  <c r="L87" i="18"/>
  <c r="O88" i="18"/>
  <c r="R100" i="18"/>
  <c r="U101" i="18"/>
  <c r="I103" i="18"/>
  <c r="L104" i="18"/>
  <c r="O105" i="18"/>
  <c r="R106" i="18"/>
  <c r="U107" i="18"/>
  <c r="I109" i="18"/>
  <c r="L110" i="18"/>
  <c r="O111" i="18"/>
  <c r="R112" i="18"/>
  <c r="U113" i="18"/>
  <c r="I153" i="18"/>
  <c r="L154" i="18"/>
  <c r="O155" i="18"/>
  <c r="R156" i="18"/>
  <c r="U157" i="18"/>
  <c r="I159" i="18"/>
  <c r="L160" i="18"/>
  <c r="O161" i="18"/>
  <c r="R162" i="18"/>
  <c r="U163" i="18"/>
  <c r="I165" i="18"/>
  <c r="L166" i="18"/>
  <c r="O167" i="18"/>
  <c r="R7" i="18"/>
  <c r="U8" i="18"/>
  <c r="I10" i="18"/>
  <c r="L11" i="18"/>
  <c r="O12" i="18"/>
  <c r="R13" i="18"/>
  <c r="U14" i="18"/>
  <c r="I16" i="18"/>
  <c r="L17" i="18"/>
  <c r="O18" i="18"/>
  <c r="R19" i="18"/>
  <c r="U20" i="18"/>
  <c r="K74" i="18"/>
  <c r="N75" i="18"/>
  <c r="Q76" i="18"/>
  <c r="T77" i="18"/>
  <c r="H79" i="18"/>
  <c r="K80" i="18"/>
  <c r="N81" i="18"/>
  <c r="Q82" i="18"/>
  <c r="T83" i="18"/>
  <c r="H85" i="18"/>
  <c r="K86" i="18"/>
  <c r="N87" i="18"/>
  <c r="Q88" i="18"/>
  <c r="T100" i="18"/>
  <c r="H102" i="18"/>
  <c r="K103" i="18"/>
  <c r="N104" i="18"/>
  <c r="Q105" i="18"/>
  <c r="T106" i="18"/>
  <c r="H108" i="18"/>
  <c r="K109" i="18"/>
  <c r="N110" i="18"/>
  <c r="Q111" i="18"/>
  <c r="T112" i="18"/>
  <c r="H114" i="18"/>
  <c r="K153" i="18"/>
  <c r="N154" i="18"/>
  <c r="Q155" i="18"/>
  <c r="T156" i="18"/>
  <c r="H158" i="18"/>
  <c r="K159" i="18"/>
  <c r="N160" i="18"/>
  <c r="Q161" i="18"/>
  <c r="T162" i="18"/>
  <c r="H164" i="18"/>
  <c r="K165" i="18"/>
  <c r="N166" i="18"/>
  <c r="Q167" i="18"/>
  <c r="T7" i="18"/>
  <c r="H9" i="18"/>
  <c r="K10" i="18"/>
  <c r="N11" i="18"/>
  <c r="Q12" i="18"/>
  <c r="T13" i="18"/>
  <c r="H15" i="18"/>
  <c r="K16" i="18"/>
  <c r="N17" i="18"/>
  <c r="Q18" i="18"/>
  <c r="T19" i="18"/>
  <c r="H21" i="18"/>
  <c r="L74" i="18"/>
  <c r="O75" i="18"/>
  <c r="R76" i="18"/>
  <c r="U77" i="18"/>
  <c r="I79" i="18"/>
  <c r="L80" i="18"/>
  <c r="O81" i="18"/>
  <c r="R82" i="18"/>
  <c r="U83" i="18"/>
  <c r="I85" i="18"/>
  <c r="L86" i="18"/>
  <c r="O87" i="18"/>
  <c r="R88" i="18"/>
  <c r="U100" i="18"/>
  <c r="I102" i="18"/>
  <c r="L103" i="18"/>
  <c r="O104" i="18"/>
  <c r="R105" i="18"/>
  <c r="U106" i="18"/>
  <c r="I108" i="18"/>
  <c r="L109" i="18"/>
  <c r="O110" i="18"/>
  <c r="R111" i="18"/>
  <c r="U112" i="18"/>
  <c r="I114" i="18"/>
  <c r="L153" i="18"/>
  <c r="O154" i="18"/>
  <c r="R155" i="18"/>
  <c r="U156" i="18"/>
  <c r="I158" i="18"/>
  <c r="L159" i="18"/>
  <c r="O160" i="18"/>
  <c r="R161" i="18"/>
  <c r="U162" i="18"/>
  <c r="I164" i="18"/>
  <c r="L165" i="18"/>
  <c r="O166" i="18"/>
  <c r="R167" i="18"/>
  <c r="U7" i="18"/>
  <c r="I9" i="18"/>
  <c r="L10" i="18"/>
  <c r="O11" i="18"/>
  <c r="R12" i="18"/>
  <c r="U13" i="18"/>
  <c r="I15" i="18"/>
  <c r="L16" i="18"/>
  <c r="O17" i="18"/>
  <c r="R18" i="18"/>
  <c r="U19" i="18"/>
  <c r="I21" i="18"/>
  <c r="N74" i="18"/>
  <c r="Q75" i="18"/>
  <c r="T76" i="18"/>
  <c r="H78" i="18"/>
  <c r="K79" i="18"/>
  <c r="N80" i="18"/>
  <c r="Q81" i="18"/>
  <c r="T82" i="18"/>
  <c r="H84" i="18"/>
  <c r="K85" i="18"/>
  <c r="N86" i="18"/>
  <c r="Q87" i="18"/>
  <c r="T88" i="18"/>
  <c r="H101" i="18"/>
  <c r="K102" i="18"/>
  <c r="N103" i="18"/>
  <c r="Q104" i="18"/>
  <c r="T105" i="18"/>
  <c r="H107" i="18"/>
  <c r="K108" i="18"/>
  <c r="N109" i="18"/>
  <c r="Q110" i="18"/>
  <c r="T111" i="18"/>
  <c r="H113" i="18"/>
  <c r="K114" i="18"/>
  <c r="N153" i="18"/>
  <c r="Q154" i="18"/>
  <c r="T155" i="18"/>
  <c r="H157" i="18"/>
  <c r="K158" i="18"/>
  <c r="N159" i="18"/>
  <c r="Q160" i="18"/>
  <c r="T161" i="18"/>
  <c r="H163" i="18"/>
  <c r="K164" i="18"/>
  <c r="N165" i="18"/>
  <c r="Q166" i="18"/>
  <c r="T167" i="18"/>
  <c r="H8" i="18"/>
  <c r="K9" i="18"/>
  <c r="N10" i="18"/>
  <c r="Q11" i="18"/>
  <c r="T12" i="18"/>
  <c r="H14" i="18"/>
  <c r="K15" i="18"/>
  <c r="N16" i="18"/>
  <c r="Q17" i="18"/>
  <c r="T18" i="18"/>
  <c r="H20" i="18"/>
  <c r="K21" i="18"/>
  <c r="O74" i="18"/>
  <c r="R75" i="18"/>
  <c r="U76" i="18"/>
  <c r="I78" i="18"/>
  <c r="L79" i="18"/>
  <c r="O80" i="18"/>
  <c r="R81" i="18"/>
  <c r="U82" i="18"/>
  <c r="I84" i="18"/>
  <c r="L85" i="18"/>
  <c r="O86" i="18"/>
  <c r="R87" i="18"/>
  <c r="U88" i="18"/>
  <c r="I101" i="18"/>
  <c r="L102" i="18"/>
  <c r="O103" i="18"/>
  <c r="R104" i="18"/>
  <c r="U105" i="18"/>
  <c r="I107" i="18"/>
  <c r="L108" i="18"/>
  <c r="O109" i="18"/>
  <c r="R110" i="18"/>
  <c r="U111" i="18"/>
  <c r="I113" i="18"/>
  <c r="L114" i="18"/>
  <c r="O153" i="18"/>
  <c r="R154" i="18"/>
  <c r="U155" i="18"/>
  <c r="I157" i="18"/>
  <c r="L158" i="18"/>
  <c r="O159" i="18"/>
  <c r="R160" i="18"/>
  <c r="U161" i="18"/>
  <c r="I163" i="18"/>
  <c r="L164" i="18"/>
  <c r="O165" i="18"/>
  <c r="R166" i="18"/>
  <c r="U167" i="18"/>
  <c r="I8" i="18"/>
  <c r="L9" i="18"/>
  <c r="O10" i="18"/>
  <c r="R11" i="18"/>
  <c r="U12" i="18"/>
  <c r="I14" i="18"/>
  <c r="L15" i="18"/>
  <c r="O16" i="18"/>
  <c r="R17" i="18"/>
  <c r="U18" i="18"/>
  <c r="I20" i="18"/>
  <c r="L21" i="18"/>
  <c r="Q74" i="18"/>
  <c r="T75" i="18"/>
  <c r="H77" i="18"/>
  <c r="K78" i="18"/>
  <c r="N79" i="18"/>
  <c r="Q80" i="18"/>
  <c r="T81" i="18"/>
  <c r="H83" i="18"/>
  <c r="K84" i="18"/>
  <c r="N85" i="18"/>
  <c r="Q86" i="18"/>
  <c r="T87" i="18"/>
  <c r="H100" i="18"/>
  <c r="K101" i="18"/>
  <c r="N102" i="18"/>
  <c r="Q103" i="18"/>
  <c r="T104" i="18"/>
  <c r="H106" i="18"/>
  <c r="K107" i="18"/>
  <c r="N108" i="18"/>
  <c r="Q109" i="18"/>
  <c r="T110" i="18"/>
  <c r="H112" i="18"/>
  <c r="K113" i="18"/>
  <c r="N114" i="18"/>
  <c r="Q153" i="18"/>
  <c r="T154" i="18"/>
  <c r="H156" i="18"/>
  <c r="K157" i="18"/>
  <c r="N158" i="18"/>
  <c r="Q159" i="18"/>
  <c r="T160" i="18"/>
  <c r="H162" i="18"/>
  <c r="K163" i="18"/>
  <c r="N164" i="18"/>
  <c r="Q165" i="18"/>
  <c r="T166" i="18"/>
  <c r="H7" i="18"/>
  <c r="K8" i="18"/>
  <c r="N9" i="18"/>
  <c r="Q10" i="18"/>
  <c r="T11" i="18"/>
  <c r="H13" i="18"/>
  <c r="K14" i="18"/>
  <c r="N15" i="18"/>
  <c r="Q16" i="18"/>
  <c r="T17" i="18"/>
  <c r="H19" i="18"/>
  <c r="K20" i="18"/>
  <c r="N21" i="18"/>
  <c r="T74" i="18"/>
  <c r="H76" i="18"/>
  <c r="K77" i="18"/>
  <c r="N78" i="18"/>
  <c r="Q79" i="18"/>
  <c r="T80" i="18"/>
  <c r="H82" i="18"/>
  <c r="K83" i="18"/>
  <c r="N84" i="18"/>
  <c r="Q85" i="18"/>
  <c r="T86" i="18"/>
  <c r="H88" i="18"/>
  <c r="K100" i="18"/>
  <c r="N101" i="18"/>
  <c r="Q102" i="18"/>
  <c r="T103" i="18"/>
  <c r="H105" i="18"/>
  <c r="K106" i="18"/>
  <c r="N107" i="18"/>
  <c r="Q108" i="18"/>
  <c r="T109" i="18"/>
  <c r="H111" i="18"/>
  <c r="K112" i="18"/>
  <c r="N113" i="18"/>
  <c r="Q114" i="18"/>
  <c r="T153" i="18"/>
  <c r="H155" i="18"/>
  <c r="K156" i="18"/>
  <c r="N157" i="18"/>
  <c r="Q158" i="18"/>
  <c r="T159" i="18"/>
  <c r="H161" i="18"/>
  <c r="K162" i="18"/>
  <c r="N163" i="18"/>
  <c r="Q164" i="18"/>
  <c r="T165" i="18"/>
  <c r="H167" i="18"/>
  <c r="K7" i="18"/>
  <c r="N8" i="18"/>
  <c r="Q9" i="18"/>
  <c r="T10" i="18"/>
  <c r="H12" i="18"/>
  <c r="K13" i="18"/>
  <c r="N14" i="18"/>
  <c r="Q15" i="18"/>
  <c r="T16" i="18"/>
  <c r="H18" i="18"/>
  <c r="K19" i="18"/>
  <c r="N20" i="18"/>
  <c r="Q21" i="18"/>
  <c r="U74" i="18"/>
  <c r="I76" i="18"/>
  <c r="L77" i="18"/>
  <c r="O78" i="18"/>
  <c r="R79" i="18"/>
  <c r="U80" i="18"/>
  <c r="I82" i="18"/>
  <c r="L83" i="18"/>
  <c r="O84" i="18"/>
  <c r="R85" i="18"/>
  <c r="U86" i="18"/>
  <c r="I88" i="18"/>
  <c r="L100" i="18"/>
  <c r="O101" i="18"/>
  <c r="R102" i="18"/>
  <c r="U103" i="18"/>
  <c r="I105" i="18"/>
  <c r="L106" i="18"/>
  <c r="O107" i="18"/>
  <c r="R108" i="18"/>
  <c r="U109" i="18"/>
  <c r="I111" i="18"/>
  <c r="L112" i="18"/>
  <c r="O113" i="18"/>
  <c r="R114" i="18"/>
  <c r="U153" i="18"/>
  <c r="I155" i="18"/>
  <c r="L156" i="18"/>
  <c r="O157" i="18"/>
  <c r="R158" i="18"/>
  <c r="U159" i="18"/>
  <c r="I161" i="18"/>
  <c r="L162" i="18"/>
  <c r="O163" i="18"/>
  <c r="R164" i="18"/>
  <c r="U165" i="18"/>
  <c r="I167" i="18"/>
  <c r="L7" i="18"/>
  <c r="O8" i="18"/>
  <c r="R9" i="18"/>
  <c r="U10" i="18"/>
  <c r="I12" i="18"/>
  <c r="L13" i="18"/>
  <c r="O14" i="18"/>
  <c r="R15" i="18"/>
  <c r="U16" i="18"/>
  <c r="I18" i="18"/>
  <c r="L19" i="18"/>
  <c r="O20" i="18"/>
  <c r="R21" i="18"/>
  <c r="H75" i="18"/>
  <c r="K76" i="18"/>
  <c r="N77" i="18"/>
  <c r="Q78" i="18"/>
  <c r="T79" i="18"/>
  <c r="H81" i="18"/>
  <c r="K82" i="18"/>
  <c r="N83" i="18"/>
  <c r="Q84" i="18"/>
  <c r="T85" i="18"/>
  <c r="H87" i="18"/>
  <c r="K88" i="18"/>
  <c r="N100" i="18"/>
  <c r="Q101" i="18"/>
  <c r="T102" i="18"/>
  <c r="H104" i="18"/>
  <c r="K105" i="18"/>
  <c r="N106" i="18"/>
  <c r="Q107" i="18"/>
  <c r="T108" i="18"/>
  <c r="H110" i="18"/>
  <c r="K111" i="18"/>
  <c r="N112" i="18"/>
  <c r="Q113" i="18"/>
  <c r="T114" i="18"/>
  <c r="H154" i="18"/>
  <c r="K155" i="18"/>
  <c r="N156" i="18"/>
  <c r="Q157" i="18"/>
  <c r="T158" i="18"/>
  <c r="H160" i="18"/>
  <c r="K161" i="18"/>
  <c r="N162" i="18"/>
  <c r="Q163" i="18"/>
  <c r="T164" i="18"/>
  <c r="H166" i="18"/>
  <c r="K167" i="18"/>
  <c r="N7" i="18"/>
  <c r="Q8" i="18"/>
  <c r="T9" i="18"/>
  <c r="H11" i="18"/>
  <c r="K12" i="18"/>
  <c r="N13" i="18"/>
  <c r="Q14" i="18"/>
  <c r="T15" i="18"/>
  <c r="H17" i="18"/>
  <c r="K18" i="18"/>
  <c r="N19" i="18"/>
  <c r="Q20" i="18"/>
  <c r="T21" i="18"/>
  <c r="I75" i="18"/>
  <c r="L76" i="18"/>
  <c r="O77" i="18"/>
  <c r="R78" i="18"/>
  <c r="U79" i="18"/>
  <c r="I81" i="18"/>
  <c r="L82" i="18"/>
  <c r="O83" i="18"/>
  <c r="R84" i="18"/>
  <c r="U85" i="18"/>
  <c r="I87" i="18"/>
  <c r="L88" i="18"/>
  <c r="O100" i="18"/>
  <c r="R101" i="18"/>
  <c r="U102" i="18"/>
  <c r="I104" i="18"/>
  <c r="L105" i="18"/>
  <c r="O106" i="18"/>
  <c r="R107" i="18"/>
  <c r="U108" i="18"/>
  <c r="I110" i="18"/>
  <c r="L111" i="18"/>
  <c r="O112" i="18"/>
  <c r="R113" i="18"/>
  <c r="U114" i="18"/>
  <c r="I154" i="18"/>
  <c r="L155" i="18"/>
  <c r="O156" i="18"/>
  <c r="R157" i="18"/>
  <c r="U158" i="18"/>
  <c r="I160" i="18"/>
  <c r="L161" i="18"/>
  <c r="O162" i="18"/>
  <c r="R163" i="18"/>
  <c r="U164" i="18"/>
  <c r="I166" i="18"/>
  <c r="L167" i="18"/>
  <c r="O7" i="18"/>
  <c r="R8" i="18"/>
  <c r="U9" i="18"/>
  <c r="I11" i="18"/>
  <c r="L12" i="18"/>
  <c r="O13" i="18"/>
  <c r="R14" i="18"/>
  <c r="U15" i="18"/>
  <c r="I17" i="18"/>
  <c r="L18" i="18"/>
  <c r="O19" i="18"/>
  <c r="R20" i="18"/>
  <c r="L112" i="17"/>
  <c r="T10" i="17"/>
  <c r="Q15" i="17"/>
  <c r="O20" i="17"/>
  <c r="R79" i="17"/>
  <c r="U86" i="17"/>
  <c r="I105" i="17"/>
  <c r="O157" i="17"/>
  <c r="R164" i="17"/>
  <c r="Q7" i="17"/>
  <c r="N12" i="17"/>
  <c r="K17" i="17"/>
  <c r="H76" i="17"/>
  <c r="K83" i="17"/>
  <c r="N101" i="17"/>
  <c r="Q108" i="17"/>
  <c r="T153" i="17"/>
  <c r="H161" i="17"/>
  <c r="N8" i="17"/>
  <c r="K13" i="17"/>
  <c r="H18" i="17"/>
  <c r="I76" i="17"/>
  <c r="L83" i="17"/>
  <c r="O101" i="17"/>
  <c r="R108" i="17"/>
  <c r="U153" i="17"/>
  <c r="I161" i="17"/>
  <c r="O8" i="17"/>
  <c r="L13" i="17"/>
  <c r="I18" i="17"/>
  <c r="K77" i="17"/>
  <c r="N84" i="17"/>
  <c r="Q102" i="17"/>
  <c r="T109" i="17"/>
  <c r="H155" i="17"/>
  <c r="K162" i="17"/>
  <c r="T8" i="17"/>
  <c r="Q13" i="17"/>
  <c r="N18" i="17"/>
  <c r="L77" i="17"/>
  <c r="O84" i="17"/>
  <c r="R102" i="17"/>
  <c r="U109" i="17"/>
  <c r="I155" i="17"/>
  <c r="L162" i="17"/>
  <c r="Q9" i="17"/>
  <c r="N14" i="17"/>
  <c r="K19" i="17"/>
  <c r="N78" i="17"/>
  <c r="Q85" i="17"/>
  <c r="T103" i="17"/>
  <c r="H111" i="17"/>
  <c r="K156" i="17"/>
  <c r="N163" i="17"/>
  <c r="R9" i="17"/>
  <c r="O14" i="17"/>
  <c r="L19" i="17"/>
  <c r="O78" i="17"/>
  <c r="R85" i="17"/>
  <c r="U103" i="17"/>
  <c r="I111" i="17"/>
  <c r="L156" i="17"/>
  <c r="O163" i="17"/>
  <c r="H10" i="17"/>
  <c r="T14" i="17"/>
  <c r="N20" i="17"/>
  <c r="Q79" i="17"/>
  <c r="T86" i="17"/>
  <c r="H105" i="17"/>
  <c r="K112" i="17"/>
  <c r="N157" i="17"/>
  <c r="Q164" i="17"/>
  <c r="U10" i="17"/>
  <c r="R15" i="17"/>
  <c r="Q21" i="17"/>
  <c r="T80" i="17"/>
  <c r="H88" i="17"/>
  <c r="K106" i="17"/>
  <c r="N113" i="17"/>
  <c r="Q158" i="17"/>
  <c r="T165" i="17"/>
  <c r="K11" i="17"/>
  <c r="H16" i="17"/>
  <c r="R21" i="17"/>
  <c r="U80" i="17"/>
  <c r="I88" i="17"/>
  <c r="L106" i="17"/>
  <c r="O113" i="17"/>
  <c r="R158" i="17"/>
  <c r="U165" i="17"/>
  <c r="K7" i="17"/>
  <c r="H12" i="17"/>
  <c r="T16" i="17"/>
  <c r="T74" i="17"/>
  <c r="H82" i="17"/>
  <c r="K100" i="17"/>
  <c r="N107" i="17"/>
  <c r="Q114" i="17"/>
  <c r="T159" i="17"/>
  <c r="H167" i="17"/>
  <c r="L7" i="17"/>
  <c r="I12" i="17"/>
  <c r="U16" i="17"/>
  <c r="U74" i="17"/>
  <c r="I82" i="17"/>
  <c r="L100" i="17"/>
  <c r="O107" i="17"/>
  <c r="R114" i="17"/>
  <c r="U159" i="17"/>
  <c r="I167" i="17"/>
  <c r="T84" i="17"/>
  <c r="H7" i="17"/>
  <c r="K8" i="17"/>
  <c r="N9" i="17"/>
  <c r="Q10" i="17"/>
  <c r="T11" i="17"/>
  <c r="H13" i="17"/>
  <c r="K14" i="17"/>
  <c r="N15" i="17"/>
  <c r="Q16" i="17"/>
  <c r="T17" i="17"/>
  <c r="H19" i="17"/>
  <c r="K20" i="17"/>
  <c r="N21" i="17"/>
  <c r="Q74" i="17"/>
  <c r="T75" i="17"/>
  <c r="H77" i="17"/>
  <c r="K78" i="17"/>
  <c r="N79" i="17"/>
  <c r="Q80" i="17"/>
  <c r="T81" i="17"/>
  <c r="H83" i="17"/>
  <c r="K84" i="17"/>
  <c r="N85" i="17"/>
  <c r="Q86" i="17"/>
  <c r="T87" i="17"/>
  <c r="H100" i="17"/>
  <c r="K101" i="17"/>
  <c r="N102" i="17"/>
  <c r="Q103" i="17"/>
  <c r="T104" i="17"/>
  <c r="H106" i="17"/>
  <c r="K107" i="17"/>
  <c r="N108" i="17"/>
  <c r="Q109" i="17"/>
  <c r="T110" i="17"/>
  <c r="H112" i="17"/>
  <c r="K113" i="17"/>
  <c r="N114" i="17"/>
  <c r="Q153" i="17"/>
  <c r="T154" i="17"/>
  <c r="H156" i="17"/>
  <c r="K157" i="17"/>
  <c r="N158" i="17"/>
  <c r="Q159" i="17"/>
  <c r="T160" i="17"/>
  <c r="H162" i="17"/>
  <c r="K163" i="17"/>
  <c r="N164" i="17"/>
  <c r="Q165" i="17"/>
  <c r="T166" i="17"/>
  <c r="T20" i="17"/>
  <c r="H80" i="17"/>
  <c r="I7" i="17"/>
  <c r="L8" i="17"/>
  <c r="O9" i="17"/>
  <c r="R10" i="17"/>
  <c r="U11" i="17"/>
  <c r="I13" i="17"/>
  <c r="L14" i="17"/>
  <c r="O15" i="17"/>
  <c r="R16" i="17"/>
  <c r="U17" i="17"/>
  <c r="I19" i="17"/>
  <c r="L20" i="17"/>
  <c r="O21" i="17"/>
  <c r="R74" i="17"/>
  <c r="U75" i="17"/>
  <c r="I77" i="17"/>
  <c r="L78" i="17"/>
  <c r="O79" i="17"/>
  <c r="R80" i="17"/>
  <c r="U81" i="17"/>
  <c r="I83" i="17"/>
  <c r="L84" i="17"/>
  <c r="O85" i="17"/>
  <c r="R86" i="17"/>
  <c r="U87" i="17"/>
  <c r="I100" i="17"/>
  <c r="L101" i="17"/>
  <c r="O102" i="17"/>
  <c r="R103" i="17"/>
  <c r="U104" i="17"/>
  <c r="I106" i="17"/>
  <c r="L107" i="17"/>
  <c r="O108" i="17"/>
  <c r="R109" i="17"/>
  <c r="U110" i="17"/>
  <c r="I112" i="17"/>
  <c r="L113" i="17"/>
  <c r="O114" i="17"/>
  <c r="R153" i="17"/>
  <c r="U154" i="17"/>
  <c r="I156" i="17"/>
  <c r="L157" i="17"/>
  <c r="O158" i="17"/>
  <c r="R159" i="17"/>
  <c r="U160" i="17"/>
  <c r="I162" i="17"/>
  <c r="L163" i="17"/>
  <c r="O164" i="17"/>
  <c r="R165" i="17"/>
  <c r="U166" i="17"/>
  <c r="N7" i="17"/>
  <c r="Q8" i="17"/>
  <c r="T9" i="17"/>
  <c r="H11" i="17"/>
  <c r="K12" i="17"/>
  <c r="N13" i="17"/>
  <c r="Q14" i="17"/>
  <c r="T15" i="17"/>
  <c r="H17" i="17"/>
  <c r="K18" i="17"/>
  <c r="N19" i="17"/>
  <c r="Q20" i="17"/>
  <c r="T21" i="17"/>
  <c r="H75" i="17"/>
  <c r="K76" i="17"/>
  <c r="N77" i="17"/>
  <c r="Q78" i="17"/>
  <c r="T79" i="17"/>
  <c r="H81" i="17"/>
  <c r="K82" i="17"/>
  <c r="N83" i="17"/>
  <c r="Q84" i="17"/>
  <c r="T85" i="17"/>
  <c r="H87" i="17"/>
  <c r="K88" i="17"/>
  <c r="N100" i="17"/>
  <c r="Q101" i="17"/>
  <c r="T102" i="17"/>
  <c r="H104" i="17"/>
  <c r="K105" i="17"/>
  <c r="N106" i="17"/>
  <c r="Q107" i="17"/>
  <c r="T108" i="17"/>
  <c r="H110" i="17"/>
  <c r="K111" i="17"/>
  <c r="N112" i="17"/>
  <c r="Q113" i="17"/>
  <c r="T114" i="17"/>
  <c r="H154" i="17"/>
  <c r="K155" i="17"/>
  <c r="N156" i="17"/>
  <c r="Q157" i="17"/>
  <c r="T158" i="17"/>
  <c r="H160" i="17"/>
  <c r="K161" i="17"/>
  <c r="N162" i="17"/>
  <c r="Q163" i="17"/>
  <c r="T164" i="17"/>
  <c r="H166" i="17"/>
  <c r="K167" i="17"/>
  <c r="O7" i="17"/>
  <c r="R8" i="17"/>
  <c r="U9" i="17"/>
  <c r="I11" i="17"/>
  <c r="L12" i="17"/>
  <c r="O13" i="17"/>
  <c r="R14" i="17"/>
  <c r="U15" i="17"/>
  <c r="I17" i="17"/>
  <c r="L18" i="17"/>
  <c r="O19" i="17"/>
  <c r="R20" i="17"/>
  <c r="U21" i="17"/>
  <c r="I75" i="17"/>
  <c r="L76" i="17"/>
  <c r="O77" i="17"/>
  <c r="R78" i="17"/>
  <c r="U79" i="17"/>
  <c r="I81" i="17"/>
  <c r="L82" i="17"/>
  <c r="O83" i="17"/>
  <c r="R84" i="17"/>
  <c r="U85" i="17"/>
  <c r="I87" i="17"/>
  <c r="L88" i="17"/>
  <c r="O100" i="17"/>
  <c r="R101" i="17"/>
  <c r="U102" i="17"/>
  <c r="I104" i="17"/>
  <c r="L105" i="17"/>
  <c r="O106" i="17"/>
  <c r="R107" i="17"/>
  <c r="U108" i="17"/>
  <c r="I110" i="17"/>
  <c r="L111" i="17"/>
  <c r="O112" i="17"/>
  <c r="R113" i="17"/>
  <c r="U114" i="17"/>
  <c r="I154" i="17"/>
  <c r="L155" i="17"/>
  <c r="O156" i="17"/>
  <c r="R157" i="17"/>
  <c r="U158" i="17"/>
  <c r="I160" i="17"/>
  <c r="L161" i="17"/>
  <c r="O162" i="17"/>
  <c r="R163" i="17"/>
  <c r="U164" i="17"/>
  <c r="I166" i="17"/>
  <c r="L167" i="17"/>
  <c r="Q19" i="17"/>
  <c r="K75" i="17"/>
  <c r="N76" i="17"/>
  <c r="Q77" i="17"/>
  <c r="Q83" i="17"/>
  <c r="K87" i="17"/>
  <c r="N88" i="17"/>
  <c r="Q100" i="17"/>
  <c r="T101" i="17"/>
  <c r="H103" i="17"/>
  <c r="K104" i="17"/>
  <c r="N105" i="17"/>
  <c r="Q106" i="17"/>
  <c r="T107" i="17"/>
  <c r="H109" i="17"/>
  <c r="K110" i="17"/>
  <c r="N111" i="17"/>
  <c r="Q112" i="17"/>
  <c r="T113" i="17"/>
  <c r="H153" i="17"/>
  <c r="K154" i="17"/>
  <c r="N155" i="17"/>
  <c r="Q156" i="17"/>
  <c r="T157" i="17"/>
  <c r="H159" i="17"/>
  <c r="K160" i="17"/>
  <c r="N161" i="17"/>
  <c r="Q162" i="17"/>
  <c r="T163" i="17"/>
  <c r="H165" i="17"/>
  <c r="K166" i="17"/>
  <c r="N167" i="17"/>
  <c r="H86" i="17"/>
  <c r="R7" i="17"/>
  <c r="U8" i="17"/>
  <c r="I10" i="17"/>
  <c r="L11" i="17"/>
  <c r="O12" i="17"/>
  <c r="R13" i="17"/>
  <c r="U14" i="17"/>
  <c r="I16" i="17"/>
  <c r="L17" i="17"/>
  <c r="O18" i="17"/>
  <c r="R19" i="17"/>
  <c r="U20" i="17"/>
  <c r="I74" i="17"/>
  <c r="L75" i="17"/>
  <c r="O76" i="17"/>
  <c r="R77" i="17"/>
  <c r="U78" i="17"/>
  <c r="I80" i="17"/>
  <c r="L81" i="17"/>
  <c r="O82" i="17"/>
  <c r="R83" i="17"/>
  <c r="U84" i="17"/>
  <c r="I86" i="17"/>
  <c r="L87" i="17"/>
  <c r="O88" i="17"/>
  <c r="R100" i="17"/>
  <c r="U101" i="17"/>
  <c r="I103" i="17"/>
  <c r="L104" i="17"/>
  <c r="O105" i="17"/>
  <c r="R106" i="17"/>
  <c r="U107" i="17"/>
  <c r="I109" i="17"/>
  <c r="L110" i="17"/>
  <c r="O111" i="17"/>
  <c r="R112" i="17"/>
  <c r="U113" i="17"/>
  <c r="I153" i="17"/>
  <c r="L154" i="17"/>
  <c r="O155" i="17"/>
  <c r="R156" i="17"/>
  <c r="U157" i="17"/>
  <c r="I159" i="17"/>
  <c r="L160" i="17"/>
  <c r="O161" i="17"/>
  <c r="R162" i="17"/>
  <c r="U163" i="17"/>
  <c r="I165" i="17"/>
  <c r="L166" i="17"/>
  <c r="O167" i="17"/>
  <c r="T7" i="17"/>
  <c r="H9" i="17"/>
  <c r="K10" i="17"/>
  <c r="N11" i="17"/>
  <c r="Q12" i="17"/>
  <c r="T13" i="17"/>
  <c r="H15" i="17"/>
  <c r="K16" i="17"/>
  <c r="N17" i="17"/>
  <c r="Q18" i="17"/>
  <c r="T19" i="17"/>
  <c r="H21" i="17"/>
  <c r="K74" i="17"/>
  <c r="N75" i="17"/>
  <c r="Q76" i="17"/>
  <c r="T77" i="17"/>
  <c r="H79" i="17"/>
  <c r="K80" i="17"/>
  <c r="N81" i="17"/>
  <c r="Q82" i="17"/>
  <c r="T83" i="17"/>
  <c r="H85" i="17"/>
  <c r="K86" i="17"/>
  <c r="N87" i="17"/>
  <c r="Q88" i="17"/>
  <c r="T100" i="17"/>
  <c r="H102" i="17"/>
  <c r="K103" i="17"/>
  <c r="N104" i="17"/>
  <c r="Q105" i="17"/>
  <c r="T106" i="17"/>
  <c r="H108" i="17"/>
  <c r="K109" i="17"/>
  <c r="N110" i="17"/>
  <c r="Q111" i="17"/>
  <c r="T112" i="17"/>
  <c r="H114" i="17"/>
  <c r="K153" i="17"/>
  <c r="N154" i="17"/>
  <c r="Q155" i="17"/>
  <c r="T156" i="17"/>
  <c r="H158" i="17"/>
  <c r="K159" i="17"/>
  <c r="N160" i="17"/>
  <c r="Q161" i="17"/>
  <c r="T162" i="17"/>
  <c r="H164" i="17"/>
  <c r="K165" i="17"/>
  <c r="N166" i="17"/>
  <c r="Q167" i="17"/>
  <c r="K81" i="17"/>
  <c r="U7" i="17"/>
  <c r="I9" i="17"/>
  <c r="L10" i="17"/>
  <c r="O11" i="17"/>
  <c r="R12" i="17"/>
  <c r="U13" i="17"/>
  <c r="I15" i="17"/>
  <c r="L16" i="17"/>
  <c r="O17" i="17"/>
  <c r="R18" i="17"/>
  <c r="U19" i="17"/>
  <c r="I21" i="17"/>
  <c r="L74" i="17"/>
  <c r="O75" i="17"/>
  <c r="R76" i="17"/>
  <c r="U77" i="17"/>
  <c r="I79" i="17"/>
  <c r="L80" i="17"/>
  <c r="O81" i="17"/>
  <c r="R82" i="17"/>
  <c r="U83" i="17"/>
  <c r="I85" i="17"/>
  <c r="L86" i="17"/>
  <c r="O87" i="17"/>
  <c r="R88" i="17"/>
  <c r="U100" i="17"/>
  <c r="I102" i="17"/>
  <c r="L103" i="17"/>
  <c r="O104" i="17"/>
  <c r="R105" i="17"/>
  <c r="U106" i="17"/>
  <c r="I108" i="17"/>
  <c r="L109" i="17"/>
  <c r="O110" i="17"/>
  <c r="R111" i="17"/>
  <c r="U112" i="17"/>
  <c r="I114" i="17"/>
  <c r="L153" i="17"/>
  <c r="O154" i="17"/>
  <c r="R155" i="17"/>
  <c r="U156" i="17"/>
  <c r="I158" i="17"/>
  <c r="L159" i="17"/>
  <c r="O160" i="17"/>
  <c r="R161" i="17"/>
  <c r="U162" i="17"/>
  <c r="I164" i="17"/>
  <c r="L165" i="17"/>
  <c r="O166" i="17"/>
  <c r="R167" i="17"/>
  <c r="H74" i="17"/>
  <c r="T78" i="17"/>
  <c r="H8" i="17"/>
  <c r="K9" i="17"/>
  <c r="N10" i="17"/>
  <c r="Q11" i="17"/>
  <c r="T12" i="17"/>
  <c r="H14" i="17"/>
  <c r="K15" i="17"/>
  <c r="N16" i="17"/>
  <c r="Q17" i="17"/>
  <c r="T18" i="17"/>
  <c r="H20" i="17"/>
  <c r="K21" i="17"/>
  <c r="N74" i="17"/>
  <c r="Q75" i="17"/>
  <c r="T76" i="17"/>
  <c r="H78" i="17"/>
  <c r="K79" i="17"/>
  <c r="N80" i="17"/>
  <c r="Q81" i="17"/>
  <c r="T82" i="17"/>
  <c r="H84" i="17"/>
  <c r="K85" i="17"/>
  <c r="N86" i="17"/>
  <c r="Q87" i="17"/>
  <c r="T88" i="17"/>
  <c r="H101" i="17"/>
  <c r="K102" i="17"/>
  <c r="N103" i="17"/>
  <c r="Q104" i="17"/>
  <c r="T105" i="17"/>
  <c r="H107" i="17"/>
  <c r="K108" i="17"/>
  <c r="N109" i="17"/>
  <c r="Q110" i="17"/>
  <c r="T111" i="17"/>
  <c r="H113" i="17"/>
  <c r="K114" i="17"/>
  <c r="N153" i="17"/>
  <c r="Q154" i="17"/>
  <c r="T155" i="17"/>
  <c r="H157" i="17"/>
  <c r="K158" i="17"/>
  <c r="N159" i="17"/>
  <c r="Q160" i="17"/>
  <c r="T161" i="17"/>
  <c r="H163" i="17"/>
  <c r="K164" i="17"/>
  <c r="N165" i="17"/>
  <c r="Q166" i="17"/>
  <c r="T167" i="17"/>
  <c r="N82" i="17"/>
  <c r="I8" i="17"/>
  <c r="L9" i="17"/>
  <c r="O10" i="17"/>
  <c r="R11" i="17"/>
  <c r="U12" i="17"/>
  <c r="I14" i="17"/>
  <c r="L15" i="17"/>
  <c r="O16" i="17"/>
  <c r="R17" i="17"/>
  <c r="U18" i="17"/>
  <c r="I20" i="17"/>
  <c r="L21" i="17"/>
  <c r="O74" i="17"/>
  <c r="R75" i="17"/>
  <c r="U76" i="17"/>
  <c r="I78" i="17"/>
  <c r="L79" i="17"/>
  <c r="O80" i="17"/>
  <c r="R81" i="17"/>
  <c r="U82" i="17"/>
  <c r="I84" i="17"/>
  <c r="L85" i="17"/>
  <c r="O86" i="17"/>
  <c r="R87" i="17"/>
  <c r="U88" i="17"/>
  <c r="I101" i="17"/>
  <c r="L102" i="17"/>
  <c r="O103" i="17"/>
  <c r="R104" i="17"/>
  <c r="U105" i="17"/>
  <c r="I107" i="17"/>
  <c r="L108" i="17"/>
  <c r="O109" i="17"/>
  <c r="R110" i="17"/>
  <c r="U111" i="17"/>
  <c r="I113" i="17"/>
  <c r="L114" i="17"/>
  <c r="O153" i="17"/>
  <c r="R154" i="17"/>
  <c r="U155" i="17"/>
  <c r="I157" i="17"/>
  <c r="L158" i="17"/>
  <c r="O159" i="17"/>
  <c r="R160" i="17"/>
  <c r="U161" i="17"/>
  <c r="I163" i="17"/>
  <c r="L164" i="17"/>
  <c r="O165" i="17"/>
  <c r="R166" i="17"/>
  <c r="T17" i="13"/>
  <c r="H19" i="13"/>
  <c r="H83" i="13"/>
  <c r="K84" i="13"/>
  <c r="N108" i="13"/>
  <c r="Q109" i="13"/>
  <c r="Q16" i="13"/>
  <c r="O82" i="13"/>
  <c r="K107" i="13"/>
  <c r="K20" i="13"/>
  <c r="N85" i="13"/>
  <c r="T110" i="13"/>
  <c r="H7" i="13"/>
  <c r="N21" i="13"/>
  <c r="Q86" i="13"/>
  <c r="H112" i="13"/>
  <c r="K8" i="13"/>
  <c r="Q74" i="13"/>
  <c r="T87" i="13"/>
  <c r="K113" i="13"/>
  <c r="N9" i="13"/>
  <c r="T75" i="13"/>
  <c r="H100" i="13"/>
  <c r="N114" i="13"/>
  <c r="Q10" i="13"/>
  <c r="H77" i="13"/>
  <c r="K101" i="13"/>
  <c r="Q153" i="13"/>
  <c r="T11" i="13"/>
  <c r="K78" i="13"/>
  <c r="N102" i="13"/>
  <c r="T154" i="13"/>
  <c r="H13" i="13"/>
  <c r="N79" i="13"/>
  <c r="Q103" i="13"/>
  <c r="H156" i="13"/>
  <c r="K14" i="13"/>
  <c r="Q80" i="13"/>
  <c r="T104" i="13"/>
  <c r="H162" i="13"/>
  <c r="N15" i="13"/>
  <c r="T81" i="13"/>
  <c r="H106" i="13"/>
  <c r="K163" i="13"/>
  <c r="K157" i="13"/>
  <c r="T166" i="13"/>
  <c r="Q165" i="13"/>
  <c r="I7" i="13"/>
  <c r="L8" i="13"/>
  <c r="O9" i="13"/>
  <c r="R10" i="13"/>
  <c r="U11" i="13"/>
  <c r="I13" i="13"/>
  <c r="L14" i="13"/>
  <c r="O15" i="13"/>
  <c r="R16" i="13"/>
  <c r="U17" i="13"/>
  <c r="I19" i="13"/>
  <c r="L20" i="13"/>
  <c r="O21" i="13"/>
  <c r="R74" i="13"/>
  <c r="U75" i="13"/>
  <c r="I77" i="13"/>
  <c r="L78" i="13"/>
  <c r="O79" i="13"/>
  <c r="R80" i="13"/>
  <c r="U81" i="13"/>
  <c r="I83" i="13"/>
  <c r="L84" i="13"/>
  <c r="O85" i="13"/>
  <c r="R86" i="13"/>
  <c r="U87" i="13"/>
  <c r="I100" i="13"/>
  <c r="L101" i="13"/>
  <c r="O102" i="13"/>
  <c r="R103" i="13"/>
  <c r="U104" i="13"/>
  <c r="I106" i="13"/>
  <c r="L107" i="13"/>
  <c r="O108" i="13"/>
  <c r="R109" i="13"/>
  <c r="U110" i="13"/>
  <c r="I112" i="13"/>
  <c r="L113" i="13"/>
  <c r="O114" i="13"/>
  <c r="R153" i="13"/>
  <c r="U154" i="13"/>
  <c r="I156" i="13"/>
  <c r="L157" i="13"/>
  <c r="O158" i="13"/>
  <c r="R159" i="13"/>
  <c r="U160" i="13"/>
  <c r="I162" i="13"/>
  <c r="L163" i="13"/>
  <c r="O164" i="13"/>
  <c r="R165" i="13"/>
  <c r="U166" i="13"/>
  <c r="K7" i="13"/>
  <c r="N8" i="13"/>
  <c r="Q9" i="13"/>
  <c r="T10" i="13"/>
  <c r="H12" i="13"/>
  <c r="K13" i="13"/>
  <c r="N14" i="13"/>
  <c r="Q15" i="13"/>
  <c r="T16" i="13"/>
  <c r="H18" i="13"/>
  <c r="K19" i="13"/>
  <c r="N20" i="13"/>
  <c r="Q21" i="13"/>
  <c r="T74" i="13"/>
  <c r="H76" i="13"/>
  <c r="K77" i="13"/>
  <c r="N78" i="13"/>
  <c r="Q79" i="13"/>
  <c r="T80" i="13"/>
  <c r="H82" i="13"/>
  <c r="K83" i="13"/>
  <c r="N84" i="13"/>
  <c r="Q85" i="13"/>
  <c r="T86" i="13"/>
  <c r="H88" i="13"/>
  <c r="K100" i="13"/>
  <c r="N101" i="13"/>
  <c r="Q102" i="13"/>
  <c r="T103" i="13"/>
  <c r="H105" i="13"/>
  <c r="K106" i="13"/>
  <c r="N107" i="13"/>
  <c r="Q108" i="13"/>
  <c r="T109" i="13"/>
  <c r="H111" i="13"/>
  <c r="K112" i="13"/>
  <c r="N113" i="13"/>
  <c r="Q114" i="13"/>
  <c r="T153" i="13"/>
  <c r="H155" i="13"/>
  <c r="K156" i="13"/>
  <c r="N157" i="13"/>
  <c r="Q158" i="13"/>
  <c r="T159" i="13"/>
  <c r="H161" i="13"/>
  <c r="K162" i="13"/>
  <c r="N163" i="13"/>
  <c r="Q164" i="13"/>
  <c r="T165" i="13"/>
  <c r="H167" i="13"/>
  <c r="L7" i="13"/>
  <c r="O8" i="13"/>
  <c r="R9" i="13"/>
  <c r="U10" i="13"/>
  <c r="I12" i="13"/>
  <c r="L13" i="13"/>
  <c r="O14" i="13"/>
  <c r="R15" i="13"/>
  <c r="U16" i="13"/>
  <c r="I18" i="13"/>
  <c r="L19" i="13"/>
  <c r="O20" i="13"/>
  <c r="R21" i="13"/>
  <c r="U74" i="13"/>
  <c r="I76" i="13"/>
  <c r="L77" i="13"/>
  <c r="O78" i="13"/>
  <c r="R79" i="13"/>
  <c r="U80" i="13"/>
  <c r="I82" i="13"/>
  <c r="L83" i="13"/>
  <c r="O84" i="13"/>
  <c r="R85" i="13"/>
  <c r="U86" i="13"/>
  <c r="I88" i="13"/>
  <c r="L100" i="13"/>
  <c r="O101" i="13"/>
  <c r="R102" i="13"/>
  <c r="U103" i="13"/>
  <c r="I105" i="13"/>
  <c r="L106" i="13"/>
  <c r="O107" i="13"/>
  <c r="R108" i="13"/>
  <c r="U109" i="13"/>
  <c r="I111" i="13"/>
  <c r="L112" i="13"/>
  <c r="O113" i="13"/>
  <c r="R114" i="13"/>
  <c r="U153" i="13"/>
  <c r="I155" i="13"/>
  <c r="L156" i="13"/>
  <c r="O157" i="13"/>
  <c r="R158" i="13"/>
  <c r="U159" i="13"/>
  <c r="I161" i="13"/>
  <c r="L162" i="13"/>
  <c r="O163" i="13"/>
  <c r="R164" i="13"/>
  <c r="U165" i="13"/>
  <c r="I167" i="13"/>
  <c r="N164" i="13"/>
  <c r="N7" i="13"/>
  <c r="Q8" i="13"/>
  <c r="T9" i="13"/>
  <c r="H11" i="13"/>
  <c r="K12" i="13"/>
  <c r="N13" i="13"/>
  <c r="Q14" i="13"/>
  <c r="T15" i="13"/>
  <c r="H17" i="13"/>
  <c r="K18" i="13"/>
  <c r="N19" i="13"/>
  <c r="Q20" i="13"/>
  <c r="T21" i="13"/>
  <c r="H75" i="13"/>
  <c r="K76" i="13"/>
  <c r="N77" i="13"/>
  <c r="Q78" i="13"/>
  <c r="T79" i="13"/>
  <c r="H81" i="13"/>
  <c r="K82" i="13"/>
  <c r="N83" i="13"/>
  <c r="Q84" i="13"/>
  <c r="T85" i="13"/>
  <c r="H87" i="13"/>
  <c r="K88" i="13"/>
  <c r="N100" i="13"/>
  <c r="Q101" i="13"/>
  <c r="T102" i="13"/>
  <c r="H104" i="13"/>
  <c r="K105" i="13"/>
  <c r="N106" i="13"/>
  <c r="Q107" i="13"/>
  <c r="T108" i="13"/>
  <c r="H110" i="13"/>
  <c r="K111" i="13"/>
  <c r="N112" i="13"/>
  <c r="Q113" i="13"/>
  <c r="T114" i="13"/>
  <c r="H154" i="13"/>
  <c r="K155" i="13"/>
  <c r="N156" i="13"/>
  <c r="Q157" i="13"/>
  <c r="T158" i="13"/>
  <c r="H160" i="13"/>
  <c r="K161" i="13"/>
  <c r="N162" i="13"/>
  <c r="Q163" i="13"/>
  <c r="T164" i="13"/>
  <c r="H166" i="13"/>
  <c r="K167" i="13"/>
  <c r="O7" i="13"/>
  <c r="R8" i="13"/>
  <c r="U9" i="13"/>
  <c r="I11" i="13"/>
  <c r="L12" i="13"/>
  <c r="O13" i="13"/>
  <c r="R14" i="13"/>
  <c r="U15" i="13"/>
  <c r="I17" i="13"/>
  <c r="L18" i="13"/>
  <c r="O19" i="13"/>
  <c r="R20" i="13"/>
  <c r="U21" i="13"/>
  <c r="I75" i="13"/>
  <c r="L76" i="13"/>
  <c r="O77" i="13"/>
  <c r="R78" i="13"/>
  <c r="U79" i="13"/>
  <c r="I81" i="13"/>
  <c r="L82" i="13"/>
  <c r="O83" i="13"/>
  <c r="R84" i="13"/>
  <c r="U85" i="13"/>
  <c r="I87" i="13"/>
  <c r="L88" i="13"/>
  <c r="O100" i="13"/>
  <c r="R101" i="13"/>
  <c r="U102" i="13"/>
  <c r="I104" i="13"/>
  <c r="L105" i="13"/>
  <c r="O106" i="13"/>
  <c r="R107" i="13"/>
  <c r="U108" i="13"/>
  <c r="I110" i="13"/>
  <c r="L111" i="13"/>
  <c r="O112" i="13"/>
  <c r="R113" i="13"/>
  <c r="U114" i="13"/>
  <c r="I154" i="13"/>
  <c r="L155" i="13"/>
  <c r="O156" i="13"/>
  <c r="R157" i="13"/>
  <c r="U158" i="13"/>
  <c r="I160" i="13"/>
  <c r="L161" i="13"/>
  <c r="O162" i="13"/>
  <c r="R163" i="13"/>
  <c r="U164" i="13"/>
  <c r="I166" i="13"/>
  <c r="L167" i="13"/>
  <c r="Q7" i="13"/>
  <c r="T8" i="13"/>
  <c r="H10" i="13"/>
  <c r="K11" i="13"/>
  <c r="N12" i="13"/>
  <c r="Q13" i="13"/>
  <c r="T14" i="13"/>
  <c r="H16" i="13"/>
  <c r="K17" i="13"/>
  <c r="N18" i="13"/>
  <c r="Q19" i="13"/>
  <c r="T20" i="13"/>
  <c r="H74" i="13"/>
  <c r="K75" i="13"/>
  <c r="N76" i="13"/>
  <c r="Q77" i="13"/>
  <c r="T78" i="13"/>
  <c r="H80" i="13"/>
  <c r="K81" i="13"/>
  <c r="N82" i="13"/>
  <c r="Q83" i="13"/>
  <c r="T84" i="13"/>
  <c r="H86" i="13"/>
  <c r="K87" i="13"/>
  <c r="N88" i="13"/>
  <c r="Q100" i="13"/>
  <c r="T101" i="13"/>
  <c r="H103" i="13"/>
  <c r="K104" i="13"/>
  <c r="N105" i="13"/>
  <c r="Q106" i="13"/>
  <c r="T107" i="13"/>
  <c r="H109" i="13"/>
  <c r="K110" i="13"/>
  <c r="N111" i="13"/>
  <c r="Q112" i="13"/>
  <c r="T113" i="13"/>
  <c r="H153" i="13"/>
  <c r="K154" i="13"/>
  <c r="N155" i="13"/>
  <c r="Q156" i="13"/>
  <c r="T157" i="13"/>
  <c r="H159" i="13"/>
  <c r="K160" i="13"/>
  <c r="N161" i="13"/>
  <c r="Q162" i="13"/>
  <c r="T163" i="13"/>
  <c r="H165" i="13"/>
  <c r="K166" i="13"/>
  <c r="N167" i="13"/>
  <c r="R83" i="13"/>
  <c r="U84" i="13"/>
  <c r="I86" i="13"/>
  <c r="L87" i="13"/>
  <c r="O88" i="13"/>
  <c r="R100" i="13"/>
  <c r="U101" i="13"/>
  <c r="I103" i="13"/>
  <c r="L104" i="13"/>
  <c r="O105" i="13"/>
  <c r="R106" i="13"/>
  <c r="U107" i="13"/>
  <c r="I109" i="13"/>
  <c r="L110" i="13"/>
  <c r="O111" i="13"/>
  <c r="R112" i="13"/>
  <c r="U113" i="13"/>
  <c r="I153" i="13"/>
  <c r="L154" i="13"/>
  <c r="O155" i="13"/>
  <c r="R156" i="13"/>
  <c r="U157" i="13"/>
  <c r="I159" i="13"/>
  <c r="L160" i="13"/>
  <c r="O161" i="13"/>
  <c r="R162" i="13"/>
  <c r="U163" i="13"/>
  <c r="I165" i="13"/>
  <c r="L166" i="13"/>
  <c r="O167" i="13"/>
  <c r="I10" i="13"/>
  <c r="U14" i="13"/>
  <c r="R19" i="13"/>
  <c r="O76" i="13"/>
  <c r="L81" i="13"/>
  <c r="T7" i="13"/>
  <c r="H9" i="13"/>
  <c r="K10" i="13"/>
  <c r="N11" i="13"/>
  <c r="Q12" i="13"/>
  <c r="T13" i="13"/>
  <c r="H15" i="13"/>
  <c r="K16" i="13"/>
  <c r="N17" i="13"/>
  <c r="Q18" i="13"/>
  <c r="T19" i="13"/>
  <c r="H21" i="13"/>
  <c r="K74" i="13"/>
  <c r="N75" i="13"/>
  <c r="Q76" i="13"/>
  <c r="T77" i="13"/>
  <c r="H79" i="13"/>
  <c r="K80" i="13"/>
  <c r="N81" i="13"/>
  <c r="Q82" i="13"/>
  <c r="T83" i="13"/>
  <c r="H85" i="13"/>
  <c r="K86" i="13"/>
  <c r="N87" i="13"/>
  <c r="Q88" i="13"/>
  <c r="T100" i="13"/>
  <c r="H102" i="13"/>
  <c r="K103" i="13"/>
  <c r="N104" i="13"/>
  <c r="Q105" i="13"/>
  <c r="T106" i="13"/>
  <c r="H108" i="13"/>
  <c r="K109" i="13"/>
  <c r="N110" i="13"/>
  <c r="Q111" i="13"/>
  <c r="T112" i="13"/>
  <c r="H114" i="13"/>
  <c r="K153" i="13"/>
  <c r="N154" i="13"/>
  <c r="Q155" i="13"/>
  <c r="T156" i="13"/>
  <c r="H158" i="13"/>
  <c r="K159" i="13"/>
  <c r="N160" i="13"/>
  <c r="Q161" i="13"/>
  <c r="T162" i="13"/>
  <c r="H164" i="13"/>
  <c r="K165" i="13"/>
  <c r="N166" i="13"/>
  <c r="Q167" i="13"/>
  <c r="Q159" i="13"/>
  <c r="U8" i="13"/>
  <c r="R13" i="13"/>
  <c r="U20" i="13"/>
  <c r="U78" i="13"/>
  <c r="U7" i="13"/>
  <c r="I9" i="13"/>
  <c r="L10" i="13"/>
  <c r="O11" i="13"/>
  <c r="R12" i="13"/>
  <c r="U13" i="13"/>
  <c r="I15" i="13"/>
  <c r="L16" i="13"/>
  <c r="O17" i="13"/>
  <c r="R18" i="13"/>
  <c r="U19" i="13"/>
  <c r="I21" i="13"/>
  <c r="L74" i="13"/>
  <c r="O75" i="13"/>
  <c r="R76" i="13"/>
  <c r="U77" i="13"/>
  <c r="I79" i="13"/>
  <c r="L80" i="13"/>
  <c r="O81" i="13"/>
  <c r="R82" i="13"/>
  <c r="U83" i="13"/>
  <c r="I85" i="13"/>
  <c r="L86" i="13"/>
  <c r="O87" i="13"/>
  <c r="R88" i="13"/>
  <c r="U100" i="13"/>
  <c r="I102" i="13"/>
  <c r="L103" i="13"/>
  <c r="O104" i="13"/>
  <c r="R105" i="13"/>
  <c r="U106" i="13"/>
  <c r="I108" i="13"/>
  <c r="L109" i="13"/>
  <c r="O110" i="13"/>
  <c r="R111" i="13"/>
  <c r="U112" i="13"/>
  <c r="I114" i="13"/>
  <c r="L153" i="13"/>
  <c r="O154" i="13"/>
  <c r="R155" i="13"/>
  <c r="U156" i="13"/>
  <c r="I158" i="13"/>
  <c r="L159" i="13"/>
  <c r="O160" i="13"/>
  <c r="R161" i="13"/>
  <c r="U162" i="13"/>
  <c r="I164" i="13"/>
  <c r="L165" i="13"/>
  <c r="O166" i="13"/>
  <c r="R167" i="13"/>
  <c r="N158" i="13"/>
  <c r="R7" i="13"/>
  <c r="O12" i="13"/>
  <c r="I16" i="13"/>
  <c r="O18" i="13"/>
  <c r="I74" i="13"/>
  <c r="R77" i="13"/>
  <c r="H8" i="13"/>
  <c r="K9" i="13"/>
  <c r="N10" i="13"/>
  <c r="Q11" i="13"/>
  <c r="T12" i="13"/>
  <c r="H14" i="13"/>
  <c r="K15" i="13"/>
  <c r="N16" i="13"/>
  <c r="Q17" i="13"/>
  <c r="T18" i="13"/>
  <c r="H20" i="13"/>
  <c r="K21" i="13"/>
  <c r="N74" i="13"/>
  <c r="Q75" i="13"/>
  <c r="T76" i="13"/>
  <c r="H78" i="13"/>
  <c r="K79" i="13"/>
  <c r="N80" i="13"/>
  <c r="Q81" i="13"/>
  <c r="T82" i="13"/>
  <c r="H84" i="13"/>
  <c r="K85" i="13"/>
  <c r="N86" i="13"/>
  <c r="Q87" i="13"/>
  <c r="T88" i="13"/>
  <c r="H101" i="13"/>
  <c r="K102" i="13"/>
  <c r="N103" i="13"/>
  <c r="Q104" i="13"/>
  <c r="T105" i="13"/>
  <c r="H107" i="13"/>
  <c r="K108" i="13"/>
  <c r="N109" i="13"/>
  <c r="Q110" i="13"/>
  <c r="T111" i="13"/>
  <c r="H113" i="13"/>
  <c r="K114" i="13"/>
  <c r="N153" i="13"/>
  <c r="Q154" i="13"/>
  <c r="T155" i="13"/>
  <c r="H157" i="13"/>
  <c r="K158" i="13"/>
  <c r="N159" i="13"/>
  <c r="Q160" i="13"/>
  <c r="T161" i="13"/>
  <c r="H163" i="13"/>
  <c r="K164" i="13"/>
  <c r="N165" i="13"/>
  <c r="Q166" i="13"/>
  <c r="T167" i="13"/>
  <c r="T160" i="13"/>
  <c r="L11" i="13"/>
  <c r="L17" i="13"/>
  <c r="L75" i="13"/>
  <c r="I80" i="13"/>
  <c r="I8" i="13"/>
  <c r="L9" i="13"/>
  <c r="O10" i="13"/>
  <c r="R11" i="13"/>
  <c r="U12" i="13"/>
  <c r="I14" i="13"/>
  <c r="L15" i="13"/>
  <c r="O16" i="13"/>
  <c r="R17" i="13"/>
  <c r="U18" i="13"/>
  <c r="I20" i="13"/>
  <c r="L21" i="13"/>
  <c r="O74" i="13"/>
  <c r="R75" i="13"/>
  <c r="U76" i="13"/>
  <c r="I78" i="13"/>
  <c r="L79" i="13"/>
  <c r="O80" i="13"/>
  <c r="R81" i="13"/>
  <c r="U82" i="13"/>
  <c r="I84" i="13"/>
  <c r="L85" i="13"/>
  <c r="O86" i="13"/>
  <c r="R87" i="13"/>
  <c r="U88" i="13"/>
  <c r="I101" i="13"/>
  <c r="L102" i="13"/>
  <c r="O103" i="13"/>
  <c r="R104" i="13"/>
  <c r="U105" i="13"/>
  <c r="I107" i="13"/>
  <c r="L108" i="13"/>
  <c r="O109" i="13"/>
  <c r="R110" i="13"/>
  <c r="U111" i="13"/>
  <c r="I113" i="13"/>
  <c r="L114" i="13"/>
  <c r="O153" i="13"/>
  <c r="R154" i="13"/>
  <c r="U155" i="13"/>
  <c r="I157" i="13"/>
  <c r="L158" i="13"/>
  <c r="O159" i="13"/>
  <c r="R160" i="13"/>
  <c r="U161" i="13"/>
  <c r="I163" i="13"/>
  <c r="L164" i="13"/>
  <c r="O165" i="13"/>
  <c r="R166" i="13"/>
  <c r="O9" i="8"/>
  <c r="U154" i="8"/>
  <c r="R10" i="8"/>
  <c r="L14" i="8"/>
  <c r="U75" i="8"/>
  <c r="I77" i="8"/>
  <c r="L101" i="8"/>
  <c r="O102" i="8"/>
  <c r="R153" i="8"/>
  <c r="U11" i="8"/>
  <c r="L78" i="8"/>
  <c r="R103" i="8"/>
  <c r="I156" i="8"/>
  <c r="I13" i="8"/>
  <c r="O79" i="8"/>
  <c r="U104" i="8"/>
  <c r="L157" i="8"/>
  <c r="R80" i="8"/>
  <c r="I106" i="8"/>
  <c r="O158" i="8"/>
  <c r="O15" i="8"/>
  <c r="U81" i="8"/>
  <c r="L107" i="8"/>
  <c r="R159" i="8"/>
  <c r="R16" i="8"/>
  <c r="I83" i="8"/>
  <c r="O108" i="8"/>
  <c r="U160" i="8"/>
  <c r="U17" i="8"/>
  <c r="L84" i="8"/>
  <c r="R109" i="8"/>
  <c r="I162" i="8"/>
  <c r="I19" i="8"/>
  <c r="O85" i="8"/>
  <c r="U110" i="8"/>
  <c r="L163" i="8"/>
  <c r="L20" i="8"/>
  <c r="R86" i="8"/>
  <c r="I112" i="8"/>
  <c r="O164" i="8"/>
  <c r="I7" i="8"/>
  <c r="O21" i="8"/>
  <c r="U87" i="8"/>
  <c r="L113" i="8"/>
  <c r="R165" i="8"/>
  <c r="L8" i="8"/>
  <c r="R74" i="8"/>
  <c r="I100" i="8"/>
  <c r="O114" i="8"/>
  <c r="U166" i="8"/>
  <c r="H7" i="8"/>
  <c r="K8" i="8"/>
  <c r="N9" i="8"/>
  <c r="Q10" i="8"/>
  <c r="T11" i="8"/>
  <c r="H13" i="8"/>
  <c r="K14" i="8"/>
  <c r="N15" i="8"/>
  <c r="Q16" i="8"/>
  <c r="T17" i="8"/>
  <c r="H19" i="8"/>
  <c r="K20" i="8"/>
  <c r="N21" i="8"/>
  <c r="Q74" i="8"/>
  <c r="T75" i="8"/>
  <c r="H77" i="8"/>
  <c r="K78" i="8"/>
  <c r="N79" i="8"/>
  <c r="Q80" i="8"/>
  <c r="T81" i="8"/>
  <c r="H83" i="8"/>
  <c r="K84" i="8"/>
  <c r="N85" i="8"/>
  <c r="Q86" i="8"/>
  <c r="T87" i="8"/>
  <c r="H100" i="8"/>
  <c r="K101" i="8"/>
  <c r="N102" i="8"/>
  <c r="Q103" i="8"/>
  <c r="T104" i="8"/>
  <c r="H106" i="8"/>
  <c r="K107" i="8"/>
  <c r="N108" i="8"/>
  <c r="Q109" i="8"/>
  <c r="T110" i="8"/>
  <c r="H112" i="8"/>
  <c r="K113" i="8"/>
  <c r="N114" i="8"/>
  <c r="Q153" i="8"/>
  <c r="T154" i="8"/>
  <c r="H156" i="8"/>
  <c r="K157" i="8"/>
  <c r="N158" i="8"/>
  <c r="Q159" i="8"/>
  <c r="T160" i="8"/>
  <c r="H162" i="8"/>
  <c r="K163" i="8"/>
  <c r="N164" i="8"/>
  <c r="Q165" i="8"/>
  <c r="T166" i="8"/>
  <c r="K7" i="8"/>
  <c r="N8" i="8"/>
  <c r="Q9" i="8"/>
  <c r="T10" i="8"/>
  <c r="H12" i="8"/>
  <c r="K13" i="8"/>
  <c r="N14" i="8"/>
  <c r="Q15" i="8"/>
  <c r="T16" i="8"/>
  <c r="H18" i="8"/>
  <c r="K19" i="8"/>
  <c r="N20" i="8"/>
  <c r="Q21" i="8"/>
  <c r="T74" i="8"/>
  <c r="H76" i="8"/>
  <c r="K77" i="8"/>
  <c r="N78" i="8"/>
  <c r="Q79" i="8"/>
  <c r="T80" i="8"/>
  <c r="H82" i="8"/>
  <c r="K83" i="8"/>
  <c r="N84" i="8"/>
  <c r="Q85" i="8"/>
  <c r="T86" i="8"/>
  <c r="H88" i="8"/>
  <c r="K100" i="8"/>
  <c r="N101" i="8"/>
  <c r="Q102" i="8"/>
  <c r="T103" i="8"/>
  <c r="H105" i="8"/>
  <c r="K106" i="8"/>
  <c r="N107" i="8"/>
  <c r="Q108" i="8"/>
  <c r="T109" i="8"/>
  <c r="H111" i="8"/>
  <c r="K112" i="8"/>
  <c r="N113" i="8"/>
  <c r="Q114" i="8"/>
  <c r="T153" i="8"/>
  <c r="H155" i="8"/>
  <c r="K156" i="8"/>
  <c r="N157" i="8"/>
  <c r="Q158" i="8"/>
  <c r="T159" i="8"/>
  <c r="H161" i="8"/>
  <c r="K162" i="8"/>
  <c r="N163" i="8"/>
  <c r="Q164" i="8"/>
  <c r="T165" i="8"/>
  <c r="H167" i="8"/>
  <c r="L7" i="8"/>
  <c r="O8" i="8"/>
  <c r="R9" i="8"/>
  <c r="U10" i="8"/>
  <c r="I12" i="8"/>
  <c r="L13" i="8"/>
  <c r="O14" i="8"/>
  <c r="R15" i="8"/>
  <c r="U16" i="8"/>
  <c r="I18" i="8"/>
  <c r="L19" i="8"/>
  <c r="O20" i="8"/>
  <c r="R21" i="8"/>
  <c r="U74" i="8"/>
  <c r="I76" i="8"/>
  <c r="L77" i="8"/>
  <c r="O78" i="8"/>
  <c r="R79" i="8"/>
  <c r="U80" i="8"/>
  <c r="I82" i="8"/>
  <c r="L83" i="8"/>
  <c r="O84" i="8"/>
  <c r="R85" i="8"/>
  <c r="U86" i="8"/>
  <c r="I88" i="8"/>
  <c r="L100" i="8"/>
  <c r="O101" i="8"/>
  <c r="R102" i="8"/>
  <c r="U103" i="8"/>
  <c r="I105" i="8"/>
  <c r="L106" i="8"/>
  <c r="O107" i="8"/>
  <c r="R108" i="8"/>
  <c r="U109" i="8"/>
  <c r="I111" i="8"/>
  <c r="L112" i="8"/>
  <c r="O113" i="8"/>
  <c r="R114" i="8"/>
  <c r="U153" i="8"/>
  <c r="I155" i="8"/>
  <c r="L156" i="8"/>
  <c r="O157" i="8"/>
  <c r="R158" i="8"/>
  <c r="U159" i="8"/>
  <c r="I161" i="8"/>
  <c r="L162" i="8"/>
  <c r="O163" i="8"/>
  <c r="R164" i="8"/>
  <c r="U165" i="8"/>
  <c r="I167" i="8"/>
  <c r="N7" i="8"/>
  <c r="Q8" i="8"/>
  <c r="T9" i="8"/>
  <c r="H11" i="8"/>
  <c r="K12" i="8"/>
  <c r="N13" i="8"/>
  <c r="Q14" i="8"/>
  <c r="T15" i="8"/>
  <c r="H17" i="8"/>
  <c r="K18" i="8"/>
  <c r="N19" i="8"/>
  <c r="Q20" i="8"/>
  <c r="T21" i="8"/>
  <c r="H75" i="8"/>
  <c r="K76" i="8"/>
  <c r="N77" i="8"/>
  <c r="Q78" i="8"/>
  <c r="T79" i="8"/>
  <c r="H81" i="8"/>
  <c r="K82" i="8"/>
  <c r="N83" i="8"/>
  <c r="Q84" i="8"/>
  <c r="T85" i="8"/>
  <c r="H87" i="8"/>
  <c r="K88" i="8"/>
  <c r="N100" i="8"/>
  <c r="Q101" i="8"/>
  <c r="T102" i="8"/>
  <c r="H104" i="8"/>
  <c r="K105" i="8"/>
  <c r="N106" i="8"/>
  <c r="Q107" i="8"/>
  <c r="T108" i="8"/>
  <c r="H110" i="8"/>
  <c r="K111" i="8"/>
  <c r="N112" i="8"/>
  <c r="Q113" i="8"/>
  <c r="T114" i="8"/>
  <c r="H154" i="8"/>
  <c r="K155" i="8"/>
  <c r="N156" i="8"/>
  <c r="Q157" i="8"/>
  <c r="T158" i="8"/>
  <c r="H160" i="8"/>
  <c r="K161" i="8"/>
  <c r="N162" i="8"/>
  <c r="Q163" i="8"/>
  <c r="T164" i="8"/>
  <c r="H166" i="8"/>
  <c r="K167" i="8"/>
  <c r="O7" i="8"/>
  <c r="R8" i="8"/>
  <c r="U9" i="8"/>
  <c r="I11" i="8"/>
  <c r="L12" i="8"/>
  <c r="O13" i="8"/>
  <c r="R14" i="8"/>
  <c r="U15" i="8"/>
  <c r="I17" i="8"/>
  <c r="L18" i="8"/>
  <c r="O19" i="8"/>
  <c r="R20" i="8"/>
  <c r="U21" i="8"/>
  <c r="I75" i="8"/>
  <c r="L76" i="8"/>
  <c r="O77" i="8"/>
  <c r="R78" i="8"/>
  <c r="U79" i="8"/>
  <c r="I81" i="8"/>
  <c r="L82" i="8"/>
  <c r="O83" i="8"/>
  <c r="R84" i="8"/>
  <c r="U85" i="8"/>
  <c r="I87" i="8"/>
  <c r="L88" i="8"/>
  <c r="O100" i="8"/>
  <c r="R101" i="8"/>
  <c r="U102" i="8"/>
  <c r="I104" i="8"/>
  <c r="L105" i="8"/>
  <c r="O106" i="8"/>
  <c r="R107" i="8"/>
  <c r="U108" i="8"/>
  <c r="I110" i="8"/>
  <c r="L111" i="8"/>
  <c r="O112" i="8"/>
  <c r="R113" i="8"/>
  <c r="U114" i="8"/>
  <c r="I154" i="8"/>
  <c r="L155" i="8"/>
  <c r="O156" i="8"/>
  <c r="R157" i="8"/>
  <c r="U158" i="8"/>
  <c r="I160" i="8"/>
  <c r="L161" i="8"/>
  <c r="O162" i="8"/>
  <c r="R163" i="8"/>
  <c r="U164" i="8"/>
  <c r="I166" i="8"/>
  <c r="L167" i="8"/>
  <c r="Q7" i="8"/>
  <c r="T8" i="8"/>
  <c r="H10" i="8"/>
  <c r="K11" i="8"/>
  <c r="N12" i="8"/>
  <c r="Q13" i="8"/>
  <c r="T14" i="8"/>
  <c r="H16" i="8"/>
  <c r="K17" i="8"/>
  <c r="N18" i="8"/>
  <c r="Q19" i="8"/>
  <c r="T20" i="8"/>
  <c r="H74" i="8"/>
  <c r="K75" i="8"/>
  <c r="N76" i="8"/>
  <c r="Q77" i="8"/>
  <c r="T78" i="8"/>
  <c r="H80" i="8"/>
  <c r="K81" i="8"/>
  <c r="N82" i="8"/>
  <c r="Q83" i="8"/>
  <c r="T84" i="8"/>
  <c r="H86" i="8"/>
  <c r="K87" i="8"/>
  <c r="N88" i="8"/>
  <c r="Q100" i="8"/>
  <c r="T101" i="8"/>
  <c r="H103" i="8"/>
  <c r="K104" i="8"/>
  <c r="N105" i="8"/>
  <c r="Q106" i="8"/>
  <c r="T107" i="8"/>
  <c r="H109" i="8"/>
  <c r="K110" i="8"/>
  <c r="N111" i="8"/>
  <c r="Q112" i="8"/>
  <c r="T113" i="8"/>
  <c r="H153" i="8"/>
  <c r="K154" i="8"/>
  <c r="N155" i="8"/>
  <c r="Q156" i="8"/>
  <c r="T157" i="8"/>
  <c r="H159" i="8"/>
  <c r="K160" i="8"/>
  <c r="N161" i="8"/>
  <c r="Q162" i="8"/>
  <c r="T163" i="8"/>
  <c r="H165" i="8"/>
  <c r="K166" i="8"/>
  <c r="N167" i="8"/>
  <c r="R7" i="8"/>
  <c r="U8" i="8"/>
  <c r="I10" i="8"/>
  <c r="L11" i="8"/>
  <c r="O12" i="8"/>
  <c r="R13" i="8"/>
  <c r="U14" i="8"/>
  <c r="I16" i="8"/>
  <c r="L17" i="8"/>
  <c r="O18" i="8"/>
  <c r="R19" i="8"/>
  <c r="U20" i="8"/>
  <c r="I74" i="8"/>
  <c r="L75" i="8"/>
  <c r="O76" i="8"/>
  <c r="R77" i="8"/>
  <c r="U78" i="8"/>
  <c r="I80" i="8"/>
  <c r="L81" i="8"/>
  <c r="O82" i="8"/>
  <c r="R83" i="8"/>
  <c r="U84" i="8"/>
  <c r="I86" i="8"/>
  <c r="L87" i="8"/>
  <c r="O88" i="8"/>
  <c r="R100" i="8"/>
  <c r="U101" i="8"/>
  <c r="I103" i="8"/>
  <c r="L104" i="8"/>
  <c r="O105" i="8"/>
  <c r="R106" i="8"/>
  <c r="U107" i="8"/>
  <c r="I109" i="8"/>
  <c r="L110" i="8"/>
  <c r="O111" i="8"/>
  <c r="R112" i="8"/>
  <c r="U113" i="8"/>
  <c r="I153" i="8"/>
  <c r="L154" i="8"/>
  <c r="O155" i="8"/>
  <c r="R156" i="8"/>
  <c r="U157" i="8"/>
  <c r="I159" i="8"/>
  <c r="L160" i="8"/>
  <c r="O161" i="8"/>
  <c r="R162" i="8"/>
  <c r="U163" i="8"/>
  <c r="I165" i="8"/>
  <c r="L166" i="8"/>
  <c r="O167" i="8"/>
  <c r="T7" i="8"/>
  <c r="H9" i="8"/>
  <c r="K10" i="8"/>
  <c r="N11" i="8"/>
  <c r="Q12" i="8"/>
  <c r="T13" i="8"/>
  <c r="H15" i="8"/>
  <c r="K16" i="8"/>
  <c r="N17" i="8"/>
  <c r="Q18" i="8"/>
  <c r="T19" i="8"/>
  <c r="H21" i="8"/>
  <c r="K74" i="8"/>
  <c r="N75" i="8"/>
  <c r="Q76" i="8"/>
  <c r="T77" i="8"/>
  <c r="H79" i="8"/>
  <c r="K80" i="8"/>
  <c r="N81" i="8"/>
  <c r="Q82" i="8"/>
  <c r="T83" i="8"/>
  <c r="H85" i="8"/>
  <c r="K86" i="8"/>
  <c r="N87" i="8"/>
  <c r="Q88" i="8"/>
  <c r="T100" i="8"/>
  <c r="H102" i="8"/>
  <c r="K103" i="8"/>
  <c r="N104" i="8"/>
  <c r="Q105" i="8"/>
  <c r="T106" i="8"/>
  <c r="H108" i="8"/>
  <c r="K109" i="8"/>
  <c r="N110" i="8"/>
  <c r="Q111" i="8"/>
  <c r="T112" i="8"/>
  <c r="H114" i="8"/>
  <c r="K153" i="8"/>
  <c r="N154" i="8"/>
  <c r="Q155" i="8"/>
  <c r="T156" i="8"/>
  <c r="H158" i="8"/>
  <c r="K159" i="8"/>
  <c r="N160" i="8"/>
  <c r="Q161" i="8"/>
  <c r="T162" i="8"/>
  <c r="H164" i="8"/>
  <c r="K165" i="8"/>
  <c r="N166" i="8"/>
  <c r="Q167" i="8"/>
  <c r="U7" i="8"/>
  <c r="I9" i="8"/>
  <c r="L10" i="8"/>
  <c r="O11" i="8"/>
  <c r="R12" i="8"/>
  <c r="U13" i="8"/>
  <c r="I15" i="8"/>
  <c r="L16" i="8"/>
  <c r="O17" i="8"/>
  <c r="R18" i="8"/>
  <c r="U19" i="8"/>
  <c r="I21" i="8"/>
  <c r="L74" i="8"/>
  <c r="O75" i="8"/>
  <c r="R76" i="8"/>
  <c r="U77" i="8"/>
  <c r="I79" i="8"/>
  <c r="L80" i="8"/>
  <c r="O81" i="8"/>
  <c r="R82" i="8"/>
  <c r="U83" i="8"/>
  <c r="I85" i="8"/>
  <c r="L86" i="8"/>
  <c r="O87" i="8"/>
  <c r="R88" i="8"/>
  <c r="U100" i="8"/>
  <c r="I102" i="8"/>
  <c r="L103" i="8"/>
  <c r="O104" i="8"/>
  <c r="R105" i="8"/>
  <c r="U106" i="8"/>
  <c r="I108" i="8"/>
  <c r="L109" i="8"/>
  <c r="O110" i="8"/>
  <c r="R111" i="8"/>
  <c r="U112" i="8"/>
  <c r="I114" i="8"/>
  <c r="L153" i="8"/>
  <c r="O154" i="8"/>
  <c r="R155" i="8"/>
  <c r="U156" i="8"/>
  <c r="I158" i="8"/>
  <c r="L159" i="8"/>
  <c r="O160" i="8"/>
  <c r="R161" i="8"/>
  <c r="U162" i="8"/>
  <c r="I164" i="8"/>
  <c r="L165" i="8"/>
  <c r="O166" i="8"/>
  <c r="R167" i="8"/>
  <c r="H8" i="8"/>
  <c r="K9" i="8"/>
  <c r="N10" i="8"/>
  <c r="Q11" i="8"/>
  <c r="T12" i="8"/>
  <c r="H14" i="8"/>
  <c r="K15" i="8"/>
  <c r="N16" i="8"/>
  <c r="Q17" i="8"/>
  <c r="T18" i="8"/>
  <c r="H20" i="8"/>
  <c r="K21" i="8"/>
  <c r="N74" i="8"/>
  <c r="Q75" i="8"/>
  <c r="T76" i="8"/>
  <c r="H78" i="8"/>
  <c r="K79" i="8"/>
  <c r="N80" i="8"/>
  <c r="Q81" i="8"/>
  <c r="T82" i="8"/>
  <c r="H84" i="8"/>
  <c r="K85" i="8"/>
  <c r="N86" i="8"/>
  <c r="Q87" i="8"/>
  <c r="T88" i="8"/>
  <c r="H101" i="8"/>
  <c r="K102" i="8"/>
  <c r="N103" i="8"/>
  <c r="Q104" i="8"/>
  <c r="T105" i="8"/>
  <c r="H107" i="8"/>
  <c r="K108" i="8"/>
  <c r="N109" i="8"/>
  <c r="Q110" i="8"/>
  <c r="T111" i="8"/>
  <c r="H113" i="8"/>
  <c r="K114" i="8"/>
  <c r="N153" i="8"/>
  <c r="Q154" i="8"/>
  <c r="T155" i="8"/>
  <c r="H157" i="8"/>
  <c r="K158" i="8"/>
  <c r="N159" i="8"/>
  <c r="Q160" i="8"/>
  <c r="T161" i="8"/>
  <c r="H163" i="8"/>
  <c r="K164" i="8"/>
  <c r="N165" i="8"/>
  <c r="Q166" i="8"/>
  <c r="T167" i="8"/>
  <c r="I8" i="8"/>
  <c r="L9" i="8"/>
  <c r="O10" i="8"/>
  <c r="R11" i="8"/>
  <c r="U12" i="8"/>
  <c r="I14" i="8"/>
  <c r="L15" i="8"/>
  <c r="O16" i="8"/>
  <c r="R17" i="8"/>
  <c r="U18" i="8"/>
  <c r="I20" i="8"/>
  <c r="L21" i="8"/>
  <c r="O74" i="8"/>
  <c r="R75" i="8"/>
  <c r="U76" i="8"/>
  <c r="I78" i="8"/>
  <c r="L79" i="8"/>
  <c r="O80" i="8"/>
  <c r="R81" i="8"/>
  <c r="U82" i="8"/>
  <c r="I84" i="8"/>
  <c r="L85" i="8"/>
  <c r="O86" i="8"/>
  <c r="R87" i="8"/>
  <c r="U88" i="8"/>
  <c r="I101" i="8"/>
  <c r="L102" i="8"/>
  <c r="O103" i="8"/>
  <c r="R104" i="8"/>
  <c r="U105" i="8"/>
  <c r="I107" i="8"/>
  <c r="L108" i="8"/>
  <c r="O109" i="8"/>
  <c r="R110" i="8"/>
  <c r="U111" i="8"/>
  <c r="I113" i="8"/>
  <c r="L114" i="8"/>
  <c r="O153" i="8"/>
  <c r="R154" i="8"/>
  <c r="U155" i="8"/>
  <c r="I157" i="8"/>
  <c r="L158" i="8"/>
  <c r="O159" i="8"/>
  <c r="R160" i="8"/>
  <c r="U161" i="8"/>
  <c r="I163" i="8"/>
  <c r="L164" i="8"/>
  <c r="O165" i="8"/>
  <c r="R166" i="8"/>
  <c r="K89" i="3"/>
  <c r="N89" i="3"/>
  <c r="H89" i="3"/>
  <c r="T89" i="3"/>
  <c r="K115" i="3"/>
  <c r="Q115" i="3"/>
  <c r="T115" i="3"/>
  <c r="K168" i="3"/>
  <c r="Q168" i="3"/>
  <c r="Q160" i="3"/>
  <c r="Q74" i="3"/>
  <c r="T166" i="3"/>
  <c r="K108" i="3"/>
  <c r="Q75" i="3"/>
  <c r="T81" i="3"/>
  <c r="K107" i="3"/>
  <c r="N114" i="3"/>
  <c r="H101" i="3"/>
  <c r="N153" i="3"/>
  <c r="T167" i="3"/>
  <c r="T82" i="3"/>
  <c r="H100" i="3"/>
  <c r="Q159" i="3"/>
  <c r="N74" i="3"/>
  <c r="Q81" i="3"/>
  <c r="T88" i="3"/>
  <c r="H107" i="3"/>
  <c r="K114" i="3"/>
  <c r="N159" i="3"/>
  <c r="Q166" i="3"/>
  <c r="T75" i="3"/>
  <c r="H83" i="3"/>
  <c r="K101" i="3"/>
  <c r="N108" i="3"/>
  <c r="Q153" i="3"/>
  <c r="T160" i="3"/>
  <c r="T76" i="3"/>
  <c r="H84" i="3"/>
  <c r="K102" i="3"/>
  <c r="N109" i="3"/>
  <c r="Q154" i="3"/>
  <c r="T161" i="3"/>
  <c r="H77" i="3"/>
  <c r="K84" i="3"/>
  <c r="N102" i="3"/>
  <c r="Q109" i="3"/>
  <c r="T154" i="3"/>
  <c r="H162" i="3"/>
  <c r="H78" i="3"/>
  <c r="K85" i="3"/>
  <c r="N103" i="3"/>
  <c r="Q110" i="3"/>
  <c r="T155" i="3"/>
  <c r="H163" i="3"/>
  <c r="K78" i="3"/>
  <c r="N85" i="3"/>
  <c r="Q103" i="3"/>
  <c r="T110" i="3"/>
  <c r="H156" i="3"/>
  <c r="K163" i="3"/>
  <c r="K79" i="3"/>
  <c r="N86" i="3"/>
  <c r="Q104" i="3"/>
  <c r="T111" i="3"/>
  <c r="H157" i="3"/>
  <c r="K164" i="3"/>
  <c r="N79" i="3"/>
  <c r="Q86" i="3"/>
  <c r="T104" i="3"/>
  <c r="H112" i="3"/>
  <c r="K157" i="3"/>
  <c r="N164" i="3"/>
  <c r="N80" i="3"/>
  <c r="Q87" i="3"/>
  <c r="T105" i="3"/>
  <c r="H113" i="3"/>
  <c r="K158" i="3"/>
  <c r="N165" i="3"/>
  <c r="Q80" i="3"/>
  <c r="T87" i="3"/>
  <c r="H106" i="3"/>
  <c r="K113" i="3"/>
  <c r="N158" i="3"/>
  <c r="Q165" i="3"/>
  <c r="L74" i="3"/>
  <c r="O75" i="3"/>
  <c r="R76" i="3"/>
  <c r="U77" i="3"/>
  <c r="I79" i="3"/>
  <c r="L80" i="3"/>
  <c r="O81" i="3"/>
  <c r="R82" i="3"/>
  <c r="U83" i="3"/>
  <c r="I85" i="3"/>
  <c r="L86" i="3"/>
  <c r="O87" i="3"/>
  <c r="R88" i="3"/>
  <c r="U100" i="3"/>
  <c r="I102" i="3"/>
  <c r="L103" i="3"/>
  <c r="O104" i="3"/>
  <c r="R105" i="3"/>
  <c r="U106" i="3"/>
  <c r="I108" i="3"/>
  <c r="L109" i="3"/>
  <c r="O110" i="3"/>
  <c r="R111" i="3"/>
  <c r="U112" i="3"/>
  <c r="I114" i="3"/>
  <c r="L153" i="3"/>
  <c r="O154" i="3"/>
  <c r="R155" i="3"/>
  <c r="U156" i="3"/>
  <c r="I158" i="3"/>
  <c r="L159" i="3"/>
  <c r="O160" i="3"/>
  <c r="R161" i="3"/>
  <c r="U162" i="3"/>
  <c r="I164" i="3"/>
  <c r="L165" i="3"/>
  <c r="O166" i="3"/>
  <c r="R167" i="3"/>
  <c r="O74" i="3"/>
  <c r="R75" i="3"/>
  <c r="U76" i="3"/>
  <c r="I78" i="3"/>
  <c r="L79" i="3"/>
  <c r="O80" i="3"/>
  <c r="R81" i="3"/>
  <c r="U82" i="3"/>
  <c r="I84" i="3"/>
  <c r="L85" i="3"/>
  <c r="O86" i="3"/>
  <c r="R87" i="3"/>
  <c r="U88" i="3"/>
  <c r="I101" i="3"/>
  <c r="L102" i="3"/>
  <c r="O103" i="3"/>
  <c r="R104" i="3"/>
  <c r="U105" i="3"/>
  <c r="I107" i="3"/>
  <c r="L108" i="3"/>
  <c r="O109" i="3"/>
  <c r="R110" i="3"/>
  <c r="U111" i="3"/>
  <c r="I113" i="3"/>
  <c r="L114" i="3"/>
  <c r="O153" i="3"/>
  <c r="R154" i="3"/>
  <c r="U155" i="3"/>
  <c r="I157" i="3"/>
  <c r="L158" i="3"/>
  <c r="O159" i="3"/>
  <c r="R160" i="3"/>
  <c r="U161" i="3"/>
  <c r="I163" i="3"/>
  <c r="L164" i="3"/>
  <c r="O165" i="3"/>
  <c r="R166" i="3"/>
  <c r="U167" i="3"/>
  <c r="R74" i="3"/>
  <c r="U75" i="3"/>
  <c r="I77" i="3"/>
  <c r="L78" i="3"/>
  <c r="O79" i="3"/>
  <c r="R80" i="3"/>
  <c r="U81" i="3"/>
  <c r="I83" i="3"/>
  <c r="L84" i="3"/>
  <c r="O85" i="3"/>
  <c r="R86" i="3"/>
  <c r="U87" i="3"/>
  <c r="I100" i="3"/>
  <c r="L101" i="3"/>
  <c r="O102" i="3"/>
  <c r="R103" i="3"/>
  <c r="U104" i="3"/>
  <c r="I106" i="3"/>
  <c r="L107" i="3"/>
  <c r="O108" i="3"/>
  <c r="R109" i="3"/>
  <c r="U110" i="3"/>
  <c r="I112" i="3"/>
  <c r="L113" i="3"/>
  <c r="O114" i="3"/>
  <c r="R153" i="3"/>
  <c r="U154" i="3"/>
  <c r="I156" i="3"/>
  <c r="L157" i="3"/>
  <c r="O158" i="3"/>
  <c r="R159" i="3"/>
  <c r="U160" i="3"/>
  <c r="I162" i="3"/>
  <c r="L163" i="3"/>
  <c r="O164" i="3"/>
  <c r="R165" i="3"/>
  <c r="U166" i="3"/>
  <c r="T74" i="3"/>
  <c r="H76" i="3"/>
  <c r="K77" i="3"/>
  <c r="N78" i="3"/>
  <c r="Q79" i="3"/>
  <c r="T80" i="3"/>
  <c r="H82" i="3"/>
  <c r="K83" i="3"/>
  <c r="N84" i="3"/>
  <c r="Q85" i="3"/>
  <c r="T86" i="3"/>
  <c r="H88" i="3"/>
  <c r="K100" i="3"/>
  <c r="N101" i="3"/>
  <c r="Q102" i="3"/>
  <c r="T103" i="3"/>
  <c r="H105" i="3"/>
  <c r="K106" i="3"/>
  <c r="N107" i="3"/>
  <c r="Q108" i="3"/>
  <c r="T109" i="3"/>
  <c r="H111" i="3"/>
  <c r="K112" i="3"/>
  <c r="N113" i="3"/>
  <c r="Q114" i="3"/>
  <c r="T153" i="3"/>
  <c r="H155" i="3"/>
  <c r="K156" i="3"/>
  <c r="N157" i="3"/>
  <c r="Q158" i="3"/>
  <c r="T159" i="3"/>
  <c r="H161" i="3"/>
  <c r="K162" i="3"/>
  <c r="N163" i="3"/>
  <c r="Q164" i="3"/>
  <c r="T165" i="3"/>
  <c r="H167" i="3"/>
  <c r="U74" i="3"/>
  <c r="I76" i="3"/>
  <c r="L77" i="3"/>
  <c r="O78" i="3"/>
  <c r="R79" i="3"/>
  <c r="U80" i="3"/>
  <c r="I82" i="3"/>
  <c r="L83" i="3"/>
  <c r="O84" i="3"/>
  <c r="R85" i="3"/>
  <c r="U86" i="3"/>
  <c r="I88" i="3"/>
  <c r="L100" i="3"/>
  <c r="O101" i="3"/>
  <c r="R102" i="3"/>
  <c r="U103" i="3"/>
  <c r="I105" i="3"/>
  <c r="L106" i="3"/>
  <c r="O107" i="3"/>
  <c r="R108" i="3"/>
  <c r="U109" i="3"/>
  <c r="I111" i="3"/>
  <c r="L112" i="3"/>
  <c r="O113" i="3"/>
  <c r="R114" i="3"/>
  <c r="U153" i="3"/>
  <c r="I155" i="3"/>
  <c r="L156" i="3"/>
  <c r="O157" i="3"/>
  <c r="R158" i="3"/>
  <c r="U159" i="3"/>
  <c r="I161" i="3"/>
  <c r="L162" i="3"/>
  <c r="O163" i="3"/>
  <c r="R164" i="3"/>
  <c r="U165" i="3"/>
  <c r="I167" i="3"/>
  <c r="H75" i="3"/>
  <c r="K76" i="3"/>
  <c r="N77" i="3"/>
  <c r="Q78" i="3"/>
  <c r="T79" i="3"/>
  <c r="H81" i="3"/>
  <c r="K82" i="3"/>
  <c r="N83" i="3"/>
  <c r="Q84" i="3"/>
  <c r="T85" i="3"/>
  <c r="H87" i="3"/>
  <c r="K88" i="3"/>
  <c r="N100" i="3"/>
  <c r="Q101" i="3"/>
  <c r="T102" i="3"/>
  <c r="H104" i="3"/>
  <c r="K105" i="3"/>
  <c r="N106" i="3"/>
  <c r="Q107" i="3"/>
  <c r="T108" i="3"/>
  <c r="H110" i="3"/>
  <c r="K111" i="3"/>
  <c r="N112" i="3"/>
  <c r="Q113" i="3"/>
  <c r="T114" i="3"/>
  <c r="H154" i="3"/>
  <c r="K155" i="3"/>
  <c r="N156" i="3"/>
  <c r="Q157" i="3"/>
  <c r="T158" i="3"/>
  <c r="H160" i="3"/>
  <c r="K161" i="3"/>
  <c r="N162" i="3"/>
  <c r="Q163" i="3"/>
  <c r="T164" i="3"/>
  <c r="H166" i="3"/>
  <c r="K167" i="3"/>
  <c r="I75" i="3"/>
  <c r="L76" i="3"/>
  <c r="O77" i="3"/>
  <c r="R78" i="3"/>
  <c r="U79" i="3"/>
  <c r="I81" i="3"/>
  <c r="L82" i="3"/>
  <c r="O83" i="3"/>
  <c r="R84" i="3"/>
  <c r="U85" i="3"/>
  <c r="I87" i="3"/>
  <c r="L88" i="3"/>
  <c r="O100" i="3"/>
  <c r="R101" i="3"/>
  <c r="U102" i="3"/>
  <c r="I104" i="3"/>
  <c r="L105" i="3"/>
  <c r="O106" i="3"/>
  <c r="R107" i="3"/>
  <c r="U108" i="3"/>
  <c r="I110" i="3"/>
  <c r="L111" i="3"/>
  <c r="O112" i="3"/>
  <c r="R113" i="3"/>
  <c r="U114" i="3"/>
  <c r="I154" i="3"/>
  <c r="L155" i="3"/>
  <c r="O156" i="3"/>
  <c r="R157" i="3"/>
  <c r="U158" i="3"/>
  <c r="I160" i="3"/>
  <c r="L161" i="3"/>
  <c r="O162" i="3"/>
  <c r="R163" i="3"/>
  <c r="U164" i="3"/>
  <c r="I166" i="3"/>
  <c r="L167" i="3"/>
  <c r="H74" i="3"/>
  <c r="K75" i="3"/>
  <c r="N76" i="3"/>
  <c r="Q77" i="3"/>
  <c r="T78" i="3"/>
  <c r="H80" i="3"/>
  <c r="K81" i="3"/>
  <c r="N82" i="3"/>
  <c r="Q83" i="3"/>
  <c r="T84" i="3"/>
  <c r="H86" i="3"/>
  <c r="K87" i="3"/>
  <c r="N88" i="3"/>
  <c r="Q100" i="3"/>
  <c r="T101" i="3"/>
  <c r="H103" i="3"/>
  <c r="K104" i="3"/>
  <c r="N105" i="3"/>
  <c r="Q106" i="3"/>
  <c r="T107" i="3"/>
  <c r="H109" i="3"/>
  <c r="K110" i="3"/>
  <c r="N111" i="3"/>
  <c r="Q112" i="3"/>
  <c r="T113" i="3"/>
  <c r="H153" i="3"/>
  <c r="K154" i="3"/>
  <c r="N155" i="3"/>
  <c r="Q156" i="3"/>
  <c r="T157" i="3"/>
  <c r="H159" i="3"/>
  <c r="K160" i="3"/>
  <c r="N161" i="3"/>
  <c r="Q162" i="3"/>
  <c r="T163" i="3"/>
  <c r="H165" i="3"/>
  <c r="K166" i="3"/>
  <c r="N167" i="3"/>
  <c r="I74" i="3"/>
  <c r="L75" i="3"/>
  <c r="O76" i="3"/>
  <c r="R77" i="3"/>
  <c r="U78" i="3"/>
  <c r="I80" i="3"/>
  <c r="L81" i="3"/>
  <c r="O82" i="3"/>
  <c r="R83" i="3"/>
  <c r="U84" i="3"/>
  <c r="I86" i="3"/>
  <c r="L87" i="3"/>
  <c r="O88" i="3"/>
  <c r="R100" i="3"/>
  <c r="U101" i="3"/>
  <c r="I103" i="3"/>
  <c r="L104" i="3"/>
  <c r="O105" i="3"/>
  <c r="R106" i="3"/>
  <c r="U107" i="3"/>
  <c r="I109" i="3"/>
  <c r="L110" i="3"/>
  <c r="O111" i="3"/>
  <c r="R112" i="3"/>
  <c r="U113" i="3"/>
  <c r="I153" i="3"/>
  <c r="L154" i="3"/>
  <c r="O155" i="3"/>
  <c r="R156" i="3"/>
  <c r="U157" i="3"/>
  <c r="I159" i="3"/>
  <c r="L160" i="3"/>
  <c r="O161" i="3"/>
  <c r="R162" i="3"/>
  <c r="U163" i="3"/>
  <c r="I165" i="3"/>
  <c r="L166" i="3"/>
  <c r="O167" i="3"/>
  <c r="K74" i="3"/>
  <c r="N75" i="3"/>
  <c r="Q76" i="3"/>
  <c r="T77" i="3"/>
  <c r="H79" i="3"/>
  <c r="K80" i="3"/>
  <c r="N81" i="3"/>
  <c r="Q82" i="3"/>
  <c r="T83" i="3"/>
  <c r="H85" i="3"/>
  <c r="K86" i="3"/>
  <c r="N87" i="3"/>
  <c r="Q88" i="3"/>
  <c r="T100" i="3"/>
  <c r="H102" i="3"/>
  <c r="K103" i="3"/>
  <c r="N104" i="3"/>
  <c r="Q105" i="3"/>
  <c r="T106" i="3"/>
  <c r="H108" i="3"/>
  <c r="K109" i="3"/>
  <c r="N110" i="3"/>
  <c r="Q111" i="3"/>
  <c r="T112" i="3"/>
  <c r="H114" i="3"/>
  <c r="K153" i="3"/>
  <c r="N154" i="3"/>
  <c r="Q155" i="3"/>
  <c r="T156" i="3"/>
  <c r="H158" i="3"/>
  <c r="K159" i="3"/>
  <c r="N160" i="3"/>
  <c r="Q161" i="3"/>
  <c r="T162" i="3"/>
  <c r="H164" i="3"/>
  <c r="K165" i="3"/>
  <c r="N166" i="3"/>
  <c r="K168" i="2"/>
  <c r="N168" i="2"/>
  <c r="T115" i="2"/>
  <c r="K89" i="2"/>
  <c r="Q89" i="2"/>
  <c r="T89" i="2"/>
  <c r="Q22" i="2"/>
  <c r="N22" i="2"/>
  <c r="K22" i="2"/>
  <c r="N21" i="2"/>
  <c r="K111" i="2"/>
  <c r="R7" i="2"/>
  <c r="Q105" i="2"/>
  <c r="Q11" i="2"/>
  <c r="T114" i="2"/>
  <c r="K10" i="2"/>
  <c r="R13" i="2"/>
  <c r="K161" i="2"/>
  <c r="K17" i="2"/>
  <c r="Q17" i="2"/>
  <c r="Q167" i="2"/>
  <c r="R19" i="2"/>
  <c r="L13" i="2"/>
  <c r="T8" i="2"/>
  <c r="L18" i="2"/>
  <c r="U10" i="2"/>
  <c r="N8" i="2"/>
  <c r="O10" i="2"/>
  <c r="K88" i="2"/>
  <c r="N15" i="2"/>
  <c r="Q82" i="2"/>
  <c r="O17" i="2"/>
  <c r="U18" i="2"/>
  <c r="O111" i="2"/>
  <c r="K19" i="2"/>
  <c r="L15" i="2"/>
  <c r="N9" i="2"/>
  <c r="N16" i="2"/>
  <c r="N11" i="2"/>
  <c r="Q12" i="2"/>
  <c r="Q18" i="2"/>
  <c r="T9" i="2"/>
  <c r="T21" i="2"/>
  <c r="K82" i="2"/>
  <c r="Q76" i="2"/>
  <c r="T85" i="2"/>
  <c r="K105" i="2"/>
  <c r="N114" i="2"/>
  <c r="T108" i="2"/>
  <c r="K155" i="2"/>
  <c r="Q160" i="2"/>
  <c r="U105" i="2"/>
  <c r="K8" i="2"/>
  <c r="K20" i="2"/>
  <c r="L16" i="2"/>
  <c r="O9" i="2"/>
  <c r="O16" i="2"/>
  <c r="O11" i="2"/>
  <c r="R12" i="2"/>
  <c r="R18" i="2"/>
  <c r="U9" i="2"/>
  <c r="L85" i="2"/>
  <c r="R79" i="2"/>
  <c r="U88" i="2"/>
  <c r="L108" i="2"/>
  <c r="R102" i="2"/>
  <c r="U111" i="2"/>
  <c r="L158" i="2"/>
  <c r="Q161" i="2"/>
  <c r="L102" i="2"/>
  <c r="K9" i="2"/>
  <c r="K7" i="2"/>
  <c r="L17" i="2"/>
  <c r="N10" i="2"/>
  <c r="N17" i="2"/>
  <c r="Q7" i="2"/>
  <c r="Q13" i="2"/>
  <c r="Q19" i="2"/>
  <c r="T10" i="2"/>
  <c r="K87" i="2"/>
  <c r="Q81" i="2"/>
  <c r="K110" i="2"/>
  <c r="Q104" i="2"/>
  <c r="T113" i="2"/>
  <c r="K160" i="2"/>
  <c r="Q166" i="2"/>
  <c r="K11" i="2"/>
  <c r="K21" i="2"/>
  <c r="L19" i="2"/>
  <c r="N12" i="2"/>
  <c r="N18" i="2"/>
  <c r="Q8" i="2"/>
  <c r="Q14" i="2"/>
  <c r="Q20" i="2"/>
  <c r="T11" i="2"/>
  <c r="O76" i="2"/>
  <c r="R85" i="2"/>
  <c r="L114" i="2"/>
  <c r="R108" i="2"/>
  <c r="K166" i="2"/>
  <c r="T157" i="2"/>
  <c r="K12" i="2"/>
  <c r="L7" i="2"/>
  <c r="L20" i="2"/>
  <c r="O12" i="2"/>
  <c r="O18" i="2"/>
  <c r="R8" i="2"/>
  <c r="R14" i="2"/>
  <c r="R20" i="2"/>
  <c r="U11" i="2"/>
  <c r="N78" i="2"/>
  <c r="Q87" i="2"/>
  <c r="N101" i="2"/>
  <c r="Q110" i="2"/>
  <c r="K167" i="2"/>
  <c r="T158" i="2"/>
  <c r="K13" i="2"/>
  <c r="L8" i="2"/>
  <c r="L21" i="2"/>
  <c r="N13" i="2"/>
  <c r="N19" i="2"/>
  <c r="Q9" i="2"/>
  <c r="Q15" i="2"/>
  <c r="Q21" i="2"/>
  <c r="T12" i="2"/>
  <c r="N79" i="2"/>
  <c r="Q88" i="2"/>
  <c r="N102" i="2"/>
  <c r="Q111" i="2"/>
  <c r="N157" i="2"/>
  <c r="T167" i="2"/>
  <c r="T161" i="2"/>
  <c r="T155" i="2"/>
  <c r="Q164" i="2"/>
  <c r="Q158" i="2"/>
  <c r="N167" i="2"/>
  <c r="N161" i="2"/>
  <c r="N155" i="2"/>
  <c r="K164" i="2"/>
  <c r="K158" i="2"/>
  <c r="T111" i="2"/>
  <c r="T105" i="2"/>
  <c r="Q114" i="2"/>
  <c r="Q108" i="2"/>
  <c r="Q102" i="2"/>
  <c r="N111" i="2"/>
  <c r="N105" i="2"/>
  <c r="K114" i="2"/>
  <c r="K108" i="2"/>
  <c r="K102" i="2"/>
  <c r="T88" i="2"/>
  <c r="T82" i="2"/>
  <c r="T76" i="2"/>
  <c r="Q85" i="2"/>
  <c r="Q79" i="2"/>
  <c r="N88" i="2"/>
  <c r="N82" i="2"/>
  <c r="N76" i="2"/>
  <c r="K85" i="2"/>
  <c r="K79" i="2"/>
  <c r="T18" i="2"/>
  <c r="U166" i="2"/>
  <c r="U160" i="2"/>
  <c r="U154" i="2"/>
  <c r="R163" i="2"/>
  <c r="R157" i="2"/>
  <c r="O166" i="2"/>
  <c r="O160" i="2"/>
  <c r="O154" i="2"/>
  <c r="L163" i="2"/>
  <c r="L157" i="2"/>
  <c r="U110" i="2"/>
  <c r="U104" i="2"/>
  <c r="R113" i="2"/>
  <c r="R107" i="2"/>
  <c r="R101" i="2"/>
  <c r="O110" i="2"/>
  <c r="O104" i="2"/>
  <c r="L113" i="2"/>
  <c r="L107" i="2"/>
  <c r="L101" i="2"/>
  <c r="U87" i="2"/>
  <c r="U81" i="2"/>
  <c r="U75" i="2"/>
  <c r="R84" i="2"/>
  <c r="R78" i="2"/>
  <c r="O87" i="2"/>
  <c r="O81" i="2"/>
  <c r="O75" i="2"/>
  <c r="L84" i="2"/>
  <c r="L78" i="2"/>
  <c r="U17" i="2"/>
  <c r="T166" i="2"/>
  <c r="T160" i="2"/>
  <c r="T154" i="2"/>
  <c r="Q163" i="2"/>
  <c r="Q157" i="2"/>
  <c r="N166" i="2"/>
  <c r="N160" i="2"/>
  <c r="N154" i="2"/>
  <c r="K163" i="2"/>
  <c r="K157" i="2"/>
  <c r="T110" i="2"/>
  <c r="T104" i="2"/>
  <c r="Q113" i="2"/>
  <c r="Q107" i="2"/>
  <c r="Q101" i="2"/>
  <c r="N110" i="2"/>
  <c r="N104" i="2"/>
  <c r="K113" i="2"/>
  <c r="K107" i="2"/>
  <c r="K101" i="2"/>
  <c r="T87" i="2"/>
  <c r="T81" i="2"/>
  <c r="T75" i="2"/>
  <c r="Q84" i="2"/>
  <c r="Q78" i="2"/>
  <c r="N87" i="2"/>
  <c r="N81" i="2"/>
  <c r="N75" i="2"/>
  <c r="K84" i="2"/>
  <c r="K78" i="2"/>
  <c r="T17" i="2"/>
  <c r="U165" i="2"/>
  <c r="U159" i="2"/>
  <c r="U153" i="2"/>
  <c r="R162" i="2"/>
  <c r="R156" i="2"/>
  <c r="O165" i="2"/>
  <c r="O159" i="2"/>
  <c r="O153" i="2"/>
  <c r="L162" i="2"/>
  <c r="L156" i="2"/>
  <c r="U109" i="2"/>
  <c r="U103" i="2"/>
  <c r="R112" i="2"/>
  <c r="R106" i="2"/>
  <c r="R100" i="2"/>
  <c r="O109" i="2"/>
  <c r="O103" i="2"/>
  <c r="L112" i="2"/>
  <c r="L106" i="2"/>
  <c r="L100" i="2"/>
  <c r="U86" i="2"/>
  <c r="U80" i="2"/>
  <c r="U74" i="2"/>
  <c r="R83" i="2"/>
  <c r="R77" i="2"/>
  <c r="O86" i="2"/>
  <c r="O80" i="2"/>
  <c r="O74" i="2"/>
  <c r="L83" i="2"/>
  <c r="L77" i="2"/>
  <c r="U16" i="2"/>
  <c r="T165" i="2"/>
  <c r="T159" i="2"/>
  <c r="T153" i="2"/>
  <c r="Q162" i="2"/>
  <c r="Q156" i="2"/>
  <c r="N165" i="2"/>
  <c r="N159" i="2"/>
  <c r="N153" i="2"/>
  <c r="K162" i="2"/>
  <c r="K156" i="2"/>
  <c r="T109" i="2"/>
  <c r="T103" i="2"/>
  <c r="Q112" i="2"/>
  <c r="Q106" i="2"/>
  <c r="Q100" i="2"/>
  <c r="N109" i="2"/>
  <c r="N103" i="2"/>
  <c r="K112" i="2"/>
  <c r="K106" i="2"/>
  <c r="K100" i="2"/>
  <c r="T86" i="2"/>
  <c r="T80" i="2"/>
  <c r="T74" i="2"/>
  <c r="Q83" i="2"/>
  <c r="Q77" i="2"/>
  <c r="N86" i="2"/>
  <c r="N80" i="2"/>
  <c r="N74" i="2"/>
  <c r="K83" i="2"/>
  <c r="K77" i="2"/>
  <c r="T16" i="2"/>
  <c r="U164" i="2"/>
  <c r="U158" i="2"/>
  <c r="R167" i="2"/>
  <c r="R161" i="2"/>
  <c r="R155" i="2"/>
  <c r="O164" i="2"/>
  <c r="O158" i="2"/>
  <c r="L167" i="2"/>
  <c r="L161" i="2"/>
  <c r="L155" i="2"/>
  <c r="U114" i="2"/>
  <c r="U108" i="2"/>
  <c r="U102" i="2"/>
  <c r="R111" i="2"/>
  <c r="R105" i="2"/>
  <c r="O114" i="2"/>
  <c r="O108" i="2"/>
  <c r="O102" i="2"/>
  <c r="L111" i="2"/>
  <c r="L105" i="2"/>
  <c r="U85" i="2"/>
  <c r="U79" i="2"/>
  <c r="R88" i="2"/>
  <c r="R82" i="2"/>
  <c r="R76" i="2"/>
  <c r="O85" i="2"/>
  <c r="O79" i="2"/>
  <c r="L88" i="2"/>
  <c r="L82" i="2"/>
  <c r="L76" i="2"/>
  <c r="U21" i="2"/>
  <c r="U15" i="2"/>
  <c r="U163" i="2"/>
  <c r="U157" i="2"/>
  <c r="R166" i="2"/>
  <c r="R160" i="2"/>
  <c r="R154" i="2"/>
  <c r="O163" i="2"/>
  <c r="O157" i="2"/>
  <c r="L166" i="2"/>
  <c r="L160" i="2"/>
  <c r="L154" i="2"/>
  <c r="U113" i="2"/>
  <c r="U107" i="2"/>
  <c r="U101" i="2"/>
  <c r="R110" i="2"/>
  <c r="R104" i="2"/>
  <c r="O113" i="2"/>
  <c r="O107" i="2"/>
  <c r="O101" i="2"/>
  <c r="L110" i="2"/>
  <c r="L104" i="2"/>
  <c r="U84" i="2"/>
  <c r="U78" i="2"/>
  <c r="R87" i="2"/>
  <c r="R81" i="2"/>
  <c r="R75" i="2"/>
  <c r="O84" i="2"/>
  <c r="O78" i="2"/>
  <c r="L87" i="2"/>
  <c r="L81" i="2"/>
  <c r="L75" i="2"/>
  <c r="U20" i="2"/>
  <c r="U14" i="2"/>
  <c r="U162" i="2"/>
  <c r="U156" i="2"/>
  <c r="R165" i="2"/>
  <c r="R159" i="2"/>
  <c r="R153" i="2"/>
  <c r="O162" i="2"/>
  <c r="O156" i="2"/>
  <c r="L165" i="2"/>
  <c r="L159" i="2"/>
  <c r="L153" i="2"/>
  <c r="U112" i="2"/>
  <c r="U106" i="2"/>
  <c r="U100" i="2"/>
  <c r="R109" i="2"/>
  <c r="R103" i="2"/>
  <c r="O112" i="2"/>
  <c r="O106" i="2"/>
  <c r="O100" i="2"/>
  <c r="L109" i="2"/>
  <c r="L103" i="2"/>
  <c r="U83" i="2"/>
  <c r="U77" i="2"/>
  <c r="R86" i="2"/>
  <c r="R80" i="2"/>
  <c r="R74" i="2"/>
  <c r="O83" i="2"/>
  <c r="O77" i="2"/>
  <c r="L86" i="2"/>
  <c r="L80" i="2"/>
  <c r="L74" i="2"/>
  <c r="U19" i="2"/>
  <c r="U13" i="2"/>
  <c r="T162" i="2"/>
  <c r="T156" i="2"/>
  <c r="Q165" i="2"/>
  <c r="Q159" i="2"/>
  <c r="Q153" i="2"/>
  <c r="N162" i="2"/>
  <c r="N156" i="2"/>
  <c r="K165" i="2"/>
  <c r="K159" i="2"/>
  <c r="K153" i="2"/>
  <c r="T112" i="2"/>
  <c r="T106" i="2"/>
  <c r="T100" i="2"/>
  <c r="Q109" i="2"/>
  <c r="Q103" i="2"/>
  <c r="N112" i="2"/>
  <c r="N106" i="2"/>
  <c r="N100" i="2"/>
  <c r="K109" i="2"/>
  <c r="K103" i="2"/>
  <c r="T83" i="2"/>
  <c r="T77" i="2"/>
  <c r="Q86" i="2"/>
  <c r="Q80" i="2"/>
  <c r="Q74" i="2"/>
  <c r="N83" i="2"/>
  <c r="N77" i="2"/>
  <c r="K86" i="2"/>
  <c r="K80" i="2"/>
  <c r="K74" i="2"/>
  <c r="T19" i="2"/>
  <c r="T13" i="2"/>
  <c r="U167" i="2"/>
  <c r="U161" i="2"/>
  <c r="U155" i="2"/>
  <c r="R164" i="2"/>
  <c r="R158" i="2"/>
  <c r="O167" i="2"/>
  <c r="O161" i="2"/>
  <c r="O155" i="2"/>
  <c r="L164" i="2"/>
  <c r="K14" i="2"/>
  <c r="L10" i="2"/>
  <c r="L9" i="2"/>
  <c r="O13" i="2"/>
  <c r="O19" i="2"/>
  <c r="R9" i="2"/>
  <c r="R15" i="2"/>
  <c r="R21" i="2"/>
  <c r="U12" i="2"/>
  <c r="O82" i="2"/>
  <c r="U76" i="2"/>
  <c r="O105" i="2"/>
  <c r="R114" i="2"/>
  <c r="N158" i="2"/>
  <c r="T164" i="2"/>
  <c r="K15" i="2"/>
  <c r="L11" i="2"/>
  <c r="N7" i="2"/>
  <c r="N14" i="2"/>
  <c r="N20" i="2"/>
  <c r="Q10" i="2"/>
  <c r="Q16" i="2"/>
  <c r="T7" i="2"/>
  <c r="T14" i="2"/>
  <c r="K75" i="2"/>
  <c r="N84" i="2"/>
  <c r="T78" i="2"/>
  <c r="N107" i="2"/>
  <c r="T101" i="2"/>
  <c r="N163" i="2"/>
  <c r="K16" i="2"/>
  <c r="L12" i="2"/>
  <c r="O7" i="2"/>
  <c r="O14" i="2"/>
  <c r="O20" i="2"/>
  <c r="R10" i="2"/>
  <c r="R16" i="2"/>
  <c r="U7" i="2"/>
  <c r="T15" i="2"/>
  <c r="K76" i="2"/>
  <c r="N85" i="2"/>
  <c r="T79" i="2"/>
  <c r="N108" i="2"/>
  <c r="T102" i="2"/>
  <c r="N164" i="2"/>
  <c r="L79" i="2"/>
  <c r="O88" i="2"/>
  <c r="U82" i="2"/>
  <c r="Q154" i="2"/>
  <c r="K18" i="2"/>
  <c r="L14" i="2"/>
  <c r="O8" i="2"/>
  <c r="O15" i="2"/>
  <c r="O21" i="2"/>
  <c r="R11" i="2"/>
  <c r="R17" i="2"/>
  <c r="U8" i="2"/>
  <c r="T20" i="2"/>
  <c r="K81" i="2"/>
  <c r="Q75" i="2"/>
  <c r="T84" i="2"/>
  <c r="K104" i="2"/>
  <c r="N113" i="2"/>
  <c r="T107" i="2"/>
  <c r="K154" i="2"/>
  <c r="Q155" i="2"/>
  <c r="AQ226" i="11"/>
  <c r="AP226" i="11"/>
  <c r="AO226" i="11"/>
  <c r="AN226" i="11"/>
  <c r="AM226" i="11"/>
  <c r="AK153" i="17" l="1"/>
  <c r="AJ153" i="17"/>
  <c r="AK100" i="17"/>
  <c r="AJ100" i="17"/>
  <c r="AJ74" i="17"/>
  <c r="AK74" i="17"/>
  <c r="AH153" i="17"/>
  <c r="AH166" i="17" s="1"/>
  <c r="AH159" i="17"/>
  <c r="AH167" i="17"/>
  <c r="AH156" i="17"/>
  <c r="AI153" i="17"/>
  <c r="AH160" i="17"/>
  <c r="AI100" i="17"/>
  <c r="AH100" i="17"/>
  <c r="AI74" i="17"/>
  <c r="AH74" i="17"/>
  <c r="AF153" i="17"/>
  <c r="AG153" i="17"/>
  <c r="AG100" i="17"/>
  <c r="AG74" i="17"/>
  <c r="AG85" i="17" s="1"/>
  <c r="AF100" i="17"/>
  <c r="AG84" i="17"/>
  <c r="AG79" i="17"/>
  <c r="AG86" i="17"/>
  <c r="AF74" i="17"/>
  <c r="AG78" i="17"/>
  <c r="AG76" i="17"/>
  <c r="AG77" i="17"/>
  <c r="AE153" i="17"/>
  <c r="AD153" i="17"/>
  <c r="AD100" i="17"/>
  <c r="AE100" i="17"/>
  <c r="AE74" i="17"/>
  <c r="AD74" i="17"/>
  <c r="AC153" i="17"/>
  <c r="AC165" i="17" s="1"/>
  <c r="AB153" i="17"/>
  <c r="AC158" i="17"/>
  <c r="AC100" i="17"/>
  <c r="AB100" i="17"/>
  <c r="AC74" i="17"/>
  <c r="AB74" i="17"/>
  <c r="AK153" i="8"/>
  <c r="AJ153" i="8"/>
  <c r="AK100" i="8"/>
  <c r="AJ100" i="8"/>
  <c r="AK74" i="8"/>
  <c r="AJ74" i="8"/>
  <c r="AH153" i="8"/>
  <c r="AI153" i="8"/>
  <c r="AH100" i="8"/>
  <c r="AI100" i="8"/>
  <c r="AI74" i="8"/>
  <c r="AH74" i="8"/>
  <c r="AF153" i="8"/>
  <c r="AF155" i="8" s="1"/>
  <c r="AG153" i="8"/>
  <c r="AF157" i="8"/>
  <c r="AF156" i="8"/>
  <c r="AF164" i="8"/>
  <c r="AF167" i="8"/>
  <c r="AF161" i="8"/>
  <c r="AG100" i="8"/>
  <c r="AF100" i="8"/>
  <c r="AF74" i="8"/>
  <c r="AF79" i="8" s="1"/>
  <c r="AG74" i="8"/>
  <c r="AE153" i="8"/>
  <c r="AD153" i="8"/>
  <c r="AE100" i="8"/>
  <c r="AD100" i="8"/>
  <c r="AD74" i="8"/>
  <c r="AD85" i="8" s="1"/>
  <c r="AE74" i="8"/>
  <c r="AC153" i="8"/>
  <c r="AB153" i="8"/>
  <c r="AB74" i="8"/>
  <c r="AB87" i="8" s="1"/>
  <c r="AC100" i="8"/>
  <c r="AB100" i="8"/>
  <c r="AC74" i="8"/>
  <c r="AC74" i="3"/>
  <c r="AC76" i="3" s="1"/>
  <c r="AD74" i="3"/>
  <c r="AD77" i="3" s="1"/>
  <c r="AK100" i="19"/>
  <c r="AI100" i="19"/>
  <c r="AC153" i="19"/>
  <c r="AD100" i="19"/>
  <c r="AE100" i="19"/>
  <c r="AE105" i="19" s="1"/>
  <c r="AB153" i="19"/>
  <c r="AB164" i="19" s="1"/>
  <c r="AB167" i="19"/>
  <c r="AB163" i="19"/>
  <c r="AB159" i="19"/>
  <c r="AB155" i="19"/>
  <c r="AB166" i="19"/>
  <c r="AB161" i="19"/>
  <c r="AB162" i="19"/>
  <c r="AB157" i="19"/>
  <c r="AI106" i="19"/>
  <c r="AI113" i="19"/>
  <c r="AI109" i="19"/>
  <c r="AI105" i="19"/>
  <c r="AI101" i="19"/>
  <c r="AI114" i="19"/>
  <c r="AI102" i="19"/>
  <c r="AI111" i="19"/>
  <c r="AI110" i="19"/>
  <c r="AI107" i="19"/>
  <c r="AI108" i="19"/>
  <c r="AI104" i="19"/>
  <c r="AI112" i="19"/>
  <c r="AI103" i="19"/>
  <c r="AC155" i="19"/>
  <c r="AC159" i="19"/>
  <c r="AC167" i="19"/>
  <c r="AC164" i="19"/>
  <c r="AC156" i="19"/>
  <c r="AC160" i="19"/>
  <c r="AC162" i="19"/>
  <c r="AC154" i="19"/>
  <c r="AC165" i="19"/>
  <c r="AC166" i="19"/>
  <c r="AC161" i="19"/>
  <c r="AC163" i="19"/>
  <c r="AC158" i="19"/>
  <c r="AC157" i="19"/>
  <c r="AD102" i="19"/>
  <c r="AD111" i="19"/>
  <c r="AD107" i="19"/>
  <c r="AD103" i="19"/>
  <c r="AD112" i="19"/>
  <c r="AD108" i="19"/>
  <c r="AD104" i="19"/>
  <c r="AD113" i="19"/>
  <c r="AD110" i="19"/>
  <c r="AD109" i="19"/>
  <c r="AD101" i="19"/>
  <c r="AD106" i="19"/>
  <c r="AD114" i="19"/>
  <c r="AD105" i="19"/>
  <c r="AE112" i="19"/>
  <c r="AE111" i="19"/>
  <c r="AE108" i="19"/>
  <c r="AE104" i="19"/>
  <c r="AE113" i="19"/>
  <c r="AE109" i="19"/>
  <c r="AE114" i="19"/>
  <c r="AK110" i="19"/>
  <c r="AK114" i="19"/>
  <c r="AK101" i="19"/>
  <c r="AK105" i="19"/>
  <c r="AH153" i="19"/>
  <c r="AE153" i="19"/>
  <c r="AK109" i="19"/>
  <c r="AJ100" i="19"/>
  <c r="AI153" i="19"/>
  <c r="AG100" i="19"/>
  <c r="AK113" i="19"/>
  <c r="AK104" i="19"/>
  <c r="AC100" i="19"/>
  <c r="AB100" i="19"/>
  <c r="AG153" i="19"/>
  <c r="AK103" i="19"/>
  <c r="AK108" i="19"/>
  <c r="AK153" i="19"/>
  <c r="AD153" i="19"/>
  <c r="AK107" i="19"/>
  <c r="AK112" i="19"/>
  <c r="AJ153" i="19"/>
  <c r="AH100" i="19"/>
  <c r="AF153" i="19"/>
  <c r="AF100" i="19"/>
  <c r="AI153" i="13"/>
  <c r="AJ153" i="13"/>
  <c r="AH153" i="13"/>
  <c r="AD153" i="13"/>
  <c r="AG153" i="13"/>
  <c r="AB153" i="13"/>
  <c r="AE153" i="13"/>
  <c r="AC153" i="13"/>
  <c r="AK153" i="13"/>
  <c r="AF153" i="13"/>
  <c r="AK100" i="13"/>
  <c r="AF100" i="13"/>
  <c r="AE74" i="13"/>
  <c r="AI100" i="13"/>
  <c r="AH74" i="13"/>
  <c r="AE100" i="13"/>
  <c r="AK74" i="13"/>
  <c r="AF74" i="13"/>
  <c r="AD100" i="13"/>
  <c r="AJ74" i="13"/>
  <c r="AC74" i="13"/>
  <c r="AJ100" i="13"/>
  <c r="AC100" i="13"/>
  <c r="AI74" i="13"/>
  <c r="AD74" i="13"/>
  <c r="AH100" i="13"/>
  <c r="AG74" i="13"/>
  <c r="AB74" i="13"/>
  <c r="AB100" i="13"/>
  <c r="AG100" i="13"/>
  <c r="AD85" i="3"/>
  <c r="AD78" i="3"/>
  <c r="AI74" i="3"/>
  <c r="AF74" i="3"/>
  <c r="AB74" i="3"/>
  <c r="AG74" i="3"/>
  <c r="AE74" i="3"/>
  <c r="AB100" i="3"/>
  <c r="AK74" i="3"/>
  <c r="AH74" i="3"/>
  <c r="AJ74" i="3"/>
  <c r="AI74" i="2"/>
  <c r="AK74" i="2"/>
  <c r="AD74" i="2"/>
  <c r="AF74" i="2"/>
  <c r="AE74" i="2"/>
  <c r="AH74" i="2"/>
  <c r="AG74" i="2"/>
  <c r="AJ74" i="2"/>
  <c r="A75" i="18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B86" i="8" l="1"/>
  <c r="AF88" i="8"/>
  <c r="AB85" i="8"/>
  <c r="AC157" i="17"/>
  <c r="AF158" i="8"/>
  <c r="AC155" i="17"/>
  <c r="AH157" i="17"/>
  <c r="AB77" i="8"/>
  <c r="AD87" i="8"/>
  <c r="AF165" i="8"/>
  <c r="AC160" i="17"/>
  <c r="AH163" i="17"/>
  <c r="AB76" i="8"/>
  <c r="AB84" i="8"/>
  <c r="AH165" i="17"/>
  <c r="AB75" i="8"/>
  <c r="AF154" i="8"/>
  <c r="AG81" i="17"/>
  <c r="AH164" i="17"/>
  <c r="AB88" i="8"/>
  <c r="AB81" i="8"/>
  <c r="AF159" i="8"/>
  <c r="AB83" i="8"/>
  <c r="AF160" i="8"/>
  <c r="AH155" i="17"/>
  <c r="AB78" i="8"/>
  <c r="AB82" i="8"/>
  <c r="AF162" i="8"/>
  <c r="AH161" i="17"/>
  <c r="AB79" i="8"/>
  <c r="AF81" i="8"/>
  <c r="AF163" i="8"/>
  <c r="AC159" i="17"/>
  <c r="AH154" i="17"/>
  <c r="AJ167" i="17"/>
  <c r="AJ160" i="17"/>
  <c r="AJ166" i="17"/>
  <c r="AJ154" i="17"/>
  <c r="AJ156" i="17"/>
  <c r="AJ159" i="17"/>
  <c r="AJ162" i="17"/>
  <c r="AJ165" i="17"/>
  <c r="AJ158" i="17"/>
  <c r="AJ164" i="17"/>
  <c r="AJ155" i="17"/>
  <c r="AJ161" i="17"/>
  <c r="AJ157" i="17"/>
  <c r="AJ163" i="17"/>
  <c r="AK167" i="17"/>
  <c r="AK154" i="17"/>
  <c r="AK163" i="17"/>
  <c r="AK160" i="17"/>
  <c r="AK159" i="17"/>
  <c r="AK166" i="17"/>
  <c r="AK165" i="17"/>
  <c r="AK156" i="17"/>
  <c r="AK162" i="17"/>
  <c r="AK158" i="17"/>
  <c r="AK164" i="17"/>
  <c r="AK155" i="17"/>
  <c r="AK161" i="17"/>
  <c r="AK157" i="17"/>
  <c r="AJ112" i="17"/>
  <c r="AJ110" i="17"/>
  <c r="AJ109" i="17"/>
  <c r="AJ105" i="17"/>
  <c r="AJ104" i="17"/>
  <c r="AJ103" i="17"/>
  <c r="AJ111" i="17"/>
  <c r="AJ106" i="17"/>
  <c r="AJ102" i="17"/>
  <c r="AJ101" i="17"/>
  <c r="AJ108" i="17"/>
  <c r="AJ107" i="17"/>
  <c r="AJ114" i="17"/>
  <c r="AJ113" i="17"/>
  <c r="AK113" i="17"/>
  <c r="AK112" i="17"/>
  <c r="AK101" i="17"/>
  <c r="AK102" i="17"/>
  <c r="AK107" i="17"/>
  <c r="AK108" i="17"/>
  <c r="AK103" i="17"/>
  <c r="AK114" i="17"/>
  <c r="AK106" i="17"/>
  <c r="AK109" i="17"/>
  <c r="AK105" i="17"/>
  <c r="AK111" i="17"/>
  <c r="AK104" i="17"/>
  <c r="AK110" i="17"/>
  <c r="AK85" i="17"/>
  <c r="AK77" i="17"/>
  <c r="AK76" i="17"/>
  <c r="AK88" i="17"/>
  <c r="AK84" i="17"/>
  <c r="AK83" i="17"/>
  <c r="AK82" i="17"/>
  <c r="AK78" i="17"/>
  <c r="AK75" i="17"/>
  <c r="AK81" i="17"/>
  <c r="AK87" i="17"/>
  <c r="AK80" i="17"/>
  <c r="AK79" i="17"/>
  <c r="AK86" i="17"/>
  <c r="AJ85" i="17"/>
  <c r="AJ77" i="17"/>
  <c r="AJ83" i="17"/>
  <c r="AJ84" i="17"/>
  <c r="AJ78" i="17"/>
  <c r="AJ79" i="17"/>
  <c r="AJ87" i="17"/>
  <c r="AJ75" i="17"/>
  <c r="AJ81" i="17"/>
  <c r="AJ76" i="17"/>
  <c r="AJ82" i="17"/>
  <c r="AJ80" i="17"/>
  <c r="AJ88" i="17"/>
  <c r="AJ86" i="17"/>
  <c r="AH162" i="17"/>
  <c r="AH158" i="17"/>
  <c r="AI166" i="17"/>
  <c r="AI158" i="17"/>
  <c r="AI157" i="17"/>
  <c r="AI164" i="17"/>
  <c r="AI163" i="17"/>
  <c r="AI155" i="17"/>
  <c r="AI159" i="17"/>
  <c r="AI161" i="17"/>
  <c r="AI154" i="17"/>
  <c r="AI165" i="17"/>
  <c r="AI156" i="17"/>
  <c r="AI167" i="17"/>
  <c r="AI160" i="17"/>
  <c r="AI162" i="17"/>
  <c r="AH111" i="17"/>
  <c r="AH109" i="17"/>
  <c r="AH108" i="17"/>
  <c r="AH103" i="17"/>
  <c r="AH114" i="17"/>
  <c r="AH104" i="17"/>
  <c r="AH102" i="17"/>
  <c r="AH110" i="17"/>
  <c r="AH112" i="17"/>
  <c r="AH105" i="17"/>
  <c r="AH101" i="17"/>
  <c r="AH107" i="17"/>
  <c r="AH113" i="17"/>
  <c r="AH106" i="17"/>
  <c r="AI112" i="17"/>
  <c r="AI105" i="17"/>
  <c r="AI104" i="17"/>
  <c r="AI111" i="17"/>
  <c r="AI110" i="17"/>
  <c r="AI113" i="17"/>
  <c r="AI109" i="17"/>
  <c r="AI103" i="17"/>
  <c r="AI101" i="17"/>
  <c r="AI102" i="17"/>
  <c r="AI108" i="17"/>
  <c r="AI107" i="17"/>
  <c r="AI106" i="17"/>
  <c r="AI114" i="17"/>
  <c r="AH84" i="17"/>
  <c r="AH77" i="17"/>
  <c r="AH76" i="17"/>
  <c r="AH83" i="17"/>
  <c r="AH82" i="17"/>
  <c r="AH87" i="17"/>
  <c r="AH79" i="17"/>
  <c r="AH75" i="17"/>
  <c r="AH85" i="17"/>
  <c r="AH78" i="17"/>
  <c r="AH81" i="17"/>
  <c r="AH88" i="17"/>
  <c r="AH80" i="17"/>
  <c r="AH86" i="17"/>
  <c r="AI84" i="17"/>
  <c r="AI88" i="17"/>
  <c r="AI87" i="17"/>
  <c r="AI77" i="17"/>
  <c r="AI83" i="17"/>
  <c r="AI76" i="17"/>
  <c r="AI82" i="17"/>
  <c r="AI75" i="17"/>
  <c r="AI81" i="17"/>
  <c r="AI86" i="17"/>
  <c r="AI85" i="17"/>
  <c r="AI78" i="17"/>
  <c r="AI79" i="17"/>
  <c r="AI80" i="17"/>
  <c r="AG75" i="17"/>
  <c r="AG87" i="17"/>
  <c r="AF165" i="17"/>
  <c r="AF164" i="17"/>
  <c r="AF163" i="17"/>
  <c r="AF158" i="17"/>
  <c r="AF157" i="17"/>
  <c r="AF156" i="17"/>
  <c r="AF167" i="17"/>
  <c r="AF166" i="17"/>
  <c r="AF155" i="17"/>
  <c r="AF162" i="17"/>
  <c r="AF159" i="17"/>
  <c r="AF154" i="17"/>
  <c r="AF161" i="17"/>
  <c r="AF160" i="17"/>
  <c r="AG88" i="17"/>
  <c r="AG165" i="17"/>
  <c r="AG156" i="17"/>
  <c r="AG163" i="17"/>
  <c r="AG162" i="17"/>
  <c r="AG158" i="17"/>
  <c r="AG157" i="17"/>
  <c r="AG164" i="17"/>
  <c r="AG155" i="17"/>
  <c r="AG154" i="17"/>
  <c r="AG159" i="17"/>
  <c r="AG161" i="17"/>
  <c r="AG160" i="17"/>
  <c r="AG166" i="17"/>
  <c r="AG167" i="17"/>
  <c r="AG83" i="17"/>
  <c r="AG82" i="17"/>
  <c r="AF110" i="17"/>
  <c r="AF103" i="17"/>
  <c r="AF114" i="17"/>
  <c r="AF109" i="17"/>
  <c r="AF113" i="17"/>
  <c r="AF108" i="17"/>
  <c r="AF107" i="17"/>
  <c r="AF102" i="17"/>
  <c r="AF101" i="17"/>
  <c r="AF104" i="17"/>
  <c r="AF106" i="17"/>
  <c r="AF112" i="17"/>
  <c r="AF105" i="17"/>
  <c r="AF111" i="17"/>
  <c r="AG80" i="17"/>
  <c r="AG111" i="17"/>
  <c r="AG110" i="17"/>
  <c r="AG104" i="17"/>
  <c r="AG109" i="17"/>
  <c r="AG103" i="17"/>
  <c r="AG113" i="17"/>
  <c r="AG106" i="17"/>
  <c r="AG108" i="17"/>
  <c r="AG105" i="17"/>
  <c r="AG112" i="17"/>
  <c r="AG114" i="17"/>
  <c r="AG101" i="17"/>
  <c r="AG107" i="17"/>
  <c r="AG102" i="17"/>
  <c r="AF83" i="17"/>
  <c r="AF88" i="17"/>
  <c r="AF82" i="17"/>
  <c r="AF76" i="17"/>
  <c r="AF87" i="17"/>
  <c r="AF81" i="17"/>
  <c r="AF75" i="17"/>
  <c r="AF86" i="17"/>
  <c r="AF85" i="17"/>
  <c r="AF77" i="17"/>
  <c r="AF78" i="17"/>
  <c r="AF84" i="17"/>
  <c r="AF80" i="17"/>
  <c r="AF79" i="17"/>
  <c r="AD164" i="17"/>
  <c r="AD163" i="17"/>
  <c r="AD157" i="17"/>
  <c r="AD156" i="17"/>
  <c r="AD162" i="17"/>
  <c r="AD161" i="17"/>
  <c r="AD154" i="17"/>
  <c r="AD167" i="17"/>
  <c r="AD160" i="17"/>
  <c r="AD159" i="17"/>
  <c r="AD155" i="17"/>
  <c r="AD166" i="17"/>
  <c r="AD165" i="17"/>
  <c r="AD158" i="17"/>
  <c r="AE164" i="17"/>
  <c r="AE155" i="17"/>
  <c r="AE161" i="17"/>
  <c r="AE163" i="17"/>
  <c r="AE157" i="17"/>
  <c r="AE162" i="17"/>
  <c r="AE167" i="17"/>
  <c r="AE156" i="17"/>
  <c r="AE154" i="17"/>
  <c r="AE160" i="17"/>
  <c r="AE159" i="17"/>
  <c r="AE166" i="17"/>
  <c r="AE165" i="17"/>
  <c r="AE158" i="17"/>
  <c r="AE110" i="17"/>
  <c r="AE108" i="17"/>
  <c r="AE103" i="17"/>
  <c r="AE102" i="17"/>
  <c r="AE114" i="17"/>
  <c r="AE109" i="17"/>
  <c r="AE113" i="17"/>
  <c r="AE111" i="17"/>
  <c r="AE106" i="17"/>
  <c r="AE101" i="17"/>
  <c r="AE112" i="17"/>
  <c r="AE107" i="17"/>
  <c r="AE105" i="17"/>
  <c r="AE104" i="17"/>
  <c r="AD109" i="17"/>
  <c r="AD113" i="17"/>
  <c r="AD101" i="17"/>
  <c r="AD107" i="17"/>
  <c r="AD106" i="17"/>
  <c r="AD112" i="17"/>
  <c r="AD110" i="17"/>
  <c r="AD102" i="17"/>
  <c r="AD108" i="17"/>
  <c r="AD114" i="17"/>
  <c r="AD105" i="17"/>
  <c r="AD111" i="17"/>
  <c r="AD103" i="17"/>
  <c r="AD104" i="17"/>
  <c r="AD88" i="17"/>
  <c r="AD75" i="17"/>
  <c r="AD87" i="17"/>
  <c r="AD81" i="17"/>
  <c r="AD77" i="17"/>
  <c r="AD79" i="17"/>
  <c r="AD82" i="17"/>
  <c r="AD80" i="17"/>
  <c r="AD78" i="17"/>
  <c r="AD86" i="17"/>
  <c r="AD83" i="17"/>
  <c r="AD85" i="17"/>
  <c r="AD84" i="17"/>
  <c r="AD76" i="17"/>
  <c r="AE88" i="17"/>
  <c r="AE75" i="17"/>
  <c r="AE84" i="17"/>
  <c r="AE81" i="17"/>
  <c r="AE80" i="17"/>
  <c r="AE76" i="17"/>
  <c r="AE87" i="17"/>
  <c r="AE79" i="17"/>
  <c r="AE77" i="17"/>
  <c r="AE82" i="17"/>
  <c r="AE85" i="17"/>
  <c r="AE78" i="17"/>
  <c r="AE83" i="17"/>
  <c r="AE86" i="17"/>
  <c r="AC156" i="17"/>
  <c r="AC161" i="17"/>
  <c r="AC154" i="17"/>
  <c r="AC162" i="17"/>
  <c r="AC166" i="17"/>
  <c r="AC167" i="17"/>
  <c r="AC163" i="17"/>
  <c r="AC164" i="17"/>
  <c r="AB163" i="17"/>
  <c r="AB155" i="17"/>
  <c r="AB162" i="17"/>
  <c r="AB161" i="17"/>
  <c r="AB156" i="17"/>
  <c r="AB164" i="17"/>
  <c r="AB167" i="17"/>
  <c r="AB160" i="17"/>
  <c r="AB159" i="17"/>
  <c r="AB158" i="17"/>
  <c r="AB166" i="17"/>
  <c r="AB154" i="17"/>
  <c r="AB165" i="17"/>
  <c r="AB157" i="17"/>
  <c r="AB114" i="17"/>
  <c r="AB106" i="17"/>
  <c r="AB102" i="17"/>
  <c r="AB104" i="17"/>
  <c r="AB110" i="17"/>
  <c r="AB103" i="17"/>
  <c r="AB112" i="17"/>
  <c r="AB101" i="17"/>
  <c r="AB107" i="17"/>
  <c r="AB105" i="17"/>
  <c r="AB108" i="17"/>
  <c r="AB109" i="17"/>
  <c r="AB113" i="17"/>
  <c r="AB111" i="17"/>
  <c r="AC109" i="17"/>
  <c r="AC114" i="17"/>
  <c r="AC102" i="17"/>
  <c r="AC113" i="17"/>
  <c r="AC101" i="17"/>
  <c r="AC108" i="17"/>
  <c r="AC107" i="17"/>
  <c r="AC112" i="17"/>
  <c r="AC110" i="17"/>
  <c r="AC105" i="17"/>
  <c r="AC106" i="17"/>
  <c r="AC111" i="17"/>
  <c r="AC104" i="17"/>
  <c r="AC103" i="17"/>
  <c r="AB87" i="17"/>
  <c r="AB78" i="17"/>
  <c r="AB82" i="17"/>
  <c r="AB81" i="17"/>
  <c r="AB86" i="17"/>
  <c r="AB76" i="17"/>
  <c r="AB75" i="17"/>
  <c r="AB83" i="17"/>
  <c r="AB84" i="17"/>
  <c r="AB88" i="17"/>
  <c r="AB79" i="17"/>
  <c r="AB80" i="17"/>
  <c r="AB85" i="17"/>
  <c r="AB77" i="17"/>
  <c r="AC87" i="17"/>
  <c r="AC84" i="17"/>
  <c r="AC78" i="17"/>
  <c r="AC85" i="17"/>
  <c r="AC79" i="17"/>
  <c r="AC80" i="17"/>
  <c r="AC82" i="17"/>
  <c r="AC83" i="17"/>
  <c r="AC86" i="17"/>
  <c r="AC76" i="17"/>
  <c r="AC75" i="17"/>
  <c r="AC88" i="17"/>
  <c r="AC77" i="17"/>
  <c r="AC81" i="17"/>
  <c r="AJ167" i="8"/>
  <c r="AJ166" i="8"/>
  <c r="AJ160" i="8"/>
  <c r="AJ154" i="8"/>
  <c r="AJ158" i="8"/>
  <c r="AJ164" i="8"/>
  <c r="AJ157" i="8"/>
  <c r="AJ163" i="8"/>
  <c r="AJ155" i="8"/>
  <c r="AJ165" i="8"/>
  <c r="AJ161" i="8"/>
  <c r="AJ159" i="8"/>
  <c r="AJ156" i="8"/>
  <c r="AJ162" i="8"/>
  <c r="AK167" i="8"/>
  <c r="AK166" i="8"/>
  <c r="AK160" i="8"/>
  <c r="AK154" i="8"/>
  <c r="AK158" i="8"/>
  <c r="AK164" i="8"/>
  <c r="AK159" i="8"/>
  <c r="AK156" i="8"/>
  <c r="AK162" i="8"/>
  <c r="AK157" i="8"/>
  <c r="AK155" i="8"/>
  <c r="AK163" i="8"/>
  <c r="AK161" i="8"/>
  <c r="AK165" i="8"/>
  <c r="AJ112" i="8"/>
  <c r="AJ104" i="8"/>
  <c r="AJ111" i="8"/>
  <c r="AJ110" i="8"/>
  <c r="AJ105" i="8"/>
  <c r="AJ103" i="8"/>
  <c r="AJ109" i="8"/>
  <c r="AJ102" i="8"/>
  <c r="AJ106" i="8"/>
  <c r="AJ108" i="8"/>
  <c r="AJ114" i="8"/>
  <c r="AJ101" i="8"/>
  <c r="AJ107" i="8"/>
  <c r="AJ113" i="8"/>
  <c r="AK113" i="8"/>
  <c r="AK110" i="8"/>
  <c r="AK105" i="8"/>
  <c r="AK107" i="8"/>
  <c r="AK111" i="8"/>
  <c r="AK106" i="8"/>
  <c r="AK104" i="8"/>
  <c r="AK103" i="8"/>
  <c r="AK109" i="8"/>
  <c r="AK102" i="8"/>
  <c r="AK108" i="8"/>
  <c r="AK112" i="8"/>
  <c r="AK114" i="8"/>
  <c r="AK101" i="8"/>
  <c r="AJ85" i="8"/>
  <c r="AJ88" i="8"/>
  <c r="AJ84" i="8"/>
  <c r="AJ83" i="8"/>
  <c r="AJ82" i="8"/>
  <c r="AJ79" i="8"/>
  <c r="AJ78" i="8"/>
  <c r="AJ77" i="8"/>
  <c r="AJ76" i="8"/>
  <c r="AJ81" i="8"/>
  <c r="AJ87" i="8"/>
  <c r="AJ80" i="8"/>
  <c r="AJ86" i="8"/>
  <c r="AJ75" i="8"/>
  <c r="AK85" i="8"/>
  <c r="AK84" i="8"/>
  <c r="AK83" i="8"/>
  <c r="AK78" i="8"/>
  <c r="AK77" i="8"/>
  <c r="AK76" i="8"/>
  <c r="AK82" i="8"/>
  <c r="AK88" i="8"/>
  <c r="AK80" i="8"/>
  <c r="AK79" i="8"/>
  <c r="AK86" i="8"/>
  <c r="AK75" i="8"/>
  <c r="AK81" i="8"/>
  <c r="AK87" i="8"/>
  <c r="AI166" i="8"/>
  <c r="AI156" i="8"/>
  <c r="AI164" i="8"/>
  <c r="AI162" i="8"/>
  <c r="AI155" i="8"/>
  <c r="AI159" i="8"/>
  <c r="AI165" i="8"/>
  <c r="AI161" i="8"/>
  <c r="AI167" i="8"/>
  <c r="AI154" i="8"/>
  <c r="AI157" i="8"/>
  <c r="AI158" i="8"/>
  <c r="AI160" i="8"/>
  <c r="AI163" i="8"/>
  <c r="AH166" i="8"/>
  <c r="AH164" i="8"/>
  <c r="AH159" i="8"/>
  <c r="AH162" i="8"/>
  <c r="AH155" i="8"/>
  <c r="AH160" i="8"/>
  <c r="AH165" i="8"/>
  <c r="AH161" i="8"/>
  <c r="AH157" i="8"/>
  <c r="AH167" i="8"/>
  <c r="AH158" i="8"/>
  <c r="AH163" i="8"/>
  <c r="AH154" i="8"/>
  <c r="AH156" i="8"/>
  <c r="AI112" i="8"/>
  <c r="AI111" i="8"/>
  <c r="AI110" i="8"/>
  <c r="AI109" i="8"/>
  <c r="AI105" i="8"/>
  <c r="AI104" i="8"/>
  <c r="AI103" i="8"/>
  <c r="AI106" i="8"/>
  <c r="AI108" i="8"/>
  <c r="AI114" i="8"/>
  <c r="AI101" i="8"/>
  <c r="AI107" i="8"/>
  <c r="AI113" i="8"/>
  <c r="AI102" i="8"/>
  <c r="AH111" i="8"/>
  <c r="AH103" i="8"/>
  <c r="AH110" i="8"/>
  <c r="AH109" i="8"/>
  <c r="AH104" i="8"/>
  <c r="AH106" i="8"/>
  <c r="AH112" i="8"/>
  <c r="AH101" i="8"/>
  <c r="AH102" i="8"/>
  <c r="AH107" i="8"/>
  <c r="AH108" i="8"/>
  <c r="AH113" i="8"/>
  <c r="AH105" i="8"/>
  <c r="AH114" i="8"/>
  <c r="AH84" i="8"/>
  <c r="AH77" i="8"/>
  <c r="AH82" i="8"/>
  <c r="AH81" i="8"/>
  <c r="AH76" i="8"/>
  <c r="AH75" i="8"/>
  <c r="AH88" i="8"/>
  <c r="AH87" i="8"/>
  <c r="AH78" i="8"/>
  <c r="AH83" i="8"/>
  <c r="AH80" i="8"/>
  <c r="AH79" i="8"/>
  <c r="AH85" i="8"/>
  <c r="AH86" i="8"/>
  <c r="AI84" i="8"/>
  <c r="AI82" i="8"/>
  <c r="AI76" i="8"/>
  <c r="AI88" i="8"/>
  <c r="AI78" i="8"/>
  <c r="AI83" i="8"/>
  <c r="AI77" i="8"/>
  <c r="AI75" i="8"/>
  <c r="AI81" i="8"/>
  <c r="AI87" i="8"/>
  <c r="AI80" i="8"/>
  <c r="AI79" i="8"/>
  <c r="AI86" i="8"/>
  <c r="AI85" i="8"/>
  <c r="AF75" i="8"/>
  <c r="AF166" i="8"/>
  <c r="AF80" i="8"/>
  <c r="AG165" i="8"/>
  <c r="AG158" i="8"/>
  <c r="AG157" i="8"/>
  <c r="AG164" i="8"/>
  <c r="AG163" i="8"/>
  <c r="AG161" i="8"/>
  <c r="AG156" i="8"/>
  <c r="AG154" i="8"/>
  <c r="AG159" i="8"/>
  <c r="AG167" i="8"/>
  <c r="AG162" i="8"/>
  <c r="AG160" i="8"/>
  <c r="AG166" i="8"/>
  <c r="AG155" i="8"/>
  <c r="AF77" i="8"/>
  <c r="AF86" i="8"/>
  <c r="AF83" i="8"/>
  <c r="AF84" i="8"/>
  <c r="AF78" i="8"/>
  <c r="AF76" i="8"/>
  <c r="AF85" i="8"/>
  <c r="AF87" i="8"/>
  <c r="AF112" i="8"/>
  <c r="AF114" i="8"/>
  <c r="AF104" i="8"/>
  <c r="AF109" i="8"/>
  <c r="AF108" i="8"/>
  <c r="AF111" i="8"/>
  <c r="AF103" i="8"/>
  <c r="AF102" i="8"/>
  <c r="AF105" i="8"/>
  <c r="AF110" i="8"/>
  <c r="AF113" i="8"/>
  <c r="AF101" i="8"/>
  <c r="AF107" i="8"/>
  <c r="AF106" i="8"/>
  <c r="AF82" i="8"/>
  <c r="AG112" i="8"/>
  <c r="AG109" i="8"/>
  <c r="AG108" i="8"/>
  <c r="AG111" i="8"/>
  <c r="AG103" i="8"/>
  <c r="AG110" i="8"/>
  <c r="AG102" i="8"/>
  <c r="AG105" i="8"/>
  <c r="AG104" i="8"/>
  <c r="AG114" i="8"/>
  <c r="AG107" i="8"/>
  <c r="AG113" i="8"/>
  <c r="AG106" i="8"/>
  <c r="AG101" i="8"/>
  <c r="AG83" i="8"/>
  <c r="AG75" i="8"/>
  <c r="AG88" i="8"/>
  <c r="AG82" i="8"/>
  <c r="AG87" i="8"/>
  <c r="AG77" i="8"/>
  <c r="AG81" i="8"/>
  <c r="AG76" i="8"/>
  <c r="AG85" i="8"/>
  <c r="AG84" i="8"/>
  <c r="AG80" i="8"/>
  <c r="AG86" i="8"/>
  <c r="AG79" i="8"/>
  <c r="AG78" i="8"/>
  <c r="AD81" i="8"/>
  <c r="AD88" i="8"/>
  <c r="AD86" i="8"/>
  <c r="AD77" i="8"/>
  <c r="AD79" i="8"/>
  <c r="AD78" i="8"/>
  <c r="AD80" i="8"/>
  <c r="AD76" i="8"/>
  <c r="AD84" i="8"/>
  <c r="AD164" i="8"/>
  <c r="AD163" i="8"/>
  <c r="AD157" i="8"/>
  <c r="AD162" i="8"/>
  <c r="AD156" i="8"/>
  <c r="AD167" i="8"/>
  <c r="AD161" i="8"/>
  <c r="AD155" i="8"/>
  <c r="AD165" i="8"/>
  <c r="AD154" i="8"/>
  <c r="AD158" i="8"/>
  <c r="AD160" i="8"/>
  <c r="AD166" i="8"/>
  <c r="AD159" i="8"/>
  <c r="AD75" i="8"/>
  <c r="AE164" i="8"/>
  <c r="AE163" i="8"/>
  <c r="AE157" i="8"/>
  <c r="AE162" i="8"/>
  <c r="AE156" i="8"/>
  <c r="AE166" i="8"/>
  <c r="AE158" i="8"/>
  <c r="AE167" i="8"/>
  <c r="AE165" i="8"/>
  <c r="AE154" i="8"/>
  <c r="AE155" i="8"/>
  <c r="AE160" i="8"/>
  <c r="AE161" i="8"/>
  <c r="AE159" i="8"/>
  <c r="AD83" i="8"/>
  <c r="AD111" i="8"/>
  <c r="AD109" i="8"/>
  <c r="AD102" i="8"/>
  <c r="AD108" i="8"/>
  <c r="AD114" i="8"/>
  <c r="AD104" i="8"/>
  <c r="AD101" i="8"/>
  <c r="AD110" i="8"/>
  <c r="AD107" i="8"/>
  <c r="AD113" i="8"/>
  <c r="AD103" i="8"/>
  <c r="AD105" i="8"/>
  <c r="AD112" i="8"/>
  <c r="AD106" i="8"/>
  <c r="AD82" i="8"/>
  <c r="AE111" i="8"/>
  <c r="AE102" i="8"/>
  <c r="AE108" i="8"/>
  <c r="AE114" i="8"/>
  <c r="AE104" i="8"/>
  <c r="AE101" i="8"/>
  <c r="AE110" i="8"/>
  <c r="AE107" i="8"/>
  <c r="AE113" i="8"/>
  <c r="AE103" i="8"/>
  <c r="AE109" i="8"/>
  <c r="AE105" i="8"/>
  <c r="AE106" i="8"/>
  <c r="AE112" i="8"/>
  <c r="AE88" i="8"/>
  <c r="AE87" i="8"/>
  <c r="AE75" i="8"/>
  <c r="AE81" i="8"/>
  <c r="AE77" i="8"/>
  <c r="AE79" i="8"/>
  <c r="AE84" i="8"/>
  <c r="AE80" i="8"/>
  <c r="AE83" i="8"/>
  <c r="AE86" i="8"/>
  <c r="AE85" i="8"/>
  <c r="AE76" i="8"/>
  <c r="AE82" i="8"/>
  <c r="AE78" i="8"/>
  <c r="AB80" i="8"/>
  <c r="AB155" i="8"/>
  <c r="AB161" i="8"/>
  <c r="AB156" i="8"/>
  <c r="AB160" i="8"/>
  <c r="AB167" i="8"/>
  <c r="AB163" i="8"/>
  <c r="AB158" i="8"/>
  <c r="AB157" i="8"/>
  <c r="AB159" i="8"/>
  <c r="AB164" i="8"/>
  <c r="AB166" i="8"/>
  <c r="AB165" i="8"/>
  <c r="AB162" i="8"/>
  <c r="AB154" i="8"/>
  <c r="AC163" i="8"/>
  <c r="AC161" i="8"/>
  <c r="AC156" i="8"/>
  <c r="AC155" i="8"/>
  <c r="AC167" i="8"/>
  <c r="AC162" i="8"/>
  <c r="AC159" i="8"/>
  <c r="AC160" i="8"/>
  <c r="AC157" i="8"/>
  <c r="AC158" i="8"/>
  <c r="AC165" i="8"/>
  <c r="AC166" i="8"/>
  <c r="AC164" i="8"/>
  <c r="AC154" i="8"/>
  <c r="AB114" i="8"/>
  <c r="AB107" i="8"/>
  <c r="AB101" i="8"/>
  <c r="AB113" i="8"/>
  <c r="AB104" i="8"/>
  <c r="AB109" i="8"/>
  <c r="AB102" i="8"/>
  <c r="AB105" i="8"/>
  <c r="AB110" i="8"/>
  <c r="AB108" i="8"/>
  <c r="AB111" i="8"/>
  <c r="AB106" i="8"/>
  <c r="AB103" i="8"/>
  <c r="AB112" i="8"/>
  <c r="AC109" i="8"/>
  <c r="AC101" i="8"/>
  <c r="AC114" i="8"/>
  <c r="AC108" i="8"/>
  <c r="AC113" i="8"/>
  <c r="AC102" i="8"/>
  <c r="AC107" i="8"/>
  <c r="AC103" i="8"/>
  <c r="AC104" i="8"/>
  <c r="AC111" i="8"/>
  <c r="AC106" i="8"/>
  <c r="AC110" i="8"/>
  <c r="AC112" i="8"/>
  <c r="AC105" i="8"/>
  <c r="AC87" i="8"/>
  <c r="AC77" i="8"/>
  <c r="AC75" i="8"/>
  <c r="AC85" i="8"/>
  <c r="AC88" i="8"/>
  <c r="AC84" i="8"/>
  <c r="AC81" i="8"/>
  <c r="AC76" i="8"/>
  <c r="AC83" i="8"/>
  <c r="AC78" i="8"/>
  <c r="AC80" i="8"/>
  <c r="AC79" i="8"/>
  <c r="AC86" i="8"/>
  <c r="AC82" i="8"/>
  <c r="AC88" i="3"/>
  <c r="AC79" i="3"/>
  <c r="AC81" i="3"/>
  <c r="AC77" i="3"/>
  <c r="AC87" i="3"/>
  <c r="AC80" i="3"/>
  <c r="AC75" i="3"/>
  <c r="AC85" i="3"/>
  <c r="AC82" i="3"/>
  <c r="AC83" i="3"/>
  <c r="AC84" i="3"/>
  <c r="AC78" i="3"/>
  <c r="AC86" i="3"/>
  <c r="AD81" i="3"/>
  <c r="AD82" i="3"/>
  <c r="AD75" i="3"/>
  <c r="AD86" i="3"/>
  <c r="AD76" i="3"/>
  <c r="AD88" i="3"/>
  <c r="AD80" i="3"/>
  <c r="AD87" i="3"/>
  <c r="AD79" i="3"/>
  <c r="AD83" i="3"/>
  <c r="AD84" i="3"/>
  <c r="AB160" i="19"/>
  <c r="AE102" i="19"/>
  <c r="AE103" i="19"/>
  <c r="AB154" i="19"/>
  <c r="AE106" i="19"/>
  <c r="AE107" i="19"/>
  <c r="AB158" i="19"/>
  <c r="AE101" i="19"/>
  <c r="AB165" i="19"/>
  <c r="AE110" i="19"/>
  <c r="AB156" i="19"/>
  <c r="AK111" i="19"/>
  <c r="AK106" i="19"/>
  <c r="AK102" i="19"/>
  <c r="AK162" i="19"/>
  <c r="AK158" i="19"/>
  <c r="AK154" i="19"/>
  <c r="AK163" i="19"/>
  <c r="AK167" i="19"/>
  <c r="AK164" i="19"/>
  <c r="AK165" i="19"/>
  <c r="AK160" i="19"/>
  <c r="AK161" i="19"/>
  <c r="AK156" i="19"/>
  <c r="AK157" i="19"/>
  <c r="AK155" i="19"/>
  <c r="AK159" i="19"/>
  <c r="AK166" i="19"/>
  <c r="AJ108" i="19"/>
  <c r="AJ103" i="19"/>
  <c r="AJ104" i="19"/>
  <c r="AJ113" i="19"/>
  <c r="AJ112" i="19"/>
  <c r="AJ109" i="19"/>
  <c r="AJ105" i="19"/>
  <c r="AJ101" i="19"/>
  <c r="AJ114" i="19"/>
  <c r="AJ110" i="19"/>
  <c r="AJ106" i="19"/>
  <c r="AJ102" i="19"/>
  <c r="AJ111" i="19"/>
  <c r="AJ107" i="19"/>
  <c r="AD167" i="19"/>
  <c r="AD158" i="19"/>
  <c r="AD163" i="19"/>
  <c r="AD154" i="19"/>
  <c r="AD159" i="19"/>
  <c r="AD162" i="19"/>
  <c r="AD155" i="19"/>
  <c r="AD164" i="19"/>
  <c r="AD160" i="19"/>
  <c r="AD156" i="19"/>
  <c r="AD165" i="19"/>
  <c r="AD161" i="19"/>
  <c r="AD166" i="19"/>
  <c r="AD157" i="19"/>
  <c r="AI161" i="19"/>
  <c r="AI158" i="19"/>
  <c r="AI160" i="19"/>
  <c r="AI154" i="19"/>
  <c r="AI157" i="19"/>
  <c r="AI166" i="19"/>
  <c r="AI162" i="19"/>
  <c r="AI167" i="19"/>
  <c r="AI163" i="19"/>
  <c r="AI159" i="19"/>
  <c r="AI155" i="19"/>
  <c r="AI165" i="19"/>
  <c r="AI164" i="19"/>
  <c r="AI156" i="19"/>
  <c r="AF154" i="19"/>
  <c r="AF155" i="19"/>
  <c r="AF158" i="19"/>
  <c r="AF160" i="19"/>
  <c r="AF163" i="19"/>
  <c r="AF164" i="19"/>
  <c r="AF159" i="19"/>
  <c r="AF156" i="19"/>
  <c r="AF161" i="19"/>
  <c r="AF165" i="19"/>
  <c r="AF157" i="19"/>
  <c r="AF167" i="19"/>
  <c r="AF166" i="19"/>
  <c r="AF162" i="19"/>
  <c r="AG167" i="19"/>
  <c r="AG163" i="19"/>
  <c r="AG164" i="19"/>
  <c r="AG159" i="19"/>
  <c r="AG154" i="19"/>
  <c r="AG160" i="19"/>
  <c r="AG155" i="19"/>
  <c r="AG156" i="19"/>
  <c r="AG165" i="19"/>
  <c r="AG161" i="19"/>
  <c r="AG157" i="19"/>
  <c r="AG166" i="19"/>
  <c r="AG158" i="19"/>
  <c r="AG162" i="19"/>
  <c r="AE167" i="19"/>
  <c r="AE156" i="19"/>
  <c r="AE160" i="19"/>
  <c r="AE164" i="19"/>
  <c r="AE154" i="19"/>
  <c r="AE165" i="19"/>
  <c r="AE158" i="19"/>
  <c r="AE155" i="19"/>
  <c r="AE162" i="19"/>
  <c r="AE159" i="19"/>
  <c r="AE161" i="19"/>
  <c r="AE166" i="19"/>
  <c r="AE163" i="19"/>
  <c r="AE157" i="19"/>
  <c r="AB113" i="19"/>
  <c r="AB107" i="19"/>
  <c r="AB111" i="19"/>
  <c r="AB103" i="19"/>
  <c r="AB101" i="19"/>
  <c r="AB102" i="19"/>
  <c r="AB105" i="19"/>
  <c r="AB104" i="19"/>
  <c r="AB106" i="19"/>
  <c r="AB109" i="19"/>
  <c r="AB108" i="19"/>
  <c r="AB110" i="19"/>
  <c r="AB112" i="19"/>
  <c r="AB114" i="19"/>
  <c r="AH164" i="19"/>
  <c r="AH159" i="19"/>
  <c r="AH160" i="19"/>
  <c r="AH155" i="19"/>
  <c r="AH156" i="19"/>
  <c r="AH154" i="19"/>
  <c r="AH165" i="19"/>
  <c r="AH161" i="19"/>
  <c r="AH157" i="19"/>
  <c r="AH162" i="19"/>
  <c r="AH167" i="19"/>
  <c r="AH158" i="19"/>
  <c r="AH163" i="19"/>
  <c r="AH166" i="19"/>
  <c r="AF111" i="19"/>
  <c r="AF102" i="19"/>
  <c r="AF107" i="19"/>
  <c r="AF106" i="19"/>
  <c r="AF103" i="19"/>
  <c r="AF113" i="19"/>
  <c r="AF112" i="19"/>
  <c r="AF108" i="19"/>
  <c r="AF104" i="19"/>
  <c r="AF101" i="19"/>
  <c r="AF110" i="19"/>
  <c r="AF109" i="19"/>
  <c r="AF114" i="19"/>
  <c r="AF105" i="19"/>
  <c r="AH109" i="19"/>
  <c r="AH105" i="19"/>
  <c r="AH101" i="19"/>
  <c r="AH114" i="19"/>
  <c r="AH110" i="19"/>
  <c r="AH111" i="19"/>
  <c r="AH106" i="19"/>
  <c r="AH107" i="19"/>
  <c r="AH102" i="19"/>
  <c r="AH103" i="19"/>
  <c r="AH112" i="19"/>
  <c r="AH104" i="19"/>
  <c r="AH113" i="19"/>
  <c r="AH108" i="19"/>
  <c r="AC112" i="19"/>
  <c r="AC110" i="19"/>
  <c r="AC104" i="19"/>
  <c r="AC114" i="19"/>
  <c r="AC101" i="19"/>
  <c r="AC103" i="19"/>
  <c r="AC105" i="19"/>
  <c r="AC107" i="19"/>
  <c r="AC109" i="19"/>
  <c r="AC111" i="19"/>
  <c r="AC108" i="19"/>
  <c r="AC113" i="19"/>
  <c r="AC102" i="19"/>
  <c r="AC106" i="19"/>
  <c r="AG101" i="19"/>
  <c r="AG105" i="19"/>
  <c r="AG114" i="19"/>
  <c r="AG110" i="19"/>
  <c r="AG111" i="19"/>
  <c r="AG106" i="19"/>
  <c r="AG107" i="19"/>
  <c r="AG102" i="19"/>
  <c r="AG103" i="19"/>
  <c r="AG112" i="19"/>
  <c r="AG108" i="19"/>
  <c r="AG109" i="19"/>
  <c r="AG104" i="19"/>
  <c r="AG113" i="19"/>
  <c r="AJ163" i="19"/>
  <c r="AJ159" i="19"/>
  <c r="AJ167" i="19"/>
  <c r="AJ155" i="19"/>
  <c r="AJ164" i="19"/>
  <c r="AJ165" i="19"/>
  <c r="AJ160" i="19"/>
  <c r="AJ161" i="19"/>
  <c r="AJ156" i="19"/>
  <c r="AJ157" i="19"/>
  <c r="AJ166" i="19"/>
  <c r="AJ162" i="19"/>
  <c r="AJ158" i="19"/>
  <c r="AJ154" i="19"/>
  <c r="AK167" i="13"/>
  <c r="AK166" i="13"/>
  <c r="AK156" i="13"/>
  <c r="AK160" i="13"/>
  <c r="AK164" i="13"/>
  <c r="AK158" i="13"/>
  <c r="AK154" i="13"/>
  <c r="AK162" i="13"/>
  <c r="AK159" i="13"/>
  <c r="AK157" i="13"/>
  <c r="AK155" i="13"/>
  <c r="AK165" i="13"/>
  <c r="AK163" i="13"/>
  <c r="AK161" i="13"/>
  <c r="AC163" i="13"/>
  <c r="AC162" i="13"/>
  <c r="AC166" i="13"/>
  <c r="AC156" i="13"/>
  <c r="AC160" i="13"/>
  <c r="AC164" i="13"/>
  <c r="AC158" i="13"/>
  <c r="AC154" i="13"/>
  <c r="AC165" i="13"/>
  <c r="AC161" i="13"/>
  <c r="AC155" i="13"/>
  <c r="AC159" i="13"/>
  <c r="AC157" i="13"/>
  <c r="AC167" i="13"/>
  <c r="AF165" i="13"/>
  <c r="AF164" i="13"/>
  <c r="AF158" i="13"/>
  <c r="AF157" i="13"/>
  <c r="AF167" i="13"/>
  <c r="AF159" i="13"/>
  <c r="AF166" i="13"/>
  <c r="AF155" i="13"/>
  <c r="AF162" i="13"/>
  <c r="AF154" i="13"/>
  <c r="AF163" i="13"/>
  <c r="AF160" i="13"/>
  <c r="AF161" i="13"/>
  <c r="AF156" i="13"/>
  <c r="AE164" i="13"/>
  <c r="AE157" i="13"/>
  <c r="AE163" i="13"/>
  <c r="AE167" i="13"/>
  <c r="AE166" i="13"/>
  <c r="AE154" i="13"/>
  <c r="AE162" i="13"/>
  <c r="AE155" i="13"/>
  <c r="AE159" i="13"/>
  <c r="AE165" i="13"/>
  <c r="AE160" i="13"/>
  <c r="AE158" i="13"/>
  <c r="AE156" i="13"/>
  <c r="AE161" i="13"/>
  <c r="AB163" i="13"/>
  <c r="AB162" i="13"/>
  <c r="AB156" i="13"/>
  <c r="AB155" i="13"/>
  <c r="AB164" i="13"/>
  <c r="AB160" i="13"/>
  <c r="AB161" i="13"/>
  <c r="AB159" i="13"/>
  <c r="AB166" i="13"/>
  <c r="AB158" i="13"/>
  <c r="AB167" i="13"/>
  <c r="AB154" i="13"/>
  <c r="AB165" i="13"/>
  <c r="AB157" i="13"/>
  <c r="AG165" i="13"/>
  <c r="AG156" i="13"/>
  <c r="AG166" i="13"/>
  <c r="AG160" i="13"/>
  <c r="AG164" i="13"/>
  <c r="AG158" i="13"/>
  <c r="AG154" i="13"/>
  <c r="AG162" i="13"/>
  <c r="AG157" i="13"/>
  <c r="AG167" i="13"/>
  <c r="AG155" i="13"/>
  <c r="AG163" i="13"/>
  <c r="AG161" i="13"/>
  <c r="AG159" i="13"/>
  <c r="AH166" i="13"/>
  <c r="AH157" i="13"/>
  <c r="AH162" i="13"/>
  <c r="AH158" i="13"/>
  <c r="AH165" i="13"/>
  <c r="AH160" i="13"/>
  <c r="AH154" i="13"/>
  <c r="AH159" i="13"/>
  <c r="AH167" i="13"/>
  <c r="AH156" i="13"/>
  <c r="AH163" i="13"/>
  <c r="AH155" i="13"/>
  <c r="AH164" i="13"/>
  <c r="AH161" i="13"/>
  <c r="AD164" i="13"/>
  <c r="AD156" i="13"/>
  <c r="AD163" i="13"/>
  <c r="AD157" i="13"/>
  <c r="AD166" i="13"/>
  <c r="AD158" i="13"/>
  <c r="AD165" i="13"/>
  <c r="AD155" i="13"/>
  <c r="AD154" i="13"/>
  <c r="AD161" i="13"/>
  <c r="AD162" i="13"/>
  <c r="AD160" i="13"/>
  <c r="AD167" i="13"/>
  <c r="AD159" i="13"/>
  <c r="AJ167" i="13"/>
  <c r="AJ166" i="13"/>
  <c r="AJ160" i="13"/>
  <c r="AJ154" i="13"/>
  <c r="AJ158" i="13"/>
  <c r="AJ159" i="13"/>
  <c r="AJ161" i="13"/>
  <c r="AJ157" i="13"/>
  <c r="AJ163" i="13"/>
  <c r="AJ164" i="13"/>
  <c r="AJ156" i="13"/>
  <c r="AJ155" i="13"/>
  <c r="AJ165" i="13"/>
  <c r="AJ162" i="13"/>
  <c r="AI166" i="13"/>
  <c r="AI163" i="13"/>
  <c r="AI158" i="13"/>
  <c r="AI157" i="13"/>
  <c r="AI155" i="13"/>
  <c r="AI159" i="13"/>
  <c r="AI162" i="13"/>
  <c r="AI156" i="13"/>
  <c r="AI154" i="13"/>
  <c r="AI164" i="13"/>
  <c r="AI161" i="13"/>
  <c r="AI165" i="13"/>
  <c r="AI167" i="13"/>
  <c r="AI160" i="13"/>
  <c r="AK85" i="13"/>
  <c r="AK82" i="13"/>
  <c r="AK77" i="13"/>
  <c r="AK76" i="13"/>
  <c r="AK84" i="13"/>
  <c r="AK88" i="13"/>
  <c r="AK83" i="13"/>
  <c r="AK78" i="13"/>
  <c r="AK81" i="13"/>
  <c r="AK79" i="13"/>
  <c r="AK80" i="13"/>
  <c r="AK87" i="13"/>
  <c r="AK75" i="13"/>
  <c r="AK86" i="13"/>
  <c r="AE110" i="13"/>
  <c r="AE103" i="13"/>
  <c r="AE109" i="13"/>
  <c r="AE107" i="13"/>
  <c r="AE106" i="13"/>
  <c r="AE102" i="13"/>
  <c r="AE112" i="13"/>
  <c r="AE105" i="13"/>
  <c r="AE113" i="13"/>
  <c r="AE108" i="13"/>
  <c r="AE101" i="13"/>
  <c r="AE111" i="13"/>
  <c r="AE104" i="13"/>
  <c r="AE114" i="13"/>
  <c r="AJ112" i="13"/>
  <c r="AJ103" i="13"/>
  <c r="AJ110" i="13"/>
  <c r="AJ109" i="13"/>
  <c r="AJ105" i="13"/>
  <c r="AJ104" i="13"/>
  <c r="AJ111" i="13"/>
  <c r="AJ101" i="13"/>
  <c r="AJ108" i="13"/>
  <c r="AJ107" i="13"/>
  <c r="AJ114" i="13"/>
  <c r="AJ102" i="13"/>
  <c r="AJ106" i="13"/>
  <c r="AJ113" i="13"/>
  <c r="AH84" i="13"/>
  <c r="AH77" i="13"/>
  <c r="AH83" i="13"/>
  <c r="AH81" i="13"/>
  <c r="AH88" i="13"/>
  <c r="AH76" i="13"/>
  <c r="AH79" i="13"/>
  <c r="AH78" i="13"/>
  <c r="AH87" i="13"/>
  <c r="AH75" i="13"/>
  <c r="AH82" i="13"/>
  <c r="AH80" i="13"/>
  <c r="AH85" i="13"/>
  <c r="AH86" i="13"/>
  <c r="AF83" i="13"/>
  <c r="AF82" i="13"/>
  <c r="AF77" i="13"/>
  <c r="AF85" i="13"/>
  <c r="AF88" i="13"/>
  <c r="AF79" i="13"/>
  <c r="AF76" i="13"/>
  <c r="AF87" i="13"/>
  <c r="AF75" i="13"/>
  <c r="AF78" i="13"/>
  <c r="AF86" i="13"/>
  <c r="AF81" i="13"/>
  <c r="AF84" i="13"/>
  <c r="AF80" i="13"/>
  <c r="AD88" i="13"/>
  <c r="AD75" i="13"/>
  <c r="AD87" i="13"/>
  <c r="AD78" i="13"/>
  <c r="AD81" i="13"/>
  <c r="AD84" i="13"/>
  <c r="AD77" i="13"/>
  <c r="AD76" i="13"/>
  <c r="AD85" i="13"/>
  <c r="AD80" i="13"/>
  <c r="AD83" i="13"/>
  <c r="AD82" i="13"/>
  <c r="AD79" i="13"/>
  <c r="AD86" i="13"/>
  <c r="AI112" i="13"/>
  <c r="AI114" i="13"/>
  <c r="AI102" i="13"/>
  <c r="AI105" i="13"/>
  <c r="AI111" i="13"/>
  <c r="AI108" i="13"/>
  <c r="AI101" i="13"/>
  <c r="AI109" i="13"/>
  <c r="AI104" i="13"/>
  <c r="AI107" i="13"/>
  <c r="AI110" i="13"/>
  <c r="AI103" i="13"/>
  <c r="AI113" i="13"/>
  <c r="AI106" i="13"/>
  <c r="AB114" i="13"/>
  <c r="AB111" i="13"/>
  <c r="AB101" i="13"/>
  <c r="AB107" i="13"/>
  <c r="AB105" i="13"/>
  <c r="AB113" i="13"/>
  <c r="AB112" i="13"/>
  <c r="AB103" i="13"/>
  <c r="AB110" i="13"/>
  <c r="AB102" i="13"/>
  <c r="AB109" i="13"/>
  <c r="AB106" i="13"/>
  <c r="AB104" i="13"/>
  <c r="AB108" i="13"/>
  <c r="AC87" i="13"/>
  <c r="AC84" i="13"/>
  <c r="AC88" i="13"/>
  <c r="AC76" i="13"/>
  <c r="AC79" i="13"/>
  <c r="AC83" i="13"/>
  <c r="AC81" i="13"/>
  <c r="AC85" i="13"/>
  <c r="AC82" i="13"/>
  <c r="AC80" i="13"/>
  <c r="AC78" i="13"/>
  <c r="AC86" i="13"/>
  <c r="AC77" i="13"/>
  <c r="AC75" i="13"/>
  <c r="AG111" i="13"/>
  <c r="AG107" i="13"/>
  <c r="AG103" i="13"/>
  <c r="AG110" i="13"/>
  <c r="AG113" i="13"/>
  <c r="AG109" i="13"/>
  <c r="AG101" i="13"/>
  <c r="AG104" i="13"/>
  <c r="AG108" i="13"/>
  <c r="AG106" i="13"/>
  <c r="AG114" i="13"/>
  <c r="AG102" i="13"/>
  <c r="AG112" i="13"/>
  <c r="AG105" i="13"/>
  <c r="AB87" i="13"/>
  <c r="AB76" i="13"/>
  <c r="AB75" i="13"/>
  <c r="AB84" i="13"/>
  <c r="AB79" i="13"/>
  <c r="AB82" i="13"/>
  <c r="AB81" i="13"/>
  <c r="AB80" i="13"/>
  <c r="AB77" i="13"/>
  <c r="AB86" i="13"/>
  <c r="AB78" i="13"/>
  <c r="AB83" i="13"/>
  <c r="AB85" i="13"/>
  <c r="AB88" i="13"/>
  <c r="AJ85" i="13"/>
  <c r="AJ87" i="13"/>
  <c r="AJ81" i="13"/>
  <c r="AJ84" i="13"/>
  <c r="AJ75" i="13"/>
  <c r="AJ78" i="13"/>
  <c r="AJ82" i="13"/>
  <c r="AJ77" i="13"/>
  <c r="AJ80" i="13"/>
  <c r="AJ79" i="13"/>
  <c r="AJ88" i="13"/>
  <c r="AJ76" i="13"/>
  <c r="AJ83" i="13"/>
  <c r="AJ86" i="13"/>
  <c r="AE88" i="13"/>
  <c r="AE87" i="13"/>
  <c r="AE85" i="13"/>
  <c r="AE81" i="13"/>
  <c r="AE79" i="13"/>
  <c r="AE75" i="13"/>
  <c r="AE76" i="13"/>
  <c r="AE77" i="13"/>
  <c r="AE80" i="13"/>
  <c r="AE84" i="13"/>
  <c r="AE82" i="13"/>
  <c r="AE78" i="13"/>
  <c r="AE86" i="13"/>
  <c r="AE83" i="13"/>
  <c r="AI84" i="13"/>
  <c r="AI81" i="13"/>
  <c r="AI77" i="13"/>
  <c r="AI76" i="13"/>
  <c r="AI82" i="13"/>
  <c r="AI75" i="13"/>
  <c r="AI87" i="13"/>
  <c r="AI88" i="13"/>
  <c r="AI83" i="13"/>
  <c r="AI80" i="13"/>
  <c r="AI78" i="13"/>
  <c r="AI79" i="13"/>
  <c r="AI86" i="13"/>
  <c r="AI85" i="13"/>
  <c r="AG83" i="13"/>
  <c r="AG76" i="13"/>
  <c r="AG82" i="13"/>
  <c r="AG79" i="13"/>
  <c r="AG80" i="13"/>
  <c r="AG77" i="13"/>
  <c r="AG75" i="13"/>
  <c r="AG78" i="13"/>
  <c r="AG81" i="13"/>
  <c r="AG85" i="13"/>
  <c r="AG87" i="13"/>
  <c r="AG84" i="13"/>
  <c r="AG86" i="13"/>
  <c r="AG88" i="13"/>
  <c r="AD109" i="13"/>
  <c r="AD102" i="13"/>
  <c r="AD114" i="13"/>
  <c r="AD113" i="13"/>
  <c r="AD112" i="13"/>
  <c r="AD104" i="13"/>
  <c r="AD111" i="13"/>
  <c r="AD103" i="13"/>
  <c r="AD110" i="13"/>
  <c r="AD107" i="13"/>
  <c r="AD101" i="13"/>
  <c r="AD106" i="13"/>
  <c r="AD108" i="13"/>
  <c r="AD105" i="13"/>
  <c r="AF110" i="13"/>
  <c r="AF108" i="13"/>
  <c r="AF107" i="13"/>
  <c r="AF103" i="13"/>
  <c r="AF101" i="13"/>
  <c r="AF114" i="13"/>
  <c r="AF102" i="13"/>
  <c r="AF113" i="13"/>
  <c r="AF109" i="13"/>
  <c r="AF106" i="13"/>
  <c r="AF105" i="13"/>
  <c r="AF112" i="13"/>
  <c r="AF104" i="13"/>
  <c r="AF111" i="13"/>
  <c r="AC109" i="13"/>
  <c r="AC111" i="13"/>
  <c r="AC101" i="13"/>
  <c r="AC108" i="13"/>
  <c r="AC114" i="13"/>
  <c r="AC105" i="13"/>
  <c r="AC102" i="13"/>
  <c r="AC104" i="13"/>
  <c r="AC112" i="13"/>
  <c r="AC107" i="13"/>
  <c r="AC110" i="13"/>
  <c r="AC103" i="13"/>
  <c r="AC113" i="13"/>
  <c r="AC106" i="13"/>
  <c r="AH111" i="13"/>
  <c r="AH103" i="13"/>
  <c r="AH110" i="13"/>
  <c r="AH114" i="13"/>
  <c r="AH109" i="13"/>
  <c r="AH102" i="13"/>
  <c r="AH108" i="13"/>
  <c r="AH104" i="13"/>
  <c r="AH107" i="13"/>
  <c r="AH106" i="13"/>
  <c r="AH113" i="13"/>
  <c r="AH101" i="13"/>
  <c r="AH105" i="13"/>
  <c r="AH112" i="13"/>
  <c r="AK113" i="13"/>
  <c r="AK102" i="13"/>
  <c r="AK107" i="13"/>
  <c r="AK109" i="13"/>
  <c r="AK110" i="13"/>
  <c r="AK105" i="13"/>
  <c r="AK108" i="13"/>
  <c r="AK103" i="13"/>
  <c r="AK101" i="13"/>
  <c r="AK111" i="13"/>
  <c r="AK106" i="13"/>
  <c r="AK104" i="13"/>
  <c r="AK112" i="13"/>
  <c r="AK114" i="13"/>
  <c r="AJ88" i="3"/>
  <c r="AJ87" i="3"/>
  <c r="AJ81" i="3"/>
  <c r="AJ75" i="3"/>
  <c r="AJ78" i="3"/>
  <c r="AJ82" i="3"/>
  <c r="AJ79" i="3"/>
  <c r="AJ84" i="3"/>
  <c r="AJ83" i="3"/>
  <c r="AJ80" i="3"/>
  <c r="AJ85" i="3"/>
  <c r="AJ76" i="3"/>
  <c r="AJ77" i="3"/>
  <c r="AJ86" i="3"/>
  <c r="AK88" i="3"/>
  <c r="AK85" i="3"/>
  <c r="AK81" i="3"/>
  <c r="AK75" i="3"/>
  <c r="AK79" i="3"/>
  <c r="AK87" i="3"/>
  <c r="AK83" i="3"/>
  <c r="AK78" i="3"/>
  <c r="AK80" i="3"/>
  <c r="AK76" i="3"/>
  <c r="AK84" i="3"/>
  <c r="AK86" i="3"/>
  <c r="AK77" i="3"/>
  <c r="AK82" i="3"/>
  <c r="AG86" i="3"/>
  <c r="AG77" i="3"/>
  <c r="AG79" i="3"/>
  <c r="AG85" i="3"/>
  <c r="AG83" i="3"/>
  <c r="AG78" i="3"/>
  <c r="AG87" i="3"/>
  <c r="AG82" i="3"/>
  <c r="AG84" i="3"/>
  <c r="AG75" i="3"/>
  <c r="AG80" i="3"/>
  <c r="AG88" i="3"/>
  <c r="AG81" i="3"/>
  <c r="AG76" i="3"/>
  <c r="AI87" i="3"/>
  <c r="AI77" i="3"/>
  <c r="AI79" i="3"/>
  <c r="AI86" i="3"/>
  <c r="AI78" i="3"/>
  <c r="AI88" i="3"/>
  <c r="AI75" i="3"/>
  <c r="AI83" i="3"/>
  <c r="AI80" i="3"/>
  <c r="AI85" i="3"/>
  <c r="AI76" i="3"/>
  <c r="AI84" i="3"/>
  <c r="AI81" i="3"/>
  <c r="AI82" i="3"/>
  <c r="AH87" i="3"/>
  <c r="AH77" i="3"/>
  <c r="AH88" i="3"/>
  <c r="AH81" i="3"/>
  <c r="AH80" i="3"/>
  <c r="AH78" i="3"/>
  <c r="AH82" i="3"/>
  <c r="AH83" i="3"/>
  <c r="AH76" i="3"/>
  <c r="AH86" i="3"/>
  <c r="AH84" i="3"/>
  <c r="AH75" i="3"/>
  <c r="AH79" i="3"/>
  <c r="AH85" i="3"/>
  <c r="AF86" i="3"/>
  <c r="AF78" i="3"/>
  <c r="AF75" i="3"/>
  <c r="AF87" i="3"/>
  <c r="AF82" i="3"/>
  <c r="AF81" i="3"/>
  <c r="AF76" i="3"/>
  <c r="AF85" i="3"/>
  <c r="AF88" i="3"/>
  <c r="AF79" i="3"/>
  <c r="AF84" i="3"/>
  <c r="AF80" i="3"/>
  <c r="AF77" i="3"/>
  <c r="AF83" i="3"/>
  <c r="AB88" i="3"/>
  <c r="AB83" i="3"/>
  <c r="AB82" i="3"/>
  <c r="AB85" i="3"/>
  <c r="AB77" i="3"/>
  <c r="AB76" i="3"/>
  <c r="AB84" i="3"/>
  <c r="AB75" i="3"/>
  <c r="AB80" i="3"/>
  <c r="AB81" i="3"/>
  <c r="AB79" i="3"/>
  <c r="AB86" i="3"/>
  <c r="AB87" i="3"/>
  <c r="AB78" i="3"/>
  <c r="AE85" i="3"/>
  <c r="AE78" i="3"/>
  <c r="AE82" i="3"/>
  <c r="AE84" i="3"/>
  <c r="AE76" i="3"/>
  <c r="AE88" i="3"/>
  <c r="AE86" i="3"/>
  <c r="AE81" i="3"/>
  <c r="AE83" i="3"/>
  <c r="AE79" i="3"/>
  <c r="AE87" i="3"/>
  <c r="AE80" i="3"/>
  <c r="AE75" i="3"/>
  <c r="AE77" i="3"/>
  <c r="AH84" i="2"/>
  <c r="AH78" i="2"/>
  <c r="AH85" i="2"/>
  <c r="AH79" i="2"/>
  <c r="AH83" i="2"/>
  <c r="AH88" i="2"/>
  <c r="AH87" i="2"/>
  <c r="AH77" i="2"/>
  <c r="AH82" i="2"/>
  <c r="AH80" i="2"/>
  <c r="AH76" i="2"/>
  <c r="AH86" i="2"/>
  <c r="AH81" i="2"/>
  <c r="AH75" i="2"/>
  <c r="AG77" i="2"/>
  <c r="AG85" i="2"/>
  <c r="AG83" i="2"/>
  <c r="AG75" i="2"/>
  <c r="AG82" i="2"/>
  <c r="AG87" i="2"/>
  <c r="AG81" i="2"/>
  <c r="AG86" i="2"/>
  <c r="AG88" i="2"/>
  <c r="AG80" i="2"/>
  <c r="AG84" i="2"/>
  <c r="AG76" i="2"/>
  <c r="AG78" i="2"/>
  <c r="AG79" i="2"/>
  <c r="AF77" i="2"/>
  <c r="AF83" i="2"/>
  <c r="AF87" i="2"/>
  <c r="AF81" i="2"/>
  <c r="AF75" i="2"/>
  <c r="AF80" i="2"/>
  <c r="AF88" i="2"/>
  <c r="AF84" i="2"/>
  <c r="AF86" i="2"/>
  <c r="AF78" i="2"/>
  <c r="AF76" i="2"/>
  <c r="AF79" i="2"/>
  <c r="AF82" i="2"/>
  <c r="AF85" i="2"/>
  <c r="AJ78" i="2"/>
  <c r="AJ75" i="2"/>
  <c r="AJ76" i="2"/>
  <c r="AJ85" i="2"/>
  <c r="AJ79" i="2"/>
  <c r="AJ83" i="2"/>
  <c r="AJ81" i="2"/>
  <c r="AJ77" i="2"/>
  <c r="AJ86" i="2"/>
  <c r="AJ88" i="2"/>
  <c r="AJ80" i="2"/>
  <c r="AJ84" i="2"/>
  <c r="AJ82" i="2"/>
  <c r="AJ87" i="2"/>
  <c r="AD81" i="2"/>
  <c r="AD79" i="2"/>
  <c r="AD77" i="2"/>
  <c r="AD75" i="2"/>
  <c r="AD78" i="2"/>
  <c r="AD86" i="2"/>
  <c r="AD88" i="2"/>
  <c r="AD80" i="2"/>
  <c r="AD84" i="2"/>
  <c r="AD82" i="2"/>
  <c r="AD76" i="2"/>
  <c r="AD83" i="2"/>
  <c r="AD85" i="2"/>
  <c r="AD87" i="2"/>
  <c r="AI82" i="2"/>
  <c r="AI76" i="2"/>
  <c r="AI85" i="2"/>
  <c r="AI79" i="2"/>
  <c r="AI83" i="2"/>
  <c r="AI81" i="2"/>
  <c r="AI77" i="2"/>
  <c r="AI78" i="2"/>
  <c r="AI86" i="2"/>
  <c r="AI88" i="2"/>
  <c r="AI84" i="2"/>
  <c r="AI80" i="2"/>
  <c r="AI75" i="2"/>
  <c r="AI87" i="2"/>
  <c r="AE79" i="2"/>
  <c r="AE87" i="2"/>
  <c r="AE81" i="2"/>
  <c r="AE77" i="2"/>
  <c r="AE75" i="2"/>
  <c r="AE86" i="2"/>
  <c r="AE80" i="2"/>
  <c r="AE84" i="2"/>
  <c r="AE76" i="2"/>
  <c r="AE78" i="2"/>
  <c r="AE83" i="2"/>
  <c r="AE88" i="2"/>
  <c r="AE85" i="2"/>
  <c r="AE82" i="2"/>
  <c r="AK82" i="2"/>
  <c r="AK85" i="2"/>
  <c r="AK87" i="2"/>
  <c r="AK79" i="2"/>
  <c r="AK83" i="2"/>
  <c r="AK81" i="2"/>
  <c r="AK77" i="2"/>
  <c r="AK75" i="2"/>
  <c r="AK88" i="2"/>
  <c r="AK86" i="2"/>
  <c r="AK84" i="2"/>
  <c r="AK80" i="2"/>
  <c r="AK78" i="2"/>
  <c r="AK76" i="2"/>
  <c r="A75" i="17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75" i="13" l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75" i="8" l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75" i="3" l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P125" i="11" l="1"/>
  <c r="P127" i="11"/>
  <c r="P126" i="11"/>
  <c r="Q126" i="11" l="1"/>
  <c r="R126" i="11"/>
  <c r="R127" i="11"/>
  <c r="Q127" i="11"/>
  <c r="R125" i="11"/>
  <c r="Q125" i="11"/>
  <c r="S127" i="11"/>
  <c r="S126" i="11"/>
  <c r="P114" i="11"/>
  <c r="P118" i="11"/>
  <c r="P121" i="11"/>
  <c r="P122" i="11"/>
  <c r="P119" i="11"/>
  <c r="P123" i="11"/>
  <c r="P128" i="11"/>
  <c r="P117" i="11"/>
  <c r="P124" i="11"/>
  <c r="P115" i="11"/>
  <c r="P120" i="11"/>
  <c r="P116" i="11"/>
  <c r="P129" i="11" l="1"/>
  <c r="R129" i="11"/>
  <c r="Q129" i="11"/>
  <c r="R122" i="11"/>
  <c r="Q122" i="11"/>
  <c r="R118" i="11"/>
  <c r="Q118" i="11"/>
  <c r="U127" i="11"/>
  <c r="T127" i="11"/>
  <c r="R115" i="11"/>
  <c r="Q115" i="11"/>
  <c r="R121" i="11"/>
  <c r="Q121" i="11"/>
  <c r="R124" i="11"/>
  <c r="Q124" i="11"/>
  <c r="R117" i="11"/>
  <c r="Q117" i="11"/>
  <c r="Q114" i="11"/>
  <c r="R114" i="11"/>
  <c r="U126" i="11"/>
  <c r="T126" i="11"/>
  <c r="R128" i="11"/>
  <c r="Q128" i="11"/>
  <c r="Q120" i="11"/>
  <c r="R120" i="11"/>
  <c r="R123" i="11"/>
  <c r="Q123" i="11"/>
  <c r="R116" i="11"/>
  <c r="Q116" i="11"/>
  <c r="R119" i="11"/>
  <c r="Q119" i="11"/>
  <c r="AP114" i="11"/>
  <c r="F76" i="11"/>
  <c r="S125" i="11"/>
  <c r="S116" i="11"/>
  <c r="S115" i="11"/>
  <c r="S114" i="11"/>
  <c r="S124" i="11"/>
  <c r="S120" i="11"/>
  <c r="S121" i="11"/>
  <c r="S128" i="11"/>
  <c r="S122" i="11"/>
  <c r="S117" i="11"/>
  <c r="S119" i="11"/>
  <c r="S123" i="11"/>
  <c r="S118" i="11"/>
  <c r="S129" i="11" l="1"/>
  <c r="U129" i="11" s="1"/>
  <c r="T129" i="11"/>
  <c r="U124" i="11"/>
  <c r="T124" i="11"/>
  <c r="U120" i="11"/>
  <c r="T120" i="11"/>
  <c r="U125" i="11"/>
  <c r="T125" i="11"/>
  <c r="T123" i="11"/>
  <c r="U123" i="11"/>
  <c r="U115" i="11"/>
  <c r="T115" i="11"/>
  <c r="U114" i="11"/>
  <c r="T114" i="11"/>
  <c r="U119" i="11"/>
  <c r="T119" i="11"/>
  <c r="U122" i="11"/>
  <c r="T122" i="11"/>
  <c r="U116" i="11"/>
  <c r="T116" i="11"/>
  <c r="T117" i="11"/>
  <c r="U117" i="11"/>
  <c r="U128" i="11"/>
  <c r="T128" i="11"/>
  <c r="U118" i="11"/>
  <c r="T118" i="11"/>
  <c r="U121" i="11"/>
  <c r="T121" i="11"/>
  <c r="AQ114" i="11"/>
  <c r="G76" i="11"/>
  <c r="M114" i="11" l="1"/>
  <c r="O114" i="11" l="1"/>
  <c r="N114" i="11"/>
  <c r="J114" i="1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K73" i="2"/>
  <c r="AJ73" i="2"/>
  <c r="AI73" i="2"/>
  <c r="AH73" i="2"/>
  <c r="AJ72" i="2"/>
  <c r="AH72" i="2"/>
  <c r="AF72" i="2"/>
  <c r="AD72" i="2"/>
  <c r="AB72" i="2"/>
  <c r="A115" i="1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K113" i="11"/>
  <c r="AJ113" i="11"/>
  <c r="AI113" i="11"/>
  <c r="AH113" i="11"/>
  <c r="AG113" i="11"/>
  <c r="AF113" i="11"/>
  <c r="AE113" i="11"/>
  <c r="AD113" i="11"/>
  <c r="AC113" i="11"/>
  <c r="AB113" i="11"/>
  <c r="AQ112" i="11"/>
  <c r="AP112" i="11"/>
  <c r="AO112" i="11"/>
  <c r="AN112" i="11"/>
  <c r="AM112" i="11"/>
  <c r="AJ112" i="11"/>
  <c r="AH112" i="11"/>
  <c r="AF112" i="11"/>
  <c r="AD112" i="11"/>
  <c r="AB112" i="11"/>
  <c r="AQ169" i="11"/>
  <c r="AP169" i="11"/>
  <c r="AO169" i="11"/>
  <c r="AN169" i="11"/>
  <c r="AM169" i="11"/>
  <c r="L114" i="11" l="1"/>
  <c r="K114" i="11"/>
  <c r="AI114" i="11"/>
  <c r="AI117" i="11" s="1"/>
  <c r="AK114" i="11"/>
  <c r="AK115" i="11" s="1"/>
  <c r="AH114" i="11"/>
  <c r="AH124" i="11" s="1"/>
  <c r="AJ114" i="11"/>
  <c r="AK123" i="11" l="1"/>
  <c r="AI120" i="11"/>
  <c r="AI119" i="11"/>
  <c r="AI127" i="11"/>
  <c r="AI126" i="11"/>
  <c r="AI124" i="11"/>
  <c r="AI115" i="11"/>
  <c r="AI123" i="11"/>
  <c r="AK121" i="11"/>
  <c r="AI125" i="11"/>
  <c r="AK120" i="11"/>
  <c r="AI116" i="11"/>
  <c r="AK128" i="11"/>
  <c r="AK122" i="11"/>
  <c r="AI128" i="11"/>
  <c r="AI122" i="11"/>
  <c r="AK127" i="11"/>
  <c r="AI118" i="11"/>
  <c r="AI121" i="11"/>
  <c r="AK116" i="11"/>
  <c r="AK118" i="11"/>
  <c r="AK125" i="11"/>
  <c r="AK126" i="11"/>
  <c r="AK117" i="11"/>
  <c r="AK124" i="11"/>
  <c r="AK119" i="11"/>
  <c r="AH118" i="11"/>
  <c r="AH126" i="11"/>
  <c r="AH125" i="11"/>
  <c r="AH123" i="11"/>
  <c r="AH120" i="11"/>
  <c r="AH119" i="11"/>
  <c r="AH127" i="11"/>
  <c r="AH116" i="11"/>
  <c r="AH115" i="11"/>
  <c r="AH122" i="11"/>
  <c r="AH121" i="11"/>
  <c r="AH117" i="11"/>
  <c r="AH128" i="11"/>
  <c r="AJ122" i="11"/>
  <c r="AJ123" i="11"/>
  <c r="AJ115" i="11"/>
  <c r="AJ124" i="11"/>
  <c r="AJ116" i="11"/>
  <c r="AJ125" i="11"/>
  <c r="AJ117" i="11"/>
  <c r="AJ126" i="11"/>
  <c r="AJ118" i="11"/>
  <c r="AJ127" i="11"/>
  <c r="AJ119" i="11"/>
  <c r="AJ128" i="11"/>
  <c r="AJ120" i="11"/>
  <c r="AJ121" i="11"/>
  <c r="AB98" i="2"/>
  <c r="AK227" i="11"/>
  <c r="AJ227" i="11"/>
  <c r="AI227" i="11"/>
  <c r="AH227" i="11"/>
  <c r="AG227" i="11"/>
  <c r="AF227" i="11"/>
  <c r="AE227" i="11"/>
  <c r="AD227" i="11"/>
  <c r="AC227" i="11"/>
  <c r="AB227" i="11"/>
  <c r="AJ226" i="11"/>
  <c r="AH226" i="11"/>
  <c r="AF226" i="11"/>
  <c r="AD226" i="11"/>
  <c r="AB226" i="11"/>
  <c r="A229" i="1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M241" i="11" l="1"/>
  <c r="M240" i="11"/>
  <c r="M238" i="11"/>
  <c r="M233" i="11"/>
  <c r="M230" i="11"/>
  <c r="M228" i="11"/>
  <c r="O228" i="11" l="1"/>
  <c r="N228" i="11"/>
  <c r="O233" i="11"/>
  <c r="N233" i="11"/>
  <c r="N238" i="11"/>
  <c r="O238" i="11"/>
  <c r="O240" i="11"/>
  <c r="N240" i="11"/>
  <c r="O230" i="11"/>
  <c r="N230" i="11"/>
  <c r="O241" i="11"/>
  <c r="N241" i="11"/>
  <c r="M229" i="11"/>
  <c r="M231" i="11"/>
  <c r="M232" i="11"/>
  <c r="M234" i="11"/>
  <c r="M237" i="11"/>
  <c r="M236" i="11"/>
  <c r="M242" i="11"/>
  <c r="M235" i="11"/>
  <c r="M239" i="11"/>
  <c r="M243" i="11" l="1"/>
  <c r="O243" i="11"/>
  <c r="N243" i="11"/>
  <c r="O239" i="11"/>
  <c r="N239" i="11"/>
  <c r="O237" i="11"/>
  <c r="N237" i="11"/>
  <c r="O236" i="11"/>
  <c r="N236" i="11"/>
  <c r="N232" i="11"/>
  <c r="O232" i="11"/>
  <c r="O235" i="11"/>
  <c r="N235" i="11"/>
  <c r="O231" i="11"/>
  <c r="N231" i="11"/>
  <c r="O242" i="11"/>
  <c r="N242" i="11"/>
  <c r="O234" i="11"/>
  <c r="N234" i="11"/>
  <c r="O229" i="11"/>
  <c r="N229" i="11"/>
  <c r="AO228" i="11"/>
  <c r="J239" i="11"/>
  <c r="J241" i="11"/>
  <c r="J240" i="11"/>
  <c r="J238" i="11"/>
  <c r="K241" i="11" l="1"/>
  <c r="L241" i="11"/>
  <c r="L239" i="11"/>
  <c r="K239" i="11"/>
  <c r="L238" i="11"/>
  <c r="K238" i="11"/>
  <c r="L240" i="11"/>
  <c r="K240" i="11"/>
  <c r="E78" i="11"/>
  <c r="AG228" i="11"/>
  <c r="AG240" i="11" s="1"/>
  <c r="J232" i="11"/>
  <c r="J230" i="11"/>
  <c r="J233" i="11"/>
  <c r="J229" i="11"/>
  <c r="J234" i="11"/>
  <c r="J237" i="11"/>
  <c r="J228" i="11"/>
  <c r="J236" i="11"/>
  <c r="J231" i="11"/>
  <c r="J235" i="11"/>
  <c r="J242" i="11"/>
  <c r="J243" i="11" l="1"/>
  <c r="L231" i="11"/>
  <c r="K231" i="11"/>
  <c r="L242" i="11"/>
  <c r="K242" i="11"/>
  <c r="L237" i="11"/>
  <c r="K237" i="11"/>
  <c r="L234" i="11"/>
  <c r="K234" i="11"/>
  <c r="K235" i="11"/>
  <c r="L235" i="11"/>
  <c r="K229" i="11"/>
  <c r="L229" i="11"/>
  <c r="L236" i="11"/>
  <c r="K236" i="11"/>
  <c r="L233" i="11"/>
  <c r="K233" i="11"/>
  <c r="L232" i="11"/>
  <c r="K232" i="11"/>
  <c r="L228" i="11"/>
  <c r="K228" i="11"/>
  <c r="L230" i="11"/>
  <c r="K230" i="11"/>
  <c r="AN228" i="11"/>
  <c r="AG229" i="11"/>
  <c r="AG232" i="11"/>
  <c r="AG237" i="11"/>
  <c r="AG236" i="11"/>
  <c r="AG238" i="11"/>
  <c r="AG241" i="11"/>
  <c r="AG230" i="11"/>
  <c r="AG242" i="11"/>
  <c r="AG235" i="11"/>
  <c r="AG234" i="11"/>
  <c r="AG239" i="11"/>
  <c r="AG233" i="11"/>
  <c r="AG231" i="11"/>
  <c r="A154" i="18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L243" i="11" l="1"/>
  <c r="K243" i="11"/>
  <c r="D78" i="11"/>
  <c r="AF228" i="11"/>
  <c r="AD228" i="11"/>
  <c r="AE228" i="11"/>
  <c r="A154" i="17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E241" i="11" l="1"/>
  <c r="AE232" i="11"/>
  <c r="AE234" i="11"/>
  <c r="AE229" i="11"/>
  <c r="AE235" i="11"/>
  <c r="AE240" i="11"/>
  <c r="AE242" i="11"/>
  <c r="AE237" i="11"/>
  <c r="AE231" i="11"/>
  <c r="AE236" i="11"/>
  <c r="AE238" i="11"/>
  <c r="AE239" i="11"/>
  <c r="AE230" i="11"/>
  <c r="AE233" i="11"/>
  <c r="AD241" i="11"/>
  <c r="AD235" i="11"/>
  <c r="AD237" i="11"/>
  <c r="AD238" i="11"/>
  <c r="AD234" i="11"/>
  <c r="AD242" i="11"/>
  <c r="AD240" i="11"/>
  <c r="AD239" i="11"/>
  <c r="AD231" i="11"/>
  <c r="AD230" i="11"/>
  <c r="AD232" i="11"/>
  <c r="AD229" i="11"/>
  <c r="AD233" i="11"/>
  <c r="AD236" i="11"/>
  <c r="A154" i="13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54" i="8" l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54" i="3" l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K153" i="3"/>
  <c r="AJ153" i="3"/>
  <c r="AI153" i="3"/>
  <c r="AH153" i="3"/>
  <c r="AF153" i="2" l="1"/>
  <c r="AF164" i="2" s="1"/>
  <c r="AF154" i="3"/>
  <c r="AF163" i="3" s="1"/>
  <c r="AG154" i="3"/>
  <c r="AG161" i="3" s="1"/>
  <c r="AD154" i="3"/>
  <c r="AD168" i="3" s="1"/>
  <c r="AE154" i="3"/>
  <c r="AE168" i="3" s="1"/>
  <c r="AG153" i="2"/>
  <c r="AG157" i="2" s="1"/>
  <c r="AE153" i="2"/>
  <c r="AE167" i="2" s="1"/>
  <c r="AD153" i="2"/>
  <c r="AD167" i="2" s="1"/>
  <c r="AB154" i="3"/>
  <c r="AB163" i="3" s="1"/>
  <c r="AC154" i="3"/>
  <c r="AF155" i="3" l="1"/>
  <c r="AF156" i="3"/>
  <c r="AF159" i="3"/>
  <c r="AD156" i="3"/>
  <c r="AE156" i="3"/>
  <c r="AE157" i="3"/>
  <c r="AF158" i="3"/>
  <c r="AE166" i="3"/>
  <c r="AE165" i="3"/>
  <c r="AF161" i="3"/>
  <c r="AF162" i="2"/>
  <c r="AF159" i="2"/>
  <c r="AF157" i="2"/>
  <c r="AF163" i="2"/>
  <c r="AF165" i="2"/>
  <c r="AF161" i="2"/>
  <c r="AF154" i="2"/>
  <c r="AF155" i="2"/>
  <c r="AF158" i="2"/>
  <c r="AF167" i="2"/>
  <c r="AF166" i="2"/>
  <c r="AF156" i="2"/>
  <c r="AF160" i="2"/>
  <c r="AE158" i="2"/>
  <c r="AE159" i="2"/>
  <c r="AD158" i="2"/>
  <c r="AE160" i="2"/>
  <c r="AE163" i="3"/>
  <c r="AD166" i="2"/>
  <c r="AE161" i="2"/>
  <c r="AE154" i="2"/>
  <c r="AE155" i="2"/>
  <c r="AE163" i="2"/>
  <c r="AE164" i="3"/>
  <c r="AE162" i="3"/>
  <c r="AD166" i="3"/>
  <c r="AE156" i="2"/>
  <c r="AE164" i="2"/>
  <c r="AE162" i="2"/>
  <c r="AF168" i="3"/>
  <c r="AE160" i="3"/>
  <c r="AF162" i="3"/>
  <c r="AE159" i="3"/>
  <c r="AF160" i="3"/>
  <c r="AE167" i="3"/>
  <c r="AE158" i="3"/>
  <c r="AE157" i="2"/>
  <c r="AE165" i="2"/>
  <c r="AD158" i="3"/>
  <c r="AD160" i="3"/>
  <c r="AD165" i="3"/>
  <c r="AD155" i="3"/>
  <c r="AD163" i="3"/>
  <c r="AD162" i="3"/>
  <c r="AD164" i="3"/>
  <c r="AF167" i="3"/>
  <c r="AF165" i="3"/>
  <c r="AD159" i="3"/>
  <c r="AD161" i="3"/>
  <c r="AF164" i="3"/>
  <c r="AD167" i="3"/>
  <c r="AD157" i="3"/>
  <c r="AF157" i="3"/>
  <c r="AF166" i="3"/>
  <c r="AG163" i="3"/>
  <c r="AG155" i="3"/>
  <c r="AG156" i="3"/>
  <c r="AG164" i="3"/>
  <c r="AG162" i="3"/>
  <c r="AG165" i="3"/>
  <c r="AG158" i="3"/>
  <c r="AG166" i="3"/>
  <c r="AG167" i="3"/>
  <c r="AG160" i="3"/>
  <c r="AG168" i="3"/>
  <c r="AG157" i="3"/>
  <c r="AG159" i="3"/>
  <c r="AE155" i="3"/>
  <c r="AE161" i="3"/>
  <c r="AG158" i="2"/>
  <c r="AG160" i="2"/>
  <c r="AG162" i="2"/>
  <c r="AG161" i="2"/>
  <c r="AG166" i="2"/>
  <c r="AG164" i="2"/>
  <c r="AG159" i="2"/>
  <c r="AG155" i="2"/>
  <c r="AG167" i="2"/>
  <c r="AG154" i="2"/>
  <c r="AG165" i="2"/>
  <c r="AG156" i="2"/>
  <c r="AG163" i="2"/>
  <c r="AE166" i="2"/>
  <c r="AD161" i="2"/>
  <c r="AD154" i="2"/>
  <c r="AD162" i="2"/>
  <c r="AD160" i="2"/>
  <c r="AD155" i="2"/>
  <c r="AD163" i="2"/>
  <c r="AD156" i="2"/>
  <c r="AD164" i="2"/>
  <c r="AD157" i="2"/>
  <c r="AD165" i="2"/>
  <c r="AD159" i="2"/>
  <c r="AB160" i="3"/>
  <c r="AB165" i="3"/>
  <c r="AB167" i="3"/>
  <c r="AB156" i="3"/>
  <c r="AB158" i="3"/>
  <c r="AB159" i="3"/>
  <c r="AB168" i="3"/>
  <c r="AB161" i="3"/>
  <c r="AB162" i="3"/>
  <c r="AB164" i="3"/>
  <c r="AB157" i="3"/>
  <c r="AB166" i="3"/>
  <c r="AB155" i="3"/>
  <c r="P240" i="11"/>
  <c r="P241" i="11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R240" i="11" l="1"/>
  <c r="Q240" i="11"/>
  <c r="Q241" i="11"/>
  <c r="R241" i="11"/>
  <c r="P239" i="11"/>
  <c r="P231" i="11"/>
  <c r="P232" i="11"/>
  <c r="P230" i="11"/>
  <c r="P238" i="11"/>
  <c r="P242" i="11"/>
  <c r="P236" i="11"/>
  <c r="P234" i="11"/>
  <c r="P229" i="11"/>
  <c r="P237" i="11"/>
  <c r="P233" i="11"/>
  <c r="P228" i="11"/>
  <c r="P235" i="11"/>
  <c r="P243" i="11" l="1"/>
  <c r="R228" i="11"/>
  <c r="Q228" i="11"/>
  <c r="R237" i="11"/>
  <c r="Q237" i="11"/>
  <c r="R233" i="11"/>
  <c r="Q233" i="11"/>
  <c r="R234" i="11"/>
  <c r="Q234" i="11"/>
  <c r="R231" i="11"/>
  <c r="Q231" i="11"/>
  <c r="R242" i="11"/>
  <c r="Q242" i="11"/>
  <c r="Q235" i="11"/>
  <c r="R235" i="11"/>
  <c r="R238" i="11"/>
  <c r="Q238" i="11"/>
  <c r="Q229" i="11"/>
  <c r="R229" i="11"/>
  <c r="R230" i="11"/>
  <c r="Q230" i="11"/>
  <c r="R239" i="11"/>
  <c r="Q239" i="11"/>
  <c r="R236" i="11"/>
  <c r="Q236" i="11"/>
  <c r="R232" i="11"/>
  <c r="Q232" i="11"/>
  <c r="AP228" i="11"/>
  <c r="A154" i="2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K152" i="2"/>
  <c r="AJ152" i="2"/>
  <c r="AI152" i="2"/>
  <c r="AH152" i="2"/>
  <c r="AJ151" i="2"/>
  <c r="AH151" i="2"/>
  <c r="AF151" i="2"/>
  <c r="AD151" i="2"/>
  <c r="AB151" i="2"/>
  <c r="R243" i="11" l="1"/>
  <c r="Q243" i="11"/>
  <c r="F78" i="11"/>
  <c r="AJ154" i="3"/>
  <c r="AJ164" i="3" s="1"/>
  <c r="AK154" i="3"/>
  <c r="AI153" i="2"/>
  <c r="AI166" i="2" s="1"/>
  <c r="AH153" i="2"/>
  <c r="AH167" i="2" s="1"/>
  <c r="AI154" i="3"/>
  <c r="AH154" i="3"/>
  <c r="S241" i="11"/>
  <c r="S233" i="11"/>
  <c r="S240" i="11"/>
  <c r="U240" i="11" l="1"/>
  <c r="T240" i="11"/>
  <c r="U233" i="11"/>
  <c r="T233" i="11"/>
  <c r="U241" i="11"/>
  <c r="T241" i="11"/>
  <c r="AJ156" i="3"/>
  <c r="AJ160" i="3"/>
  <c r="AJ165" i="3"/>
  <c r="AJ167" i="3"/>
  <c r="AJ157" i="3"/>
  <c r="AJ168" i="3"/>
  <c r="AH228" i="11"/>
  <c r="AJ159" i="3"/>
  <c r="AJ166" i="3"/>
  <c r="AJ163" i="3"/>
  <c r="AJ162" i="3"/>
  <c r="AI228" i="11"/>
  <c r="AJ155" i="3"/>
  <c r="AJ158" i="3"/>
  <c r="AJ161" i="3"/>
  <c r="AK168" i="3"/>
  <c r="AK156" i="3"/>
  <c r="AK161" i="3"/>
  <c r="AK155" i="3"/>
  <c r="AK162" i="3"/>
  <c r="AK164" i="3"/>
  <c r="AK163" i="3"/>
  <c r="AK165" i="3"/>
  <c r="AK166" i="3"/>
  <c r="AK158" i="3"/>
  <c r="AK160" i="3"/>
  <c r="AK167" i="3"/>
  <c r="AK157" i="3"/>
  <c r="AK159" i="3"/>
  <c r="AH165" i="2"/>
  <c r="AH154" i="2"/>
  <c r="AH166" i="2"/>
  <c r="AH164" i="2"/>
  <c r="AH161" i="2"/>
  <c r="AH159" i="2"/>
  <c r="AH162" i="2"/>
  <c r="AH156" i="2"/>
  <c r="AH157" i="2"/>
  <c r="AH160" i="2"/>
  <c r="AH158" i="2"/>
  <c r="AH163" i="2"/>
  <c r="AH155" i="2"/>
  <c r="AI159" i="2"/>
  <c r="AI161" i="2"/>
  <c r="AI163" i="2"/>
  <c r="AI167" i="2"/>
  <c r="AI157" i="2"/>
  <c r="AI165" i="2"/>
  <c r="AI154" i="2"/>
  <c r="AI156" i="2"/>
  <c r="AI160" i="2"/>
  <c r="AI164" i="2"/>
  <c r="AI155" i="2"/>
  <c r="AI158" i="2"/>
  <c r="AI162" i="2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S238" i="11"/>
  <c r="S231" i="11"/>
  <c r="S235" i="11"/>
  <c r="S232" i="11"/>
  <c r="S228" i="11"/>
  <c r="S230" i="11"/>
  <c r="S237" i="11"/>
  <c r="S234" i="11"/>
  <c r="S236" i="11"/>
  <c r="S229" i="11"/>
  <c r="S242" i="11"/>
  <c r="S239" i="11"/>
  <c r="S243" i="11" l="1"/>
  <c r="U242" i="11"/>
  <c r="T242" i="11"/>
  <c r="U229" i="11"/>
  <c r="T229" i="11"/>
  <c r="U236" i="11"/>
  <c r="T236" i="11"/>
  <c r="U230" i="11"/>
  <c r="T230" i="11"/>
  <c r="U228" i="11"/>
  <c r="T228" i="11"/>
  <c r="T232" i="11"/>
  <c r="U232" i="11"/>
  <c r="U234" i="11"/>
  <c r="T234" i="11"/>
  <c r="U235" i="11"/>
  <c r="T235" i="11"/>
  <c r="U237" i="11"/>
  <c r="T237" i="11"/>
  <c r="U231" i="11"/>
  <c r="T231" i="11"/>
  <c r="T238" i="11"/>
  <c r="U238" i="11"/>
  <c r="U239" i="11"/>
  <c r="T239" i="11"/>
  <c r="AQ228" i="11"/>
  <c r="AI239" i="11"/>
  <c r="AI233" i="11"/>
  <c r="AI238" i="11"/>
  <c r="AI240" i="11"/>
  <c r="AI235" i="11"/>
  <c r="AI241" i="11"/>
  <c r="AI237" i="11"/>
  <c r="AI229" i="11"/>
  <c r="AI234" i="11"/>
  <c r="AI231" i="11"/>
  <c r="AI230" i="11"/>
  <c r="AI232" i="11"/>
  <c r="AI236" i="11"/>
  <c r="AI242" i="11"/>
  <c r="AH234" i="11"/>
  <c r="AH231" i="11"/>
  <c r="AH236" i="11"/>
  <c r="AH238" i="11"/>
  <c r="AH229" i="11"/>
  <c r="AH240" i="11"/>
  <c r="AH239" i="11"/>
  <c r="AH230" i="11"/>
  <c r="AH241" i="11"/>
  <c r="AH237" i="11"/>
  <c r="AH242" i="11"/>
  <c r="AH233" i="11"/>
  <c r="AH235" i="11"/>
  <c r="AH232" i="11"/>
  <c r="U243" i="11" l="1"/>
  <c r="T243" i="11"/>
  <c r="G78" i="11"/>
  <c r="AK228" i="11"/>
  <c r="AJ228" i="11"/>
  <c r="AK153" i="2"/>
  <c r="AJ153" i="2"/>
  <c r="AJ239" i="11" l="1"/>
  <c r="AJ240" i="11"/>
  <c r="AJ241" i="11"/>
  <c r="AJ234" i="11"/>
  <c r="AJ233" i="11"/>
  <c r="AJ229" i="11"/>
  <c r="AJ237" i="11"/>
  <c r="AJ230" i="11"/>
  <c r="AJ236" i="11"/>
  <c r="AJ242" i="11"/>
  <c r="AJ238" i="11"/>
  <c r="AJ232" i="11"/>
  <c r="AJ235" i="11"/>
  <c r="AJ231" i="11"/>
  <c r="AK242" i="11"/>
  <c r="AK239" i="11"/>
  <c r="AK234" i="11"/>
  <c r="AK240" i="11"/>
  <c r="AK233" i="11"/>
  <c r="AK241" i="11"/>
  <c r="AK229" i="11"/>
  <c r="AK231" i="11"/>
  <c r="AK232" i="11"/>
  <c r="AK235" i="11"/>
  <c r="AK230" i="11"/>
  <c r="AK238" i="11"/>
  <c r="AK237" i="11"/>
  <c r="AK236" i="11"/>
  <c r="AJ167" i="2"/>
  <c r="AJ165" i="2"/>
  <c r="AJ163" i="2"/>
  <c r="AJ161" i="2"/>
  <c r="AJ159" i="2"/>
  <c r="AJ157" i="2"/>
  <c r="AJ155" i="2"/>
  <c r="AJ166" i="2"/>
  <c r="AJ164" i="2"/>
  <c r="AJ162" i="2"/>
  <c r="AJ160" i="2"/>
  <c r="AJ158" i="2"/>
  <c r="AJ156" i="2"/>
  <c r="AJ154" i="2"/>
  <c r="AK159" i="2"/>
  <c r="AK155" i="2"/>
  <c r="AK161" i="2"/>
  <c r="AK166" i="2"/>
  <c r="AK164" i="2"/>
  <c r="AK162" i="2"/>
  <c r="AK160" i="2"/>
  <c r="AK158" i="2"/>
  <c r="AK156" i="2"/>
  <c r="AK154" i="2"/>
  <c r="AK157" i="2"/>
  <c r="AK167" i="2"/>
  <c r="AK165" i="2"/>
  <c r="AK163" i="2"/>
  <c r="J7" i="11" l="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 l="1"/>
  <c r="L13" i="11"/>
  <c r="K13" i="11"/>
  <c r="L10" i="11"/>
  <c r="K10" i="11"/>
  <c r="L14" i="11"/>
  <c r="K14" i="11"/>
  <c r="L9" i="11"/>
  <c r="K9" i="11"/>
  <c r="L8" i="11"/>
  <c r="K8" i="11"/>
  <c r="L19" i="11"/>
  <c r="K19" i="11"/>
  <c r="L7" i="11"/>
  <c r="K7" i="11"/>
  <c r="L15" i="11"/>
  <c r="K15" i="11"/>
  <c r="L21" i="11"/>
  <c r="K21" i="11"/>
  <c r="K18" i="11"/>
  <c r="L18" i="11"/>
  <c r="K12" i="11"/>
  <c r="L12" i="11"/>
  <c r="L20" i="11"/>
  <c r="K20" i="11"/>
  <c r="L17" i="11"/>
  <c r="K17" i="11"/>
  <c r="L11" i="11"/>
  <c r="K11" i="11"/>
  <c r="L16" i="11"/>
  <c r="K16" i="11"/>
  <c r="P18" i="11"/>
  <c r="P184" i="11"/>
  <c r="P19" i="11"/>
  <c r="P11" i="11"/>
  <c r="P20" i="11"/>
  <c r="L22" i="11" l="1"/>
  <c r="K22" i="11"/>
  <c r="R184" i="11"/>
  <c r="Q184" i="11"/>
  <c r="R20" i="11"/>
  <c r="Q20" i="11"/>
  <c r="R11" i="11"/>
  <c r="Q11" i="11"/>
  <c r="Q18" i="11"/>
  <c r="R18" i="11"/>
  <c r="R19" i="11"/>
  <c r="Q19" i="11"/>
  <c r="P8" i="11"/>
  <c r="P16" i="11"/>
  <c r="P21" i="11"/>
  <c r="P179" i="11"/>
  <c r="P17" i="11"/>
  <c r="P178" i="11"/>
  <c r="P15" i="11"/>
  <c r="P177" i="11"/>
  <c r="P183" i="11"/>
  <c r="P14" i="11"/>
  <c r="P176" i="11"/>
  <c r="P172" i="11"/>
  <c r="P13" i="11"/>
  <c r="P185" i="11"/>
  <c r="P173" i="11"/>
  <c r="P182" i="11"/>
  <c r="P180" i="11"/>
  <c r="P175" i="11"/>
  <c r="P181" i="11"/>
  <c r="P12" i="11"/>
  <c r="P9" i="11"/>
  <c r="P7" i="11"/>
  <c r="P10" i="11"/>
  <c r="P22" i="11" l="1"/>
  <c r="R16" i="11"/>
  <c r="Q16" i="11"/>
  <c r="R8" i="11"/>
  <c r="Q8" i="11"/>
  <c r="R172" i="11"/>
  <c r="Q172" i="11"/>
  <c r="R185" i="11"/>
  <c r="Q185" i="11"/>
  <c r="R14" i="11"/>
  <c r="Q14" i="11"/>
  <c r="R13" i="11"/>
  <c r="Q13" i="11"/>
  <c r="R183" i="11"/>
  <c r="Q183" i="11"/>
  <c r="R176" i="11"/>
  <c r="Q176" i="11"/>
  <c r="R177" i="11"/>
  <c r="Q177" i="11"/>
  <c r="R9" i="11"/>
  <c r="Q9" i="11"/>
  <c r="R15" i="11"/>
  <c r="Q15" i="11"/>
  <c r="Q12" i="11"/>
  <c r="R12" i="11"/>
  <c r="R178" i="11"/>
  <c r="Q178" i="11"/>
  <c r="Q175" i="11"/>
  <c r="R175" i="11"/>
  <c r="R180" i="11"/>
  <c r="Q180" i="11"/>
  <c r="R17" i="11"/>
  <c r="Q17" i="11"/>
  <c r="R10" i="11"/>
  <c r="Q10" i="11"/>
  <c r="Q181" i="11"/>
  <c r="R181" i="11"/>
  <c r="R182" i="11"/>
  <c r="Q182" i="11"/>
  <c r="R179" i="11"/>
  <c r="Q179" i="11"/>
  <c r="R7" i="11"/>
  <c r="Q7" i="11"/>
  <c r="R173" i="11"/>
  <c r="Q173" i="11"/>
  <c r="R21" i="11"/>
  <c r="Q21" i="11"/>
  <c r="P171" i="11"/>
  <c r="P186" i="11" s="1"/>
  <c r="P174" i="11"/>
  <c r="R186" i="11" l="1"/>
  <c r="Q186" i="11"/>
  <c r="R22" i="11"/>
  <c r="Q22" i="11"/>
  <c r="R174" i="11"/>
  <c r="Q174" i="11"/>
  <c r="R171" i="11"/>
  <c r="Q171" i="11"/>
  <c r="F77" i="11"/>
  <c r="AP171" i="11"/>
  <c r="S183" i="11"/>
  <c r="S20" i="11"/>
  <c r="S173" i="11"/>
  <c r="S184" i="11"/>
  <c r="U20" i="11" l="1"/>
  <c r="T20" i="11"/>
  <c r="T184" i="11"/>
  <c r="U184" i="11"/>
  <c r="U183" i="11"/>
  <c r="T183" i="11"/>
  <c r="U173" i="11"/>
  <c r="T173" i="11"/>
  <c r="F80" i="11"/>
  <c r="F81" i="11"/>
  <c r="S172" i="11"/>
  <c r="S11" i="11"/>
  <c r="S16" i="11"/>
  <c r="S14" i="11"/>
  <c r="S8" i="11"/>
  <c r="S182" i="11"/>
  <c r="S176" i="11"/>
  <c r="S181" i="11"/>
  <c r="S17" i="11"/>
  <c r="S19" i="11"/>
  <c r="S18" i="11"/>
  <c r="S10" i="11"/>
  <c r="S7" i="11"/>
  <c r="S174" i="11"/>
  <c r="S15" i="11"/>
  <c r="S177" i="11"/>
  <c r="S175" i="11"/>
  <c r="S12" i="11"/>
  <c r="S9" i="11"/>
  <c r="S171" i="11"/>
  <c r="S180" i="11"/>
  <c r="S13" i="11"/>
  <c r="S179" i="11"/>
  <c r="S178" i="11"/>
  <c r="S185" i="11"/>
  <c r="S186" i="11" l="1"/>
  <c r="U17" i="11"/>
  <c r="T17" i="11"/>
  <c r="U181" i="11"/>
  <c r="T181" i="11"/>
  <c r="U176" i="11"/>
  <c r="T176" i="11"/>
  <c r="U8" i="11"/>
  <c r="T8" i="11"/>
  <c r="U14" i="11"/>
  <c r="T14" i="11"/>
  <c r="T15" i="11"/>
  <c r="U15" i="11"/>
  <c r="U16" i="11"/>
  <c r="T16" i="11"/>
  <c r="T9" i="11"/>
  <c r="U9" i="11"/>
  <c r="U11" i="11"/>
  <c r="T11" i="11"/>
  <c r="U180" i="11"/>
  <c r="T180" i="11"/>
  <c r="U177" i="11"/>
  <c r="T177" i="11"/>
  <c r="U7" i="11"/>
  <c r="T7" i="11"/>
  <c r="T172" i="11"/>
  <c r="U172" i="11"/>
  <c r="U12" i="11"/>
  <c r="T12" i="11"/>
  <c r="U175" i="11"/>
  <c r="T175" i="11"/>
  <c r="T178" i="11"/>
  <c r="U178" i="11"/>
  <c r="U10" i="11"/>
  <c r="T10" i="11"/>
  <c r="U171" i="11"/>
  <c r="T171" i="11"/>
  <c r="U174" i="11"/>
  <c r="T174" i="11"/>
  <c r="U179" i="11"/>
  <c r="T179" i="11"/>
  <c r="U18" i="11"/>
  <c r="T18" i="11"/>
  <c r="U182" i="11"/>
  <c r="T182" i="11"/>
  <c r="U185" i="11"/>
  <c r="T185" i="11"/>
  <c r="U13" i="11"/>
  <c r="T13" i="11"/>
  <c r="U19" i="11"/>
  <c r="T19" i="11"/>
  <c r="G77" i="11"/>
  <c r="AQ171" i="11"/>
  <c r="S21" i="11"/>
  <c r="S22" i="11" s="1"/>
  <c r="T22" i="11" l="1"/>
  <c r="U22" i="11"/>
  <c r="U186" i="11"/>
  <c r="T186" i="11"/>
  <c r="T21" i="11"/>
  <c r="U21" i="11"/>
  <c r="G80" i="11"/>
  <c r="G81" i="11"/>
  <c r="J184" i="11"/>
  <c r="J183" i="11"/>
  <c r="L184" i="11" l="1"/>
  <c r="K184" i="11"/>
  <c r="L183" i="11"/>
  <c r="K183" i="11"/>
  <c r="J171" i="11"/>
  <c r="J181" i="11"/>
  <c r="J178" i="11"/>
  <c r="J172" i="11"/>
  <c r="J182" i="11"/>
  <c r="J179" i="11"/>
  <c r="J176" i="11"/>
  <c r="J173" i="11"/>
  <c r="J180" i="11"/>
  <c r="J174" i="11"/>
  <c r="J175" i="11"/>
  <c r="J185" i="11"/>
  <c r="J177" i="11"/>
  <c r="J186" i="11" l="1"/>
  <c r="L172" i="11"/>
  <c r="K172" i="11"/>
  <c r="L177" i="11"/>
  <c r="K177" i="11"/>
  <c r="L182" i="11"/>
  <c r="K182" i="11"/>
  <c r="K175" i="11"/>
  <c r="L175" i="11"/>
  <c r="L178" i="11"/>
  <c r="K178" i="11"/>
  <c r="L174" i="11"/>
  <c r="K174" i="11"/>
  <c r="K181" i="11"/>
  <c r="L181" i="11"/>
  <c r="L180" i="11"/>
  <c r="K180" i="11"/>
  <c r="L179" i="11"/>
  <c r="K179" i="11"/>
  <c r="L185" i="11"/>
  <c r="K185" i="11"/>
  <c r="L173" i="11"/>
  <c r="K173" i="11"/>
  <c r="L171" i="11"/>
  <c r="K171" i="11"/>
  <c r="L176" i="11"/>
  <c r="K176" i="11"/>
  <c r="D77" i="11"/>
  <c r="AN171" i="11"/>
  <c r="M184" i="11"/>
  <c r="M181" i="11"/>
  <c r="M183" i="11"/>
  <c r="M175" i="11"/>
  <c r="K186" i="11" l="1"/>
  <c r="L186" i="11"/>
  <c r="O181" i="11"/>
  <c r="N181" i="11"/>
  <c r="O175" i="11"/>
  <c r="N175" i="11"/>
  <c r="O183" i="11"/>
  <c r="N183" i="11"/>
  <c r="N184" i="11"/>
  <c r="O184" i="11"/>
  <c r="D80" i="11"/>
  <c r="M172" i="11"/>
  <c r="M20" i="11"/>
  <c r="M180" i="11"/>
  <c r="M174" i="11"/>
  <c r="M19" i="11"/>
  <c r="M179" i="11"/>
  <c r="M9" i="11"/>
  <c r="M173" i="11"/>
  <c r="M185" i="11"/>
  <c r="M178" i="11"/>
  <c r="M176" i="11"/>
  <c r="M12" i="11"/>
  <c r="M18" i="11"/>
  <c r="M171" i="11"/>
  <c r="M182" i="11"/>
  <c r="M177" i="11"/>
  <c r="M186" i="11" l="1"/>
  <c r="O173" i="11"/>
  <c r="N173" i="11"/>
  <c r="O185" i="11"/>
  <c r="N185" i="11"/>
  <c r="O174" i="11"/>
  <c r="N174" i="11"/>
  <c r="O182" i="11"/>
  <c r="N182" i="11"/>
  <c r="O179" i="11"/>
  <c r="N179" i="11"/>
  <c r="O20" i="11"/>
  <c r="N20" i="11"/>
  <c r="N9" i="11"/>
  <c r="O9" i="11"/>
  <c r="O19" i="11"/>
  <c r="N19" i="11"/>
  <c r="O171" i="11"/>
  <c r="N171" i="11"/>
  <c r="N172" i="11"/>
  <c r="O172" i="11"/>
  <c r="O180" i="11"/>
  <c r="N180" i="11"/>
  <c r="O18" i="11"/>
  <c r="N18" i="11"/>
  <c r="O12" i="11"/>
  <c r="N12" i="11"/>
  <c r="N178" i="11"/>
  <c r="O178" i="11"/>
  <c r="O177" i="11"/>
  <c r="N177" i="11"/>
  <c r="O176" i="11"/>
  <c r="N176" i="11"/>
  <c r="E77" i="11"/>
  <c r="AO171" i="11"/>
  <c r="M21" i="11"/>
  <c r="M13" i="11"/>
  <c r="M14" i="11"/>
  <c r="M7" i="11"/>
  <c r="M16" i="11"/>
  <c r="M17" i="11"/>
  <c r="M11" i="11"/>
  <c r="M10" i="11"/>
  <c r="M15" i="11"/>
  <c r="M8" i="11"/>
  <c r="N186" i="11" l="1"/>
  <c r="O186" i="11"/>
  <c r="M22" i="11"/>
  <c r="N21" i="11"/>
  <c r="O21" i="11"/>
  <c r="O11" i="11"/>
  <c r="N11" i="11"/>
  <c r="O10" i="11"/>
  <c r="N10" i="11"/>
  <c r="N15" i="11"/>
  <c r="O15" i="11"/>
  <c r="O7" i="11"/>
  <c r="N7" i="11"/>
  <c r="O17" i="11"/>
  <c r="N17" i="11"/>
  <c r="O14" i="11"/>
  <c r="N14" i="11"/>
  <c r="O8" i="11"/>
  <c r="N8" i="11"/>
  <c r="O16" i="11"/>
  <c r="N16" i="11"/>
  <c r="O13" i="11"/>
  <c r="N13" i="11"/>
  <c r="E80" i="11"/>
  <c r="AJ169" i="11"/>
  <c r="AK170" i="11"/>
  <c r="AJ170" i="11"/>
  <c r="AK6" i="11"/>
  <c r="AJ6" i="11"/>
  <c r="AJ5" i="11"/>
  <c r="AK6" i="19"/>
  <c r="AJ6" i="19"/>
  <c r="AJ5" i="19"/>
  <c r="AK6" i="18"/>
  <c r="AJ6" i="18"/>
  <c r="AJ5" i="18"/>
  <c r="O22" i="11" l="1"/>
  <c r="N22" i="11"/>
  <c r="AJ5" i="17"/>
  <c r="AK6" i="17"/>
  <c r="AJ6" i="17"/>
  <c r="AK6" i="3"/>
  <c r="AJ6" i="3"/>
  <c r="AJ5" i="3"/>
  <c r="AK99" i="3"/>
  <c r="AJ99" i="3"/>
  <c r="AK6" i="8"/>
  <c r="AJ6" i="8"/>
  <c r="AK6" i="13"/>
  <c r="AJ6" i="13"/>
  <c r="AJ5" i="13"/>
  <c r="AK7" i="17" l="1"/>
  <c r="AK15" i="17" s="1"/>
  <c r="AK18" i="17" l="1"/>
  <c r="AJ7" i="17"/>
  <c r="AJ9" i="17" s="1"/>
  <c r="AK17" i="17"/>
  <c r="AK14" i="17"/>
  <c r="AK10" i="17"/>
  <c r="AK13" i="17"/>
  <c r="AK9" i="17"/>
  <c r="AK20" i="17"/>
  <c r="AK8" i="17"/>
  <c r="AK7" i="19"/>
  <c r="AJ7" i="19"/>
  <c r="AK11" i="17"/>
  <c r="AK16" i="17"/>
  <c r="AK21" i="17"/>
  <c r="AK12" i="17"/>
  <c r="AK19" i="17"/>
  <c r="AJ12" i="17" l="1"/>
  <c r="AJ8" i="17"/>
  <c r="AJ10" i="17"/>
  <c r="AJ15" i="17"/>
  <c r="AJ16" i="17"/>
  <c r="AJ13" i="17"/>
  <c r="AJ21" i="17"/>
  <c r="AJ11" i="17"/>
  <c r="AJ19" i="17"/>
  <c r="AJ17" i="17"/>
  <c r="AJ18" i="17"/>
  <c r="AJ14" i="17"/>
  <c r="AJ18" i="19"/>
  <c r="AJ10" i="19"/>
  <c r="AJ21" i="19"/>
  <c r="AJ15" i="19"/>
  <c r="AJ17" i="19"/>
  <c r="AJ11" i="19"/>
  <c r="AJ13" i="19"/>
  <c r="AJ8" i="19"/>
  <c r="AJ9" i="19"/>
  <c r="AJ20" i="19"/>
  <c r="AJ12" i="19"/>
  <c r="AJ19" i="19"/>
  <c r="AJ16" i="19"/>
  <c r="AJ14" i="19"/>
  <c r="AK14" i="19"/>
  <c r="AK10" i="19"/>
  <c r="AK21" i="19"/>
  <c r="AK11" i="19"/>
  <c r="AK15" i="19"/>
  <c r="AK8" i="19"/>
  <c r="AK9" i="19"/>
  <c r="AK19" i="19"/>
  <c r="AK12" i="19"/>
  <c r="AK13" i="19"/>
  <c r="AK16" i="19"/>
  <c r="AK17" i="19"/>
  <c r="AK20" i="19"/>
  <c r="AK18" i="19"/>
  <c r="AJ20" i="17"/>
  <c r="AJ5" i="8" l="1"/>
  <c r="AK7" i="8" l="1"/>
  <c r="AK8" i="8" s="1"/>
  <c r="AJ7" i="8"/>
  <c r="AJ18" i="8" s="1"/>
  <c r="AK17" i="8" l="1"/>
  <c r="AK13" i="8"/>
  <c r="AK21" i="8"/>
  <c r="AK16" i="8"/>
  <c r="AK10" i="8"/>
  <c r="AK11" i="8"/>
  <c r="AK12" i="8"/>
  <c r="AK14" i="8"/>
  <c r="AK19" i="8"/>
  <c r="AK18" i="8"/>
  <c r="AK20" i="8"/>
  <c r="AK9" i="8"/>
  <c r="AK15" i="8"/>
  <c r="AJ21" i="8"/>
  <c r="AJ8" i="8"/>
  <c r="AJ15" i="8"/>
  <c r="AJ20" i="8"/>
  <c r="AJ17" i="8"/>
  <c r="AJ9" i="8"/>
  <c r="AJ12" i="8"/>
  <c r="AJ11" i="8"/>
  <c r="AJ13" i="8"/>
  <c r="AJ10" i="8"/>
  <c r="AJ19" i="8"/>
  <c r="AJ14" i="8"/>
  <c r="AJ16" i="8"/>
  <c r="AK99" i="2" l="1"/>
  <c r="AJ99" i="2"/>
  <c r="AJ98" i="2"/>
  <c r="AK6" i="2"/>
  <c r="AJ6" i="2"/>
  <c r="AJ5" i="2"/>
  <c r="AJ100" i="3" l="1"/>
  <c r="AJ101" i="3" s="1"/>
  <c r="AK100" i="3"/>
  <c r="AK101" i="3" s="1"/>
  <c r="AJ7" i="3" l="1"/>
  <c r="AJ15" i="3" s="1"/>
  <c r="AK7" i="3"/>
  <c r="AK20" i="3" s="1"/>
  <c r="AB5" i="2"/>
  <c r="AD5" i="2"/>
  <c r="AF5" i="2"/>
  <c r="AH5" i="2"/>
  <c r="AH6" i="2"/>
  <c r="AI6" i="2"/>
  <c r="AK19" i="3" l="1"/>
  <c r="AK11" i="3"/>
  <c r="AK8" i="3"/>
  <c r="AK17" i="3"/>
  <c r="AK16" i="3"/>
  <c r="AK9" i="3"/>
  <c r="AK14" i="3"/>
  <c r="AK10" i="3"/>
  <c r="AK12" i="3"/>
  <c r="AJ12" i="3"/>
  <c r="AJ19" i="3"/>
  <c r="AJ8" i="3"/>
  <c r="AJ14" i="3"/>
  <c r="AJ20" i="3"/>
  <c r="AJ21" i="3"/>
  <c r="AJ17" i="3"/>
  <c r="AJ10" i="3"/>
  <c r="AJ16" i="3"/>
  <c r="AJ18" i="3"/>
  <c r="AJ13" i="3"/>
  <c r="AJ9" i="3"/>
  <c r="AJ11" i="3"/>
  <c r="AK21" i="3"/>
  <c r="AK13" i="3"/>
  <c r="AK18" i="3"/>
  <c r="AK15" i="3"/>
  <c r="M128" i="11"/>
  <c r="J128" i="11"/>
  <c r="M126" i="11"/>
  <c r="M124" i="11"/>
  <c r="J124" i="11"/>
  <c r="M122" i="11"/>
  <c r="M120" i="11"/>
  <c r="M118" i="11"/>
  <c r="M116" i="11"/>
  <c r="J116" i="11"/>
  <c r="M127" i="11"/>
  <c r="M125" i="11"/>
  <c r="M123" i="11"/>
  <c r="M121" i="11"/>
  <c r="M119" i="11"/>
  <c r="M117" i="11"/>
  <c r="M115" i="11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I6" i="19"/>
  <c r="AH6" i="19"/>
  <c r="AG6" i="19"/>
  <c r="AF6" i="19"/>
  <c r="AE6" i="19"/>
  <c r="AD6" i="19"/>
  <c r="AC6" i="19"/>
  <c r="AB6" i="19"/>
  <c r="AH5" i="19"/>
  <c r="AF5" i="19"/>
  <c r="AD5" i="19"/>
  <c r="AB5" i="19"/>
  <c r="A101" i="18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I6" i="18"/>
  <c r="AH6" i="18"/>
  <c r="AG6" i="18"/>
  <c r="AF6" i="18"/>
  <c r="AE6" i="18"/>
  <c r="AD6" i="18"/>
  <c r="AC6" i="18"/>
  <c r="AB6" i="18"/>
  <c r="AH5" i="18"/>
  <c r="AF5" i="18"/>
  <c r="AD5" i="18"/>
  <c r="AB5" i="18"/>
  <c r="A172" i="1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I170" i="11"/>
  <c r="AH170" i="11"/>
  <c r="AG170" i="11"/>
  <c r="AF170" i="11"/>
  <c r="AE170" i="11"/>
  <c r="AD170" i="11"/>
  <c r="AC170" i="11"/>
  <c r="AB170" i="11"/>
  <c r="AH169" i="11"/>
  <c r="AF169" i="11"/>
  <c r="AD169" i="11"/>
  <c r="AB169" i="11"/>
  <c r="M129" i="11" l="1"/>
  <c r="O120" i="11"/>
  <c r="N120" i="11"/>
  <c r="L124" i="11"/>
  <c r="K124" i="11"/>
  <c r="L116" i="11"/>
  <c r="K116" i="11"/>
  <c r="O119" i="11"/>
  <c r="N119" i="11"/>
  <c r="O126" i="11"/>
  <c r="N126" i="11"/>
  <c r="O122" i="11"/>
  <c r="N122" i="11"/>
  <c r="N121" i="11"/>
  <c r="O121" i="11"/>
  <c r="L128" i="11"/>
  <c r="K128" i="11"/>
  <c r="N118" i="11"/>
  <c r="O118" i="11"/>
  <c r="N123" i="11"/>
  <c r="O123" i="11"/>
  <c r="O128" i="11"/>
  <c r="N128" i="11"/>
  <c r="O116" i="11"/>
  <c r="N116" i="11"/>
  <c r="N117" i="11"/>
  <c r="O117" i="11"/>
  <c r="N125" i="11"/>
  <c r="O125" i="11"/>
  <c r="N115" i="11"/>
  <c r="O115" i="11"/>
  <c r="O124" i="11"/>
  <c r="N124" i="11"/>
  <c r="O127" i="11"/>
  <c r="N127" i="11"/>
  <c r="AO114" i="11"/>
  <c r="AE7" i="18"/>
  <c r="AK100" i="2"/>
  <c r="AJ100" i="2"/>
  <c r="AJ7" i="2"/>
  <c r="AK7" i="2"/>
  <c r="J120" i="11"/>
  <c r="J117" i="11"/>
  <c r="J121" i="11"/>
  <c r="J125" i="11"/>
  <c r="J118" i="11"/>
  <c r="J126" i="11"/>
  <c r="J115" i="11"/>
  <c r="J129" i="11" s="1"/>
  <c r="J123" i="11"/>
  <c r="J122" i="11"/>
  <c r="J119" i="11"/>
  <c r="J127" i="11"/>
  <c r="AG7" i="18"/>
  <c r="L129" i="11" l="1"/>
  <c r="K129" i="11"/>
  <c r="N129" i="11"/>
  <c r="O129" i="11"/>
  <c r="L119" i="11"/>
  <c r="K119" i="11"/>
  <c r="K120" i="11"/>
  <c r="L120" i="11"/>
  <c r="L122" i="11"/>
  <c r="K122" i="11"/>
  <c r="L115" i="11"/>
  <c r="K115" i="11"/>
  <c r="K126" i="11"/>
  <c r="L126" i="11"/>
  <c r="L117" i="11"/>
  <c r="K117" i="11"/>
  <c r="L127" i="11"/>
  <c r="K127" i="11"/>
  <c r="L123" i="11"/>
  <c r="K123" i="11"/>
  <c r="K118" i="11"/>
  <c r="L118" i="11"/>
  <c r="L125" i="11"/>
  <c r="K125" i="11"/>
  <c r="L121" i="11"/>
  <c r="K121" i="11"/>
  <c r="AF114" i="11"/>
  <c r="AG114" i="11"/>
  <c r="E76" i="11"/>
  <c r="AN114" i="11"/>
  <c r="AJ101" i="2"/>
  <c r="AK101" i="2"/>
  <c r="AG7" i="19"/>
  <c r="AG16" i="19" s="1"/>
  <c r="AF7" i="18"/>
  <c r="AF20" i="18" s="1"/>
  <c r="AD7" i="19"/>
  <c r="AD20" i="19" s="1"/>
  <c r="AE7" i="19"/>
  <c r="AE9" i="19" s="1"/>
  <c r="AB7" i="19"/>
  <c r="AB12" i="19" s="1"/>
  <c r="AD7" i="18"/>
  <c r="AD12" i="18" s="1"/>
  <c r="AF7" i="19"/>
  <c r="AF11" i="19" s="1"/>
  <c r="AC7" i="19"/>
  <c r="AK114" i="2"/>
  <c r="AK107" i="2"/>
  <c r="AK113" i="2"/>
  <c r="AK112" i="2"/>
  <c r="AK102" i="2"/>
  <c r="AK109" i="2"/>
  <c r="AK104" i="2"/>
  <c r="AK105" i="2"/>
  <c r="AK106" i="2"/>
  <c r="AK110" i="2"/>
  <c r="AK103" i="2"/>
  <c r="AK111" i="2"/>
  <c r="AK108" i="2"/>
  <c r="AJ113" i="2"/>
  <c r="AJ108" i="2"/>
  <c r="AJ102" i="2"/>
  <c r="AJ112" i="2"/>
  <c r="AJ103" i="2"/>
  <c r="AJ106" i="2"/>
  <c r="AJ107" i="2"/>
  <c r="AJ110" i="2"/>
  <c r="AJ105" i="2"/>
  <c r="AJ111" i="2"/>
  <c r="AJ114" i="2"/>
  <c r="AJ109" i="2"/>
  <c r="AJ104" i="2"/>
  <c r="AK8" i="2"/>
  <c r="AK15" i="2"/>
  <c r="AK9" i="2"/>
  <c r="AK13" i="2"/>
  <c r="AK17" i="2"/>
  <c r="AK21" i="2"/>
  <c r="AK11" i="2"/>
  <c r="AK10" i="2"/>
  <c r="AK14" i="2"/>
  <c r="AK18" i="2"/>
  <c r="AK19" i="2"/>
  <c r="AK12" i="2"/>
  <c r="AK16" i="2"/>
  <c r="AK20" i="2"/>
  <c r="AJ9" i="2"/>
  <c r="AJ13" i="2"/>
  <c r="AJ17" i="2"/>
  <c r="AJ21" i="2"/>
  <c r="AJ10" i="2"/>
  <c r="AJ14" i="2"/>
  <c r="AJ18" i="2"/>
  <c r="AJ15" i="2"/>
  <c r="AJ19" i="2"/>
  <c r="AJ11" i="2"/>
  <c r="AJ12" i="2"/>
  <c r="AJ16" i="2"/>
  <c r="AJ20" i="2"/>
  <c r="AJ8" i="2"/>
  <c r="AE15" i="18"/>
  <c r="AE18" i="18"/>
  <c r="AE10" i="18"/>
  <c r="AE21" i="18"/>
  <c r="AE13" i="18"/>
  <c r="AE16" i="18"/>
  <c r="AE8" i="18"/>
  <c r="AE14" i="18"/>
  <c r="AE19" i="18"/>
  <c r="AE11" i="18"/>
  <c r="AE17" i="18"/>
  <c r="AE9" i="18"/>
  <c r="AE20" i="18"/>
  <c r="AE12" i="18"/>
  <c r="AG21" i="18"/>
  <c r="AG13" i="18"/>
  <c r="AG16" i="18"/>
  <c r="AG8" i="18"/>
  <c r="AG19" i="18"/>
  <c r="AG11" i="18"/>
  <c r="AG20" i="18"/>
  <c r="AG14" i="18"/>
  <c r="AG17" i="18"/>
  <c r="AG9" i="18"/>
  <c r="AG15" i="18"/>
  <c r="AG12" i="18"/>
  <c r="AG18" i="18"/>
  <c r="AG10" i="18"/>
  <c r="A101" i="17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01" i="13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01" i="8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D8" i="19" l="1"/>
  <c r="AD16" i="19"/>
  <c r="AG123" i="11"/>
  <c r="AG125" i="11"/>
  <c r="AG126" i="11"/>
  <c r="AG118" i="11"/>
  <c r="AG115" i="11"/>
  <c r="AG121" i="11"/>
  <c r="AG127" i="11"/>
  <c r="AG124" i="11"/>
  <c r="AG116" i="11"/>
  <c r="AG128" i="11"/>
  <c r="AG122" i="11"/>
  <c r="AG119" i="11"/>
  <c r="AG117" i="11"/>
  <c r="AG120" i="11"/>
  <c r="D76" i="11"/>
  <c r="AD114" i="11"/>
  <c r="AE114" i="11"/>
  <c r="AF117" i="11"/>
  <c r="AF127" i="11"/>
  <c r="AF122" i="11"/>
  <c r="AF115" i="11"/>
  <c r="AF118" i="11"/>
  <c r="AF116" i="11"/>
  <c r="AF121" i="11"/>
  <c r="AF126" i="11"/>
  <c r="AF124" i="11"/>
  <c r="AF120" i="11"/>
  <c r="AF125" i="11"/>
  <c r="AF119" i="11"/>
  <c r="AF123" i="11"/>
  <c r="AF128" i="11"/>
  <c r="E81" i="11"/>
  <c r="AE18" i="19"/>
  <c r="AG9" i="19"/>
  <c r="AG17" i="19"/>
  <c r="AG13" i="19"/>
  <c r="AG10" i="19"/>
  <c r="AG21" i="19"/>
  <c r="AG14" i="19"/>
  <c r="AE16" i="19"/>
  <c r="AG11" i="19"/>
  <c r="AG12" i="19"/>
  <c r="AG19" i="19"/>
  <c r="AD13" i="19"/>
  <c r="AG20" i="19"/>
  <c r="AG8" i="19"/>
  <c r="AG18" i="19"/>
  <c r="AG15" i="19"/>
  <c r="AF14" i="18"/>
  <c r="AD16" i="18"/>
  <c r="AD15" i="18"/>
  <c r="AF13" i="18"/>
  <c r="AF17" i="18"/>
  <c r="AF21" i="18"/>
  <c r="AF8" i="18"/>
  <c r="AF15" i="18"/>
  <c r="AF9" i="18"/>
  <c r="AD13" i="18"/>
  <c r="AF16" i="18"/>
  <c r="AF12" i="18"/>
  <c r="AF10" i="18"/>
  <c r="AD20" i="18"/>
  <c r="AF19" i="18"/>
  <c r="AD8" i="18"/>
  <c r="AE12" i="19"/>
  <c r="AF19" i="19"/>
  <c r="AF15" i="19"/>
  <c r="AD21" i="18"/>
  <c r="AD11" i="18"/>
  <c r="AF9" i="19"/>
  <c r="AF8" i="19"/>
  <c r="AF10" i="19"/>
  <c r="AF17" i="19"/>
  <c r="AF13" i="19"/>
  <c r="AF12" i="19"/>
  <c r="AF20" i="19"/>
  <c r="AF14" i="19"/>
  <c r="AF21" i="19"/>
  <c r="AF18" i="19"/>
  <c r="AF16" i="19"/>
  <c r="AD17" i="19"/>
  <c r="AE20" i="19"/>
  <c r="AE21" i="19"/>
  <c r="AE13" i="19"/>
  <c r="AE17" i="19"/>
  <c r="AE8" i="19"/>
  <c r="AE14" i="19"/>
  <c r="AE10" i="19"/>
  <c r="AE11" i="19"/>
  <c r="AE15" i="19"/>
  <c r="AD21" i="19"/>
  <c r="AE19" i="19"/>
  <c r="AB15" i="19"/>
  <c r="AD14" i="19"/>
  <c r="AD10" i="19"/>
  <c r="AB11" i="19"/>
  <c r="AD11" i="19"/>
  <c r="AD18" i="19"/>
  <c r="AD19" i="19"/>
  <c r="AD15" i="19"/>
  <c r="AD9" i="19"/>
  <c r="AD12" i="19"/>
  <c r="AB20" i="19"/>
  <c r="AB9" i="19"/>
  <c r="AB16" i="19"/>
  <c r="AB13" i="19"/>
  <c r="AB21" i="19"/>
  <c r="AB19" i="19"/>
  <c r="AB17" i="19"/>
  <c r="AB10" i="19"/>
  <c r="AB14" i="19"/>
  <c r="AB18" i="19"/>
  <c r="AB8" i="19"/>
  <c r="AC17" i="19"/>
  <c r="AC9" i="19"/>
  <c r="AC20" i="19"/>
  <c r="AC12" i="19"/>
  <c r="AC15" i="19"/>
  <c r="AC18" i="19"/>
  <c r="AC10" i="19"/>
  <c r="AC14" i="19"/>
  <c r="AC21" i="19"/>
  <c r="AC13" i="19"/>
  <c r="AC19" i="19"/>
  <c r="AC16" i="19"/>
  <c r="AC8" i="19"/>
  <c r="AC11" i="19"/>
  <c r="AD19" i="18"/>
  <c r="AD9" i="18"/>
  <c r="AD10" i="18"/>
  <c r="AF11" i="18"/>
  <c r="AF18" i="18"/>
  <c r="AD17" i="18"/>
  <c r="AD18" i="18"/>
  <c r="AD14" i="18"/>
  <c r="D81" i="11" l="1"/>
  <c r="AE126" i="11"/>
  <c r="AE125" i="11"/>
  <c r="AE120" i="11"/>
  <c r="AE116" i="11"/>
  <c r="AE122" i="11"/>
  <c r="AE124" i="11"/>
  <c r="AE119" i="11"/>
  <c r="AE118" i="11"/>
  <c r="AE123" i="11"/>
  <c r="AE117" i="11"/>
  <c r="AE127" i="11"/>
  <c r="AE128" i="11"/>
  <c r="AE115" i="11"/>
  <c r="AE121" i="11"/>
  <c r="AD117" i="11"/>
  <c r="AD127" i="11"/>
  <c r="AD124" i="11"/>
  <c r="AD120" i="11"/>
  <c r="AD125" i="11"/>
  <c r="AD122" i="11"/>
  <c r="AD126" i="11"/>
  <c r="AD119" i="11"/>
  <c r="AD128" i="11"/>
  <c r="AD118" i="11"/>
  <c r="AD115" i="11"/>
  <c r="AD116" i="11"/>
  <c r="AD123" i="11"/>
  <c r="AD121" i="11"/>
  <c r="A101" i="3" l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I99" i="3"/>
  <c r="AH99" i="3"/>
  <c r="AG99" i="3"/>
  <c r="AF99" i="3"/>
  <c r="AE99" i="3"/>
  <c r="AD99" i="3"/>
  <c r="AC99" i="3"/>
  <c r="AB99" i="3"/>
  <c r="A101" i="2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I99" i="2"/>
  <c r="AH99" i="2"/>
  <c r="AH98" i="2"/>
  <c r="AF98" i="2"/>
  <c r="AD98" i="2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I6" i="17"/>
  <c r="AH6" i="17"/>
  <c r="AG6" i="17"/>
  <c r="AF6" i="17"/>
  <c r="AE6" i="17"/>
  <c r="AD6" i="17"/>
  <c r="AC6" i="17"/>
  <c r="AB6" i="17"/>
  <c r="AH5" i="17"/>
  <c r="AF5" i="17"/>
  <c r="AD5" i="17"/>
  <c r="AB5" i="17"/>
  <c r="AG100" i="3" l="1"/>
  <c r="AG101" i="3" s="1"/>
  <c r="AC100" i="3"/>
  <c r="AC101" i="3" s="1"/>
  <c r="AE100" i="3"/>
  <c r="AD100" i="3" l="1"/>
  <c r="AD101" i="3" s="1"/>
  <c r="AB101" i="3"/>
  <c r="AG100" i="2"/>
  <c r="AF100" i="3"/>
  <c r="AF101" i="3" s="1"/>
  <c r="AE101" i="3"/>
  <c r="AE111" i="3"/>
  <c r="AE103" i="3"/>
  <c r="AE113" i="3"/>
  <c r="AE105" i="3"/>
  <c r="AE110" i="3"/>
  <c r="AE114" i="3"/>
  <c r="AE109" i="3"/>
  <c r="AE102" i="3"/>
  <c r="AE106" i="3"/>
  <c r="AE112" i="3"/>
  <c r="AE107" i="3"/>
  <c r="AE108" i="3"/>
  <c r="AE104" i="3"/>
  <c r="AH100" i="2"/>
  <c r="AI100" i="2"/>
  <c r="AF100" i="2"/>
  <c r="AE100" i="2"/>
  <c r="AD100" i="2"/>
  <c r="AK114" i="3"/>
  <c r="AK110" i="3"/>
  <c r="AK106" i="3"/>
  <c r="AK102" i="3"/>
  <c r="AK111" i="3"/>
  <c r="AK104" i="3"/>
  <c r="AK113" i="3"/>
  <c r="AK109" i="3"/>
  <c r="AK105" i="3"/>
  <c r="AK108" i="3"/>
  <c r="AK112" i="3"/>
  <c r="AK107" i="3"/>
  <c r="AK103" i="3"/>
  <c r="AG108" i="3"/>
  <c r="AG111" i="3"/>
  <c r="AG103" i="3"/>
  <c r="AG105" i="3"/>
  <c r="AG114" i="3"/>
  <c r="AG106" i="3"/>
  <c r="AG109" i="3"/>
  <c r="AG112" i="3"/>
  <c r="AG104" i="3"/>
  <c r="AG113" i="3"/>
  <c r="AG107" i="3"/>
  <c r="AG110" i="3"/>
  <c r="AG102" i="3"/>
  <c r="AC112" i="3"/>
  <c r="AC104" i="3"/>
  <c r="AC107" i="3"/>
  <c r="AC110" i="3"/>
  <c r="AC102" i="3"/>
  <c r="AC113" i="3"/>
  <c r="AC105" i="3"/>
  <c r="AC108" i="3"/>
  <c r="AC111" i="3"/>
  <c r="AC103" i="3"/>
  <c r="AC114" i="3"/>
  <c r="AC106" i="3"/>
  <c r="AC109" i="3"/>
  <c r="AE101" i="2" l="1"/>
  <c r="AD101" i="2"/>
  <c r="AB113" i="3"/>
  <c r="AB110" i="3"/>
  <c r="AB107" i="3"/>
  <c r="AB106" i="3"/>
  <c r="AB104" i="3"/>
  <c r="AB112" i="3"/>
  <c r="AB114" i="3"/>
  <c r="AB103" i="3"/>
  <c r="AH101" i="2"/>
  <c r="AI101" i="2"/>
  <c r="AB111" i="3"/>
  <c r="AB108" i="3"/>
  <c r="AB105" i="3"/>
  <c r="AB109" i="3"/>
  <c r="AB102" i="3"/>
  <c r="AF105" i="2"/>
  <c r="AF113" i="2"/>
  <c r="AF110" i="2"/>
  <c r="AF112" i="2"/>
  <c r="AF106" i="2"/>
  <c r="AF114" i="2"/>
  <c r="AF107" i="2"/>
  <c r="AF101" i="2"/>
  <c r="AF103" i="2"/>
  <c r="AF108" i="2"/>
  <c r="AF111" i="2"/>
  <c r="AF109" i="2"/>
  <c r="AF104" i="2"/>
  <c r="AF102" i="2"/>
  <c r="AE113" i="2"/>
  <c r="AE102" i="2"/>
  <c r="AE110" i="2"/>
  <c r="AG107" i="2"/>
  <c r="AG101" i="2"/>
  <c r="AG105" i="2"/>
  <c r="AG108" i="2"/>
  <c r="AG110" i="2"/>
  <c r="AG104" i="2"/>
  <c r="AG113" i="2"/>
  <c r="AG114" i="2"/>
  <c r="AG109" i="2"/>
  <c r="AG102" i="2"/>
  <c r="AG106" i="2"/>
  <c r="AG103" i="2"/>
  <c r="AG111" i="2"/>
  <c r="AG112" i="2"/>
  <c r="AE109" i="2"/>
  <c r="AE114" i="2"/>
  <c r="AE103" i="2"/>
  <c r="AE106" i="2"/>
  <c r="AE107" i="2"/>
  <c r="AE111" i="2"/>
  <c r="AE104" i="2"/>
  <c r="AE108" i="2"/>
  <c r="AE105" i="2"/>
  <c r="AH103" i="2"/>
  <c r="AI113" i="2"/>
  <c r="AE112" i="2"/>
  <c r="AE171" i="11"/>
  <c r="AD171" i="11"/>
  <c r="AJ104" i="3"/>
  <c r="AJ114" i="3"/>
  <c r="AJ110" i="3"/>
  <c r="AJ106" i="3"/>
  <c r="AJ102" i="3"/>
  <c r="AJ112" i="3"/>
  <c r="AJ103" i="3"/>
  <c r="AJ107" i="3"/>
  <c r="AJ113" i="3"/>
  <c r="AJ109" i="3"/>
  <c r="AJ105" i="3"/>
  <c r="AJ108" i="3"/>
  <c r="AJ111" i="3"/>
  <c r="AH110" i="2"/>
  <c r="AI112" i="2"/>
  <c r="AH109" i="2"/>
  <c r="AI104" i="2"/>
  <c r="AI105" i="2"/>
  <c r="AH111" i="2"/>
  <c r="AF113" i="3"/>
  <c r="AF105" i="3"/>
  <c r="AF108" i="3"/>
  <c r="AF110" i="3"/>
  <c r="AF111" i="3"/>
  <c r="AF103" i="3"/>
  <c r="AF114" i="3"/>
  <c r="AF106" i="3"/>
  <c r="AF109" i="3"/>
  <c r="AF112" i="3"/>
  <c r="AF104" i="3"/>
  <c r="AF102" i="3"/>
  <c r="AF107" i="3"/>
  <c r="AD107" i="3"/>
  <c r="AD112" i="3"/>
  <c r="AD110" i="3"/>
  <c r="AD102" i="3"/>
  <c r="AD113" i="3"/>
  <c r="AD105" i="3"/>
  <c r="AD108" i="3"/>
  <c r="AD111" i="3"/>
  <c r="AD103" i="3"/>
  <c r="AD104" i="3"/>
  <c r="AD114" i="3"/>
  <c r="AD106" i="3"/>
  <c r="AD109" i="3"/>
  <c r="AI102" i="2"/>
  <c r="AI110" i="2"/>
  <c r="AI109" i="2"/>
  <c r="AH107" i="2"/>
  <c r="AH108" i="2"/>
  <c r="AI103" i="2"/>
  <c r="AI111" i="2"/>
  <c r="AH106" i="2"/>
  <c r="AI106" i="2"/>
  <c r="AH114" i="2"/>
  <c r="AI107" i="2"/>
  <c r="AI114" i="2"/>
  <c r="AH105" i="2"/>
  <c r="AH113" i="2"/>
  <c r="AH104" i="2"/>
  <c r="AI108" i="2"/>
  <c r="AH112" i="2"/>
  <c r="AH102" i="2"/>
  <c r="AD107" i="2"/>
  <c r="AD109" i="2"/>
  <c r="AD110" i="2"/>
  <c r="AD102" i="2"/>
  <c r="AD106" i="2"/>
  <c r="AD113" i="2"/>
  <c r="AD105" i="2"/>
  <c r="AD108" i="2"/>
  <c r="AD111" i="2"/>
  <c r="AD103" i="2"/>
  <c r="AD114" i="2"/>
  <c r="AD112" i="2"/>
  <c r="AD104" i="2"/>
  <c r="AE181" i="11" l="1"/>
  <c r="AE183" i="11"/>
  <c r="AE182" i="11"/>
  <c r="AE176" i="11"/>
  <c r="AE180" i="11"/>
  <c r="AE174" i="11"/>
  <c r="AE178" i="11"/>
  <c r="AE172" i="11"/>
  <c r="AE184" i="11"/>
  <c r="AE177" i="11"/>
  <c r="AE173" i="11"/>
  <c r="AE185" i="11"/>
  <c r="AE175" i="11"/>
  <c r="AE179" i="11"/>
  <c r="AD176" i="11"/>
  <c r="AD185" i="11"/>
  <c r="AD172" i="11"/>
  <c r="AD182" i="11"/>
  <c r="AD184" i="11"/>
  <c r="AD177" i="11"/>
  <c r="AD173" i="11"/>
  <c r="AD178" i="11"/>
  <c r="AD181" i="11"/>
  <c r="AD183" i="11"/>
  <c r="AD174" i="11"/>
  <c r="AD180" i="11"/>
  <c r="AD179" i="11"/>
  <c r="AD175" i="11"/>
  <c r="A8" i="13" l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I6" i="13"/>
  <c r="AH6" i="13"/>
  <c r="AG6" i="13"/>
  <c r="AF6" i="13"/>
  <c r="AE6" i="13"/>
  <c r="AD6" i="13"/>
  <c r="AC6" i="13"/>
  <c r="AB6" i="13"/>
  <c r="AH5" i="13"/>
  <c r="AF5" i="13"/>
  <c r="AD5" i="13"/>
  <c r="AB5" i="13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I6" i="11"/>
  <c r="AH6" i="11"/>
  <c r="AG6" i="11"/>
  <c r="AF6" i="11"/>
  <c r="AE6" i="11"/>
  <c r="AD6" i="11"/>
  <c r="AC6" i="11"/>
  <c r="AB6" i="11"/>
  <c r="AH5" i="11"/>
  <c r="AF5" i="11"/>
  <c r="AD5" i="11"/>
  <c r="AB5" i="11"/>
  <c r="AI7" i="13" l="1"/>
  <c r="AI21" i="13" s="1"/>
  <c r="AH7" i="13" l="1"/>
  <c r="AH10" i="13" s="1"/>
  <c r="AI15" i="13"/>
  <c r="AI10" i="13"/>
  <c r="AI12" i="13"/>
  <c r="AI8" i="13"/>
  <c r="AI17" i="13"/>
  <c r="AI16" i="13"/>
  <c r="AI11" i="13"/>
  <c r="AI19" i="13"/>
  <c r="AI9" i="13"/>
  <c r="AI18" i="13"/>
  <c r="AI14" i="13"/>
  <c r="AI13" i="13"/>
  <c r="AI20" i="13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I6" i="8"/>
  <c r="AH6" i="8"/>
  <c r="AG6" i="8"/>
  <c r="AF6" i="8"/>
  <c r="AE6" i="8"/>
  <c r="AD6" i="8"/>
  <c r="AC6" i="8"/>
  <c r="AB6" i="8"/>
  <c r="AH5" i="8"/>
  <c r="AF5" i="8"/>
  <c r="AD5" i="8"/>
  <c r="AB5" i="8"/>
  <c r="AH11" i="13" l="1"/>
  <c r="AH8" i="13"/>
  <c r="AH16" i="13"/>
  <c r="AH21" i="13"/>
  <c r="AH19" i="13"/>
  <c r="AH20" i="13"/>
  <c r="AH13" i="13"/>
  <c r="AH18" i="13"/>
  <c r="AH15" i="13"/>
  <c r="AH9" i="13"/>
  <c r="AH12" i="13"/>
  <c r="AH17" i="13"/>
  <c r="AH14" i="13"/>
  <c r="AE7" i="13" l="1"/>
  <c r="AE9" i="13" s="1"/>
  <c r="AD7" i="13"/>
  <c r="AD13" i="13" s="1"/>
  <c r="AE15" i="13" l="1"/>
  <c r="AE11" i="13"/>
  <c r="AE10" i="13"/>
  <c r="AE14" i="13"/>
  <c r="AD10" i="13"/>
  <c r="AD18" i="13"/>
  <c r="AD12" i="13"/>
  <c r="AD8" i="13"/>
  <c r="AD21" i="13"/>
  <c r="AD20" i="13"/>
  <c r="AD11" i="13"/>
  <c r="AE16" i="13"/>
  <c r="AE18" i="13"/>
  <c r="AD14" i="13"/>
  <c r="AD9" i="13"/>
  <c r="AE12" i="13"/>
  <c r="AE8" i="13"/>
  <c r="AD19" i="13"/>
  <c r="AD15" i="13"/>
  <c r="AE19" i="13"/>
  <c r="AE17" i="13"/>
  <c r="AD16" i="13"/>
  <c r="AD17" i="13"/>
  <c r="AE20" i="13"/>
  <c r="AE13" i="13"/>
  <c r="AE21" i="13"/>
  <c r="AE7" i="8"/>
  <c r="AE8" i="8" s="1"/>
  <c r="AD7" i="8"/>
  <c r="AD8" i="8" s="1"/>
  <c r="AD21" i="8" l="1"/>
  <c r="AD10" i="8"/>
  <c r="AD9" i="8"/>
  <c r="AD14" i="8"/>
  <c r="AD11" i="8"/>
  <c r="AD17" i="8"/>
  <c r="AD20" i="8"/>
  <c r="AD18" i="8"/>
  <c r="AD15" i="8"/>
  <c r="AD19" i="8"/>
  <c r="AD16" i="8"/>
  <c r="AD13" i="8"/>
  <c r="AD12" i="8"/>
  <c r="AE9" i="8"/>
  <c r="AE18" i="8"/>
  <c r="AE14" i="8"/>
  <c r="AE21" i="8"/>
  <c r="AE20" i="8"/>
  <c r="AE16" i="8"/>
  <c r="AE12" i="8"/>
  <c r="AE10" i="8"/>
  <c r="AE19" i="8"/>
  <c r="AE13" i="8"/>
  <c r="AE11" i="8"/>
  <c r="AE17" i="8"/>
  <c r="AE15" i="8"/>
  <c r="AI6" i="3" l="1"/>
  <c r="AH6" i="3"/>
  <c r="AG6" i="3"/>
  <c r="AF6" i="3"/>
  <c r="AE6" i="3"/>
  <c r="AD6" i="3"/>
  <c r="AC6" i="3"/>
  <c r="AB6" i="3"/>
  <c r="AH5" i="3"/>
  <c r="AE7" i="11" l="1"/>
  <c r="AD7" i="11"/>
  <c r="AG7" i="2" l="1"/>
  <c r="AF7" i="2"/>
  <c r="AD16" i="11"/>
  <c r="AD12" i="11"/>
  <c r="AD15" i="11"/>
  <c r="AD18" i="11"/>
  <c r="AD19" i="11"/>
  <c r="AD14" i="11"/>
  <c r="AD11" i="11"/>
  <c r="AD10" i="11"/>
  <c r="AD8" i="11"/>
  <c r="AD13" i="11"/>
  <c r="AD21" i="11"/>
  <c r="AD20" i="11"/>
  <c r="AD17" i="11"/>
  <c r="AD9" i="11"/>
  <c r="AE12" i="11"/>
  <c r="AE10" i="11"/>
  <c r="AE9" i="11"/>
  <c r="AE17" i="11"/>
  <c r="AE13" i="11"/>
  <c r="AE8" i="11"/>
  <c r="AE14" i="11"/>
  <c r="AE19" i="11"/>
  <c r="AE15" i="11"/>
  <c r="AE11" i="11"/>
  <c r="AE18" i="11"/>
  <c r="AE16" i="11"/>
  <c r="AE20" i="11"/>
  <c r="AE21" i="1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F5" i="3"/>
  <c r="AD5" i="3"/>
  <c r="AB5" i="3"/>
  <c r="AG14" i="2" l="1"/>
  <c r="AG21" i="2"/>
  <c r="AG20" i="2"/>
  <c r="AG13" i="2"/>
  <c r="AG17" i="2"/>
  <c r="AG8" i="2"/>
  <c r="AG9" i="2"/>
  <c r="AG18" i="2"/>
  <c r="AG19" i="2"/>
  <c r="AG11" i="2"/>
  <c r="AG10" i="2"/>
  <c r="AG15" i="2"/>
  <c r="AG16" i="2"/>
  <c r="AG12" i="2"/>
  <c r="AF9" i="2"/>
  <c r="AF8" i="2"/>
  <c r="AF12" i="2"/>
  <c r="AF10" i="2"/>
  <c r="AF18" i="2"/>
  <c r="AF21" i="2"/>
  <c r="AF19" i="2"/>
  <c r="AF15" i="2"/>
  <c r="AF20" i="2"/>
  <c r="AF17" i="2"/>
  <c r="AF16" i="2"/>
  <c r="AF13" i="2"/>
  <c r="AF14" i="2"/>
  <c r="AF11" i="2"/>
  <c r="AB7" i="3" l="1"/>
  <c r="AG7" i="3"/>
  <c r="AF7" i="3"/>
  <c r="AC7" i="3"/>
  <c r="AC9" i="3" s="1"/>
  <c r="AD7" i="3"/>
  <c r="AD14" i="3" s="1"/>
  <c r="AE7" i="3"/>
  <c r="AE16" i="3" s="1"/>
  <c r="AF8" i="3" l="1"/>
  <c r="AF11" i="3"/>
  <c r="AF15" i="3"/>
  <c r="AF19" i="3"/>
  <c r="AF12" i="3"/>
  <c r="AF16" i="3"/>
  <c r="AF20" i="3"/>
  <c r="AF18" i="3"/>
  <c r="AF9" i="3"/>
  <c r="AF13" i="3"/>
  <c r="AF17" i="3"/>
  <c r="AF21" i="3"/>
  <c r="AF10" i="3"/>
  <c r="AF14" i="3"/>
  <c r="AG10" i="3"/>
  <c r="AG14" i="3"/>
  <c r="AG18" i="3"/>
  <c r="AG11" i="3"/>
  <c r="AG19" i="3"/>
  <c r="AG15" i="3"/>
  <c r="AG12" i="3"/>
  <c r="AG16" i="3"/>
  <c r="AG20" i="3"/>
  <c r="AG9" i="3"/>
  <c r="AG13" i="3"/>
  <c r="AG17" i="3"/>
  <c r="AG21" i="3"/>
  <c r="AG8" i="3"/>
  <c r="AD10" i="3"/>
  <c r="AD18" i="3"/>
  <c r="AD21" i="3"/>
  <c r="AD8" i="3"/>
  <c r="AD12" i="3"/>
  <c r="AD17" i="3"/>
  <c r="AD13" i="3"/>
  <c r="AD19" i="3"/>
  <c r="AD20" i="3"/>
  <c r="AD16" i="3"/>
  <c r="AE18" i="3"/>
  <c r="AE8" i="3"/>
  <c r="AE9" i="3"/>
  <c r="AD9" i="3"/>
  <c r="AE10" i="3"/>
  <c r="AD11" i="3"/>
  <c r="AE13" i="3"/>
  <c r="AD15" i="3"/>
  <c r="AE15" i="3"/>
  <c r="AE19" i="3"/>
  <c r="AE20" i="3"/>
  <c r="AE21" i="3"/>
  <c r="AE14" i="3"/>
  <c r="AE17" i="3"/>
  <c r="AE11" i="3"/>
  <c r="AE12" i="3"/>
  <c r="AC12" i="3"/>
  <c r="AC11" i="3"/>
  <c r="AC10" i="3"/>
  <c r="AC8" i="3"/>
  <c r="AC13" i="3"/>
  <c r="AC14" i="3"/>
  <c r="AC15" i="3"/>
  <c r="AB19" i="3"/>
  <c r="AB17" i="3"/>
  <c r="AB18" i="3"/>
  <c r="AB21" i="3"/>
  <c r="AB16" i="3"/>
  <c r="AB20" i="3"/>
  <c r="AC18" i="3"/>
  <c r="AC19" i="3"/>
  <c r="AC17" i="3"/>
  <c r="AC21" i="3"/>
  <c r="AC16" i="3"/>
  <c r="AC20" i="3"/>
  <c r="AB10" i="3"/>
  <c r="AB9" i="3"/>
  <c r="AB8" i="3"/>
  <c r="AB13" i="3"/>
  <c r="AB11" i="3"/>
  <c r="AB12" i="3"/>
  <c r="AB15" i="3"/>
  <c r="AB14" i="3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D7" i="2" l="1"/>
  <c r="AD13" i="2" s="1"/>
  <c r="AE7" i="2"/>
  <c r="AE10" i="2" s="1"/>
  <c r="AE9" i="2" l="1"/>
  <c r="AD12" i="2"/>
  <c r="AD21" i="2"/>
  <c r="AD16" i="2"/>
  <c r="AD8" i="2"/>
  <c r="AD14" i="2"/>
  <c r="AD11" i="2"/>
  <c r="AD15" i="2"/>
  <c r="AD18" i="2"/>
  <c r="AD19" i="2"/>
  <c r="AD9" i="2"/>
  <c r="AD17" i="2"/>
  <c r="AD10" i="2"/>
  <c r="AD20" i="2"/>
  <c r="AE14" i="2"/>
  <c r="AE11" i="2"/>
  <c r="AE15" i="2"/>
  <c r="AE19" i="2"/>
  <c r="AE12" i="2"/>
  <c r="AE16" i="2"/>
  <c r="AE17" i="2"/>
  <c r="AE20" i="2"/>
  <c r="AE21" i="2"/>
  <c r="AE18" i="2"/>
  <c r="AE13" i="2"/>
  <c r="AE8" i="2"/>
  <c r="AH7" i="8" l="1"/>
  <c r="AH8" i="8" s="1"/>
  <c r="AI7" i="8"/>
  <c r="AI8" i="8" s="1"/>
  <c r="AI7" i="2"/>
  <c r="AI15" i="2" s="1"/>
  <c r="AH7" i="2"/>
  <c r="AH9" i="2" s="1"/>
  <c r="AI15" i="8" l="1"/>
  <c r="AI10" i="2"/>
  <c r="AH18" i="2"/>
  <c r="AH19" i="2"/>
  <c r="AI21" i="2"/>
  <c r="AI17" i="2"/>
  <c r="AI16" i="2"/>
  <c r="AI18" i="2"/>
  <c r="AI9" i="2"/>
  <c r="AI11" i="2"/>
  <c r="AI12" i="2"/>
  <c r="AI13" i="2"/>
  <c r="AI14" i="2"/>
  <c r="AH15" i="2"/>
  <c r="AI8" i="2"/>
  <c r="AH17" i="2"/>
  <c r="AI19" i="2"/>
  <c r="AI20" i="2"/>
  <c r="AH21" i="2"/>
  <c r="AH16" i="2"/>
  <c r="AH13" i="2"/>
  <c r="AH10" i="2"/>
  <c r="AH11" i="2"/>
  <c r="AH12" i="2"/>
  <c r="AH14" i="2"/>
  <c r="AH20" i="2"/>
  <c r="AH8" i="2"/>
  <c r="AI17" i="8"/>
  <c r="AI13" i="8"/>
  <c r="AI12" i="8"/>
  <c r="AI19" i="8"/>
  <c r="AI20" i="8"/>
  <c r="AI16" i="8"/>
  <c r="AI21" i="8"/>
  <c r="AI9" i="8"/>
  <c r="AI10" i="8"/>
  <c r="AI14" i="8"/>
  <c r="AI18" i="8"/>
  <c r="AI11" i="8"/>
  <c r="AH10" i="8"/>
  <c r="AH12" i="8"/>
  <c r="AH21" i="8"/>
  <c r="AH15" i="8"/>
  <c r="AH11" i="8"/>
  <c r="AH14" i="8"/>
  <c r="AH20" i="8"/>
  <c r="AH19" i="8"/>
  <c r="AH17" i="8"/>
  <c r="AH9" i="8"/>
  <c r="AH13" i="8"/>
  <c r="AH18" i="8"/>
  <c r="AH16" i="8"/>
  <c r="AC7" i="13" l="1"/>
  <c r="AC9" i="13" s="1"/>
  <c r="AB7" i="13"/>
  <c r="AB8" i="13" s="1"/>
  <c r="AB7" i="8"/>
  <c r="AB8" i="8" s="1"/>
  <c r="AC7" i="8"/>
  <c r="AC8" i="8" s="1"/>
  <c r="AC13" i="13" l="1"/>
  <c r="AC18" i="13"/>
  <c r="AC15" i="13"/>
  <c r="AC19" i="13"/>
  <c r="AC14" i="13"/>
  <c r="AC16" i="13"/>
  <c r="AC10" i="13"/>
  <c r="AC12" i="13"/>
  <c r="AC20" i="13"/>
  <c r="AC21" i="13"/>
  <c r="AC11" i="13"/>
  <c r="AC17" i="13"/>
  <c r="AC8" i="13"/>
  <c r="AB19" i="13"/>
  <c r="AB10" i="13"/>
  <c r="AB15" i="13"/>
  <c r="AB18" i="13"/>
  <c r="AB9" i="13"/>
  <c r="AB17" i="13"/>
  <c r="AB20" i="13"/>
  <c r="AB11" i="13"/>
  <c r="AB16" i="13"/>
  <c r="AB12" i="13"/>
  <c r="AB14" i="13"/>
  <c r="AB14" i="8"/>
  <c r="AB19" i="8"/>
  <c r="AC21" i="8"/>
  <c r="AB13" i="8"/>
  <c r="AC17" i="8"/>
  <c r="AB9" i="8"/>
  <c r="AC15" i="8"/>
  <c r="AB18" i="8"/>
  <c r="AB15" i="8"/>
  <c r="AB21" i="8"/>
  <c r="AB10" i="8"/>
  <c r="AB13" i="13"/>
  <c r="AB21" i="13"/>
  <c r="AC20" i="8"/>
  <c r="AB11" i="8"/>
  <c r="AC11" i="8"/>
  <c r="AB20" i="8"/>
  <c r="AC13" i="8"/>
  <c r="AC10" i="8"/>
  <c r="AB16" i="8"/>
  <c r="AC14" i="8"/>
  <c r="AC19" i="8"/>
  <c r="AB12" i="8"/>
  <c r="AC12" i="8"/>
  <c r="AC9" i="8"/>
  <c r="AC18" i="8"/>
  <c r="AC16" i="8"/>
  <c r="AB17" i="8"/>
  <c r="AE7" i="17" l="1"/>
  <c r="AE10" i="17" s="1"/>
  <c r="AC7" i="17"/>
  <c r="AB7" i="17"/>
  <c r="AD7" i="17" l="1"/>
  <c r="AD15" i="17" s="1"/>
  <c r="AE21" i="17"/>
  <c r="AC8" i="17"/>
  <c r="AE12" i="17"/>
  <c r="AE20" i="17"/>
  <c r="AE11" i="17"/>
  <c r="AE16" i="17"/>
  <c r="AE8" i="17"/>
  <c r="AE17" i="17"/>
  <c r="AE14" i="17"/>
  <c r="AE19" i="17"/>
  <c r="AE9" i="17"/>
  <c r="AE18" i="17"/>
  <c r="AE15" i="17"/>
  <c r="AE13" i="17"/>
  <c r="AB16" i="17"/>
  <c r="AD21" i="17" l="1"/>
  <c r="AD20" i="17"/>
  <c r="AD17" i="17"/>
  <c r="AD10" i="17"/>
  <c r="AD14" i="17"/>
  <c r="AD8" i="17"/>
  <c r="AD9" i="17"/>
  <c r="AD16" i="17"/>
  <c r="AD12" i="17"/>
  <c r="AD18" i="17"/>
  <c r="AD13" i="17"/>
  <c r="AD11" i="17"/>
  <c r="AD19" i="17"/>
  <c r="AC16" i="17"/>
  <c r="AC13" i="17"/>
  <c r="AC14" i="17"/>
  <c r="AC12" i="17"/>
  <c r="AC21" i="17"/>
  <c r="AC10" i="17"/>
  <c r="AC15" i="17"/>
  <c r="AC9" i="17"/>
  <c r="AC17" i="17"/>
  <c r="AC11" i="17"/>
  <c r="AC20" i="17"/>
  <c r="AC19" i="17"/>
  <c r="AC18" i="17"/>
  <c r="AB13" i="17"/>
  <c r="AB9" i="17"/>
  <c r="AB18" i="17"/>
  <c r="AB20" i="17"/>
  <c r="AB8" i="17"/>
  <c r="AB19" i="17"/>
  <c r="AB17" i="17"/>
  <c r="AB11" i="17"/>
  <c r="AB10" i="17"/>
  <c r="AB15" i="17"/>
  <c r="AB14" i="17"/>
  <c r="AB12" i="17"/>
  <c r="AB21" i="17"/>
  <c r="AC7" i="18" l="1"/>
  <c r="AC17" i="18" s="1"/>
  <c r="AB7" i="18"/>
  <c r="AB13" i="18" s="1"/>
  <c r="AI7" i="18"/>
  <c r="AH7" i="18"/>
  <c r="AH17" i="18" s="1"/>
  <c r="AB21" i="18" l="1"/>
  <c r="AB16" i="18"/>
  <c r="AH19" i="18"/>
  <c r="AH18" i="18"/>
  <c r="AH15" i="18"/>
  <c r="AH9" i="18"/>
  <c r="AC19" i="18"/>
  <c r="AB12" i="18"/>
  <c r="AB18" i="18"/>
  <c r="AB17" i="18"/>
  <c r="AC15" i="18"/>
  <c r="AB10" i="18"/>
  <c r="AB8" i="18"/>
  <c r="AC8" i="18"/>
  <c r="AB11" i="18"/>
  <c r="AC18" i="18"/>
  <c r="AC14" i="18"/>
  <c r="AB19" i="18"/>
  <c r="AB14" i="18"/>
  <c r="AB20" i="18"/>
  <c r="AB9" i="18"/>
  <c r="AB15" i="18"/>
  <c r="AC20" i="18"/>
  <c r="AC12" i="18"/>
  <c r="AC10" i="18"/>
  <c r="AH8" i="18"/>
  <c r="AC13" i="18"/>
  <c r="AH21" i="18"/>
  <c r="AH14" i="18"/>
  <c r="AC11" i="18"/>
  <c r="AC9" i="18"/>
  <c r="AC16" i="18"/>
  <c r="AH11" i="18"/>
  <c r="AH13" i="18"/>
  <c r="AH20" i="18"/>
  <c r="AH10" i="18"/>
  <c r="AH12" i="18"/>
  <c r="AC21" i="18"/>
  <c r="AH16" i="18"/>
  <c r="AI9" i="18"/>
  <c r="AI8" i="18"/>
  <c r="AI10" i="18"/>
  <c r="AI20" i="18"/>
  <c r="AI17" i="18"/>
  <c r="AI19" i="18"/>
  <c r="AI12" i="18"/>
  <c r="AI11" i="18"/>
  <c r="AI15" i="18"/>
  <c r="AI18" i="18"/>
  <c r="AI21" i="18"/>
  <c r="AI14" i="18"/>
  <c r="AI13" i="18"/>
  <c r="AI16" i="18"/>
  <c r="AF7" i="13" l="1"/>
  <c r="AF14" i="13" s="1"/>
  <c r="AG7" i="13"/>
  <c r="AG15" i="13" s="1"/>
  <c r="AG7" i="8"/>
  <c r="AG8" i="8" s="1"/>
  <c r="AF9" i="13" l="1"/>
  <c r="AF15" i="13"/>
  <c r="AF21" i="13"/>
  <c r="AF20" i="13"/>
  <c r="AF16" i="13"/>
  <c r="AF8" i="13"/>
  <c r="AF17" i="13"/>
  <c r="AF11" i="13"/>
  <c r="AF12" i="13"/>
  <c r="AG11" i="13"/>
  <c r="AG10" i="13"/>
  <c r="AF18" i="13"/>
  <c r="AF19" i="13"/>
  <c r="AG16" i="13"/>
  <c r="AG19" i="13"/>
  <c r="AF10" i="13"/>
  <c r="AG9" i="13"/>
  <c r="AG17" i="13"/>
  <c r="AG14" i="13"/>
  <c r="AG13" i="13"/>
  <c r="AF13" i="13"/>
  <c r="AG18" i="13"/>
  <c r="AG8" i="13"/>
  <c r="AG21" i="13"/>
  <c r="AG12" i="13"/>
  <c r="AG20" i="13"/>
  <c r="AG11" i="8"/>
  <c r="AG16" i="8"/>
  <c r="AG17" i="8"/>
  <c r="AG10" i="8"/>
  <c r="AG19" i="8"/>
  <c r="AG21" i="8"/>
  <c r="AG15" i="8"/>
  <c r="AG12" i="8"/>
  <c r="AG13" i="8"/>
  <c r="AG18" i="8"/>
  <c r="AG20" i="8"/>
  <c r="AG9" i="8"/>
  <c r="AG14" i="8"/>
  <c r="AG7" i="17" l="1"/>
  <c r="AF7" i="17"/>
  <c r="AG15" i="17" l="1"/>
  <c r="AG21" i="17"/>
  <c r="AG11" i="17"/>
  <c r="AG12" i="17"/>
  <c r="AG17" i="17"/>
  <c r="AG13" i="17"/>
  <c r="AG19" i="17"/>
  <c r="AG16" i="17"/>
  <c r="AG18" i="17"/>
  <c r="AG9" i="17"/>
  <c r="AG20" i="17"/>
  <c r="AG8" i="17"/>
  <c r="AG10" i="17"/>
  <c r="AG14" i="17"/>
  <c r="AF18" i="17"/>
  <c r="AF13" i="17"/>
  <c r="AF12" i="17"/>
  <c r="AF9" i="17"/>
  <c r="AF21" i="17"/>
  <c r="AF8" i="17"/>
  <c r="AF11" i="17"/>
  <c r="AF16" i="17"/>
  <c r="AF10" i="17"/>
  <c r="AF17" i="17"/>
  <c r="AF20" i="17"/>
  <c r="AF19" i="17"/>
  <c r="AF14" i="17"/>
  <c r="AF15" i="17"/>
  <c r="AH7" i="19" l="1"/>
  <c r="AH21" i="19" s="1"/>
  <c r="AI7" i="19"/>
  <c r="AI15" i="19" s="1"/>
  <c r="AH14" i="19"/>
  <c r="AH17" i="19"/>
  <c r="AH19" i="19"/>
  <c r="AH10" i="19"/>
  <c r="AH11" i="19"/>
  <c r="AH9" i="19"/>
  <c r="AH13" i="19"/>
  <c r="AH16" i="19"/>
  <c r="AH20" i="19"/>
  <c r="AH8" i="19"/>
  <c r="AH12" i="19"/>
  <c r="AH18" i="19" l="1"/>
  <c r="AH15" i="19"/>
  <c r="AI17" i="19"/>
  <c r="AI18" i="19"/>
  <c r="AI16" i="19"/>
  <c r="AI19" i="19"/>
  <c r="AI9" i="19"/>
  <c r="AI10" i="19"/>
  <c r="AI8" i="19"/>
  <c r="AI13" i="19"/>
  <c r="AI20" i="19"/>
  <c r="AI11" i="19"/>
  <c r="AI21" i="19"/>
  <c r="AI14" i="19"/>
  <c r="AI12" i="19"/>
  <c r="AF240" i="11" l="1"/>
  <c r="AF241" i="11"/>
  <c r="AF229" i="11"/>
  <c r="AF239" i="11"/>
  <c r="AF230" i="11"/>
  <c r="AF233" i="11"/>
  <c r="AF235" i="11"/>
  <c r="AF234" i="11"/>
  <c r="AF236" i="11"/>
  <c r="AF237" i="11"/>
  <c r="AF242" i="11"/>
  <c r="AF238" i="11"/>
  <c r="AF231" i="11"/>
  <c r="AF232" i="11"/>
  <c r="AF7" i="8"/>
  <c r="AF15" i="8" s="1"/>
  <c r="AF171" i="11"/>
  <c r="AG171" i="11"/>
  <c r="AF11" i="8" l="1"/>
  <c r="AF17" i="8"/>
  <c r="AF21" i="8"/>
  <c r="AF10" i="8"/>
  <c r="AF8" i="8"/>
  <c r="AF18" i="8"/>
  <c r="AF19" i="8"/>
  <c r="AF12" i="8"/>
  <c r="AF16" i="8"/>
  <c r="AF14" i="8"/>
  <c r="AF9" i="8"/>
  <c r="AF13" i="8"/>
  <c r="AF20" i="8"/>
  <c r="AF178" i="11"/>
  <c r="AF181" i="11"/>
  <c r="AF173" i="11"/>
  <c r="AF174" i="11"/>
  <c r="AF179" i="11"/>
  <c r="AF182" i="11"/>
  <c r="AF177" i="11"/>
  <c r="AF183" i="11"/>
  <c r="AF184" i="11"/>
  <c r="AF175" i="11"/>
  <c r="AF180" i="11"/>
  <c r="AF185" i="11"/>
  <c r="AF176" i="11"/>
  <c r="AF172" i="11"/>
  <c r="AG175" i="11"/>
  <c r="AG185" i="11"/>
  <c r="AG183" i="11"/>
  <c r="AG182" i="11"/>
  <c r="AG180" i="11"/>
  <c r="AG181" i="11"/>
  <c r="AG178" i="11"/>
  <c r="AG177" i="11"/>
  <c r="AG176" i="11"/>
  <c r="AG184" i="11"/>
  <c r="AG173" i="11"/>
  <c r="AG174" i="11"/>
  <c r="AG172" i="11"/>
  <c r="AG179" i="11"/>
  <c r="AF7" i="11"/>
  <c r="AG7" i="11"/>
  <c r="AG16" i="11" l="1"/>
  <c r="AG17" i="11"/>
  <c r="AG20" i="11"/>
  <c r="AG10" i="11"/>
  <c r="AG15" i="11"/>
  <c r="AG14" i="11"/>
  <c r="AG13" i="11"/>
  <c r="AG18" i="11"/>
  <c r="AG12" i="11"/>
  <c r="AG9" i="11"/>
  <c r="AG19" i="11"/>
  <c r="AG11" i="11"/>
  <c r="AG8" i="11"/>
  <c r="AG21" i="11"/>
  <c r="AF15" i="11"/>
  <c r="AF8" i="11"/>
  <c r="AF12" i="11"/>
  <c r="AF14" i="11"/>
  <c r="AF18" i="11"/>
  <c r="AF10" i="11"/>
  <c r="AF11" i="11"/>
  <c r="AF16" i="11"/>
  <c r="AF21" i="11"/>
  <c r="AF17" i="11"/>
  <c r="AF20" i="11"/>
  <c r="AF13" i="11"/>
  <c r="AF9" i="11"/>
  <c r="AF19" i="11"/>
  <c r="AH100" i="3" l="1"/>
  <c r="AI100" i="3"/>
  <c r="AI110" i="3" l="1"/>
  <c r="AI114" i="3"/>
  <c r="AI106" i="3"/>
  <c r="AI105" i="3"/>
  <c r="AI101" i="3"/>
  <c r="AI108" i="3"/>
  <c r="AI102" i="3"/>
  <c r="AI113" i="3"/>
  <c r="AI104" i="3"/>
  <c r="AI112" i="3"/>
  <c r="AI109" i="3"/>
  <c r="AI111" i="3"/>
  <c r="AI103" i="3"/>
  <c r="AI107" i="3"/>
  <c r="AH108" i="3"/>
  <c r="AH105" i="3"/>
  <c r="AH112" i="3"/>
  <c r="AH104" i="3"/>
  <c r="AH103" i="3"/>
  <c r="AH113" i="3"/>
  <c r="AH109" i="3"/>
  <c r="AH101" i="3"/>
  <c r="AH107" i="3"/>
  <c r="AH102" i="3"/>
  <c r="AH111" i="3"/>
  <c r="AH110" i="3"/>
  <c r="AH114" i="3"/>
  <c r="AH106" i="3"/>
  <c r="AI7" i="3"/>
  <c r="AH7" i="3"/>
  <c r="AI19" i="3" l="1"/>
  <c r="AI18" i="3"/>
  <c r="AI10" i="3"/>
  <c r="AI9" i="3"/>
  <c r="AI14" i="3"/>
  <c r="AI13" i="3"/>
  <c r="AI8" i="3"/>
  <c r="AI17" i="3"/>
  <c r="AI15" i="3"/>
  <c r="AI12" i="3"/>
  <c r="AI16" i="3"/>
  <c r="AI20" i="3"/>
  <c r="AI11" i="3"/>
  <c r="AI21" i="3"/>
  <c r="AH15" i="3"/>
  <c r="AH18" i="3"/>
  <c r="AH19" i="3"/>
  <c r="AH11" i="3"/>
  <c r="AH8" i="3"/>
  <c r="AH9" i="3"/>
  <c r="AH13" i="3"/>
  <c r="AH17" i="3"/>
  <c r="AH21" i="3"/>
  <c r="AH14" i="3"/>
  <c r="AH12" i="3"/>
  <c r="AH10" i="3"/>
  <c r="AH20" i="3"/>
  <c r="AH16" i="3"/>
  <c r="AH171" i="11" l="1"/>
  <c r="AI171" i="11"/>
  <c r="AI7" i="17"/>
  <c r="AH7" i="17"/>
  <c r="AH174" i="11" l="1"/>
  <c r="AI176" i="11"/>
  <c r="AH181" i="11"/>
  <c r="AI182" i="11"/>
  <c r="AH180" i="11"/>
  <c r="AH185" i="11"/>
  <c r="AH182" i="11"/>
  <c r="AH177" i="11"/>
  <c r="AI181" i="11"/>
  <c r="AH176" i="11"/>
  <c r="AH173" i="11"/>
  <c r="AI183" i="11"/>
  <c r="AH184" i="11"/>
  <c r="AH172" i="11"/>
  <c r="AI173" i="11"/>
  <c r="AI185" i="11"/>
  <c r="AH179" i="11"/>
  <c r="AI172" i="11"/>
  <c r="AH175" i="11"/>
  <c r="AH183" i="11"/>
  <c r="AI175" i="11"/>
  <c r="AI179" i="11"/>
  <c r="AH178" i="11"/>
  <c r="AI174" i="11"/>
  <c r="AI180" i="11"/>
  <c r="AI184" i="11"/>
  <c r="AI178" i="11"/>
  <c r="AI177" i="11"/>
  <c r="AI7" i="11"/>
  <c r="AI14" i="11" s="1"/>
  <c r="AH7" i="11"/>
  <c r="AH18" i="11" s="1"/>
  <c r="AI10" i="17"/>
  <c r="AI16" i="17"/>
  <c r="AI12" i="17"/>
  <c r="AI20" i="17"/>
  <c r="AI9" i="17"/>
  <c r="AI19" i="17"/>
  <c r="AI18" i="17"/>
  <c r="AI8" i="17"/>
  <c r="AI13" i="17"/>
  <c r="AI21" i="17"/>
  <c r="AI14" i="17"/>
  <c r="AI17" i="17"/>
  <c r="AI11" i="17"/>
  <c r="AI15" i="17"/>
  <c r="AH10" i="17"/>
  <c r="AH12" i="17"/>
  <c r="AH17" i="17"/>
  <c r="AH19" i="17"/>
  <c r="AH16" i="17"/>
  <c r="AH20" i="17"/>
  <c r="AH15" i="17"/>
  <c r="AH18" i="17"/>
  <c r="AH14" i="17"/>
  <c r="AH21" i="17"/>
  <c r="AH13" i="17"/>
  <c r="AH11" i="17"/>
  <c r="AH8" i="17"/>
  <c r="AH9" i="17"/>
  <c r="AI10" i="11" l="1"/>
  <c r="AI8" i="11"/>
  <c r="AI21" i="11"/>
  <c r="AI12" i="11"/>
  <c r="AI17" i="11"/>
  <c r="AI19" i="11"/>
  <c r="AI20" i="11"/>
  <c r="AI15" i="11"/>
  <c r="AI18" i="11"/>
  <c r="AI11" i="11"/>
  <c r="AI9" i="11"/>
  <c r="AI13" i="11"/>
  <c r="AH9" i="11"/>
  <c r="AH19" i="11"/>
  <c r="AH20" i="11"/>
  <c r="AH10" i="11"/>
  <c r="AH17" i="11"/>
  <c r="AH15" i="11"/>
  <c r="AH12" i="11"/>
  <c r="AH11" i="11"/>
  <c r="AH13" i="11"/>
  <c r="AH21" i="11"/>
  <c r="AH14" i="11"/>
  <c r="AI16" i="11"/>
  <c r="AH16" i="11"/>
  <c r="AH8" i="11"/>
  <c r="AJ7" i="18" l="1"/>
  <c r="AJ14" i="18" s="1"/>
  <c r="AK7" i="18"/>
  <c r="AK15" i="18" s="1"/>
  <c r="AJ7" i="13"/>
  <c r="AJ19" i="13" s="1"/>
  <c r="AK7" i="13"/>
  <c r="AK20" i="13" s="1"/>
  <c r="AK171" i="11"/>
  <c r="AJ171" i="11"/>
  <c r="AK16" i="18" l="1"/>
  <c r="AK9" i="18"/>
  <c r="AK14" i="18"/>
  <c r="AK12" i="18"/>
  <c r="AJ11" i="18"/>
  <c r="AJ18" i="18"/>
  <c r="AJ9" i="18"/>
  <c r="AJ15" i="18"/>
  <c r="AJ21" i="18"/>
  <c r="AJ20" i="18"/>
  <c r="AJ8" i="18"/>
  <c r="AJ13" i="18"/>
  <c r="AJ16" i="18"/>
  <c r="AJ17" i="18"/>
  <c r="AJ10" i="18"/>
  <c r="AJ19" i="18"/>
  <c r="AJ12" i="18"/>
  <c r="AK11" i="18"/>
  <c r="AK13" i="18"/>
  <c r="AK20" i="18"/>
  <c r="AK19" i="18"/>
  <c r="AK17" i="18"/>
  <c r="AK21" i="18"/>
  <c r="AK10" i="18"/>
  <c r="AK8" i="18"/>
  <c r="AK18" i="18"/>
  <c r="AJ21" i="13"/>
  <c r="AJ13" i="13"/>
  <c r="AJ9" i="13"/>
  <c r="AJ15" i="13"/>
  <c r="AJ20" i="13"/>
  <c r="AJ10" i="13"/>
  <c r="AJ17" i="13"/>
  <c r="AJ11" i="13"/>
  <c r="AJ12" i="13"/>
  <c r="AJ16" i="13"/>
  <c r="AJ14" i="13"/>
  <c r="AJ18" i="13"/>
  <c r="AJ8" i="13"/>
  <c r="AK19" i="13"/>
  <c r="AK17" i="13"/>
  <c r="AK8" i="13"/>
  <c r="AK12" i="13"/>
  <c r="AK9" i="13"/>
  <c r="AK16" i="13"/>
  <c r="AK13" i="13"/>
  <c r="AK10" i="13"/>
  <c r="AK21" i="13"/>
  <c r="AK14" i="13"/>
  <c r="AK11" i="13"/>
  <c r="AK15" i="13"/>
  <c r="AK18" i="13"/>
  <c r="AJ7" i="11"/>
  <c r="AJ13" i="11" s="1"/>
  <c r="AK7" i="11"/>
  <c r="AK8" i="11" s="1"/>
  <c r="AK175" i="11"/>
  <c r="AK178" i="11"/>
  <c r="AK181" i="11"/>
  <c r="AK176" i="11"/>
  <c r="AK177" i="11"/>
  <c r="AK184" i="11"/>
  <c r="AK173" i="11"/>
  <c r="AK180" i="11"/>
  <c r="AK182" i="11"/>
  <c r="AK185" i="11"/>
  <c r="AK183" i="11"/>
  <c r="AK179" i="11"/>
  <c r="AK172" i="11"/>
  <c r="AK174" i="11"/>
  <c r="AJ177" i="11"/>
  <c r="AJ181" i="11"/>
  <c r="AJ173" i="11"/>
  <c r="AJ172" i="11"/>
  <c r="AJ178" i="11"/>
  <c r="AJ184" i="11"/>
  <c r="AJ180" i="11"/>
  <c r="AJ185" i="11"/>
  <c r="AJ176" i="11"/>
  <c r="AJ175" i="11"/>
  <c r="AJ182" i="11"/>
  <c r="AJ179" i="11"/>
  <c r="AJ174" i="11"/>
  <c r="AJ183" i="11"/>
  <c r="AJ21" i="11" l="1"/>
  <c r="AK10" i="11"/>
  <c r="AJ12" i="11"/>
  <c r="AJ19" i="11"/>
  <c r="AJ15" i="11"/>
  <c r="AK14" i="11"/>
  <c r="AK16" i="11"/>
  <c r="AK13" i="11"/>
  <c r="AK9" i="11"/>
  <c r="AK18" i="11"/>
  <c r="AJ9" i="11"/>
  <c r="AJ11" i="11"/>
  <c r="AJ16" i="11"/>
  <c r="AJ8" i="11"/>
  <c r="AK12" i="11"/>
  <c r="AK19" i="11"/>
  <c r="AJ18" i="11"/>
  <c r="AK21" i="11"/>
  <c r="AK17" i="11"/>
  <c r="AJ17" i="11"/>
  <c r="AK15" i="11"/>
  <c r="AJ10" i="11"/>
  <c r="AK11" i="11"/>
  <c r="AK20" i="11"/>
  <c r="AJ14" i="11"/>
  <c r="AJ20" i="11"/>
  <c r="H7" i="2" l="1"/>
  <c r="I7" i="2"/>
  <c r="H153" i="2" l="1"/>
  <c r="I153" i="2"/>
  <c r="G228" i="11"/>
  <c r="I100" i="2"/>
  <c r="H100" i="2"/>
  <c r="G171" i="11"/>
  <c r="I74" i="2"/>
  <c r="H74" i="2"/>
  <c r="G114" i="11"/>
  <c r="I7" i="11"/>
  <c r="H7" i="11"/>
  <c r="H228" i="11" l="1"/>
  <c r="I228" i="11"/>
  <c r="I171" i="11"/>
  <c r="H171" i="11"/>
  <c r="H114" i="11"/>
  <c r="I114" i="11"/>
  <c r="H8" i="2" l="1"/>
  <c r="I8" i="2"/>
  <c r="G8" i="11"/>
  <c r="H154" i="2" l="1"/>
  <c r="I154" i="2"/>
  <c r="G229" i="11"/>
  <c r="I101" i="2"/>
  <c r="H101" i="2"/>
  <c r="G172" i="11"/>
  <c r="I75" i="2"/>
  <c r="H75" i="2"/>
  <c r="G115" i="11"/>
  <c r="H8" i="11"/>
  <c r="I8" i="11"/>
  <c r="H9" i="2"/>
  <c r="I9" i="2"/>
  <c r="G9" i="11"/>
  <c r="I229" i="11" l="1"/>
  <c r="H229" i="11"/>
  <c r="I172" i="11"/>
  <c r="H172" i="11"/>
  <c r="I115" i="11"/>
  <c r="H115" i="11"/>
  <c r="I9" i="11"/>
  <c r="H9" i="11"/>
  <c r="H155" i="2" l="1"/>
  <c r="I155" i="2"/>
  <c r="G230" i="11"/>
  <c r="I102" i="2"/>
  <c r="H102" i="2"/>
  <c r="G173" i="11"/>
  <c r="I76" i="2"/>
  <c r="H76" i="2"/>
  <c r="G116" i="11"/>
  <c r="I230" i="11" l="1"/>
  <c r="H230" i="11"/>
  <c r="I173" i="11"/>
  <c r="H173" i="11"/>
  <c r="I116" i="11"/>
  <c r="H116" i="11"/>
  <c r="I77" i="2" l="1"/>
  <c r="H77" i="2"/>
  <c r="G117" i="11"/>
  <c r="I10" i="2"/>
  <c r="H10" i="2"/>
  <c r="G10" i="11"/>
  <c r="H156" i="2" l="1"/>
  <c r="I156" i="2"/>
  <c r="G231" i="11"/>
  <c r="I103" i="2"/>
  <c r="H103" i="2"/>
  <c r="G174" i="11"/>
  <c r="I117" i="11"/>
  <c r="H117" i="11"/>
  <c r="H11" i="2"/>
  <c r="I11" i="2"/>
  <c r="G11" i="11"/>
  <c r="I10" i="11"/>
  <c r="H10" i="11"/>
  <c r="H231" i="11" l="1"/>
  <c r="I231" i="11"/>
  <c r="I174" i="11"/>
  <c r="H174" i="11"/>
  <c r="I11" i="11"/>
  <c r="H11" i="11"/>
  <c r="H157" i="2" l="1"/>
  <c r="I157" i="2"/>
  <c r="G232" i="11"/>
  <c r="I104" i="2"/>
  <c r="H104" i="2"/>
  <c r="G175" i="11"/>
  <c r="I78" i="2"/>
  <c r="H78" i="2"/>
  <c r="G118" i="11"/>
  <c r="I232" i="11" l="1"/>
  <c r="H232" i="11"/>
  <c r="H175" i="11"/>
  <c r="I175" i="11"/>
  <c r="I118" i="11"/>
  <c r="H118" i="11"/>
  <c r="H12" i="2"/>
  <c r="I12" i="2"/>
  <c r="G12" i="11"/>
  <c r="H158" i="2" l="1"/>
  <c r="I158" i="2"/>
  <c r="G233" i="11"/>
  <c r="I105" i="2"/>
  <c r="H105" i="2"/>
  <c r="G176" i="11"/>
  <c r="I79" i="2"/>
  <c r="H79" i="2"/>
  <c r="G119" i="11"/>
  <c r="I12" i="11"/>
  <c r="H12" i="11"/>
  <c r="I233" i="11" l="1"/>
  <c r="H233" i="11"/>
  <c r="I176" i="11"/>
  <c r="H176" i="11"/>
  <c r="H119" i="11"/>
  <c r="I119" i="11"/>
  <c r="I13" i="2" l="1"/>
  <c r="H13" i="2"/>
  <c r="G13" i="11"/>
  <c r="H159" i="2" l="1"/>
  <c r="I159" i="2"/>
  <c r="G234" i="11"/>
  <c r="I106" i="2"/>
  <c r="H106" i="2"/>
  <c r="G177" i="11"/>
  <c r="H80" i="2"/>
  <c r="I80" i="2"/>
  <c r="G120" i="11"/>
  <c r="I13" i="11"/>
  <c r="H13" i="11"/>
  <c r="I234" i="11" l="1"/>
  <c r="H234" i="11"/>
  <c r="I177" i="11"/>
  <c r="H177" i="11"/>
  <c r="I120" i="11"/>
  <c r="H120" i="11"/>
  <c r="H14" i="2" l="1"/>
  <c r="I14" i="2"/>
  <c r="G14" i="11"/>
  <c r="H160" i="2" l="1"/>
  <c r="I160" i="2"/>
  <c r="G235" i="11"/>
  <c r="I107" i="2"/>
  <c r="H107" i="2"/>
  <c r="G178" i="11"/>
  <c r="I81" i="2"/>
  <c r="H81" i="2"/>
  <c r="G121" i="11"/>
  <c r="H14" i="11"/>
  <c r="I14" i="11"/>
  <c r="I235" i="11" l="1"/>
  <c r="H235" i="11"/>
  <c r="I178" i="11"/>
  <c r="H178" i="11"/>
  <c r="I121" i="11"/>
  <c r="H121" i="11"/>
  <c r="I15" i="2" l="1"/>
  <c r="H15" i="2"/>
  <c r="G15" i="11"/>
  <c r="I161" i="2" l="1"/>
  <c r="H161" i="2"/>
  <c r="G236" i="11"/>
  <c r="I108" i="2"/>
  <c r="H108" i="2"/>
  <c r="G179" i="11"/>
  <c r="I82" i="2"/>
  <c r="H82" i="2"/>
  <c r="G122" i="11"/>
  <c r="I15" i="11"/>
  <c r="H15" i="11"/>
  <c r="I236" i="11" l="1"/>
  <c r="H236" i="11"/>
  <c r="I179" i="11"/>
  <c r="H179" i="11"/>
  <c r="I122" i="11"/>
  <c r="H122" i="11"/>
  <c r="H16" i="2"/>
  <c r="I16" i="2"/>
  <c r="G16" i="11"/>
  <c r="I16" i="11" l="1"/>
  <c r="H16" i="11"/>
  <c r="H162" i="2" l="1"/>
  <c r="I162" i="2"/>
  <c r="G237" i="11"/>
  <c r="I109" i="2"/>
  <c r="H109" i="2"/>
  <c r="G180" i="11"/>
  <c r="I83" i="2"/>
  <c r="H83" i="2"/>
  <c r="G123" i="11"/>
  <c r="I237" i="11" l="1"/>
  <c r="H237" i="11"/>
  <c r="I180" i="11"/>
  <c r="H180" i="11"/>
  <c r="I123" i="11"/>
  <c r="H123" i="11"/>
  <c r="H17" i="2"/>
  <c r="I17" i="2"/>
  <c r="G17" i="11"/>
  <c r="H163" i="2" l="1"/>
  <c r="I163" i="2"/>
  <c r="G238" i="11"/>
  <c r="I110" i="2"/>
  <c r="H110" i="2"/>
  <c r="G181" i="11"/>
  <c r="I84" i="2"/>
  <c r="H84" i="2"/>
  <c r="G124" i="11"/>
  <c r="I17" i="11"/>
  <c r="H17" i="11"/>
  <c r="I238" i="11" l="1"/>
  <c r="H238" i="11"/>
  <c r="I181" i="11"/>
  <c r="H181" i="11"/>
  <c r="I124" i="11"/>
  <c r="H124" i="11"/>
  <c r="H18" i="2"/>
  <c r="I18" i="2"/>
  <c r="G18" i="11"/>
  <c r="I164" i="2" l="1"/>
  <c r="H164" i="2"/>
  <c r="G239" i="11"/>
  <c r="H111" i="2"/>
  <c r="I111" i="2"/>
  <c r="G182" i="11"/>
  <c r="I85" i="2"/>
  <c r="H85" i="2"/>
  <c r="G125" i="11"/>
  <c r="I18" i="11"/>
  <c r="H18" i="11"/>
  <c r="I19" i="2"/>
  <c r="H19" i="2"/>
  <c r="G19" i="11"/>
  <c r="H239" i="11" l="1"/>
  <c r="I239" i="11"/>
  <c r="I165" i="2"/>
  <c r="H165" i="2"/>
  <c r="G240" i="11"/>
  <c r="I112" i="2"/>
  <c r="H112" i="2"/>
  <c r="G183" i="11"/>
  <c r="I182" i="11"/>
  <c r="H182" i="11"/>
  <c r="H125" i="11"/>
  <c r="I125" i="11"/>
  <c r="H86" i="2"/>
  <c r="I86" i="2"/>
  <c r="G126" i="11"/>
  <c r="I20" i="2"/>
  <c r="H20" i="2"/>
  <c r="G20" i="11"/>
  <c r="H19" i="11"/>
  <c r="I19" i="11"/>
  <c r="I240" i="11" l="1"/>
  <c r="H240" i="11"/>
  <c r="H166" i="2"/>
  <c r="I166" i="2"/>
  <c r="G241" i="11"/>
  <c r="I113" i="2"/>
  <c r="H113" i="2"/>
  <c r="G184" i="11"/>
  <c r="I183" i="11"/>
  <c r="H183" i="11"/>
  <c r="H126" i="11"/>
  <c r="I126" i="11"/>
  <c r="I87" i="2"/>
  <c r="H87" i="2"/>
  <c r="G127" i="11"/>
  <c r="H20" i="11"/>
  <c r="I20" i="11"/>
  <c r="I241" i="11" l="1"/>
  <c r="H241" i="11"/>
  <c r="H184" i="11"/>
  <c r="I184" i="11"/>
  <c r="I127" i="11"/>
  <c r="H127" i="11"/>
  <c r="I21" i="2" l="1"/>
  <c r="AC7" i="2" s="1"/>
  <c r="H21" i="2"/>
  <c r="AB7" i="2" s="1"/>
  <c r="G21" i="11"/>
  <c r="G22" i="2"/>
  <c r="I22" i="2" l="1"/>
  <c r="H22" i="2"/>
  <c r="H21" i="11"/>
  <c r="AB7" i="11" s="1"/>
  <c r="I21" i="11"/>
  <c r="AC7" i="11" s="1"/>
  <c r="G22" i="11"/>
  <c r="AB21" i="2"/>
  <c r="AB18" i="2"/>
  <c r="AB16" i="2"/>
  <c r="AB11" i="2"/>
  <c r="AB10" i="2"/>
  <c r="AB8" i="2"/>
  <c r="AB17" i="2"/>
  <c r="AB19" i="2"/>
  <c r="AB20" i="2"/>
  <c r="AB15" i="2"/>
  <c r="AB9" i="2"/>
  <c r="AB12" i="2"/>
  <c r="AB14" i="2"/>
  <c r="AB13" i="2"/>
  <c r="AC18" i="2"/>
  <c r="AC13" i="2"/>
  <c r="AC16" i="2"/>
  <c r="AC8" i="2"/>
  <c r="AC14" i="2"/>
  <c r="AC15" i="2"/>
  <c r="AC11" i="2"/>
  <c r="AC17" i="2"/>
  <c r="AC12" i="2"/>
  <c r="AC9" i="2"/>
  <c r="AC20" i="2"/>
  <c r="AC10" i="2"/>
  <c r="AC19" i="2"/>
  <c r="AC21" i="2"/>
  <c r="I22" i="11" l="1"/>
  <c r="H22" i="11"/>
  <c r="I167" i="2"/>
  <c r="AC153" i="2" s="1"/>
  <c r="H167" i="2"/>
  <c r="AB153" i="2" s="1"/>
  <c r="G242" i="11"/>
  <c r="G243" i="11" s="1"/>
  <c r="G168" i="2"/>
  <c r="I114" i="2"/>
  <c r="AC100" i="2" s="1"/>
  <c r="H114" i="2"/>
  <c r="AB100" i="2" s="1"/>
  <c r="G185" i="11"/>
  <c r="G186" i="11" s="1"/>
  <c r="G115" i="2"/>
  <c r="H88" i="2"/>
  <c r="AB74" i="2" s="1"/>
  <c r="I88" i="2"/>
  <c r="AC74" i="2" s="1"/>
  <c r="G128" i="11"/>
  <c r="G129" i="11" s="1"/>
  <c r="G89" i="2"/>
  <c r="AC8" i="11"/>
  <c r="AC15" i="11"/>
  <c r="AC19" i="11"/>
  <c r="AC14" i="11"/>
  <c r="AC20" i="11"/>
  <c r="AC18" i="11"/>
  <c r="AC16" i="11"/>
  <c r="AC21" i="11"/>
  <c r="AC13" i="11"/>
  <c r="AC12" i="11"/>
  <c r="AC17" i="11"/>
  <c r="AC10" i="11"/>
  <c r="AC11" i="11"/>
  <c r="AC9" i="11"/>
  <c r="AB19" i="11"/>
  <c r="AB15" i="11"/>
  <c r="AB8" i="11"/>
  <c r="AB17" i="11"/>
  <c r="AB20" i="11"/>
  <c r="AB11" i="11"/>
  <c r="AB14" i="11"/>
  <c r="AB21" i="11"/>
  <c r="AB10" i="11"/>
  <c r="AB9" i="11"/>
  <c r="AB13" i="11"/>
  <c r="AB16" i="11"/>
  <c r="AB12" i="11"/>
  <c r="AB18" i="11"/>
  <c r="I186" i="11" l="1"/>
  <c r="H186" i="11"/>
  <c r="I243" i="11"/>
  <c r="H243" i="11"/>
  <c r="I129" i="11"/>
  <c r="H129" i="11"/>
  <c r="I168" i="2"/>
  <c r="H168" i="2"/>
  <c r="I242" i="11"/>
  <c r="AC228" i="11" s="1"/>
  <c r="H242" i="11"/>
  <c r="AB228" i="11" s="1"/>
  <c r="AM228" i="11"/>
  <c r="AB165" i="2"/>
  <c r="AB154" i="2"/>
  <c r="AB155" i="2"/>
  <c r="AB166" i="2"/>
  <c r="AB162" i="2"/>
  <c r="AB160" i="2"/>
  <c r="AB158" i="2"/>
  <c r="AB163" i="2"/>
  <c r="AB156" i="2"/>
  <c r="AB161" i="2"/>
  <c r="AB167" i="2"/>
  <c r="AB159" i="2"/>
  <c r="AB157" i="2"/>
  <c r="AB164" i="2"/>
  <c r="AC166" i="2"/>
  <c r="AC164" i="2"/>
  <c r="AC158" i="2"/>
  <c r="AC156" i="2"/>
  <c r="AC163" i="2"/>
  <c r="AC159" i="2"/>
  <c r="AC162" i="2"/>
  <c r="AC160" i="2"/>
  <c r="AC167" i="2"/>
  <c r="AC161" i="2"/>
  <c r="AC157" i="2"/>
  <c r="AC154" i="2"/>
  <c r="AC165" i="2"/>
  <c r="AC155" i="2"/>
  <c r="I115" i="2"/>
  <c r="H115" i="2"/>
  <c r="I185" i="11"/>
  <c r="AC171" i="11" s="1"/>
  <c r="H185" i="11"/>
  <c r="AB171" i="11" s="1"/>
  <c r="AM171" i="11"/>
  <c r="AB102" i="2"/>
  <c r="AB112" i="2"/>
  <c r="AB111" i="2"/>
  <c r="AB106" i="2"/>
  <c r="AB101" i="2"/>
  <c r="AB113" i="2"/>
  <c r="AB110" i="2"/>
  <c r="AB105" i="2"/>
  <c r="AB114" i="2"/>
  <c r="AB104" i="2"/>
  <c r="AB103" i="2"/>
  <c r="AB107" i="2"/>
  <c r="AB109" i="2"/>
  <c r="AB108" i="2"/>
  <c r="AC114" i="2"/>
  <c r="AC106" i="2"/>
  <c r="AC105" i="2"/>
  <c r="AC101" i="2"/>
  <c r="AC108" i="2"/>
  <c r="AC107" i="2"/>
  <c r="AC113" i="2"/>
  <c r="AC110" i="2"/>
  <c r="AC102" i="2"/>
  <c r="AC111" i="2"/>
  <c r="AC104" i="2"/>
  <c r="AC103" i="2"/>
  <c r="AC112" i="2"/>
  <c r="AC109" i="2"/>
  <c r="H89" i="2"/>
  <c r="I89" i="2"/>
  <c r="H128" i="11"/>
  <c r="AB114" i="11" s="1"/>
  <c r="I128" i="11"/>
  <c r="AC114" i="11" s="1"/>
  <c r="AM114" i="11"/>
  <c r="AC77" i="2"/>
  <c r="AC80" i="2"/>
  <c r="AC81" i="2"/>
  <c r="AC78" i="2"/>
  <c r="AC86" i="2"/>
  <c r="AC87" i="2"/>
  <c r="AC88" i="2"/>
  <c r="AC76" i="2"/>
  <c r="AC85" i="2"/>
  <c r="AC84" i="2"/>
  <c r="AC83" i="2"/>
  <c r="AC75" i="2"/>
  <c r="AC82" i="2"/>
  <c r="AC79" i="2"/>
  <c r="AB87" i="2"/>
  <c r="AB78" i="2"/>
  <c r="AB80" i="2"/>
  <c r="AB88" i="2"/>
  <c r="AB75" i="2"/>
  <c r="AB79" i="2"/>
  <c r="AB77" i="2"/>
  <c r="AB76" i="2"/>
  <c r="AB82" i="2"/>
  <c r="AB81" i="2"/>
  <c r="AB83" i="2"/>
  <c r="AB84" i="2"/>
  <c r="AB85" i="2"/>
  <c r="AB86" i="2"/>
  <c r="C78" i="11" l="1"/>
  <c r="AB233" i="11"/>
  <c r="AB234" i="11"/>
  <c r="AB236" i="11"/>
  <c r="AB230" i="11"/>
  <c r="AB242" i="11"/>
  <c r="AB240" i="11"/>
  <c r="AB241" i="11"/>
  <c r="AB239" i="11"/>
  <c r="AB232" i="11"/>
  <c r="AB231" i="11"/>
  <c r="AB229" i="11"/>
  <c r="AB235" i="11"/>
  <c r="AB238" i="11"/>
  <c r="AB237" i="11"/>
  <c r="AC235" i="11"/>
  <c r="AC233" i="11"/>
  <c r="AC230" i="11"/>
  <c r="AC239" i="11"/>
  <c r="AC232" i="11"/>
  <c r="AC234" i="11"/>
  <c r="AC237" i="11"/>
  <c r="AC238" i="11"/>
  <c r="AC229" i="11"/>
  <c r="AC236" i="11"/>
  <c r="AC241" i="11"/>
  <c r="AC231" i="11"/>
  <c r="AC240" i="11"/>
  <c r="AC242" i="11"/>
  <c r="C77" i="11"/>
  <c r="AB174" i="11"/>
  <c r="AB179" i="11"/>
  <c r="AB180" i="11"/>
  <c r="AB184" i="11"/>
  <c r="AB176" i="11"/>
  <c r="AB183" i="11"/>
  <c r="AB182" i="11"/>
  <c r="AB178" i="11"/>
  <c r="AB173" i="11"/>
  <c r="AB177" i="11"/>
  <c r="AB185" i="11"/>
  <c r="AB172" i="11"/>
  <c r="AB175" i="11"/>
  <c r="AB181" i="11"/>
  <c r="AC174" i="11"/>
  <c r="AC177" i="11"/>
  <c r="AC182" i="11"/>
  <c r="AC185" i="11"/>
  <c r="AC179" i="11"/>
  <c r="AC184" i="11"/>
  <c r="AC183" i="11"/>
  <c r="AC178" i="11"/>
  <c r="AC180" i="11"/>
  <c r="AC176" i="11"/>
  <c r="AC173" i="11"/>
  <c r="AC172" i="11"/>
  <c r="AC175" i="11"/>
  <c r="AC181" i="11"/>
  <c r="C76" i="11"/>
  <c r="AC117" i="11"/>
  <c r="AC120" i="11"/>
  <c r="AC115" i="11"/>
  <c r="AC126" i="11"/>
  <c r="AC125" i="11"/>
  <c r="AC119" i="11"/>
  <c r="AC122" i="11"/>
  <c r="AC124" i="11"/>
  <c r="AC123" i="11"/>
  <c r="AC116" i="11"/>
  <c r="AC118" i="11"/>
  <c r="AC128" i="11"/>
  <c r="AC121" i="11"/>
  <c r="AC127" i="11"/>
  <c r="AB128" i="11"/>
  <c r="AB117" i="11"/>
  <c r="AB127" i="11"/>
  <c r="AB116" i="11"/>
  <c r="AB118" i="11"/>
  <c r="AB115" i="11"/>
  <c r="AB125" i="11"/>
  <c r="AB120" i="11"/>
  <c r="AB123" i="11"/>
  <c r="AB121" i="11"/>
  <c r="AB126" i="11"/>
  <c r="AB124" i="11"/>
  <c r="AB122" i="11"/>
  <c r="AB119" i="11"/>
  <c r="K78" i="11" l="1"/>
  <c r="I78" i="11"/>
  <c r="H78" i="11"/>
  <c r="J78" i="11"/>
  <c r="C80" i="11"/>
  <c r="J77" i="11"/>
  <c r="K77" i="11"/>
  <c r="H77" i="11"/>
  <c r="I77" i="11"/>
  <c r="J76" i="11"/>
  <c r="K76" i="11"/>
  <c r="C81" i="11"/>
  <c r="I76" i="11"/>
  <c r="H76" i="11"/>
  <c r="J80" i="11" l="1"/>
  <c r="K80" i="11"/>
  <c r="H80" i="11"/>
  <c r="I80" i="11"/>
  <c r="J81" i="11"/>
  <c r="K81" i="11"/>
  <c r="I81" i="11"/>
  <c r="H81" i="11"/>
</calcChain>
</file>

<file path=xl/sharedStrings.xml><?xml version="1.0" encoding="utf-8"?>
<sst xmlns="http://schemas.openxmlformats.org/spreadsheetml/2006/main" count="2129" uniqueCount="54">
  <si>
    <t>Simu</t>
  </si>
  <si>
    <t>phi angle</t>
  </si>
  <si>
    <t>Time period</t>
  </si>
  <si>
    <t>Without Layers</t>
  </si>
  <si>
    <t>With Layers</t>
  </si>
  <si>
    <t>AVERAGE</t>
  </si>
  <si>
    <t>Iterations</t>
  </si>
  <si>
    <t>air taxi</t>
  </si>
  <si>
    <t>all</t>
  </si>
  <si>
    <t>error=NSE+FTE</t>
  </si>
  <si>
    <t>With buffer=5m</t>
  </si>
  <si>
    <t>Flight time [h]</t>
  </si>
  <si>
    <t>[-0.01 +0.01]</t>
  </si>
  <si>
    <t>10:00:00 - 11:00:00</t>
  </si>
  <si>
    <t>11:00:00 - 12:00:00</t>
  </si>
  <si>
    <t>12:00:00 - 13:00:00</t>
  </si>
  <si>
    <t>18:00:00 - 19:00:00</t>
  </si>
  <si>
    <t>19:00:00 - 20:00:00</t>
  </si>
  <si>
    <t>20:00:00 - 21:00:00</t>
  </si>
  <si>
    <t>07:00:00 - 08:00:00</t>
  </si>
  <si>
    <t>08:00:00 - 09:00:00</t>
  </si>
  <si>
    <t>09:00:00 - 10:00:00</t>
  </si>
  <si>
    <t>13:00:00 - 14:00:00</t>
  </si>
  <si>
    <t>14:00:00 - 15:00:00</t>
  </si>
  <si>
    <t>15:00:00 - 16:00:00</t>
  </si>
  <si>
    <t>16:00:00 - 17:00:00</t>
  </si>
  <si>
    <t>17:00:00 - 18:00:00</t>
  </si>
  <si>
    <t>21:00:00 - 22:00:00</t>
  </si>
  <si>
    <t>With buffer=10m</t>
  </si>
  <si>
    <r>
      <t xml:space="preserve">error=NSE+FTE ; </t>
    </r>
    <r>
      <rPr>
        <b/>
        <sz val="11"/>
        <color rgb="FFFF0000"/>
        <rFont val="Calibri"/>
        <family val="2"/>
        <scheme val="minor"/>
      </rPr>
      <t>t_choque&lt;10s</t>
    </r>
  </si>
  <si>
    <t>With buffer=20m</t>
  </si>
  <si>
    <r>
      <t xml:space="preserve">error=NSE+FTE ; </t>
    </r>
    <r>
      <rPr>
        <b/>
        <sz val="11"/>
        <color rgb="FFFF0000"/>
        <rFont val="Calibri"/>
        <family val="2"/>
        <scheme val="minor"/>
      </rPr>
      <t>t_choque&lt;5s</t>
    </r>
  </si>
  <si>
    <t>Collisions nb. :</t>
  </si>
  <si>
    <t>Collisions probability :</t>
  </si>
  <si>
    <r>
      <t xml:space="preserve">error=NSE+FTE ; </t>
    </r>
    <r>
      <rPr>
        <b/>
        <sz val="11"/>
        <color rgb="FFFF0000"/>
        <rFont val="Calibri"/>
        <family val="2"/>
        <scheme val="minor"/>
      </rPr>
      <t>t_choque&lt;20s</t>
    </r>
  </si>
  <si>
    <t>Total</t>
  </si>
  <si>
    <t>Rounds nb =</t>
  </si>
  <si>
    <t>Collisions' number</t>
  </si>
  <si>
    <t>t_choque&lt;20s</t>
  </si>
  <si>
    <t>t_choque&lt;10s</t>
  </si>
  <si>
    <t>t_choque&lt;5s</t>
  </si>
  <si>
    <t>Compared to "Without Layers"</t>
  </si>
  <si>
    <t>5&lt;t_choque&lt;10s</t>
  </si>
  <si>
    <t>10&lt;t_choque&lt;20s</t>
  </si>
  <si>
    <t>DELTA_T</t>
  </si>
  <si>
    <t>Timeslot duration</t>
  </si>
  <si>
    <t>Nº muestras</t>
  </si>
  <si>
    <t>Iterations/Round</t>
  </si>
  <si>
    <t>SPV-HPV collisions</t>
  </si>
  <si>
    <t>HPV</t>
  </si>
  <si>
    <r>
      <t xml:space="preserve">SPV-HPV Collision probability </t>
    </r>
    <r>
      <rPr>
        <b/>
        <sz val="11"/>
        <color rgb="FFFF0000"/>
        <rFont val="Calibri"/>
        <family val="2"/>
      </rPr>
      <t>per flight hour</t>
    </r>
  </si>
  <si>
    <r>
      <t>SPV-HPV Collision probability per flight hour,</t>
    </r>
    <r>
      <rPr>
        <b/>
        <sz val="11"/>
        <color rgb="FFFF0000"/>
        <rFont val="Calibri"/>
        <family val="2"/>
      </rPr>
      <t xml:space="preserve"> t_choque&lt;20s</t>
    </r>
  </si>
  <si>
    <r>
      <t xml:space="preserve">SPV-HPV Collision probability per flight hour, </t>
    </r>
    <r>
      <rPr>
        <b/>
        <sz val="11"/>
        <color rgb="FFFF0000"/>
        <rFont val="Calibri"/>
        <family val="2"/>
      </rPr>
      <t>t_choque&lt;10s</t>
    </r>
  </si>
  <si>
    <r>
      <t xml:space="preserve">SPV-HPV Collision probability per flight hour, </t>
    </r>
    <r>
      <rPr>
        <b/>
        <sz val="11"/>
        <color rgb="FFFF0000"/>
        <rFont val="Calibri"/>
        <family val="2"/>
      </rPr>
      <t>t_choque&lt;5s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</si>
</sst>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3" xfId="0" applyFont="1" applyBorder="1"/>
    <xf numFmtId="0" fontId="3" fillId="0" borderId="0" xfId="0" applyFont="1" applyBorder="1"/>
    <xf numFmtId="0" fontId="3" fillId="0" borderId="14" xfId="0" applyFont="1" applyBorder="1"/>
    <xf numFmtId="0" fontId="3" fillId="0" borderId="9" xfId="0" applyFont="1" applyBorder="1"/>
    <xf numFmtId="0" fontId="3" fillId="0" borderId="6" xfId="0" applyFont="1" applyBorder="1"/>
    <xf numFmtId="0" fontId="5" fillId="0" borderId="1" xfId="0" applyFont="1" applyBorder="1" applyAlignment="1">
      <alignment horizontal="center" vertical="top"/>
    </xf>
    <xf numFmtId="0" fontId="3" fillId="0" borderId="0" xfId="0" applyFont="1" applyFill="1" applyBorder="1"/>
    <xf numFmtId="0" fontId="3" fillId="0" borderId="9" xfId="0" applyFont="1" applyFill="1" applyBorder="1"/>
    <xf numFmtId="0" fontId="3" fillId="0" borderId="14" xfId="0" applyFont="1" applyFill="1" applyBorder="1"/>
    <xf numFmtId="0" fontId="3" fillId="0" borderId="12" xfId="0" applyFont="1" applyFill="1" applyBorder="1"/>
    <xf numFmtId="0" fontId="0" fillId="0" borderId="0" xfId="0" applyFill="1"/>
    <xf numFmtId="0" fontId="4" fillId="0" borderId="11" xfId="0" applyFont="1" applyFill="1" applyBorder="1"/>
    <xf numFmtId="0" fontId="3" fillId="0" borderId="13" xfId="0" applyFont="1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0" xfId="0" applyBorder="1"/>
    <xf numFmtId="0" fontId="4" fillId="0" borderId="10" xfId="0" applyFont="1" applyFill="1" applyBorder="1"/>
    <xf numFmtId="0" fontId="4" fillId="0" borderId="15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4" xfId="0" applyBorder="1"/>
    <xf numFmtId="0" fontId="0" fillId="0" borderId="9" xfId="0" applyFill="1" applyBorder="1"/>
    <xf numFmtId="0" fontId="0" fillId="0" borderId="6" xfId="0" applyBorder="1"/>
    <xf numFmtId="0" fontId="0" fillId="0" borderId="6" xfId="0" applyFill="1" applyBorder="1"/>
    <xf numFmtId="0" fontId="0" fillId="0" borderId="12" xfId="0" applyBorder="1"/>
    <xf numFmtId="0" fontId="1" fillId="0" borderId="7" xfId="0" applyFont="1" applyBorder="1" applyAlignment="1">
      <alignment horizontal="center" vertical="top"/>
    </xf>
    <xf numFmtId="0" fontId="0" fillId="0" borderId="13" xfId="0" applyBorder="1"/>
    <xf numFmtId="0" fontId="0" fillId="0" borderId="9" xfId="0" applyBorder="1"/>
    <xf numFmtId="0" fontId="0" fillId="0" borderId="12" xfId="0" applyFill="1" applyBorder="1"/>
    <xf numFmtId="0" fontId="3" fillId="0" borderId="12" xfId="0" applyFont="1" applyBorder="1"/>
    <xf numFmtId="0" fontId="0" fillId="0" borderId="10" xfId="0" applyBorder="1"/>
    <xf numFmtId="0" fontId="0" fillId="0" borderId="16" xfId="0" applyBorder="1"/>
    <xf numFmtId="0" fontId="0" fillId="0" borderId="15" xfId="0" applyBorder="1"/>
    <xf numFmtId="0" fontId="3" fillId="0" borderId="6" xfId="0" applyFont="1" applyFill="1" applyBorder="1"/>
    <xf numFmtId="0" fontId="0" fillId="0" borderId="0" xfId="0" applyAlignment="1"/>
    <xf numFmtId="0" fontId="5" fillId="0" borderId="5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0" fillId="0" borderId="1" xfId="0" applyBorder="1"/>
    <xf numFmtId="0" fontId="4" fillId="0" borderId="5" xfId="0" applyFont="1" applyFill="1" applyBorder="1"/>
    <xf numFmtId="0" fontId="4" fillId="0" borderId="1" xfId="0" applyFont="1" applyFill="1" applyBorder="1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Round1!$H$7:$H$21</c:f>
              <c:numCache>
                <c:formatCode>General</c:formatCode>
                <c:ptCount val="15"/>
                <c:pt idx="0">
                  <c:v>7.7147071058503223E-5</c:v>
                </c:pt>
                <c:pt idx="1">
                  <c:v>1.288213266091782E-4</c:v>
                </c:pt>
                <c:pt idx="2">
                  <c:v>3.4422183490891267E-5</c:v>
                </c:pt>
                <c:pt idx="3">
                  <c:v>4.6760390548449882E-5</c:v>
                </c:pt>
                <c:pt idx="4">
                  <c:v>3.9606653125592068E-5</c:v>
                </c:pt>
                <c:pt idx="5">
                  <c:v>3.8561430143469968E-5</c:v>
                </c:pt>
                <c:pt idx="6">
                  <c:v>2.7950153230892166E-5</c:v>
                </c:pt>
                <c:pt idx="7">
                  <c:v>1.1282262738379762E-4</c:v>
                </c:pt>
                <c:pt idx="8">
                  <c:v>1.8344053916604706E-4</c:v>
                </c:pt>
                <c:pt idx="9">
                  <c:v>1.4636382747148578E-4</c:v>
                </c:pt>
                <c:pt idx="10">
                  <c:v>3.3672112195477774E-5</c:v>
                </c:pt>
                <c:pt idx="11">
                  <c:v>2.8975049033371774E-5</c:v>
                </c:pt>
                <c:pt idx="12">
                  <c:v>1.758875726635532E-5</c:v>
                </c:pt>
                <c:pt idx="13">
                  <c:v>3.7413802107488281E-5</c:v>
                </c:pt>
                <c:pt idx="14">
                  <c:v>8.6852801871388261E-5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1-40EC-929C-E9B8CC541822}"/>
            </c:ext>
          </c:extLst>
        </c:ser>
        <c:ser>
          <c:idx val="1"/>
          <c:order val="1"/>
          <c:tx>
            <c:strRef>
              <c:f>Round1!$J$5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Round1!$K$7:$K$21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2.5048591285117983E-5</c:v>
                </c:pt>
                <c:pt idx="2">
                  <c:v>0</c:v>
                </c:pt>
                <c:pt idx="3">
                  <c:v>4.2509445953136261E-6</c:v>
                </c:pt>
                <c:pt idx="4">
                  <c:v>2.3763991875355239E-5</c:v>
                </c:pt>
                <c:pt idx="5">
                  <c:v>0</c:v>
                </c:pt>
                <c:pt idx="6">
                  <c:v>1.7468845769307602E-5</c:v>
                </c:pt>
                <c:pt idx="7">
                  <c:v>6.447007279074149E-5</c:v>
                </c:pt>
                <c:pt idx="8">
                  <c:v>4.0267435426693256E-5</c:v>
                </c:pt>
                <c:pt idx="9">
                  <c:v>1.2914455365131097E-5</c:v>
                </c:pt>
                <c:pt idx="10">
                  <c:v>1.1224037398492592E-5</c:v>
                </c:pt>
                <c:pt idx="11">
                  <c:v>8.278585438106221E-6</c:v>
                </c:pt>
                <c:pt idx="12">
                  <c:v>4.39718931658883E-6</c:v>
                </c:pt>
                <c:pt idx="13">
                  <c:v>9.3534505268720702E-6</c:v>
                </c:pt>
                <c:pt idx="14">
                  <c:v>1.1580373582851766E-5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1-40EC-929C-E9B8CC541822}"/>
            </c:ext>
          </c:extLst>
        </c:ser>
        <c:ser>
          <c:idx val="4"/>
          <c:order val="2"/>
          <c:tx>
            <c:strRef>
              <c:f>Round1!$M$5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Round1!$N$7:$N$21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2.5048591285117983E-5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2.0146897747106716E-5</c:v>
                </c:pt>
                <c:pt idx="8">
                  <c:v>0</c:v>
                </c:pt>
                <c:pt idx="9">
                  <c:v>2.5828910730262195E-5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4.39718931658883E-6</c:v>
                </c:pt>
                <c:pt idx="13">
                  <c:v>4.6767252634360351E-6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D90-456C-815F-5181AEEF7A4F}"/>
            </c:ext>
          </c:extLst>
        </c:ser>
        <c:ser>
          <c:idx val="6"/>
          <c:order val="3"/>
          <c:tx>
            <c:strRef>
              <c:f>Round1!$P$5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Round1!$Q$7:$Q$21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7.1567403671765666E-6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4-4842-B879-8FC95A0BB41D}"/>
            </c:ext>
          </c:extLst>
        </c:ser>
        <c:ser>
          <c:idx val="8"/>
          <c:order val="4"/>
          <c:tx>
            <c:strRef>
              <c:f>Round1!$S$5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Round1!$T$7:$T$21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1.2088138648264029E-5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CAC-4607-AED4-EE350004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Round1!$AB$7:$AB$21</c:f>
              <c:numCache>
                <c:formatCode>General</c:formatCode>
                <c:ptCount val="15"/>
                <c:pt idx="0">
                  <c:v>6.935991498015925E-5</c:v>
                </c:pt>
                <c:pt idx="1">
                  <c:v>6.935991498015925E-5</c:v>
                </c:pt>
                <c:pt idx="2">
                  <c:v>6.935991498015925E-5</c:v>
                </c:pt>
                <c:pt idx="3">
                  <c:v>6.935991498015925E-5</c:v>
                </c:pt>
                <c:pt idx="4">
                  <c:v>6.935991498015925E-5</c:v>
                </c:pt>
                <c:pt idx="5">
                  <c:v>6.935991498015925E-5</c:v>
                </c:pt>
                <c:pt idx="6">
                  <c:v>6.935991498015925E-5</c:v>
                </c:pt>
                <c:pt idx="7">
                  <c:v>6.935991498015925E-5</c:v>
                </c:pt>
                <c:pt idx="8">
                  <c:v>6.935991498015925E-5</c:v>
                </c:pt>
                <c:pt idx="9">
                  <c:v>6.935991498015925E-5</c:v>
                </c:pt>
                <c:pt idx="10">
                  <c:v>6.935991498015925E-5</c:v>
                </c:pt>
                <c:pt idx="11">
                  <c:v>6.935991498015925E-5</c:v>
                </c:pt>
                <c:pt idx="12">
                  <c:v>6.935991498015925E-5</c:v>
                </c:pt>
                <c:pt idx="13">
                  <c:v>6.935991498015925E-5</c:v>
                </c:pt>
                <c:pt idx="14">
                  <c:v>6.935991498015925E-5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1-40EC-929C-E9B8CC541822}"/>
            </c:ext>
          </c:extLst>
        </c:ser>
        <c:ser>
          <c:idx val="3"/>
          <c:order val="6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Round1!$AD$7:$AD$21</c:f>
              <c:numCache>
                <c:formatCode>General</c:formatCode>
                <c:ptCount val="15"/>
                <c:pt idx="0">
                  <c:v>1.5837069091600877E-5</c:v>
                </c:pt>
                <c:pt idx="1">
                  <c:v>1.5837069091600877E-5</c:v>
                </c:pt>
                <c:pt idx="2">
                  <c:v>1.5837069091600877E-5</c:v>
                </c:pt>
                <c:pt idx="3">
                  <c:v>1.5837069091600877E-5</c:v>
                </c:pt>
                <c:pt idx="4">
                  <c:v>1.5837069091600877E-5</c:v>
                </c:pt>
                <c:pt idx="5">
                  <c:v>1.5837069091600877E-5</c:v>
                </c:pt>
                <c:pt idx="6">
                  <c:v>1.5837069091600877E-5</c:v>
                </c:pt>
                <c:pt idx="7">
                  <c:v>1.5837069091600877E-5</c:v>
                </c:pt>
                <c:pt idx="8">
                  <c:v>1.5837069091600877E-5</c:v>
                </c:pt>
                <c:pt idx="9">
                  <c:v>1.5837069091600877E-5</c:v>
                </c:pt>
                <c:pt idx="10">
                  <c:v>1.5837069091600877E-5</c:v>
                </c:pt>
                <c:pt idx="11">
                  <c:v>1.5837069091600877E-5</c:v>
                </c:pt>
                <c:pt idx="12">
                  <c:v>1.5837069091600877E-5</c:v>
                </c:pt>
                <c:pt idx="13">
                  <c:v>1.5837069091600877E-5</c:v>
                </c:pt>
                <c:pt idx="14">
                  <c:v>1.5837069091600877E-5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01-40EC-929C-E9B8CC541822}"/>
            </c:ext>
          </c:extLst>
        </c:ser>
        <c:ser>
          <c:idx val="5"/>
          <c:order val="7"/>
          <c:tx>
            <c:strRef>
              <c:f>Round1!$AB$4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Round1!$AF$7:$AF$21</c:f>
              <c:numCache>
                <c:formatCode>General</c:formatCode>
                <c:ptCount val="15"/>
                <c:pt idx="0">
                  <c:v>6.6069279906582322E-6</c:v>
                </c:pt>
                <c:pt idx="1">
                  <c:v>6.6069279906582322E-6</c:v>
                </c:pt>
                <c:pt idx="2">
                  <c:v>6.6069279906582322E-6</c:v>
                </c:pt>
                <c:pt idx="3">
                  <c:v>6.6069279906582322E-6</c:v>
                </c:pt>
                <c:pt idx="4">
                  <c:v>6.6069279906582322E-6</c:v>
                </c:pt>
                <c:pt idx="5">
                  <c:v>6.6069279906582322E-6</c:v>
                </c:pt>
                <c:pt idx="6">
                  <c:v>6.6069279906582322E-6</c:v>
                </c:pt>
                <c:pt idx="7">
                  <c:v>6.6069279906582322E-6</c:v>
                </c:pt>
                <c:pt idx="8">
                  <c:v>6.6069279906582322E-6</c:v>
                </c:pt>
                <c:pt idx="9">
                  <c:v>6.6069279906582322E-6</c:v>
                </c:pt>
                <c:pt idx="10">
                  <c:v>6.6069279906582322E-6</c:v>
                </c:pt>
                <c:pt idx="11">
                  <c:v>6.6069279906582322E-6</c:v>
                </c:pt>
                <c:pt idx="12">
                  <c:v>6.6069279906582322E-6</c:v>
                </c:pt>
                <c:pt idx="13">
                  <c:v>6.6069279906582322E-6</c:v>
                </c:pt>
                <c:pt idx="14">
                  <c:v>6.6069279906582322E-6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245-4C21-B305-C82A111365E2}"/>
            </c:ext>
          </c:extLst>
        </c:ser>
        <c:ser>
          <c:idx val="7"/>
          <c:order val="8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Round1!$AH$7:$AH$21</c:f>
              <c:numCache>
                <c:formatCode>General</c:formatCode>
                <c:ptCount val="15"/>
                <c:pt idx="0">
                  <c:v>1.3784231392731778E-6</c:v>
                </c:pt>
                <c:pt idx="1">
                  <c:v>1.3784231392731778E-6</c:v>
                </c:pt>
                <c:pt idx="2">
                  <c:v>1.3784231392731778E-6</c:v>
                </c:pt>
                <c:pt idx="3">
                  <c:v>1.3784231392731778E-6</c:v>
                </c:pt>
                <c:pt idx="4">
                  <c:v>1.3784231392731778E-6</c:v>
                </c:pt>
                <c:pt idx="5">
                  <c:v>1.3784231392731778E-6</c:v>
                </c:pt>
                <c:pt idx="6">
                  <c:v>1.3784231392731778E-6</c:v>
                </c:pt>
                <c:pt idx="7">
                  <c:v>1.3784231392731778E-6</c:v>
                </c:pt>
                <c:pt idx="8">
                  <c:v>1.3784231392731778E-6</c:v>
                </c:pt>
                <c:pt idx="9">
                  <c:v>1.3784231392731778E-6</c:v>
                </c:pt>
                <c:pt idx="10">
                  <c:v>1.3784231392731778E-6</c:v>
                </c:pt>
                <c:pt idx="11">
                  <c:v>1.3784231392731778E-6</c:v>
                </c:pt>
                <c:pt idx="12">
                  <c:v>1.3784231392731778E-6</c:v>
                </c:pt>
                <c:pt idx="13">
                  <c:v>1.3784231392731778E-6</c:v>
                </c:pt>
                <c:pt idx="14">
                  <c:v>1.3784231392731778E-6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4-4842-B879-8FC95A0BB41D}"/>
            </c:ext>
          </c:extLst>
        </c:ser>
        <c:ser>
          <c:idx val="9"/>
          <c:order val="9"/>
          <c:tx>
            <c:strRef>
              <c:f>Round1!$AB$4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Round1!$AJ$7:$AJ$21</c:f>
              <c:numCache>
                <c:formatCode>General</c:formatCode>
                <c:ptCount val="15"/>
                <c:pt idx="0">
                  <c:v>1.0444339221234876E-6</c:v>
                </c:pt>
                <c:pt idx="1">
                  <c:v>1.0444339221234876E-6</c:v>
                </c:pt>
                <c:pt idx="2">
                  <c:v>1.0444339221234876E-6</c:v>
                </c:pt>
                <c:pt idx="3">
                  <c:v>1.0444339221234876E-6</c:v>
                </c:pt>
                <c:pt idx="4">
                  <c:v>1.0444339221234876E-6</c:v>
                </c:pt>
                <c:pt idx="5">
                  <c:v>1.0444339221234876E-6</c:v>
                </c:pt>
                <c:pt idx="6">
                  <c:v>1.0444339221234876E-6</c:v>
                </c:pt>
                <c:pt idx="7">
                  <c:v>1.0444339221234876E-6</c:v>
                </c:pt>
                <c:pt idx="8">
                  <c:v>1.0444339221234876E-6</c:v>
                </c:pt>
                <c:pt idx="9">
                  <c:v>1.0444339221234876E-6</c:v>
                </c:pt>
                <c:pt idx="10">
                  <c:v>1.0444339221234876E-6</c:v>
                </c:pt>
                <c:pt idx="11">
                  <c:v>1.0444339221234876E-6</c:v>
                </c:pt>
                <c:pt idx="12">
                  <c:v>1.0444339221234876E-6</c:v>
                </c:pt>
                <c:pt idx="13">
                  <c:v>1.0444339221234876E-6</c:v>
                </c:pt>
                <c:pt idx="14">
                  <c:v>1.0444339221234876E-6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AC-4607-AED4-EE350004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Round2!$H$153:$H$167</c:f>
              <c:numCache>
                <c:formatCode>General</c:formatCode>
                <c:ptCount val="15"/>
                <c:pt idx="0">
                  <c:v>2.7228378020648195E-5</c:v>
                </c:pt>
                <c:pt idx="1">
                  <c:v>4.2940442203059399E-5</c:v>
                </c:pt>
                <c:pt idx="2">
                  <c:v>3.4422183490891272E-6</c:v>
                </c:pt>
                <c:pt idx="3">
                  <c:v>2.1254722976568129E-5</c:v>
                </c:pt>
                <c:pt idx="4">
                  <c:v>1.5842661250236826E-5</c:v>
                </c:pt>
                <c:pt idx="5">
                  <c:v>0</c:v>
                </c:pt>
                <c:pt idx="6">
                  <c:v>6.9875383077230415E-6</c:v>
                </c:pt>
                <c:pt idx="7">
                  <c:v>2.0146897747106716E-5</c:v>
                </c:pt>
                <c:pt idx="8">
                  <c:v>2.2370797459274032E-5</c:v>
                </c:pt>
                <c:pt idx="9">
                  <c:v>5.1657821460524389E-5</c:v>
                </c:pt>
                <c:pt idx="10">
                  <c:v>7.4826915989950619E-6</c:v>
                </c:pt>
                <c:pt idx="11">
                  <c:v>8.278585438106221E-6</c:v>
                </c:pt>
                <c:pt idx="12">
                  <c:v>4.39718931658883E-6</c:v>
                </c:pt>
                <c:pt idx="13">
                  <c:v>2.3383626317180173E-5</c:v>
                </c:pt>
                <c:pt idx="14">
                  <c:v>2.8950933957129417E-5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C-4E76-A4D9-E5306DEEC907}"/>
            </c:ext>
          </c:extLst>
        </c:ser>
        <c:ser>
          <c:idx val="1"/>
          <c:order val="1"/>
          <c:tx>
            <c:strRef>
              <c:f>Round2!$J$5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Round2!$K$153:$K$167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7.1567403671765666E-6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4.284603349274441E-6</c:v>
                </c:pt>
                <c:pt idx="6">
                  <c:v>3.4937691538615207E-6</c:v>
                </c:pt>
                <c:pt idx="7">
                  <c:v>4.0293795494213431E-6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C-4E76-A4D9-E5306DEEC907}"/>
            </c:ext>
          </c:extLst>
        </c:ser>
        <c:ser>
          <c:idx val="4"/>
          <c:order val="2"/>
          <c:tx>
            <c:strRef>
              <c:f>Round2!$M$5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Round2!$N$153:$N$167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8.0587590988426863E-6</c:v>
                </c:pt>
                <c:pt idx="8">
                  <c:v>0</c:v>
                </c:pt>
                <c:pt idx="9">
                  <c:v>8.6096369100873977E-6</c:v>
                </c:pt>
                <c:pt idx="10">
                  <c:v>7.4826915989950619E-6</c:v>
                </c:pt>
                <c:pt idx="11">
                  <c:v>0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1.1580373582851766E-5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4AC-4E76-A4D9-E5306DEEC907}"/>
            </c:ext>
          </c:extLst>
        </c:ser>
        <c:ser>
          <c:idx val="6"/>
          <c:order val="3"/>
          <c:tx>
            <c:strRef>
              <c:f>Round2!$P$5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Round2!$Q$153:$Q$167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7.1567403671765666E-6</c:v>
                </c:pt>
                <c:pt idx="2">
                  <c:v>0</c:v>
                </c:pt>
                <c:pt idx="3">
                  <c:v>4.2509445953136261E-6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4.0293795494213431E-6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C-4E76-A4D9-E5306DEEC907}"/>
            </c:ext>
          </c:extLst>
        </c:ser>
        <c:ser>
          <c:idx val="8"/>
          <c:order val="4"/>
          <c:tx>
            <c:strRef>
              <c:f>Round2!$S$98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Round2!$T$153:$T$167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4AC-4E76-A4D9-E5306DEE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Round2!$AB$154:$AB$168</c:f>
              <c:numCache>
                <c:formatCode>General</c:formatCode>
                <c:ptCount val="15"/>
                <c:pt idx="0">
                  <c:v>1.8957633626815304E-5</c:v>
                </c:pt>
                <c:pt idx="1">
                  <c:v>1.8957633626815304E-5</c:v>
                </c:pt>
                <c:pt idx="2">
                  <c:v>1.8957633626815304E-5</c:v>
                </c:pt>
                <c:pt idx="3">
                  <c:v>1.8957633626815304E-5</c:v>
                </c:pt>
                <c:pt idx="4">
                  <c:v>1.8957633626815304E-5</c:v>
                </c:pt>
                <c:pt idx="5">
                  <c:v>1.8957633626815304E-5</c:v>
                </c:pt>
                <c:pt idx="6">
                  <c:v>1.8957633626815304E-5</c:v>
                </c:pt>
                <c:pt idx="7">
                  <c:v>1.8957633626815304E-5</c:v>
                </c:pt>
                <c:pt idx="8">
                  <c:v>1.8957633626815304E-5</c:v>
                </c:pt>
                <c:pt idx="9">
                  <c:v>1.8957633626815304E-5</c:v>
                </c:pt>
                <c:pt idx="10">
                  <c:v>1.8957633626815304E-5</c:v>
                </c:pt>
                <c:pt idx="11">
                  <c:v>1.8957633626815304E-5</c:v>
                </c:pt>
                <c:pt idx="12">
                  <c:v>1.8957633626815304E-5</c:v>
                </c:pt>
                <c:pt idx="13">
                  <c:v>1.8957633626815304E-5</c:v>
                </c:pt>
                <c:pt idx="14">
                  <c:v>1.8957633626815304E-5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C-4E76-A4D9-E5306DEEC907}"/>
            </c:ext>
          </c:extLst>
        </c:ser>
        <c:ser>
          <c:idx val="3"/>
          <c:order val="6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Round2!$AD$154:$AD$168</c:f>
              <c:numCache>
                <c:formatCode>General</c:formatCode>
                <c:ptCount val="15"/>
                <c:pt idx="0">
                  <c:v>2.8064192657096932E-6</c:v>
                </c:pt>
                <c:pt idx="1">
                  <c:v>2.8064192657096932E-6</c:v>
                </c:pt>
                <c:pt idx="2">
                  <c:v>2.8064192657096932E-6</c:v>
                </c:pt>
                <c:pt idx="3">
                  <c:v>2.8064192657096932E-6</c:v>
                </c:pt>
                <c:pt idx="4">
                  <c:v>2.8064192657096932E-6</c:v>
                </c:pt>
                <c:pt idx="5">
                  <c:v>2.8064192657096932E-6</c:v>
                </c:pt>
                <c:pt idx="6">
                  <c:v>2.8064192657096932E-6</c:v>
                </c:pt>
                <c:pt idx="7">
                  <c:v>2.8064192657096932E-6</c:v>
                </c:pt>
                <c:pt idx="8">
                  <c:v>2.8064192657096932E-6</c:v>
                </c:pt>
                <c:pt idx="9">
                  <c:v>2.8064192657096932E-6</c:v>
                </c:pt>
                <c:pt idx="10">
                  <c:v>2.8064192657096932E-6</c:v>
                </c:pt>
                <c:pt idx="11">
                  <c:v>2.8064192657096932E-6</c:v>
                </c:pt>
                <c:pt idx="12">
                  <c:v>2.8064192657096932E-6</c:v>
                </c:pt>
                <c:pt idx="13">
                  <c:v>2.8064192657096932E-6</c:v>
                </c:pt>
                <c:pt idx="14">
                  <c:v>2.8064192657096932E-6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C-4E76-A4D9-E5306DEEC907}"/>
            </c:ext>
          </c:extLst>
        </c:ser>
        <c:ser>
          <c:idx val="5"/>
          <c:order val="7"/>
          <c:tx>
            <c:strRef>
              <c:f>Round2!$AB$4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Round2!$AF$154:$AF$168</c:f>
              <c:numCache>
                <c:formatCode>General</c:formatCode>
                <c:ptCount val="15"/>
                <c:pt idx="0">
                  <c:v>2.9324371091867487E-6</c:v>
                </c:pt>
                <c:pt idx="1">
                  <c:v>2.9324371091867487E-6</c:v>
                </c:pt>
                <c:pt idx="2">
                  <c:v>2.9324371091867487E-6</c:v>
                </c:pt>
                <c:pt idx="3">
                  <c:v>2.9324371091867487E-6</c:v>
                </c:pt>
                <c:pt idx="4">
                  <c:v>2.9324371091867487E-6</c:v>
                </c:pt>
                <c:pt idx="5">
                  <c:v>2.9324371091867487E-6</c:v>
                </c:pt>
                <c:pt idx="6">
                  <c:v>2.9324371091867487E-6</c:v>
                </c:pt>
                <c:pt idx="7">
                  <c:v>2.9324371091867487E-6</c:v>
                </c:pt>
                <c:pt idx="8">
                  <c:v>2.9324371091867487E-6</c:v>
                </c:pt>
                <c:pt idx="9">
                  <c:v>2.9324371091867487E-6</c:v>
                </c:pt>
                <c:pt idx="10">
                  <c:v>2.9324371091867487E-6</c:v>
                </c:pt>
                <c:pt idx="11">
                  <c:v>2.9324371091867487E-6</c:v>
                </c:pt>
                <c:pt idx="12">
                  <c:v>2.9324371091867487E-6</c:v>
                </c:pt>
                <c:pt idx="13">
                  <c:v>2.9324371091867487E-6</c:v>
                </c:pt>
                <c:pt idx="14">
                  <c:v>2.9324371091867487E-6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4AC-4E76-A4D9-E5306DEEC907}"/>
            </c:ext>
          </c:extLst>
        </c:ser>
        <c:ser>
          <c:idx val="7"/>
          <c:order val="8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Round2!$AH$154:$AH$168</c:f>
              <c:numCache>
                <c:formatCode>General</c:formatCode>
                <c:ptCount val="15"/>
                <c:pt idx="0">
                  <c:v>1.8577390657202168E-6</c:v>
                </c:pt>
                <c:pt idx="1">
                  <c:v>1.8577390657202168E-6</c:v>
                </c:pt>
                <c:pt idx="2">
                  <c:v>1.8577390657202168E-6</c:v>
                </c:pt>
                <c:pt idx="3">
                  <c:v>1.8577390657202168E-6</c:v>
                </c:pt>
                <c:pt idx="4">
                  <c:v>1.8577390657202168E-6</c:v>
                </c:pt>
                <c:pt idx="5">
                  <c:v>1.8577390657202168E-6</c:v>
                </c:pt>
                <c:pt idx="6">
                  <c:v>1.8577390657202168E-6</c:v>
                </c:pt>
                <c:pt idx="7">
                  <c:v>1.8577390657202168E-6</c:v>
                </c:pt>
                <c:pt idx="8">
                  <c:v>1.8577390657202168E-6</c:v>
                </c:pt>
                <c:pt idx="9">
                  <c:v>1.8577390657202168E-6</c:v>
                </c:pt>
                <c:pt idx="10">
                  <c:v>1.8577390657202168E-6</c:v>
                </c:pt>
                <c:pt idx="11">
                  <c:v>1.8577390657202168E-6</c:v>
                </c:pt>
                <c:pt idx="12">
                  <c:v>1.8577390657202168E-6</c:v>
                </c:pt>
                <c:pt idx="13">
                  <c:v>1.8577390657202168E-6</c:v>
                </c:pt>
                <c:pt idx="14">
                  <c:v>1.8577390657202168E-6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AC-4E76-A4D9-E5306DEEC907}"/>
            </c:ext>
          </c:extLst>
        </c:ser>
        <c:ser>
          <c:idx val="9"/>
          <c:order val="9"/>
          <c:tx>
            <c:strRef>
              <c:f>Round2!$AB$97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Round2!$AJ$154:$AJ$168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AC-4E76-A4D9-E5306DEE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Round3!$G$5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Round3!$H$7:$H$21</c:f>
              <c:numCache>
                <c:formatCode>General</c:formatCode>
                <c:ptCount val="15"/>
                <c:pt idx="0">
                  <c:v>6.8070945051620487E-5</c:v>
                </c:pt>
                <c:pt idx="1">
                  <c:v>1.3955643715994306E-4</c:v>
                </c:pt>
                <c:pt idx="2">
                  <c:v>3.4422183490891267E-5</c:v>
                </c:pt>
                <c:pt idx="3">
                  <c:v>7.6517002715645267E-5</c:v>
                </c:pt>
                <c:pt idx="4">
                  <c:v>5.1488649063269689E-5</c:v>
                </c:pt>
                <c:pt idx="5">
                  <c:v>7.2838256937665489E-5</c:v>
                </c:pt>
                <c:pt idx="6">
                  <c:v>5.2406537307922811E-5</c:v>
                </c:pt>
                <c:pt idx="7">
                  <c:v>1.4102828422974702E-4</c:v>
                </c:pt>
                <c:pt idx="8">
                  <c:v>1.476472632312086E-4</c:v>
                </c:pt>
                <c:pt idx="9">
                  <c:v>1.7649755665679167E-4</c:v>
                </c:pt>
                <c:pt idx="10">
                  <c:v>4.1154803794472841E-5</c:v>
                </c:pt>
                <c:pt idx="11">
                  <c:v>2.4835756314318663E-5</c:v>
                </c:pt>
                <c:pt idx="12">
                  <c:v>4.39718931658883E-6</c:v>
                </c:pt>
                <c:pt idx="13">
                  <c:v>5.1443977897796378E-5</c:v>
                </c:pt>
                <c:pt idx="14">
                  <c:v>1.042233622456659E-4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6-47C8-A8FA-13BEF4F6C8BB}"/>
            </c:ext>
          </c:extLst>
        </c:ser>
        <c:ser>
          <c:idx val="1"/>
          <c:order val="1"/>
          <c:tx>
            <c:strRef>
              <c:f>Round3!$J$5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Round3!$K$7:$K$21</c:f>
              <c:numCache>
                <c:formatCode>General</c:formatCode>
                <c:ptCount val="15"/>
                <c:pt idx="0">
                  <c:v>0</c:v>
                </c:pt>
                <c:pt idx="1">
                  <c:v>1.7891850917941416E-5</c:v>
                </c:pt>
                <c:pt idx="2">
                  <c:v>6.8844366981782543E-6</c:v>
                </c:pt>
                <c:pt idx="3">
                  <c:v>0</c:v>
                </c:pt>
                <c:pt idx="4">
                  <c:v>2.7724657187914447E-5</c:v>
                </c:pt>
                <c:pt idx="5">
                  <c:v>4.284603349274441E-6</c:v>
                </c:pt>
                <c:pt idx="6">
                  <c:v>3.1443922384753684E-5</c:v>
                </c:pt>
                <c:pt idx="7">
                  <c:v>2.4176277296528059E-5</c:v>
                </c:pt>
                <c:pt idx="8">
                  <c:v>1.7896637967419225E-5</c:v>
                </c:pt>
                <c:pt idx="9">
                  <c:v>2.1524092275218495E-5</c:v>
                </c:pt>
                <c:pt idx="10">
                  <c:v>7.4826915989950619E-6</c:v>
                </c:pt>
                <c:pt idx="11">
                  <c:v>0</c:v>
                </c:pt>
                <c:pt idx="12">
                  <c:v>8.79437863317766E-6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6-47C8-A8FA-13BEF4F6C8BB}"/>
            </c:ext>
          </c:extLst>
        </c:ser>
        <c:ser>
          <c:idx val="4"/>
          <c:order val="2"/>
          <c:tx>
            <c:strRef>
              <c:f>Round3!$M$5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Round3!$N$7:$N$21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1.7891850917941416E-5</c:v>
                </c:pt>
                <c:pt idx="2">
                  <c:v>6.8844366981782543E-6</c:v>
                </c:pt>
                <c:pt idx="3">
                  <c:v>8.5018891906272523E-6</c:v>
                </c:pt>
                <c:pt idx="4">
                  <c:v>3.9606653125592065E-6</c:v>
                </c:pt>
                <c:pt idx="5">
                  <c:v>0</c:v>
                </c:pt>
                <c:pt idx="6">
                  <c:v>3.4937691538615207E-6</c:v>
                </c:pt>
                <c:pt idx="7">
                  <c:v>4.0293795494213431E-6</c:v>
                </c:pt>
                <c:pt idx="8">
                  <c:v>0</c:v>
                </c:pt>
                <c:pt idx="9">
                  <c:v>1.7219273820174795E-5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1.7370560374277652E-5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876-47C8-A8FA-13BEF4F6C8BB}"/>
            </c:ext>
          </c:extLst>
        </c:ser>
        <c:ser>
          <c:idx val="6"/>
          <c:order val="3"/>
          <c:tx>
            <c:strRef>
              <c:f>Round3!$P$5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Round3!$Q$7:$Q$21</c:f>
              <c:numCache>
                <c:formatCode>General</c:formatCode>
                <c:ptCount val="15"/>
                <c:pt idx="0">
                  <c:v>1.3614189010324097E-5</c:v>
                </c:pt>
                <c:pt idx="1">
                  <c:v>7.1567403671765666E-6</c:v>
                </c:pt>
                <c:pt idx="2">
                  <c:v>1.0326655047267382E-5</c:v>
                </c:pt>
                <c:pt idx="3">
                  <c:v>0</c:v>
                </c:pt>
                <c:pt idx="4">
                  <c:v>0</c:v>
                </c:pt>
                <c:pt idx="5">
                  <c:v>4.284603349274441E-6</c:v>
                </c:pt>
                <c:pt idx="6">
                  <c:v>0</c:v>
                </c:pt>
                <c:pt idx="7">
                  <c:v>0</c:v>
                </c:pt>
                <c:pt idx="8">
                  <c:v>4.4741594918548062E-6</c:v>
                </c:pt>
                <c:pt idx="9">
                  <c:v>1.2914455365131097E-5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6-47C8-A8FA-13BEF4F6C8BB}"/>
            </c:ext>
          </c:extLst>
        </c:ser>
        <c:ser>
          <c:idx val="8"/>
          <c:order val="4"/>
          <c:tx>
            <c:strRef>
              <c:f>Round3!$S$5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Round3!$T$7:$T$21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0</c:v>
                </c:pt>
                <c:pt idx="6">
                  <c:v>0</c:v>
                </c:pt>
                <c:pt idx="7">
                  <c:v>8.0587590988426863E-6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D4F-4ABE-88EF-E3F6871C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Round3!$AB$7:$AB$21</c:f>
              <c:numCache>
                <c:formatCode>General</c:formatCode>
                <c:ptCount val="15"/>
                <c:pt idx="0">
                  <c:v>7.9101880360903196E-5</c:v>
                </c:pt>
                <c:pt idx="1">
                  <c:v>7.9101880360903196E-5</c:v>
                </c:pt>
                <c:pt idx="2">
                  <c:v>7.9101880360903196E-5</c:v>
                </c:pt>
                <c:pt idx="3">
                  <c:v>7.9101880360903196E-5</c:v>
                </c:pt>
                <c:pt idx="4">
                  <c:v>7.9101880360903196E-5</c:v>
                </c:pt>
                <c:pt idx="5">
                  <c:v>7.9101880360903196E-5</c:v>
                </c:pt>
                <c:pt idx="6">
                  <c:v>7.9101880360903196E-5</c:v>
                </c:pt>
                <c:pt idx="7">
                  <c:v>7.9101880360903196E-5</c:v>
                </c:pt>
                <c:pt idx="8">
                  <c:v>7.9101880360903196E-5</c:v>
                </c:pt>
                <c:pt idx="9">
                  <c:v>7.9101880360903196E-5</c:v>
                </c:pt>
                <c:pt idx="10">
                  <c:v>7.9101880360903196E-5</c:v>
                </c:pt>
                <c:pt idx="11">
                  <c:v>7.9101880360903196E-5</c:v>
                </c:pt>
                <c:pt idx="12">
                  <c:v>7.9101880360903196E-5</c:v>
                </c:pt>
                <c:pt idx="13">
                  <c:v>7.9101880360903196E-5</c:v>
                </c:pt>
                <c:pt idx="14">
                  <c:v>7.9101880360903196E-5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6-47C8-A8FA-13BEF4F6C8BB}"/>
            </c:ext>
          </c:extLst>
        </c:ser>
        <c:ser>
          <c:idx val="3"/>
          <c:order val="6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Round3!$AD$7:$AD$21</c:f>
              <c:numCache>
                <c:formatCode>General</c:formatCode>
                <c:ptCount val="15"/>
                <c:pt idx="0">
                  <c:v>1.1206903220626717E-5</c:v>
                </c:pt>
                <c:pt idx="1">
                  <c:v>1.1206903220626717E-5</c:v>
                </c:pt>
                <c:pt idx="2">
                  <c:v>1.1206903220626717E-5</c:v>
                </c:pt>
                <c:pt idx="3">
                  <c:v>1.1206903220626717E-5</c:v>
                </c:pt>
                <c:pt idx="4">
                  <c:v>1.1206903220626717E-5</c:v>
                </c:pt>
                <c:pt idx="5">
                  <c:v>1.1206903220626717E-5</c:v>
                </c:pt>
                <c:pt idx="6">
                  <c:v>1.1206903220626717E-5</c:v>
                </c:pt>
                <c:pt idx="7">
                  <c:v>1.1206903220626717E-5</c:v>
                </c:pt>
                <c:pt idx="8">
                  <c:v>1.1206903220626717E-5</c:v>
                </c:pt>
                <c:pt idx="9">
                  <c:v>1.1206903220626717E-5</c:v>
                </c:pt>
                <c:pt idx="10">
                  <c:v>1.1206903220626717E-5</c:v>
                </c:pt>
                <c:pt idx="11">
                  <c:v>1.1206903220626717E-5</c:v>
                </c:pt>
                <c:pt idx="12">
                  <c:v>1.1206903220626717E-5</c:v>
                </c:pt>
                <c:pt idx="13">
                  <c:v>1.1206903220626717E-5</c:v>
                </c:pt>
                <c:pt idx="14">
                  <c:v>1.1206903220626717E-5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6-47C8-A8FA-13BEF4F6C8BB}"/>
            </c:ext>
          </c:extLst>
        </c:ser>
        <c:ser>
          <c:idx val="5"/>
          <c:order val="7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Round3!$AF$7:$AF$21</c:f>
              <c:numCache>
                <c:formatCode>General</c:formatCode>
                <c:ptCount val="15"/>
                <c:pt idx="0">
                  <c:v>6.1803937335314634E-6</c:v>
                </c:pt>
                <c:pt idx="1">
                  <c:v>6.1803937335314634E-6</c:v>
                </c:pt>
                <c:pt idx="2">
                  <c:v>6.1803937335314634E-6</c:v>
                </c:pt>
                <c:pt idx="3">
                  <c:v>6.1803937335314634E-6</c:v>
                </c:pt>
                <c:pt idx="4">
                  <c:v>6.1803937335314634E-6</c:v>
                </c:pt>
                <c:pt idx="5">
                  <c:v>6.1803937335314634E-6</c:v>
                </c:pt>
                <c:pt idx="6">
                  <c:v>6.1803937335314634E-6</c:v>
                </c:pt>
                <c:pt idx="7">
                  <c:v>6.1803937335314634E-6</c:v>
                </c:pt>
                <c:pt idx="8">
                  <c:v>6.1803937335314634E-6</c:v>
                </c:pt>
                <c:pt idx="9">
                  <c:v>6.1803937335314634E-6</c:v>
                </c:pt>
                <c:pt idx="10">
                  <c:v>6.1803937335314634E-6</c:v>
                </c:pt>
                <c:pt idx="11">
                  <c:v>6.1803937335314634E-6</c:v>
                </c:pt>
                <c:pt idx="12">
                  <c:v>6.1803937335314634E-6</c:v>
                </c:pt>
                <c:pt idx="13">
                  <c:v>6.1803937335314634E-6</c:v>
                </c:pt>
                <c:pt idx="14">
                  <c:v>6.1803937335314634E-6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876-47C8-A8FA-13BEF4F6C8BB}"/>
            </c:ext>
          </c:extLst>
        </c:ser>
        <c:ser>
          <c:idx val="7"/>
          <c:order val="8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Round3!$AH$7:$AH$21</c:f>
              <c:numCache>
                <c:formatCode>General</c:formatCode>
                <c:ptCount val="15"/>
                <c:pt idx="0">
                  <c:v>4.087152311111356E-6</c:v>
                </c:pt>
                <c:pt idx="1">
                  <c:v>4.087152311111356E-6</c:v>
                </c:pt>
                <c:pt idx="2">
                  <c:v>4.087152311111356E-6</c:v>
                </c:pt>
                <c:pt idx="3">
                  <c:v>4.087152311111356E-6</c:v>
                </c:pt>
                <c:pt idx="4">
                  <c:v>4.087152311111356E-6</c:v>
                </c:pt>
                <c:pt idx="5">
                  <c:v>4.087152311111356E-6</c:v>
                </c:pt>
                <c:pt idx="6">
                  <c:v>4.087152311111356E-6</c:v>
                </c:pt>
                <c:pt idx="7">
                  <c:v>4.087152311111356E-6</c:v>
                </c:pt>
                <c:pt idx="8">
                  <c:v>4.087152311111356E-6</c:v>
                </c:pt>
                <c:pt idx="9">
                  <c:v>4.087152311111356E-6</c:v>
                </c:pt>
                <c:pt idx="10">
                  <c:v>4.087152311111356E-6</c:v>
                </c:pt>
                <c:pt idx="11">
                  <c:v>4.087152311111356E-6</c:v>
                </c:pt>
                <c:pt idx="12">
                  <c:v>4.087152311111356E-6</c:v>
                </c:pt>
                <c:pt idx="13">
                  <c:v>4.087152311111356E-6</c:v>
                </c:pt>
                <c:pt idx="14">
                  <c:v>4.087152311111356E-6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76-47C8-A8FA-13BEF4F6C8BB}"/>
            </c:ext>
          </c:extLst>
        </c:ser>
        <c:ser>
          <c:idx val="9"/>
          <c:order val="9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Round3!$AJ$7:$AJ$21</c:f>
              <c:numCache>
                <c:formatCode>General</c:formatCode>
                <c:ptCount val="15"/>
                <c:pt idx="0">
                  <c:v>1.1873074135218516E-6</c:v>
                </c:pt>
                <c:pt idx="1">
                  <c:v>1.1873074135218516E-6</c:v>
                </c:pt>
                <c:pt idx="2">
                  <c:v>1.1873074135218516E-6</c:v>
                </c:pt>
                <c:pt idx="3">
                  <c:v>1.1873074135218516E-6</c:v>
                </c:pt>
                <c:pt idx="4">
                  <c:v>1.1873074135218516E-6</c:v>
                </c:pt>
                <c:pt idx="5">
                  <c:v>1.1873074135218516E-6</c:v>
                </c:pt>
                <c:pt idx="6">
                  <c:v>1.1873074135218516E-6</c:v>
                </c:pt>
                <c:pt idx="7">
                  <c:v>1.1873074135218516E-6</c:v>
                </c:pt>
                <c:pt idx="8">
                  <c:v>1.1873074135218516E-6</c:v>
                </c:pt>
                <c:pt idx="9">
                  <c:v>1.1873074135218516E-6</c:v>
                </c:pt>
                <c:pt idx="10">
                  <c:v>1.1873074135218516E-6</c:v>
                </c:pt>
                <c:pt idx="11">
                  <c:v>1.1873074135218516E-6</c:v>
                </c:pt>
                <c:pt idx="12">
                  <c:v>1.1873074135218516E-6</c:v>
                </c:pt>
                <c:pt idx="13">
                  <c:v>1.1873074135218516E-6</c:v>
                </c:pt>
                <c:pt idx="14">
                  <c:v>1.1873074135218516E-6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F-4ABE-88EF-E3F6871C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Round3!$G$5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Round3!$I$7:$I$21</c:f>
              <c:numCache>
                <c:formatCode>General</c:formatCode>
                <c:ptCount val="15"/>
                <c:pt idx="0">
                  <c:v>3.1338307651300048E-6</c:v>
                </c:pt>
                <c:pt idx="1">
                  <c:v>3.9025031956331183E-6</c:v>
                </c:pt>
                <c:pt idx="2">
                  <c:v>1.449157924520851E-6</c:v>
                </c:pt>
                <c:pt idx="3">
                  <c:v>3.2529639395995691E-6</c:v>
                </c:pt>
                <c:pt idx="4">
                  <c:v>2.1881161615886755E-6</c:v>
                </c:pt>
                <c:pt idx="5">
                  <c:v>2.9275169197562437E-6</c:v>
                </c:pt>
                <c:pt idx="6">
                  <c:v>2.2691550153330586E-6</c:v>
                </c:pt>
                <c:pt idx="7">
                  <c:v>4.0293637774663756E-6</c:v>
                </c:pt>
                <c:pt idx="8">
                  <c:v>4.4094005480083182E-6</c:v>
                </c:pt>
                <c:pt idx="9">
                  <c:v>4.4069352549195274E-6</c:v>
                </c:pt>
                <c:pt idx="10">
                  <c:v>1.8341517216417982E-6</c:v>
                </c:pt>
                <c:pt idx="11">
                  <c:v>9.6133299715162394E-7</c:v>
                </c:pt>
                <c:pt idx="12">
                  <c:v>1.6509337268425593E-7</c:v>
                </c:pt>
                <c:pt idx="13">
                  <c:v>1.9329788211125339E-6</c:v>
                </c:pt>
                <c:pt idx="14">
                  <c:v>3.1819261878565034E-6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4D5B-A59F-369170927BD4}"/>
            </c:ext>
          </c:extLst>
        </c:ser>
        <c:ser>
          <c:idx val="1"/>
          <c:order val="1"/>
          <c:tx>
            <c:strRef>
              <c:f>Round3!$J$5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Round3!$L$7:$L$21</c:f>
              <c:numCache>
                <c:formatCode>General</c:formatCode>
                <c:ptCount val="15"/>
                <c:pt idx="0">
                  <c:v>0</c:v>
                </c:pt>
                <c:pt idx="1">
                  <c:v>5.0032092251706648E-7</c:v>
                </c:pt>
                <c:pt idx="2">
                  <c:v>2.8983158490417021E-7</c:v>
                </c:pt>
                <c:pt idx="3">
                  <c:v>0</c:v>
                </c:pt>
                <c:pt idx="4">
                  <c:v>1.1782163947015944E-6</c:v>
                </c:pt>
                <c:pt idx="5">
                  <c:v>1.7220687763272022E-7</c:v>
                </c:pt>
                <c:pt idx="6">
                  <c:v>1.3614930091998351E-6</c:v>
                </c:pt>
                <c:pt idx="7">
                  <c:v>6.9074807613709294E-7</c:v>
                </c:pt>
                <c:pt idx="8">
                  <c:v>5.3447279369797793E-7</c:v>
                </c:pt>
                <c:pt idx="9">
                  <c:v>5.3743112864872282E-7</c:v>
                </c:pt>
                <c:pt idx="10">
                  <c:v>3.3348213120759967E-7</c:v>
                </c:pt>
                <c:pt idx="11">
                  <c:v>0</c:v>
                </c:pt>
                <c:pt idx="12">
                  <c:v>3.3018674536851187E-7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3-4D5B-A59F-369170927BD4}"/>
            </c:ext>
          </c:extLst>
        </c:ser>
        <c:ser>
          <c:idx val="4"/>
          <c:order val="2"/>
          <c:tx>
            <c:strRef>
              <c:f>Round3!$M$5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Round3!$O$7:$O$21</c:f>
              <c:numCache>
                <c:formatCode>General</c:formatCode>
                <c:ptCount val="15"/>
                <c:pt idx="0">
                  <c:v>2.08922051008667E-7</c:v>
                </c:pt>
                <c:pt idx="1">
                  <c:v>5.0032092251706648E-7</c:v>
                </c:pt>
                <c:pt idx="2">
                  <c:v>2.8983158490417021E-7</c:v>
                </c:pt>
                <c:pt idx="3">
                  <c:v>3.6144043773328541E-7</c:v>
                </c:pt>
                <c:pt idx="4">
                  <c:v>1.6831662781451351E-7</c:v>
                </c:pt>
                <c:pt idx="5">
                  <c:v>0</c:v>
                </c:pt>
                <c:pt idx="6">
                  <c:v>1.512770010222039E-7</c:v>
                </c:pt>
                <c:pt idx="7">
                  <c:v>1.1512467935618215E-7</c:v>
                </c:pt>
                <c:pt idx="8">
                  <c:v>0</c:v>
                </c:pt>
                <c:pt idx="9">
                  <c:v>4.2994490291897828E-7</c:v>
                </c:pt>
                <c:pt idx="10">
                  <c:v>0</c:v>
                </c:pt>
                <c:pt idx="11">
                  <c:v>1.6022216619193733E-7</c:v>
                </c:pt>
                <c:pt idx="12">
                  <c:v>0</c:v>
                </c:pt>
                <c:pt idx="13">
                  <c:v>1.7572534737386672E-7</c:v>
                </c:pt>
                <c:pt idx="14">
                  <c:v>5.303210313094172E-7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3-4D5B-A59F-369170927BD4}"/>
            </c:ext>
          </c:extLst>
        </c:ser>
        <c:ser>
          <c:idx val="6"/>
          <c:order val="3"/>
          <c:tx>
            <c:strRef>
              <c:f>Round3!$P$5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Round3!$R$7:$R$21</c:f>
              <c:numCache>
                <c:formatCode>General</c:formatCode>
                <c:ptCount val="15"/>
                <c:pt idx="0">
                  <c:v>6.2676615302600096E-7</c:v>
                </c:pt>
                <c:pt idx="1">
                  <c:v>2.0012836900682657E-7</c:v>
                </c:pt>
                <c:pt idx="2">
                  <c:v>4.3474737735625529E-7</c:v>
                </c:pt>
                <c:pt idx="3">
                  <c:v>0</c:v>
                </c:pt>
                <c:pt idx="4">
                  <c:v>0</c:v>
                </c:pt>
                <c:pt idx="5">
                  <c:v>1.7220687763272022E-7</c:v>
                </c:pt>
                <c:pt idx="6">
                  <c:v>0</c:v>
                </c:pt>
                <c:pt idx="7">
                  <c:v>0</c:v>
                </c:pt>
                <c:pt idx="8">
                  <c:v>1.3361819842449448E-7</c:v>
                </c:pt>
                <c:pt idx="9">
                  <c:v>3.2245867718923373E-7</c:v>
                </c:pt>
                <c:pt idx="10">
                  <c:v>0</c:v>
                </c:pt>
                <c:pt idx="11">
                  <c:v>1.6022216619193733E-7</c:v>
                </c:pt>
                <c:pt idx="12">
                  <c:v>1.6509337268425593E-7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3-4D5B-A59F-369170927BD4}"/>
            </c:ext>
          </c:extLst>
        </c:ser>
        <c:ser>
          <c:idx val="8"/>
          <c:order val="4"/>
          <c:tx>
            <c:strRef>
              <c:f>Round3!$S$5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Round3!$U$7:$U$21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1.6831662781451351E-7</c:v>
                </c:pt>
                <c:pt idx="5">
                  <c:v>0</c:v>
                </c:pt>
                <c:pt idx="6">
                  <c:v>0</c:v>
                </c:pt>
                <c:pt idx="7">
                  <c:v>2.302493587123643E-7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1.7677367710313908E-7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5-401E-96FE-57BFA888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Round3!$AC$7:$AC$21</c:f>
              <c:numCache>
                <c:formatCode>General</c:formatCode>
                <c:ptCount val="15"/>
                <c:pt idx="0">
                  <c:v>2.6696284401601638E-6</c:v>
                </c:pt>
                <c:pt idx="1">
                  <c:v>2.6696284401601638E-6</c:v>
                </c:pt>
                <c:pt idx="2">
                  <c:v>2.6696284401601638E-6</c:v>
                </c:pt>
                <c:pt idx="3">
                  <c:v>2.6696284401601638E-6</c:v>
                </c:pt>
                <c:pt idx="4">
                  <c:v>2.6696284401601638E-6</c:v>
                </c:pt>
                <c:pt idx="5">
                  <c:v>2.6696284401601638E-6</c:v>
                </c:pt>
                <c:pt idx="6">
                  <c:v>2.6696284401601638E-6</c:v>
                </c:pt>
                <c:pt idx="7">
                  <c:v>2.6696284401601638E-6</c:v>
                </c:pt>
                <c:pt idx="8">
                  <c:v>2.6696284401601638E-6</c:v>
                </c:pt>
                <c:pt idx="9">
                  <c:v>2.6696284401601638E-6</c:v>
                </c:pt>
                <c:pt idx="10">
                  <c:v>2.6696284401601638E-6</c:v>
                </c:pt>
                <c:pt idx="11">
                  <c:v>2.6696284401601638E-6</c:v>
                </c:pt>
                <c:pt idx="12">
                  <c:v>2.6696284401601638E-6</c:v>
                </c:pt>
                <c:pt idx="13">
                  <c:v>2.6696284401601638E-6</c:v>
                </c:pt>
                <c:pt idx="14">
                  <c:v>2.6696284401601638E-6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63-4D5B-A59F-369170927BD4}"/>
            </c:ext>
          </c:extLst>
        </c:ser>
        <c:ser>
          <c:idx val="3"/>
          <c:order val="6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Round3!$AE$7:$AE$21</c:f>
              <c:numCache>
                <c:formatCode>General</c:formatCode>
                <c:ptCount val="15"/>
                <c:pt idx="0">
                  <c:v>3.9522597760101947E-7</c:v>
                </c:pt>
                <c:pt idx="1">
                  <c:v>3.9522597760101947E-7</c:v>
                </c:pt>
                <c:pt idx="2">
                  <c:v>3.9522597760101947E-7</c:v>
                </c:pt>
                <c:pt idx="3">
                  <c:v>3.9522597760101947E-7</c:v>
                </c:pt>
                <c:pt idx="4">
                  <c:v>3.9522597760101947E-7</c:v>
                </c:pt>
                <c:pt idx="5">
                  <c:v>3.9522597760101947E-7</c:v>
                </c:pt>
                <c:pt idx="6">
                  <c:v>3.9522597760101947E-7</c:v>
                </c:pt>
                <c:pt idx="7">
                  <c:v>3.9522597760101947E-7</c:v>
                </c:pt>
                <c:pt idx="8">
                  <c:v>3.9522597760101947E-7</c:v>
                </c:pt>
                <c:pt idx="9">
                  <c:v>3.9522597760101947E-7</c:v>
                </c:pt>
                <c:pt idx="10">
                  <c:v>3.9522597760101947E-7</c:v>
                </c:pt>
                <c:pt idx="11">
                  <c:v>3.9522597760101947E-7</c:v>
                </c:pt>
                <c:pt idx="12">
                  <c:v>3.9522597760101947E-7</c:v>
                </c:pt>
                <c:pt idx="13">
                  <c:v>3.9522597760101947E-7</c:v>
                </c:pt>
                <c:pt idx="14">
                  <c:v>3.9522597760101947E-7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63-4D5B-A59F-369170927BD4}"/>
            </c:ext>
          </c:extLst>
        </c:ser>
        <c:ser>
          <c:idx val="5"/>
          <c:order val="7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Round3!$AG$7:$AG$21</c:f>
              <c:numCache>
                <c:formatCode>General</c:formatCode>
                <c:ptCount val="15"/>
                <c:pt idx="0">
                  <c:v>2.0609645014335253E-7</c:v>
                </c:pt>
                <c:pt idx="1">
                  <c:v>2.0609645014335253E-7</c:v>
                </c:pt>
                <c:pt idx="2">
                  <c:v>2.0609645014335253E-7</c:v>
                </c:pt>
                <c:pt idx="3">
                  <c:v>2.0609645014335253E-7</c:v>
                </c:pt>
                <c:pt idx="4">
                  <c:v>2.0609645014335253E-7</c:v>
                </c:pt>
                <c:pt idx="5">
                  <c:v>2.0609645014335253E-7</c:v>
                </c:pt>
                <c:pt idx="6">
                  <c:v>2.0609645014335253E-7</c:v>
                </c:pt>
                <c:pt idx="7">
                  <c:v>2.0609645014335253E-7</c:v>
                </c:pt>
                <c:pt idx="8">
                  <c:v>2.0609645014335253E-7</c:v>
                </c:pt>
                <c:pt idx="9">
                  <c:v>2.0609645014335253E-7</c:v>
                </c:pt>
                <c:pt idx="10">
                  <c:v>2.0609645014335253E-7</c:v>
                </c:pt>
                <c:pt idx="11">
                  <c:v>2.0609645014335253E-7</c:v>
                </c:pt>
                <c:pt idx="12">
                  <c:v>2.0609645014335253E-7</c:v>
                </c:pt>
                <c:pt idx="13">
                  <c:v>2.0609645014335253E-7</c:v>
                </c:pt>
                <c:pt idx="14">
                  <c:v>2.0609645014335253E-7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63-4D5B-A59F-369170927BD4}"/>
            </c:ext>
          </c:extLst>
        </c:ser>
        <c:ser>
          <c:idx val="7"/>
          <c:order val="8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Round3!$AI$7:$AI$21</c:f>
              <c:numCache>
                <c:formatCode>General</c:formatCode>
                <c:ptCount val="15"/>
                <c:pt idx="0">
                  <c:v>1.4768274610078161E-7</c:v>
                </c:pt>
                <c:pt idx="1">
                  <c:v>1.4768274610078161E-7</c:v>
                </c:pt>
                <c:pt idx="2">
                  <c:v>1.4768274610078161E-7</c:v>
                </c:pt>
                <c:pt idx="3">
                  <c:v>1.4768274610078161E-7</c:v>
                </c:pt>
                <c:pt idx="4">
                  <c:v>1.4768274610078161E-7</c:v>
                </c:pt>
                <c:pt idx="5">
                  <c:v>1.4768274610078161E-7</c:v>
                </c:pt>
                <c:pt idx="6">
                  <c:v>1.4768274610078161E-7</c:v>
                </c:pt>
                <c:pt idx="7">
                  <c:v>1.4768274610078161E-7</c:v>
                </c:pt>
                <c:pt idx="8">
                  <c:v>1.4768274610078161E-7</c:v>
                </c:pt>
                <c:pt idx="9">
                  <c:v>1.4768274610078161E-7</c:v>
                </c:pt>
                <c:pt idx="10">
                  <c:v>1.4768274610078161E-7</c:v>
                </c:pt>
                <c:pt idx="11">
                  <c:v>1.4768274610078161E-7</c:v>
                </c:pt>
                <c:pt idx="12">
                  <c:v>1.4768274610078161E-7</c:v>
                </c:pt>
                <c:pt idx="13">
                  <c:v>1.4768274610078161E-7</c:v>
                </c:pt>
                <c:pt idx="14">
                  <c:v>1.4768274610078161E-7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63-4D5B-A59F-369170927BD4}"/>
            </c:ext>
          </c:extLst>
        </c:ser>
        <c:ser>
          <c:idx val="9"/>
          <c:order val="9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Round3!$AK$7:$AK$21</c:f>
              <c:numCache>
                <c:formatCode>General</c:formatCode>
                <c:ptCount val="15"/>
                <c:pt idx="0">
                  <c:v>3.8355977575334462E-8</c:v>
                </c:pt>
                <c:pt idx="1">
                  <c:v>3.8355977575334462E-8</c:v>
                </c:pt>
                <c:pt idx="2">
                  <c:v>3.8355977575334462E-8</c:v>
                </c:pt>
                <c:pt idx="3">
                  <c:v>3.8355977575334462E-8</c:v>
                </c:pt>
                <c:pt idx="4">
                  <c:v>3.8355977575334462E-8</c:v>
                </c:pt>
                <c:pt idx="5">
                  <c:v>3.8355977575334462E-8</c:v>
                </c:pt>
                <c:pt idx="6">
                  <c:v>3.8355977575334462E-8</c:v>
                </c:pt>
                <c:pt idx="7">
                  <c:v>3.8355977575334462E-8</c:v>
                </c:pt>
                <c:pt idx="8">
                  <c:v>3.8355977575334462E-8</c:v>
                </c:pt>
                <c:pt idx="9">
                  <c:v>3.8355977575334462E-8</c:v>
                </c:pt>
                <c:pt idx="10">
                  <c:v>3.8355977575334462E-8</c:v>
                </c:pt>
                <c:pt idx="11">
                  <c:v>3.8355977575334462E-8</c:v>
                </c:pt>
                <c:pt idx="12">
                  <c:v>3.8355977575334462E-8</c:v>
                </c:pt>
                <c:pt idx="13">
                  <c:v>3.8355977575334462E-8</c:v>
                </c:pt>
                <c:pt idx="14">
                  <c:v>3.8355977575334462E-8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5-401E-96FE-57BFA888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Round3!$AB$5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Round3!$AB$7:$AC$7</c:f>
              <c:numCache>
                <c:formatCode>General</c:formatCode>
                <c:ptCount val="2"/>
                <c:pt idx="0">
                  <c:v>7.9101880360903196E-5</c:v>
                </c:pt>
                <c:pt idx="1">
                  <c:v>2.6696284401601638E-6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5-450F-9A7D-FFCBB7298457}"/>
            </c:ext>
          </c:extLst>
        </c:ser>
        <c:ser>
          <c:idx val="1"/>
          <c:order val="1"/>
          <c:tx>
            <c:strRef>
              <c:f>Round3!$AD$5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Round3!$AD$7:$AE$7</c:f>
              <c:numCache>
                <c:formatCode>General</c:formatCode>
                <c:ptCount val="2"/>
                <c:pt idx="0">
                  <c:v>1.1206903220626717E-5</c:v>
                </c:pt>
                <c:pt idx="1">
                  <c:v>3.9522597760101947E-7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5-450F-9A7D-FFCBB7298457}"/>
            </c:ext>
          </c:extLst>
        </c:ser>
        <c:ser>
          <c:idx val="2"/>
          <c:order val="2"/>
          <c:tx>
            <c:strRef>
              <c:f>Round3!$AF$5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Round3!$AF$7:$AG$7</c:f>
              <c:numCache>
                <c:formatCode>General</c:formatCode>
                <c:ptCount val="2"/>
                <c:pt idx="0">
                  <c:v>6.1803937335314634E-6</c:v>
                </c:pt>
                <c:pt idx="1">
                  <c:v>2.0609645014335253E-7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5-450F-9A7D-FFCBB7298457}"/>
            </c:ext>
          </c:extLst>
        </c:ser>
        <c:ser>
          <c:idx val="3"/>
          <c:order val="3"/>
          <c:tx>
            <c:strRef>
              <c:f>Round3!$AH$5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Round3!$AH$7:$AI$7</c:f>
              <c:numCache>
                <c:formatCode>General</c:formatCode>
                <c:ptCount val="2"/>
                <c:pt idx="0">
                  <c:v>4.087152311111356E-6</c:v>
                </c:pt>
                <c:pt idx="1">
                  <c:v>1.4768274610078161E-7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5-450F-9A7D-FFCBB7298457}"/>
            </c:ext>
          </c:extLst>
        </c:ser>
        <c:ser>
          <c:idx val="4"/>
          <c:order val="4"/>
          <c:tx>
            <c:strRef>
              <c:f>Round3!$AJ$5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Round3!$AJ$7:$AK$7</c:f>
              <c:numCache>
                <c:formatCode>General</c:formatCode>
                <c:ptCount val="2"/>
                <c:pt idx="0">
                  <c:v>1.1873074135218516E-6</c:v>
                </c:pt>
                <c:pt idx="1">
                  <c:v>3.8355977575334462E-8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4-4E76-B00B-19369499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Round3!$G$5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Round3!$H$100:$H$114</c:f>
              <c:numCache>
                <c:formatCode>General</c:formatCode>
                <c:ptCount val="15"/>
                <c:pt idx="0">
                  <c:v>3.6304504027530931E-5</c:v>
                </c:pt>
                <c:pt idx="1">
                  <c:v>5.3675552753824249E-5</c:v>
                </c:pt>
                <c:pt idx="2">
                  <c:v>1.7211091745445634E-5</c:v>
                </c:pt>
                <c:pt idx="3">
                  <c:v>3.8258501357822634E-5</c:v>
                </c:pt>
                <c:pt idx="4">
                  <c:v>2.3763991875355239E-5</c:v>
                </c:pt>
                <c:pt idx="5">
                  <c:v>1.7138413397097764E-5</c:v>
                </c:pt>
                <c:pt idx="6">
                  <c:v>2.7950153230892166E-5</c:v>
                </c:pt>
                <c:pt idx="7">
                  <c:v>7.6558211439005527E-5</c:v>
                </c:pt>
                <c:pt idx="8">
                  <c:v>5.3689913902257677E-5</c:v>
                </c:pt>
                <c:pt idx="9">
                  <c:v>7.3181913735742888E-5</c:v>
                </c:pt>
                <c:pt idx="10">
                  <c:v>1.4965383197990124E-5</c:v>
                </c:pt>
                <c:pt idx="11">
                  <c:v>8.278585438106221E-6</c:v>
                </c:pt>
                <c:pt idx="12">
                  <c:v>0</c:v>
                </c:pt>
                <c:pt idx="13">
                  <c:v>1.4030175790308104E-5</c:v>
                </c:pt>
                <c:pt idx="14">
                  <c:v>4.0531307539981188E-5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BC2-AE6B-509AD458101D}"/>
            </c:ext>
          </c:extLst>
        </c:ser>
        <c:ser>
          <c:idx val="1"/>
          <c:order val="1"/>
          <c:tx>
            <c:strRef>
              <c:f>Round3!$J$5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Round3!$K$100:$K$114</c:f>
              <c:numCache>
                <c:formatCode>General</c:formatCode>
                <c:ptCount val="15"/>
                <c:pt idx="0">
                  <c:v>0</c:v>
                </c:pt>
                <c:pt idx="1">
                  <c:v>1.4313480734353133E-5</c:v>
                </c:pt>
                <c:pt idx="2">
                  <c:v>3.4422183490891272E-6</c:v>
                </c:pt>
                <c:pt idx="3">
                  <c:v>0</c:v>
                </c:pt>
                <c:pt idx="4">
                  <c:v>7.921330625118413E-6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8.9483189837096123E-6</c:v>
                </c:pt>
                <c:pt idx="9">
                  <c:v>8.6096369100873977E-6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BC2-AE6B-509AD458101D}"/>
            </c:ext>
          </c:extLst>
        </c:ser>
        <c:ser>
          <c:idx val="4"/>
          <c:order val="2"/>
          <c:tx>
            <c:strRef>
              <c:f>Round3!$M$5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Round3!$N$100:$N$114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325-4BC2-AE6B-509AD458101D}"/>
            </c:ext>
          </c:extLst>
        </c:ser>
        <c:ser>
          <c:idx val="6"/>
          <c:order val="3"/>
          <c:tx>
            <c:strRef>
              <c:f>Round3!$P$5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Round3!$Q$100:$Q$114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3.5783701835882833E-6</c:v>
                </c:pt>
                <c:pt idx="2">
                  <c:v>3.4422183490891272E-6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BC2-AE6B-509AD458101D}"/>
            </c:ext>
          </c:extLst>
        </c:ser>
        <c:ser>
          <c:idx val="8"/>
          <c:order val="5"/>
          <c:tx>
            <c:strRef>
              <c:f>Round3!$S$98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Round3!$T$100:$T$114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77D-49E9-B131-DAB63821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4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Round3!$AB$100:$AB$114</c:f>
              <c:numCache>
                <c:formatCode>General</c:formatCode>
                <c:ptCount val="15"/>
                <c:pt idx="0">
                  <c:v>3.303584662875736E-5</c:v>
                </c:pt>
                <c:pt idx="1">
                  <c:v>3.303584662875736E-5</c:v>
                </c:pt>
                <c:pt idx="2">
                  <c:v>3.303584662875736E-5</c:v>
                </c:pt>
                <c:pt idx="3">
                  <c:v>3.303584662875736E-5</c:v>
                </c:pt>
                <c:pt idx="4">
                  <c:v>3.303584662875736E-5</c:v>
                </c:pt>
                <c:pt idx="5">
                  <c:v>3.303584662875736E-5</c:v>
                </c:pt>
                <c:pt idx="6">
                  <c:v>3.303584662875736E-5</c:v>
                </c:pt>
                <c:pt idx="7">
                  <c:v>3.303584662875736E-5</c:v>
                </c:pt>
                <c:pt idx="8">
                  <c:v>3.303584662875736E-5</c:v>
                </c:pt>
                <c:pt idx="9">
                  <c:v>3.303584662875736E-5</c:v>
                </c:pt>
                <c:pt idx="10">
                  <c:v>3.303584662875736E-5</c:v>
                </c:pt>
                <c:pt idx="11">
                  <c:v>3.303584662875736E-5</c:v>
                </c:pt>
                <c:pt idx="12">
                  <c:v>3.303584662875736E-5</c:v>
                </c:pt>
                <c:pt idx="13">
                  <c:v>3.303584662875736E-5</c:v>
                </c:pt>
                <c:pt idx="14">
                  <c:v>3.303584662875736E-5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5-4BC2-AE6B-509AD458101D}"/>
            </c:ext>
          </c:extLst>
        </c:ser>
        <c:ser>
          <c:idx val="3"/>
          <c:order val="6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Round3!$AD$100:$AD$114</c:f>
              <c:numCache>
                <c:formatCode>General</c:formatCode>
                <c:ptCount val="15"/>
                <c:pt idx="0">
                  <c:v>3.1509576767852683E-6</c:v>
                </c:pt>
                <c:pt idx="1">
                  <c:v>3.1509576767852683E-6</c:v>
                </c:pt>
                <c:pt idx="2">
                  <c:v>3.1509576767852683E-6</c:v>
                </c:pt>
                <c:pt idx="3">
                  <c:v>3.1509576767852683E-6</c:v>
                </c:pt>
                <c:pt idx="4">
                  <c:v>3.1509576767852683E-6</c:v>
                </c:pt>
                <c:pt idx="5">
                  <c:v>3.1509576767852683E-6</c:v>
                </c:pt>
                <c:pt idx="6">
                  <c:v>3.1509576767852683E-6</c:v>
                </c:pt>
                <c:pt idx="7">
                  <c:v>3.1509576767852683E-6</c:v>
                </c:pt>
                <c:pt idx="8">
                  <c:v>3.1509576767852683E-6</c:v>
                </c:pt>
                <c:pt idx="9">
                  <c:v>3.1509576767852683E-6</c:v>
                </c:pt>
                <c:pt idx="10">
                  <c:v>3.1509576767852683E-6</c:v>
                </c:pt>
                <c:pt idx="11">
                  <c:v>3.1509576767852683E-6</c:v>
                </c:pt>
                <c:pt idx="12">
                  <c:v>3.1509576767852683E-6</c:v>
                </c:pt>
                <c:pt idx="13">
                  <c:v>3.1509576767852683E-6</c:v>
                </c:pt>
                <c:pt idx="14">
                  <c:v>3.1509576767852683E-6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5-4BC2-AE6B-509AD458101D}"/>
            </c:ext>
          </c:extLst>
        </c:ser>
        <c:ser>
          <c:idx val="5"/>
          <c:order val="7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Round3!$AF$100:$AF$114</c:f>
              <c:numCache>
                <c:formatCode>General</c:formatCode>
                <c:ptCount val="15"/>
                <c:pt idx="0">
                  <c:v>9.1868211022709546E-7</c:v>
                </c:pt>
                <c:pt idx="1">
                  <c:v>9.1868211022709546E-7</c:v>
                </c:pt>
                <c:pt idx="2">
                  <c:v>9.1868211022709546E-7</c:v>
                </c:pt>
                <c:pt idx="3">
                  <c:v>9.1868211022709546E-7</c:v>
                </c:pt>
                <c:pt idx="4">
                  <c:v>9.1868211022709546E-7</c:v>
                </c:pt>
                <c:pt idx="5">
                  <c:v>9.1868211022709546E-7</c:v>
                </c:pt>
                <c:pt idx="6">
                  <c:v>9.1868211022709546E-7</c:v>
                </c:pt>
                <c:pt idx="7">
                  <c:v>9.1868211022709546E-7</c:v>
                </c:pt>
                <c:pt idx="8">
                  <c:v>9.1868211022709546E-7</c:v>
                </c:pt>
                <c:pt idx="9">
                  <c:v>9.1868211022709546E-7</c:v>
                </c:pt>
                <c:pt idx="10">
                  <c:v>9.1868211022709546E-7</c:v>
                </c:pt>
                <c:pt idx="11">
                  <c:v>9.1868211022709546E-7</c:v>
                </c:pt>
                <c:pt idx="12">
                  <c:v>9.1868211022709546E-7</c:v>
                </c:pt>
                <c:pt idx="13">
                  <c:v>9.1868211022709546E-7</c:v>
                </c:pt>
                <c:pt idx="14">
                  <c:v>9.1868211022709546E-7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325-4BC2-AE6B-509AD458101D}"/>
            </c:ext>
          </c:extLst>
        </c:ser>
        <c:ser>
          <c:idx val="7"/>
          <c:order val="8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Round3!$AH$100:$AH$114</c:f>
              <c:numCache>
                <c:formatCode>General</c:formatCode>
                <c:ptCount val="15"/>
                <c:pt idx="0">
                  <c:v>1.0575646660774982E-6</c:v>
                </c:pt>
                <c:pt idx="1">
                  <c:v>1.0575646660774982E-6</c:v>
                </c:pt>
                <c:pt idx="2">
                  <c:v>1.0575646660774982E-6</c:v>
                </c:pt>
                <c:pt idx="3">
                  <c:v>1.0575646660774982E-6</c:v>
                </c:pt>
                <c:pt idx="4">
                  <c:v>1.0575646660774982E-6</c:v>
                </c:pt>
                <c:pt idx="5">
                  <c:v>1.0575646660774982E-6</c:v>
                </c:pt>
                <c:pt idx="6">
                  <c:v>1.0575646660774982E-6</c:v>
                </c:pt>
                <c:pt idx="7">
                  <c:v>1.0575646660774982E-6</c:v>
                </c:pt>
                <c:pt idx="8">
                  <c:v>1.0575646660774982E-6</c:v>
                </c:pt>
                <c:pt idx="9">
                  <c:v>1.0575646660774982E-6</c:v>
                </c:pt>
                <c:pt idx="10">
                  <c:v>1.0575646660774982E-6</c:v>
                </c:pt>
                <c:pt idx="11">
                  <c:v>1.0575646660774982E-6</c:v>
                </c:pt>
                <c:pt idx="12">
                  <c:v>1.0575646660774982E-6</c:v>
                </c:pt>
                <c:pt idx="13">
                  <c:v>1.0575646660774982E-6</c:v>
                </c:pt>
                <c:pt idx="14">
                  <c:v>1.0575646660774982E-6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5-4BC2-AE6B-509AD458101D}"/>
            </c:ext>
          </c:extLst>
        </c:ser>
        <c:ser>
          <c:idx val="9"/>
          <c:order val="9"/>
          <c:tx>
            <c:strRef>
              <c:f>Round3!$AB$97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Round3!$AJ$100:$AJ$114</c:f>
              <c:numCache>
                <c:formatCode>General</c:formatCode>
                <c:ptCount val="15"/>
                <c:pt idx="0">
                  <c:v>6.5463775605648185E-7</c:v>
                </c:pt>
                <c:pt idx="1">
                  <c:v>6.5463775605648185E-7</c:v>
                </c:pt>
                <c:pt idx="2">
                  <c:v>6.5463775605648185E-7</c:v>
                </c:pt>
                <c:pt idx="3">
                  <c:v>6.5463775605648185E-7</c:v>
                </c:pt>
                <c:pt idx="4">
                  <c:v>6.5463775605648185E-7</c:v>
                </c:pt>
                <c:pt idx="5">
                  <c:v>6.5463775605648185E-7</c:v>
                </c:pt>
                <c:pt idx="6">
                  <c:v>6.5463775605648185E-7</c:v>
                </c:pt>
                <c:pt idx="7">
                  <c:v>6.5463775605648185E-7</c:v>
                </c:pt>
                <c:pt idx="8">
                  <c:v>6.5463775605648185E-7</c:v>
                </c:pt>
                <c:pt idx="9">
                  <c:v>6.5463775605648185E-7</c:v>
                </c:pt>
                <c:pt idx="10">
                  <c:v>6.5463775605648185E-7</c:v>
                </c:pt>
                <c:pt idx="11">
                  <c:v>6.5463775605648185E-7</c:v>
                </c:pt>
                <c:pt idx="12">
                  <c:v>6.5463775605648185E-7</c:v>
                </c:pt>
                <c:pt idx="13">
                  <c:v>6.5463775605648185E-7</c:v>
                </c:pt>
                <c:pt idx="14">
                  <c:v>6.5463775605648185E-7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D-49E9-B131-DAB63821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Round4!$G$5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Round4!$H$7:$H$21</c:f>
              <c:numCache>
                <c:formatCode>General</c:formatCode>
                <c:ptCount val="15"/>
                <c:pt idx="0">
                  <c:v>6.3532882048179126E-5</c:v>
                </c:pt>
                <c:pt idx="1">
                  <c:v>1.1092947569123678E-4</c:v>
                </c:pt>
                <c:pt idx="2">
                  <c:v>2.7537746792713017E-5</c:v>
                </c:pt>
                <c:pt idx="3">
                  <c:v>4.2509445953136258E-5</c:v>
                </c:pt>
                <c:pt idx="4">
                  <c:v>3.1685322500473652E-5</c:v>
                </c:pt>
                <c:pt idx="5">
                  <c:v>2.9992223444921084E-5</c:v>
                </c:pt>
                <c:pt idx="6">
                  <c:v>3.4937691538615205E-5</c:v>
                </c:pt>
                <c:pt idx="7">
                  <c:v>1.0476386828495494E-4</c:v>
                </c:pt>
                <c:pt idx="8">
                  <c:v>1.6554390119862783E-4</c:v>
                </c:pt>
                <c:pt idx="9">
                  <c:v>1.2053491674122358E-4</c:v>
                </c:pt>
                <c:pt idx="10">
                  <c:v>3.3672112195477774E-5</c:v>
                </c:pt>
                <c:pt idx="11">
                  <c:v>2.0696463595265553E-5</c:v>
                </c:pt>
                <c:pt idx="12">
                  <c:v>2.1985946582944153E-5</c:v>
                </c:pt>
                <c:pt idx="13">
                  <c:v>5.1443977897796378E-5</c:v>
                </c:pt>
                <c:pt idx="14">
                  <c:v>9.8433175454240015E-5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C-41D3-BFB5-F4FC0FE33EC0}"/>
            </c:ext>
          </c:extLst>
        </c:ser>
        <c:ser>
          <c:idx val="1"/>
          <c:order val="1"/>
          <c:tx>
            <c:strRef>
              <c:f>Round4!$J$5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Round4!$K$7:$K$21</c:f>
              <c:numCache>
                <c:formatCode>General</c:formatCode>
                <c:ptCount val="15"/>
                <c:pt idx="0">
                  <c:v>0</c:v>
                </c:pt>
                <c:pt idx="1">
                  <c:v>1.7891850917941416E-5</c:v>
                </c:pt>
                <c:pt idx="2">
                  <c:v>6.8844366981782543E-6</c:v>
                </c:pt>
                <c:pt idx="3">
                  <c:v>0</c:v>
                </c:pt>
                <c:pt idx="4">
                  <c:v>7.921330625118413E-6</c:v>
                </c:pt>
                <c:pt idx="5">
                  <c:v>0</c:v>
                </c:pt>
                <c:pt idx="6">
                  <c:v>1.7468845769307602E-5</c:v>
                </c:pt>
                <c:pt idx="7">
                  <c:v>2.0146897747106716E-5</c:v>
                </c:pt>
                <c:pt idx="8">
                  <c:v>4.4741594918548062E-6</c:v>
                </c:pt>
                <c:pt idx="9">
                  <c:v>2.5828910730262195E-5</c:v>
                </c:pt>
                <c:pt idx="10">
                  <c:v>3.7413457994975309E-6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9.3534505268720702E-6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C-41D3-BFB5-F4FC0FE33EC0}"/>
            </c:ext>
          </c:extLst>
        </c:ser>
        <c:ser>
          <c:idx val="4"/>
          <c:order val="2"/>
          <c:tx>
            <c:strRef>
              <c:f>Round4!$M$5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Round4!$N$7:$N$21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2.8626961468706266E-5</c:v>
                </c:pt>
                <c:pt idx="2">
                  <c:v>1.0326655047267382E-5</c:v>
                </c:pt>
                <c:pt idx="3">
                  <c:v>4.2509445953136261E-6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8.0587590988426863E-6</c:v>
                </c:pt>
                <c:pt idx="8">
                  <c:v>8.9483189837096123E-6</c:v>
                </c:pt>
                <c:pt idx="9">
                  <c:v>1.7219273820174795E-5</c:v>
                </c:pt>
                <c:pt idx="10">
                  <c:v>1.4965383197990124E-5</c:v>
                </c:pt>
                <c:pt idx="11">
                  <c:v>1.2417878157159332E-5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C-41D3-BFB5-F4FC0FE33EC0}"/>
            </c:ext>
          </c:extLst>
        </c:ser>
        <c:ser>
          <c:idx val="6"/>
          <c:order val="3"/>
          <c:tx>
            <c:strRef>
              <c:f>Round4!$P$5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Round4!$Q$7:$Q$21</c:f>
              <c:numCache>
                <c:formatCode>General</c:formatCode>
                <c:ptCount val="15"/>
                <c:pt idx="0">
                  <c:v>0</c:v>
                </c:pt>
                <c:pt idx="1">
                  <c:v>1.7891850917941416E-5</c:v>
                </c:pt>
                <c:pt idx="2">
                  <c:v>3.4422183490891272E-6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4.4741594918548062E-6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4.39718931658883E-6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C-41D3-BFB5-F4FC0FE33EC0}"/>
            </c:ext>
          </c:extLst>
        </c:ser>
        <c:ser>
          <c:idx val="8"/>
          <c:order val="8"/>
          <c:tx>
            <c:strRef>
              <c:f>Round4!$S$5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Round4!$T$7:$T$21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4.4741594918548062E-6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429-4B10-9618-56FB42C1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4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Round4!$AB$7:$AB$21</c:f>
              <c:numCache>
                <c:formatCode>General</c:formatCode>
                <c:ptCount val="15"/>
                <c:pt idx="0">
                  <c:v>6.3879943327987016E-5</c:v>
                </c:pt>
                <c:pt idx="1">
                  <c:v>6.3879943327987016E-5</c:v>
                </c:pt>
                <c:pt idx="2">
                  <c:v>6.3879943327987016E-5</c:v>
                </c:pt>
                <c:pt idx="3">
                  <c:v>6.3879943327987016E-5</c:v>
                </c:pt>
                <c:pt idx="4">
                  <c:v>6.3879943327987016E-5</c:v>
                </c:pt>
                <c:pt idx="5">
                  <c:v>6.3879943327987016E-5</c:v>
                </c:pt>
                <c:pt idx="6">
                  <c:v>6.3879943327987016E-5</c:v>
                </c:pt>
                <c:pt idx="7">
                  <c:v>6.3879943327987016E-5</c:v>
                </c:pt>
                <c:pt idx="8">
                  <c:v>6.3879943327987016E-5</c:v>
                </c:pt>
                <c:pt idx="9">
                  <c:v>6.3879943327987016E-5</c:v>
                </c:pt>
                <c:pt idx="10">
                  <c:v>6.3879943327987016E-5</c:v>
                </c:pt>
                <c:pt idx="11">
                  <c:v>6.3879943327987016E-5</c:v>
                </c:pt>
                <c:pt idx="12">
                  <c:v>6.3879943327987016E-5</c:v>
                </c:pt>
                <c:pt idx="13">
                  <c:v>6.3879943327987016E-5</c:v>
                </c:pt>
                <c:pt idx="14">
                  <c:v>6.3879943327987016E-5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C-41D3-BFB5-F4FC0FE33EC0}"/>
            </c:ext>
          </c:extLst>
        </c:ser>
        <c:ser>
          <c:idx val="3"/>
          <c:order val="5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Round4!$AD$7:$AD$21</c:f>
              <c:numCache>
                <c:formatCode>General</c:formatCode>
                <c:ptCount val="15"/>
                <c:pt idx="0">
                  <c:v>7.8567014016794746E-6</c:v>
                </c:pt>
                <c:pt idx="1">
                  <c:v>7.8567014016794746E-6</c:v>
                </c:pt>
                <c:pt idx="2">
                  <c:v>7.8567014016794746E-6</c:v>
                </c:pt>
                <c:pt idx="3">
                  <c:v>7.8567014016794746E-6</c:v>
                </c:pt>
                <c:pt idx="4">
                  <c:v>7.8567014016794746E-6</c:v>
                </c:pt>
                <c:pt idx="5">
                  <c:v>7.8567014016794746E-6</c:v>
                </c:pt>
                <c:pt idx="6">
                  <c:v>7.8567014016794746E-6</c:v>
                </c:pt>
                <c:pt idx="7">
                  <c:v>7.8567014016794746E-6</c:v>
                </c:pt>
                <c:pt idx="8">
                  <c:v>7.8567014016794746E-6</c:v>
                </c:pt>
                <c:pt idx="9">
                  <c:v>7.8567014016794746E-6</c:v>
                </c:pt>
                <c:pt idx="10">
                  <c:v>7.8567014016794746E-6</c:v>
                </c:pt>
                <c:pt idx="11">
                  <c:v>7.8567014016794746E-6</c:v>
                </c:pt>
                <c:pt idx="12">
                  <c:v>7.8567014016794746E-6</c:v>
                </c:pt>
                <c:pt idx="13">
                  <c:v>7.8567014016794746E-6</c:v>
                </c:pt>
                <c:pt idx="14">
                  <c:v>7.8567014016794746E-6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C-41D3-BFB5-F4FC0FE33EC0}"/>
            </c:ext>
          </c:extLst>
        </c:ser>
        <c:ser>
          <c:idx val="5"/>
          <c:order val="6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Round4!$AF$7:$AF$21</c:f>
              <c:numCache>
                <c:formatCode>General</c:formatCode>
                <c:ptCount val="15"/>
                <c:pt idx="0">
                  <c:v>7.6019308424027488E-6</c:v>
                </c:pt>
                <c:pt idx="1">
                  <c:v>7.6019308424027488E-6</c:v>
                </c:pt>
                <c:pt idx="2">
                  <c:v>7.6019308424027488E-6</c:v>
                </c:pt>
                <c:pt idx="3">
                  <c:v>7.6019308424027488E-6</c:v>
                </c:pt>
                <c:pt idx="4">
                  <c:v>7.6019308424027488E-6</c:v>
                </c:pt>
                <c:pt idx="5">
                  <c:v>7.6019308424027488E-6</c:v>
                </c:pt>
                <c:pt idx="6">
                  <c:v>7.6019308424027488E-6</c:v>
                </c:pt>
                <c:pt idx="7">
                  <c:v>7.6019308424027488E-6</c:v>
                </c:pt>
                <c:pt idx="8">
                  <c:v>7.6019308424027488E-6</c:v>
                </c:pt>
                <c:pt idx="9">
                  <c:v>7.6019308424027488E-6</c:v>
                </c:pt>
                <c:pt idx="10">
                  <c:v>7.6019308424027488E-6</c:v>
                </c:pt>
                <c:pt idx="11">
                  <c:v>7.6019308424027488E-6</c:v>
                </c:pt>
                <c:pt idx="12">
                  <c:v>7.6019308424027488E-6</c:v>
                </c:pt>
                <c:pt idx="13">
                  <c:v>7.6019308424027488E-6</c:v>
                </c:pt>
                <c:pt idx="14">
                  <c:v>7.6019308424027488E-6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B4C-41D3-BFB5-F4FC0FE33EC0}"/>
            </c:ext>
          </c:extLst>
        </c:ser>
        <c:ser>
          <c:idx val="7"/>
          <c:order val="7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Round4!$AH$7:$AH$21</c:f>
              <c:numCache>
                <c:formatCode>General</c:formatCode>
                <c:ptCount val="15"/>
                <c:pt idx="0">
                  <c:v>2.6124641195969278E-6</c:v>
                </c:pt>
                <c:pt idx="1">
                  <c:v>2.6124641195969278E-6</c:v>
                </c:pt>
                <c:pt idx="2">
                  <c:v>2.6124641195969278E-6</c:v>
                </c:pt>
                <c:pt idx="3">
                  <c:v>2.6124641195969278E-6</c:v>
                </c:pt>
                <c:pt idx="4">
                  <c:v>2.6124641195969278E-6</c:v>
                </c:pt>
                <c:pt idx="5">
                  <c:v>2.6124641195969278E-6</c:v>
                </c:pt>
                <c:pt idx="6">
                  <c:v>2.6124641195969278E-6</c:v>
                </c:pt>
                <c:pt idx="7">
                  <c:v>2.6124641195969278E-6</c:v>
                </c:pt>
                <c:pt idx="8">
                  <c:v>2.6124641195969278E-6</c:v>
                </c:pt>
                <c:pt idx="9">
                  <c:v>2.6124641195969278E-6</c:v>
                </c:pt>
                <c:pt idx="10">
                  <c:v>2.6124641195969278E-6</c:v>
                </c:pt>
                <c:pt idx="11">
                  <c:v>2.6124641195969278E-6</c:v>
                </c:pt>
                <c:pt idx="12">
                  <c:v>2.6124641195969278E-6</c:v>
                </c:pt>
                <c:pt idx="13">
                  <c:v>2.6124641195969278E-6</c:v>
                </c:pt>
                <c:pt idx="14">
                  <c:v>2.6124641195969278E-6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4C-41D3-BFB5-F4FC0FE33EC0}"/>
            </c:ext>
          </c:extLst>
        </c:ser>
        <c:ser>
          <c:idx val="9"/>
          <c:order val="9"/>
          <c:tx>
            <c:strRef>
              <c:f>Round4!$AB$4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Round4!$AJ$7:$AJ$21</c:f>
              <c:numCache>
                <c:formatCode>General</c:formatCode>
                <c:ptCount val="15"/>
                <c:pt idx="0">
                  <c:v>5.3683531169620599E-7</c:v>
                </c:pt>
                <c:pt idx="1">
                  <c:v>5.3683531169620599E-7</c:v>
                </c:pt>
                <c:pt idx="2">
                  <c:v>5.3683531169620599E-7</c:v>
                </c:pt>
                <c:pt idx="3">
                  <c:v>5.3683531169620599E-7</c:v>
                </c:pt>
                <c:pt idx="4">
                  <c:v>5.3683531169620599E-7</c:v>
                </c:pt>
                <c:pt idx="5">
                  <c:v>5.3683531169620599E-7</c:v>
                </c:pt>
                <c:pt idx="6">
                  <c:v>5.3683531169620599E-7</c:v>
                </c:pt>
                <c:pt idx="7">
                  <c:v>5.3683531169620599E-7</c:v>
                </c:pt>
                <c:pt idx="8">
                  <c:v>5.3683531169620599E-7</c:v>
                </c:pt>
                <c:pt idx="9">
                  <c:v>5.3683531169620599E-7</c:v>
                </c:pt>
                <c:pt idx="10">
                  <c:v>5.3683531169620599E-7</c:v>
                </c:pt>
                <c:pt idx="11">
                  <c:v>5.3683531169620599E-7</c:v>
                </c:pt>
                <c:pt idx="12">
                  <c:v>5.3683531169620599E-7</c:v>
                </c:pt>
                <c:pt idx="13">
                  <c:v>5.3683531169620599E-7</c:v>
                </c:pt>
                <c:pt idx="14">
                  <c:v>5.3683531169620599E-7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429-4B10-9618-56FB42C1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Round4!$G$5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Round4!$I$7:$I$21</c:f>
              <c:numCache>
                <c:formatCode>General</c:formatCode>
                <c:ptCount val="15"/>
                <c:pt idx="0">
                  <c:v>2.9249087141213377E-6</c:v>
                </c:pt>
                <c:pt idx="1">
                  <c:v>3.1019897196058121E-6</c:v>
                </c:pt>
                <c:pt idx="2">
                  <c:v>1.1593263396166809E-6</c:v>
                </c:pt>
                <c:pt idx="3">
                  <c:v>1.8072021886664272E-6</c:v>
                </c:pt>
                <c:pt idx="4">
                  <c:v>1.3465330225161081E-6</c:v>
                </c:pt>
                <c:pt idx="5">
                  <c:v>1.2054481434290414E-6</c:v>
                </c:pt>
                <c:pt idx="6">
                  <c:v>1.5127700102220391E-6</c:v>
                </c:pt>
                <c:pt idx="7">
                  <c:v>2.9932416632607363E-6</c:v>
                </c:pt>
                <c:pt idx="8">
                  <c:v>4.9438733417062959E-6</c:v>
                </c:pt>
                <c:pt idx="9">
                  <c:v>3.009614320432848E-6</c:v>
                </c:pt>
                <c:pt idx="10">
                  <c:v>1.5006695904341985E-6</c:v>
                </c:pt>
                <c:pt idx="11">
                  <c:v>8.0111083095968669E-7</c:v>
                </c:pt>
                <c:pt idx="12">
                  <c:v>8.2546686342127961E-7</c:v>
                </c:pt>
                <c:pt idx="13">
                  <c:v>1.9329788211125339E-6</c:v>
                </c:pt>
                <c:pt idx="14">
                  <c:v>3.0051525107533646E-6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F-4A55-8DD8-86ED47C7D9BC}"/>
            </c:ext>
          </c:extLst>
        </c:ser>
        <c:ser>
          <c:idx val="1"/>
          <c:order val="1"/>
          <c:tx>
            <c:strRef>
              <c:f>Round4!$J$5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Round4!$L$7:$L$21</c:f>
              <c:numCache>
                <c:formatCode>General</c:formatCode>
                <c:ptCount val="15"/>
                <c:pt idx="0">
                  <c:v>0</c:v>
                </c:pt>
                <c:pt idx="1">
                  <c:v>5.0032092251706648E-7</c:v>
                </c:pt>
                <c:pt idx="2">
                  <c:v>2.8983158490417021E-7</c:v>
                </c:pt>
                <c:pt idx="3">
                  <c:v>0</c:v>
                </c:pt>
                <c:pt idx="4">
                  <c:v>3.3663325562902701E-7</c:v>
                </c:pt>
                <c:pt idx="5">
                  <c:v>0</c:v>
                </c:pt>
                <c:pt idx="6">
                  <c:v>7.5638500511101955E-7</c:v>
                </c:pt>
                <c:pt idx="7">
                  <c:v>5.756233967809108E-7</c:v>
                </c:pt>
                <c:pt idx="8">
                  <c:v>1.3361819842449448E-7</c:v>
                </c:pt>
                <c:pt idx="9">
                  <c:v>6.4491735437846747E-7</c:v>
                </c:pt>
                <c:pt idx="10">
                  <c:v>1.6674106560379983E-7</c:v>
                </c:pt>
                <c:pt idx="11">
                  <c:v>1.6022216619193733E-7</c:v>
                </c:pt>
                <c:pt idx="12">
                  <c:v>0</c:v>
                </c:pt>
                <c:pt idx="13">
                  <c:v>3.5145069474773344E-7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F-4A55-8DD8-86ED47C7D9BC}"/>
            </c:ext>
          </c:extLst>
        </c:ser>
        <c:ser>
          <c:idx val="4"/>
          <c:order val="2"/>
          <c:tx>
            <c:strRef>
              <c:f>Round4!$M$5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Round4!$O$7:$O$21</c:f>
              <c:numCache>
                <c:formatCode>General</c:formatCode>
                <c:ptCount val="15"/>
                <c:pt idx="0">
                  <c:v>2.08922051008667E-7</c:v>
                </c:pt>
                <c:pt idx="1">
                  <c:v>8.005134760273063E-7</c:v>
                </c:pt>
                <c:pt idx="2">
                  <c:v>4.3474737735625529E-7</c:v>
                </c:pt>
                <c:pt idx="3">
                  <c:v>1.807202188666427E-7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2.302493587123643E-7</c:v>
                </c:pt>
                <c:pt idx="8">
                  <c:v>2.6723639684898896E-7</c:v>
                </c:pt>
                <c:pt idx="9">
                  <c:v>4.2994490291897828E-7</c:v>
                </c:pt>
                <c:pt idx="10">
                  <c:v>6.6696426241519934E-7</c:v>
                </c:pt>
                <c:pt idx="11">
                  <c:v>4.8066649857581197E-7</c:v>
                </c:pt>
                <c:pt idx="12">
                  <c:v>0</c:v>
                </c:pt>
                <c:pt idx="13">
                  <c:v>1.7572534737386672E-7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F-4A55-8DD8-86ED47C7D9BC}"/>
            </c:ext>
          </c:extLst>
        </c:ser>
        <c:ser>
          <c:idx val="6"/>
          <c:order val="3"/>
          <c:tx>
            <c:strRef>
              <c:f>Round4!$P$5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Round4!$R$7:$R$21</c:f>
              <c:numCache>
                <c:formatCode>General</c:formatCode>
                <c:ptCount val="15"/>
                <c:pt idx="0">
                  <c:v>0</c:v>
                </c:pt>
                <c:pt idx="1">
                  <c:v>5.0032092251706648E-7</c:v>
                </c:pt>
                <c:pt idx="2">
                  <c:v>1.4491579245208511E-7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1.3361819842449448E-7</c:v>
                </c:pt>
                <c:pt idx="9">
                  <c:v>1.0748622572974457E-7</c:v>
                </c:pt>
                <c:pt idx="10">
                  <c:v>0</c:v>
                </c:pt>
                <c:pt idx="11">
                  <c:v>0</c:v>
                </c:pt>
                <c:pt idx="12">
                  <c:v>1.6509337268425593E-7</c:v>
                </c:pt>
                <c:pt idx="13">
                  <c:v>1.7572534737386672E-7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F-4A55-8DD8-86ED47C7D9BC}"/>
            </c:ext>
          </c:extLst>
        </c:ser>
        <c:ser>
          <c:idx val="8"/>
          <c:order val="4"/>
          <c:tx>
            <c:strRef>
              <c:f>Round4!$S$5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Round4!$U$7:$U$21</c:f>
              <c:numCache>
                <c:formatCode>General</c:formatCode>
                <c:ptCount val="15"/>
                <c:pt idx="0">
                  <c:v>0</c:v>
                </c:pt>
                <c:pt idx="1">
                  <c:v>1.0006418450341329E-7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1.3361819842449448E-7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9-4C56-A760-A81830F0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Round4!$AC$7:$AC$21</c:f>
              <c:numCache>
                <c:formatCode>General</c:formatCode>
                <c:ptCount val="15"/>
                <c:pt idx="0">
                  <c:v>2.1380190720172259E-6</c:v>
                </c:pt>
                <c:pt idx="1">
                  <c:v>2.1380190720172259E-6</c:v>
                </c:pt>
                <c:pt idx="2">
                  <c:v>2.1380190720172259E-6</c:v>
                </c:pt>
                <c:pt idx="3">
                  <c:v>2.1380190720172259E-6</c:v>
                </c:pt>
                <c:pt idx="4">
                  <c:v>2.1380190720172259E-6</c:v>
                </c:pt>
                <c:pt idx="5">
                  <c:v>2.1380190720172259E-6</c:v>
                </c:pt>
                <c:pt idx="6">
                  <c:v>2.1380190720172259E-6</c:v>
                </c:pt>
                <c:pt idx="7">
                  <c:v>2.1380190720172259E-6</c:v>
                </c:pt>
                <c:pt idx="8">
                  <c:v>2.1380190720172259E-6</c:v>
                </c:pt>
                <c:pt idx="9">
                  <c:v>2.1380190720172259E-6</c:v>
                </c:pt>
                <c:pt idx="10">
                  <c:v>2.1380190720172259E-6</c:v>
                </c:pt>
                <c:pt idx="11">
                  <c:v>2.1380190720172259E-6</c:v>
                </c:pt>
                <c:pt idx="12">
                  <c:v>2.1380190720172259E-6</c:v>
                </c:pt>
                <c:pt idx="13">
                  <c:v>2.1380190720172259E-6</c:v>
                </c:pt>
                <c:pt idx="14">
                  <c:v>2.1380190720172259E-6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4F-4A55-8DD8-86ED47C7D9BC}"/>
            </c:ext>
          </c:extLst>
        </c:ser>
        <c:ser>
          <c:idx val="3"/>
          <c:order val="6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Round4!$AE$7:$AE$21</c:f>
              <c:numCache>
                <c:formatCode>General</c:formatCode>
                <c:ptCount val="15"/>
                <c:pt idx="0">
                  <c:v>2.6104957628590842E-7</c:v>
                </c:pt>
                <c:pt idx="1">
                  <c:v>2.6104957628590842E-7</c:v>
                </c:pt>
                <c:pt idx="2">
                  <c:v>2.6104957628590842E-7</c:v>
                </c:pt>
                <c:pt idx="3">
                  <c:v>2.6104957628590842E-7</c:v>
                </c:pt>
                <c:pt idx="4">
                  <c:v>2.6104957628590842E-7</c:v>
                </c:pt>
                <c:pt idx="5">
                  <c:v>2.6104957628590842E-7</c:v>
                </c:pt>
                <c:pt idx="6">
                  <c:v>2.6104957628590842E-7</c:v>
                </c:pt>
                <c:pt idx="7">
                  <c:v>2.6104957628590842E-7</c:v>
                </c:pt>
                <c:pt idx="8">
                  <c:v>2.6104957628590842E-7</c:v>
                </c:pt>
                <c:pt idx="9">
                  <c:v>2.6104957628590842E-7</c:v>
                </c:pt>
                <c:pt idx="10">
                  <c:v>2.6104957628590842E-7</c:v>
                </c:pt>
                <c:pt idx="11">
                  <c:v>2.6104957628590842E-7</c:v>
                </c:pt>
                <c:pt idx="12">
                  <c:v>2.6104957628590842E-7</c:v>
                </c:pt>
                <c:pt idx="13">
                  <c:v>2.6104957628590842E-7</c:v>
                </c:pt>
                <c:pt idx="14">
                  <c:v>2.6104957628590842E-7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4F-4A55-8DD8-86ED47C7D9BC}"/>
            </c:ext>
          </c:extLst>
        </c:ser>
        <c:ser>
          <c:idx val="5"/>
          <c:order val="7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Round4!$AG$7:$AG$21</c:f>
              <c:numCache>
                <c:formatCode>General</c:formatCode>
                <c:ptCount val="15"/>
                <c:pt idx="0">
                  <c:v>2.5837932600693869E-7</c:v>
                </c:pt>
                <c:pt idx="1">
                  <c:v>2.5837932600693869E-7</c:v>
                </c:pt>
                <c:pt idx="2">
                  <c:v>2.5837932600693869E-7</c:v>
                </c:pt>
                <c:pt idx="3">
                  <c:v>2.5837932600693869E-7</c:v>
                </c:pt>
                <c:pt idx="4">
                  <c:v>2.5837932600693869E-7</c:v>
                </c:pt>
                <c:pt idx="5">
                  <c:v>2.5837932600693869E-7</c:v>
                </c:pt>
                <c:pt idx="6">
                  <c:v>2.5837932600693869E-7</c:v>
                </c:pt>
                <c:pt idx="7">
                  <c:v>2.5837932600693869E-7</c:v>
                </c:pt>
                <c:pt idx="8">
                  <c:v>2.5837932600693869E-7</c:v>
                </c:pt>
                <c:pt idx="9">
                  <c:v>2.5837932600693869E-7</c:v>
                </c:pt>
                <c:pt idx="10">
                  <c:v>2.5837932600693869E-7</c:v>
                </c:pt>
                <c:pt idx="11">
                  <c:v>2.5837932600693869E-7</c:v>
                </c:pt>
                <c:pt idx="12">
                  <c:v>2.5837932600693869E-7</c:v>
                </c:pt>
                <c:pt idx="13">
                  <c:v>2.5837932600693869E-7</c:v>
                </c:pt>
                <c:pt idx="14">
                  <c:v>2.5837932600693869E-7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4F-4A55-8DD8-86ED47C7D9BC}"/>
            </c:ext>
          </c:extLst>
        </c:ser>
        <c:ser>
          <c:idx val="7"/>
          <c:order val="8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Round4!$AI$7:$AI$21</c:f>
              <c:numCache>
                <c:formatCode>General</c:formatCode>
                <c:ptCount val="15"/>
                <c:pt idx="0">
                  <c:v>8.1810657278767546E-8</c:v>
                </c:pt>
                <c:pt idx="1">
                  <c:v>8.1810657278767546E-8</c:v>
                </c:pt>
                <c:pt idx="2">
                  <c:v>8.1810657278767546E-8</c:v>
                </c:pt>
                <c:pt idx="3">
                  <c:v>8.1810657278767546E-8</c:v>
                </c:pt>
                <c:pt idx="4">
                  <c:v>8.1810657278767546E-8</c:v>
                </c:pt>
                <c:pt idx="5">
                  <c:v>8.1810657278767546E-8</c:v>
                </c:pt>
                <c:pt idx="6">
                  <c:v>8.1810657278767546E-8</c:v>
                </c:pt>
                <c:pt idx="7">
                  <c:v>8.1810657278767546E-8</c:v>
                </c:pt>
                <c:pt idx="8">
                  <c:v>8.1810657278767546E-8</c:v>
                </c:pt>
                <c:pt idx="9">
                  <c:v>8.1810657278767546E-8</c:v>
                </c:pt>
                <c:pt idx="10">
                  <c:v>8.1810657278767546E-8</c:v>
                </c:pt>
                <c:pt idx="11">
                  <c:v>8.1810657278767546E-8</c:v>
                </c:pt>
                <c:pt idx="12">
                  <c:v>8.1810657278767546E-8</c:v>
                </c:pt>
                <c:pt idx="13">
                  <c:v>8.1810657278767546E-8</c:v>
                </c:pt>
                <c:pt idx="14">
                  <c:v>8.1810657278767546E-8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4F-4A55-8DD8-86ED47C7D9BC}"/>
            </c:ext>
          </c:extLst>
        </c:ser>
        <c:ser>
          <c:idx val="9"/>
          <c:order val="9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Round4!$AK$7:$AK$22</c:f>
              <c:numCache>
                <c:formatCode>General</c:formatCode>
                <c:ptCount val="16"/>
                <c:pt idx="0">
                  <c:v>1.5578825528527185E-8</c:v>
                </c:pt>
                <c:pt idx="1">
                  <c:v>1.5578825528527185E-8</c:v>
                </c:pt>
                <c:pt idx="2">
                  <c:v>1.5578825528527185E-8</c:v>
                </c:pt>
                <c:pt idx="3">
                  <c:v>1.5578825528527185E-8</c:v>
                </c:pt>
                <c:pt idx="4">
                  <c:v>1.5578825528527185E-8</c:v>
                </c:pt>
                <c:pt idx="5">
                  <c:v>1.5578825528527185E-8</c:v>
                </c:pt>
                <c:pt idx="6">
                  <c:v>1.5578825528527185E-8</c:v>
                </c:pt>
                <c:pt idx="7">
                  <c:v>1.5578825528527185E-8</c:v>
                </c:pt>
                <c:pt idx="8">
                  <c:v>1.5578825528527185E-8</c:v>
                </c:pt>
                <c:pt idx="9">
                  <c:v>1.5578825528527185E-8</c:v>
                </c:pt>
                <c:pt idx="10">
                  <c:v>1.5578825528527185E-8</c:v>
                </c:pt>
                <c:pt idx="11">
                  <c:v>1.5578825528527185E-8</c:v>
                </c:pt>
                <c:pt idx="12">
                  <c:v>1.5578825528527185E-8</c:v>
                </c:pt>
                <c:pt idx="13">
                  <c:v>1.5578825528527185E-8</c:v>
                </c:pt>
                <c:pt idx="14">
                  <c:v>1.5578825528527185E-8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9-4C56-A760-A81830F0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Round4!$AB$5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Round4!$AB$7:$AC$7</c:f>
              <c:numCache>
                <c:formatCode>General</c:formatCode>
                <c:ptCount val="2"/>
                <c:pt idx="0">
                  <c:v>6.3879943327987016E-5</c:v>
                </c:pt>
                <c:pt idx="1">
                  <c:v>2.1380190720172259E-6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0-42C3-87E9-1250518954A3}"/>
            </c:ext>
          </c:extLst>
        </c:ser>
        <c:ser>
          <c:idx val="1"/>
          <c:order val="1"/>
          <c:tx>
            <c:strRef>
              <c:f>Round4!$AD$5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Round4!$AD$7:$AE$7</c:f>
              <c:numCache>
                <c:formatCode>General</c:formatCode>
                <c:ptCount val="2"/>
                <c:pt idx="0">
                  <c:v>7.8567014016794746E-6</c:v>
                </c:pt>
                <c:pt idx="1">
                  <c:v>2.6104957628590842E-7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0-42C3-87E9-1250518954A3}"/>
            </c:ext>
          </c:extLst>
        </c:ser>
        <c:ser>
          <c:idx val="2"/>
          <c:order val="2"/>
          <c:tx>
            <c:strRef>
              <c:f>Round4!$AF$5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Round4!$AF$7:$AG$7</c:f>
              <c:numCache>
                <c:formatCode>General</c:formatCode>
                <c:ptCount val="2"/>
                <c:pt idx="0">
                  <c:v>7.6019308424027488E-6</c:v>
                </c:pt>
                <c:pt idx="1">
                  <c:v>2.5837932600693869E-7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0-42C3-87E9-1250518954A3}"/>
            </c:ext>
          </c:extLst>
        </c:ser>
        <c:ser>
          <c:idx val="3"/>
          <c:order val="3"/>
          <c:tx>
            <c:strRef>
              <c:f>Round4!$AH$5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Round4!$AH$7:$AI$7</c:f>
              <c:numCache>
                <c:formatCode>General</c:formatCode>
                <c:ptCount val="2"/>
                <c:pt idx="0">
                  <c:v>2.6124641195969278E-6</c:v>
                </c:pt>
                <c:pt idx="1">
                  <c:v>8.1810657278767546E-8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0-42C3-87E9-1250518954A3}"/>
            </c:ext>
          </c:extLst>
        </c:ser>
        <c:ser>
          <c:idx val="4"/>
          <c:order val="4"/>
          <c:tx>
            <c:strRef>
              <c:f>Round4!$AJ$5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38-43E4-8CC2-2C6ACE087F04}"/>
              </c:ext>
            </c:extLst>
          </c:dPt>
          <c:val>
            <c:numRef>
              <c:f>Round4!$AJ$7:$AK$7</c:f>
              <c:numCache>
                <c:formatCode>General</c:formatCode>
                <c:ptCount val="2"/>
                <c:pt idx="0">
                  <c:v>5.3683531169620599E-7</c:v>
                </c:pt>
                <c:pt idx="1">
                  <c:v>1.5578825528527185E-8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8-43E4-8CC2-2C6ACE08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Round4!$G$5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Round4!$H$100:$H$114</c:f>
              <c:numCache>
                <c:formatCode>General</c:formatCode>
                <c:ptCount val="15"/>
                <c:pt idx="0">
                  <c:v>1.8152252013765466E-5</c:v>
                </c:pt>
                <c:pt idx="1">
                  <c:v>4.6518812386647683E-5</c:v>
                </c:pt>
                <c:pt idx="2">
                  <c:v>1.0326655047267382E-5</c:v>
                </c:pt>
                <c:pt idx="3">
                  <c:v>8.5018891906272523E-6</c:v>
                </c:pt>
                <c:pt idx="4">
                  <c:v>7.921330625118413E-6</c:v>
                </c:pt>
                <c:pt idx="5">
                  <c:v>4.284603349274441E-6</c:v>
                </c:pt>
                <c:pt idx="6">
                  <c:v>1.0481307461584562E-5</c:v>
                </c:pt>
                <c:pt idx="7">
                  <c:v>5.2381934142477468E-5</c:v>
                </c:pt>
                <c:pt idx="8">
                  <c:v>7.6060711361531706E-5</c:v>
                </c:pt>
                <c:pt idx="9">
                  <c:v>3.4438547640349591E-5</c:v>
                </c:pt>
                <c:pt idx="10">
                  <c:v>7.4826915989950619E-6</c:v>
                </c:pt>
                <c:pt idx="11">
                  <c:v>0</c:v>
                </c:pt>
                <c:pt idx="12">
                  <c:v>4.39718931658883E-6</c:v>
                </c:pt>
                <c:pt idx="13">
                  <c:v>1.870690105374414E-5</c:v>
                </c:pt>
                <c:pt idx="14">
                  <c:v>4.0531307539981188E-5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9-4379-81CC-0BEAF800F6DD}"/>
            </c:ext>
          </c:extLst>
        </c:ser>
        <c:ser>
          <c:idx val="1"/>
          <c:order val="1"/>
          <c:tx>
            <c:strRef>
              <c:f>Round4!$J$5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Round4!$K$100:$K$114</c:f>
              <c:numCache>
                <c:formatCode>General</c:formatCode>
                <c:ptCount val="15"/>
                <c:pt idx="0">
                  <c:v>0</c:v>
                </c:pt>
                <c:pt idx="1">
                  <c:v>1.073511055076485E-5</c:v>
                </c:pt>
                <c:pt idx="2">
                  <c:v>3.4422183490891272E-6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6.9875383077230415E-6</c:v>
                </c:pt>
                <c:pt idx="7">
                  <c:v>1.2088138648264029E-5</c:v>
                </c:pt>
                <c:pt idx="8">
                  <c:v>0</c:v>
                </c:pt>
                <c:pt idx="9">
                  <c:v>8.6096369100873977E-6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9-4379-81CC-0BEAF800F6DD}"/>
            </c:ext>
          </c:extLst>
        </c:ser>
        <c:ser>
          <c:idx val="4"/>
          <c:order val="2"/>
          <c:tx>
            <c:strRef>
              <c:f>Round4!$M$5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Round4!$N$100:$N$114</c:f>
              <c:numCache>
                <c:formatCode>General</c:formatCode>
                <c:ptCount val="15"/>
                <c:pt idx="0">
                  <c:v>0</c:v>
                </c:pt>
                <c:pt idx="1">
                  <c:v>7.1567403671765666E-6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8.0587590988426863E-6</c:v>
                </c:pt>
                <c:pt idx="8">
                  <c:v>4.4741594918548062E-6</c:v>
                </c:pt>
                <c:pt idx="9">
                  <c:v>8.6096369100873977E-6</c:v>
                </c:pt>
                <c:pt idx="10">
                  <c:v>7.4826915989950619E-6</c:v>
                </c:pt>
                <c:pt idx="11">
                  <c:v>1.2417878157159332E-5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229-4379-81CC-0BEAF800F6DD}"/>
            </c:ext>
          </c:extLst>
        </c:ser>
        <c:ser>
          <c:idx val="6"/>
          <c:order val="3"/>
          <c:tx>
            <c:strRef>
              <c:f>Round4!$P$5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Round4!$Q$100:$Q$114</c:f>
              <c:numCache>
                <c:formatCode>General</c:formatCode>
                <c:ptCount val="15"/>
                <c:pt idx="0">
                  <c:v>0</c:v>
                </c:pt>
                <c:pt idx="1">
                  <c:v>7.1567403671765666E-6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4.4741594918548062E-6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9-4379-81CC-0BEAF800F6DD}"/>
            </c:ext>
          </c:extLst>
        </c:ser>
        <c:ser>
          <c:idx val="8"/>
          <c:order val="4"/>
          <c:tx>
            <c:strRef>
              <c:f>Round4!$S$98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Round4!$T$100:$T$114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854-4373-9015-74463023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Round4!$AB$100:$AB$114</c:f>
              <c:numCache>
                <c:formatCode>General</c:formatCode>
                <c:ptCount val="15"/>
                <c:pt idx="0">
                  <c:v>2.2679075515196876E-5</c:v>
                </c:pt>
                <c:pt idx="1">
                  <c:v>2.2679075515196876E-5</c:v>
                </c:pt>
                <c:pt idx="2">
                  <c:v>2.2679075515196876E-5</c:v>
                </c:pt>
                <c:pt idx="3">
                  <c:v>2.2679075515196876E-5</c:v>
                </c:pt>
                <c:pt idx="4">
                  <c:v>2.2679075515196876E-5</c:v>
                </c:pt>
                <c:pt idx="5">
                  <c:v>2.2679075515196876E-5</c:v>
                </c:pt>
                <c:pt idx="6">
                  <c:v>2.2679075515196876E-5</c:v>
                </c:pt>
                <c:pt idx="7">
                  <c:v>2.2679075515196876E-5</c:v>
                </c:pt>
                <c:pt idx="8">
                  <c:v>2.2679075515196876E-5</c:v>
                </c:pt>
                <c:pt idx="9">
                  <c:v>2.2679075515196876E-5</c:v>
                </c:pt>
                <c:pt idx="10">
                  <c:v>2.2679075515196876E-5</c:v>
                </c:pt>
                <c:pt idx="11">
                  <c:v>2.2679075515196876E-5</c:v>
                </c:pt>
                <c:pt idx="12">
                  <c:v>2.2679075515196876E-5</c:v>
                </c:pt>
                <c:pt idx="13">
                  <c:v>2.2679075515196876E-5</c:v>
                </c:pt>
                <c:pt idx="14">
                  <c:v>2.2679075515196876E-5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9-4379-81CC-0BEAF800F6DD}"/>
            </c:ext>
          </c:extLst>
        </c:ser>
        <c:ser>
          <c:idx val="3"/>
          <c:order val="6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Round4!$AD$100:$AD$114</c:f>
              <c:numCache>
                <c:formatCode>General</c:formatCode>
                <c:ptCount val="15"/>
                <c:pt idx="0">
                  <c:v>3.0667956989987707E-6</c:v>
                </c:pt>
                <c:pt idx="1">
                  <c:v>3.0667956989987707E-6</c:v>
                </c:pt>
                <c:pt idx="2">
                  <c:v>3.0667956989987707E-6</c:v>
                </c:pt>
                <c:pt idx="3">
                  <c:v>3.0667956989987707E-6</c:v>
                </c:pt>
                <c:pt idx="4">
                  <c:v>3.0667956989987707E-6</c:v>
                </c:pt>
                <c:pt idx="5">
                  <c:v>3.0667956989987707E-6</c:v>
                </c:pt>
                <c:pt idx="6">
                  <c:v>3.0667956989987707E-6</c:v>
                </c:pt>
                <c:pt idx="7">
                  <c:v>3.0667956989987707E-6</c:v>
                </c:pt>
                <c:pt idx="8">
                  <c:v>3.0667956989987707E-6</c:v>
                </c:pt>
                <c:pt idx="9">
                  <c:v>3.0667956989987707E-6</c:v>
                </c:pt>
                <c:pt idx="10">
                  <c:v>3.0667956989987707E-6</c:v>
                </c:pt>
                <c:pt idx="11">
                  <c:v>3.0667956989987707E-6</c:v>
                </c:pt>
                <c:pt idx="12">
                  <c:v>3.0667956989987707E-6</c:v>
                </c:pt>
                <c:pt idx="13">
                  <c:v>3.0667956989987707E-6</c:v>
                </c:pt>
                <c:pt idx="14">
                  <c:v>3.0667956989987707E-6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9-4379-81CC-0BEAF800F6DD}"/>
            </c:ext>
          </c:extLst>
        </c:ser>
        <c:ser>
          <c:idx val="5"/>
          <c:order val="7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Round4!$AF$100:$AF$114</c:f>
              <c:numCache>
                <c:formatCode>General</c:formatCode>
                <c:ptCount val="15"/>
                <c:pt idx="0">
                  <c:v>3.5251060591701253E-6</c:v>
                </c:pt>
                <c:pt idx="1">
                  <c:v>3.5251060591701253E-6</c:v>
                </c:pt>
                <c:pt idx="2">
                  <c:v>3.5251060591701253E-6</c:v>
                </c:pt>
                <c:pt idx="3">
                  <c:v>3.5251060591701253E-6</c:v>
                </c:pt>
                <c:pt idx="4">
                  <c:v>3.5251060591701253E-6</c:v>
                </c:pt>
                <c:pt idx="5">
                  <c:v>3.5251060591701253E-6</c:v>
                </c:pt>
                <c:pt idx="6">
                  <c:v>3.5251060591701253E-6</c:v>
                </c:pt>
                <c:pt idx="7">
                  <c:v>3.5251060591701253E-6</c:v>
                </c:pt>
                <c:pt idx="8">
                  <c:v>3.5251060591701253E-6</c:v>
                </c:pt>
                <c:pt idx="9">
                  <c:v>3.5251060591701253E-6</c:v>
                </c:pt>
                <c:pt idx="10">
                  <c:v>3.5251060591701253E-6</c:v>
                </c:pt>
                <c:pt idx="11">
                  <c:v>3.5251060591701253E-6</c:v>
                </c:pt>
                <c:pt idx="12">
                  <c:v>3.5251060591701253E-6</c:v>
                </c:pt>
                <c:pt idx="13">
                  <c:v>3.5251060591701253E-6</c:v>
                </c:pt>
                <c:pt idx="14">
                  <c:v>3.5251060591701253E-6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229-4379-81CC-0BEAF800F6DD}"/>
            </c:ext>
          </c:extLst>
        </c:ser>
        <c:ser>
          <c:idx val="7"/>
          <c:order val="8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Round4!$AH$100:$AH$114</c:f>
              <c:numCache>
                <c:formatCode>General</c:formatCode>
                <c:ptCount val="15"/>
                <c:pt idx="0">
                  <c:v>1.0623812209383383E-6</c:v>
                </c:pt>
                <c:pt idx="1">
                  <c:v>1.0623812209383383E-6</c:v>
                </c:pt>
                <c:pt idx="2">
                  <c:v>1.0623812209383383E-6</c:v>
                </c:pt>
                <c:pt idx="3">
                  <c:v>1.0623812209383383E-6</c:v>
                </c:pt>
                <c:pt idx="4">
                  <c:v>1.0623812209383383E-6</c:v>
                </c:pt>
                <c:pt idx="5">
                  <c:v>1.0623812209383383E-6</c:v>
                </c:pt>
                <c:pt idx="6">
                  <c:v>1.0623812209383383E-6</c:v>
                </c:pt>
                <c:pt idx="7">
                  <c:v>1.0623812209383383E-6</c:v>
                </c:pt>
                <c:pt idx="8">
                  <c:v>1.0623812209383383E-6</c:v>
                </c:pt>
                <c:pt idx="9">
                  <c:v>1.0623812209383383E-6</c:v>
                </c:pt>
                <c:pt idx="10">
                  <c:v>1.0623812209383383E-6</c:v>
                </c:pt>
                <c:pt idx="11">
                  <c:v>1.0623812209383383E-6</c:v>
                </c:pt>
                <c:pt idx="12">
                  <c:v>1.0623812209383383E-6</c:v>
                </c:pt>
                <c:pt idx="13">
                  <c:v>1.0623812209383383E-6</c:v>
                </c:pt>
                <c:pt idx="14">
                  <c:v>1.0623812209383383E-6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29-4379-81CC-0BEAF800F6DD}"/>
            </c:ext>
          </c:extLst>
        </c:ser>
        <c:ser>
          <c:idx val="9"/>
          <c:order val="9"/>
          <c:tx>
            <c:strRef>
              <c:f>Round4!$AB$97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Round4!$AJ$100:$AJ$114</c:f>
              <c:numCache>
                <c:formatCode>General</c:formatCode>
                <c:ptCount val="15"/>
                <c:pt idx="0">
                  <c:v>2.3855801223921886E-7</c:v>
                </c:pt>
                <c:pt idx="1">
                  <c:v>2.3855801223921886E-7</c:v>
                </c:pt>
                <c:pt idx="2">
                  <c:v>2.3855801223921886E-7</c:v>
                </c:pt>
                <c:pt idx="3">
                  <c:v>2.3855801223921886E-7</c:v>
                </c:pt>
                <c:pt idx="4">
                  <c:v>2.3855801223921886E-7</c:v>
                </c:pt>
                <c:pt idx="5">
                  <c:v>2.3855801223921886E-7</c:v>
                </c:pt>
                <c:pt idx="6">
                  <c:v>2.3855801223921886E-7</c:v>
                </c:pt>
                <c:pt idx="7">
                  <c:v>2.3855801223921886E-7</c:v>
                </c:pt>
                <c:pt idx="8">
                  <c:v>2.3855801223921886E-7</c:v>
                </c:pt>
                <c:pt idx="9">
                  <c:v>2.3855801223921886E-7</c:v>
                </c:pt>
                <c:pt idx="10">
                  <c:v>2.3855801223921886E-7</c:v>
                </c:pt>
                <c:pt idx="11">
                  <c:v>2.3855801223921886E-7</c:v>
                </c:pt>
                <c:pt idx="12">
                  <c:v>2.3855801223921886E-7</c:v>
                </c:pt>
                <c:pt idx="13">
                  <c:v>2.3855801223921886E-7</c:v>
                </c:pt>
                <c:pt idx="14">
                  <c:v>2.3855801223921886E-7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854-4373-9015-74463023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Round5!$G$5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Round5!$H$7:$H$21</c:f>
              <c:numCache>
                <c:formatCode>General</c:formatCode>
                <c:ptCount val="15"/>
                <c:pt idx="0">
                  <c:v>9.0761260068827321E-5</c:v>
                </c:pt>
                <c:pt idx="1">
                  <c:v>1.5744828807788446E-4</c:v>
                </c:pt>
                <c:pt idx="2">
                  <c:v>3.4422183490891267E-5</c:v>
                </c:pt>
                <c:pt idx="3">
                  <c:v>5.9513224334390763E-5</c:v>
                </c:pt>
                <c:pt idx="4">
                  <c:v>4.7527983750710478E-5</c:v>
                </c:pt>
                <c:pt idx="5">
                  <c:v>5.1415240191293289E-5</c:v>
                </c:pt>
                <c:pt idx="6">
                  <c:v>2.7950153230892166E-5</c:v>
                </c:pt>
                <c:pt idx="7">
                  <c:v>1.0879324783437627E-4</c:v>
                </c:pt>
                <c:pt idx="8">
                  <c:v>1.3422478475564418E-4</c:v>
                </c:pt>
                <c:pt idx="9">
                  <c:v>1.7649755665679167E-4</c:v>
                </c:pt>
                <c:pt idx="10">
                  <c:v>3.3672112195477774E-5</c:v>
                </c:pt>
                <c:pt idx="11">
                  <c:v>1.2417878157159332E-5</c:v>
                </c:pt>
                <c:pt idx="12">
                  <c:v>3.9574703849299473E-5</c:v>
                </c:pt>
                <c:pt idx="13">
                  <c:v>2.8060351580616209E-5</c:v>
                </c:pt>
                <c:pt idx="14">
                  <c:v>7.5272428288536492E-5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AE9-91FD-387CE9722C55}"/>
            </c:ext>
          </c:extLst>
        </c:ser>
        <c:ser>
          <c:idx val="1"/>
          <c:order val="1"/>
          <c:tx>
            <c:strRef>
              <c:f>Round5!$J$5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Round5!$K$7:$K$21</c:f>
              <c:numCache>
                <c:formatCode>General</c:formatCode>
                <c:ptCount val="15"/>
                <c:pt idx="0">
                  <c:v>0</c:v>
                </c:pt>
                <c:pt idx="1">
                  <c:v>2.8626961468706266E-5</c:v>
                </c:pt>
                <c:pt idx="2">
                  <c:v>6.8844366981782543E-6</c:v>
                </c:pt>
                <c:pt idx="3">
                  <c:v>4.2509445953136261E-6</c:v>
                </c:pt>
                <c:pt idx="4">
                  <c:v>2.3763991875355239E-5</c:v>
                </c:pt>
                <c:pt idx="5">
                  <c:v>8.569206698548882E-6</c:v>
                </c:pt>
                <c:pt idx="6">
                  <c:v>1.7468845769307602E-5</c:v>
                </c:pt>
                <c:pt idx="7">
                  <c:v>2.0146897747106716E-5</c:v>
                </c:pt>
                <c:pt idx="8">
                  <c:v>2.2370797459274032E-5</c:v>
                </c:pt>
                <c:pt idx="9">
                  <c:v>1.7219273820174795E-5</c:v>
                </c:pt>
                <c:pt idx="10">
                  <c:v>1.4965383197990124E-5</c:v>
                </c:pt>
                <c:pt idx="11">
                  <c:v>4.1392927190531105E-6</c:v>
                </c:pt>
                <c:pt idx="12">
                  <c:v>4.39718931658883E-6</c:v>
                </c:pt>
                <c:pt idx="13">
                  <c:v>9.3534505268720702E-6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8-4AE9-91FD-387CE9722C55}"/>
            </c:ext>
          </c:extLst>
        </c:ser>
        <c:ser>
          <c:idx val="4"/>
          <c:order val="2"/>
          <c:tx>
            <c:strRef>
              <c:f>Round5!$M$5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Round5!$N$7:$N$21</c:f>
              <c:numCache>
                <c:formatCode>General</c:formatCode>
                <c:ptCount val="15"/>
                <c:pt idx="0">
                  <c:v>2.269031501720683E-5</c:v>
                </c:pt>
                <c:pt idx="1">
                  <c:v>2.8626961468706266E-5</c:v>
                </c:pt>
                <c:pt idx="2">
                  <c:v>1.0326655047267382E-5</c:v>
                </c:pt>
                <c:pt idx="3">
                  <c:v>4.2509445953136261E-6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8.0587590988426863E-6</c:v>
                </c:pt>
                <c:pt idx="8">
                  <c:v>4.4741594918548062E-6</c:v>
                </c:pt>
                <c:pt idx="9">
                  <c:v>1.7219273820174795E-5</c:v>
                </c:pt>
                <c:pt idx="10">
                  <c:v>0</c:v>
                </c:pt>
                <c:pt idx="11">
                  <c:v>1.2417878157159332E-5</c:v>
                </c:pt>
                <c:pt idx="12">
                  <c:v>0</c:v>
                </c:pt>
                <c:pt idx="13">
                  <c:v>9.3534505268720702E-6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48-4AE9-91FD-387CE9722C55}"/>
            </c:ext>
          </c:extLst>
        </c:ser>
        <c:ser>
          <c:idx val="6"/>
          <c:order val="3"/>
          <c:tx>
            <c:strRef>
              <c:f>Round5!$P$5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Round5!$Q$7:$Q$21</c:f>
              <c:numCache>
                <c:formatCode>General</c:formatCode>
                <c:ptCount val="15"/>
                <c:pt idx="0">
                  <c:v>0</c:v>
                </c:pt>
                <c:pt idx="1">
                  <c:v>1.7891850917941416E-5</c:v>
                </c:pt>
                <c:pt idx="2">
                  <c:v>6.8844366981782543E-6</c:v>
                </c:pt>
                <c:pt idx="3">
                  <c:v>0</c:v>
                </c:pt>
                <c:pt idx="4">
                  <c:v>0</c:v>
                </c:pt>
                <c:pt idx="5">
                  <c:v>8.569206698548882E-6</c:v>
                </c:pt>
                <c:pt idx="6">
                  <c:v>1.0481307461584562E-5</c:v>
                </c:pt>
                <c:pt idx="7">
                  <c:v>0</c:v>
                </c:pt>
                <c:pt idx="8">
                  <c:v>4.4741594918548062E-6</c:v>
                </c:pt>
                <c:pt idx="9">
                  <c:v>8.6096369100873977E-6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8-4AE9-91FD-387CE9722C55}"/>
            </c:ext>
          </c:extLst>
        </c:ser>
        <c:ser>
          <c:idx val="8"/>
          <c:order val="4"/>
          <c:tx>
            <c:strRef>
              <c:f>Round5!$S$5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Round5!$T$7:$T$21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4.2509445953136261E-6</c:v>
                </c:pt>
                <c:pt idx="4">
                  <c:v>0</c:v>
                </c:pt>
                <c:pt idx="5">
                  <c:v>4.284603349274441E-6</c:v>
                </c:pt>
                <c:pt idx="6">
                  <c:v>0</c:v>
                </c:pt>
                <c:pt idx="7">
                  <c:v>8.0587590988426863E-6</c:v>
                </c:pt>
                <c:pt idx="8">
                  <c:v>4.4741594918548062E-6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922-4D01-B208-511A8029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Round5!$AB$7:$AB$21</c:f>
              <c:numCache>
                <c:formatCode>General</c:formatCode>
                <c:ptCount val="15"/>
                <c:pt idx="0">
                  <c:v>7.1836759764186075E-5</c:v>
                </c:pt>
                <c:pt idx="1">
                  <c:v>7.1836759764186075E-5</c:v>
                </c:pt>
                <c:pt idx="2">
                  <c:v>7.1836759764186075E-5</c:v>
                </c:pt>
                <c:pt idx="3">
                  <c:v>7.1836759764186075E-5</c:v>
                </c:pt>
                <c:pt idx="4">
                  <c:v>7.1836759764186075E-5</c:v>
                </c:pt>
                <c:pt idx="5">
                  <c:v>7.1836759764186075E-5</c:v>
                </c:pt>
                <c:pt idx="6">
                  <c:v>7.1836759764186075E-5</c:v>
                </c:pt>
                <c:pt idx="7">
                  <c:v>7.1836759764186075E-5</c:v>
                </c:pt>
                <c:pt idx="8">
                  <c:v>7.1836759764186075E-5</c:v>
                </c:pt>
                <c:pt idx="9">
                  <c:v>7.1836759764186075E-5</c:v>
                </c:pt>
                <c:pt idx="10">
                  <c:v>7.1836759764186075E-5</c:v>
                </c:pt>
                <c:pt idx="11">
                  <c:v>7.1836759764186075E-5</c:v>
                </c:pt>
                <c:pt idx="12">
                  <c:v>7.1836759764186075E-5</c:v>
                </c:pt>
                <c:pt idx="13">
                  <c:v>7.1836759764186075E-5</c:v>
                </c:pt>
                <c:pt idx="14">
                  <c:v>7.1836759764186075E-5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8-4AE9-91FD-387CE9722C55}"/>
            </c:ext>
          </c:extLst>
        </c:ser>
        <c:ser>
          <c:idx val="3"/>
          <c:order val="6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Round5!$AD$7:$AD$21</c:f>
              <c:numCache>
                <c:formatCode>General</c:formatCode>
                <c:ptCount val="15"/>
                <c:pt idx="0">
                  <c:v>1.2143778126164638E-5</c:v>
                </c:pt>
                <c:pt idx="1">
                  <c:v>1.2143778126164638E-5</c:v>
                </c:pt>
                <c:pt idx="2">
                  <c:v>1.2143778126164638E-5</c:v>
                </c:pt>
                <c:pt idx="3">
                  <c:v>1.2143778126164638E-5</c:v>
                </c:pt>
                <c:pt idx="4">
                  <c:v>1.2143778126164638E-5</c:v>
                </c:pt>
                <c:pt idx="5">
                  <c:v>1.2143778126164638E-5</c:v>
                </c:pt>
                <c:pt idx="6">
                  <c:v>1.2143778126164638E-5</c:v>
                </c:pt>
                <c:pt idx="7">
                  <c:v>1.2143778126164638E-5</c:v>
                </c:pt>
                <c:pt idx="8">
                  <c:v>1.2143778126164638E-5</c:v>
                </c:pt>
                <c:pt idx="9">
                  <c:v>1.2143778126164638E-5</c:v>
                </c:pt>
                <c:pt idx="10">
                  <c:v>1.2143778126164638E-5</c:v>
                </c:pt>
                <c:pt idx="11">
                  <c:v>1.2143778126164638E-5</c:v>
                </c:pt>
                <c:pt idx="12">
                  <c:v>1.2143778126164638E-5</c:v>
                </c:pt>
                <c:pt idx="13">
                  <c:v>1.2143778126164638E-5</c:v>
                </c:pt>
                <c:pt idx="14">
                  <c:v>1.2143778126164638E-5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8-4AE9-91FD-387CE9722C55}"/>
            </c:ext>
          </c:extLst>
        </c:ser>
        <c:ser>
          <c:idx val="5"/>
          <c:order val="7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Round5!$AF$7:$AF$21</c:f>
              <c:numCache>
                <c:formatCode>General</c:formatCode>
                <c:ptCount val="15"/>
                <c:pt idx="0">
                  <c:v>8.0608110918172882E-6</c:v>
                </c:pt>
                <c:pt idx="1">
                  <c:v>8.0608110918172882E-6</c:v>
                </c:pt>
                <c:pt idx="2">
                  <c:v>8.0608110918172882E-6</c:v>
                </c:pt>
                <c:pt idx="3">
                  <c:v>8.0608110918172882E-6</c:v>
                </c:pt>
                <c:pt idx="4">
                  <c:v>8.0608110918172882E-6</c:v>
                </c:pt>
                <c:pt idx="5">
                  <c:v>8.0608110918172882E-6</c:v>
                </c:pt>
                <c:pt idx="6">
                  <c:v>8.0608110918172882E-6</c:v>
                </c:pt>
                <c:pt idx="7">
                  <c:v>8.0608110918172882E-6</c:v>
                </c:pt>
                <c:pt idx="8">
                  <c:v>8.0608110918172882E-6</c:v>
                </c:pt>
                <c:pt idx="9">
                  <c:v>8.0608110918172882E-6</c:v>
                </c:pt>
                <c:pt idx="10">
                  <c:v>8.0608110918172882E-6</c:v>
                </c:pt>
                <c:pt idx="11">
                  <c:v>8.0608110918172882E-6</c:v>
                </c:pt>
                <c:pt idx="12">
                  <c:v>8.0608110918172882E-6</c:v>
                </c:pt>
                <c:pt idx="13">
                  <c:v>8.0608110918172882E-6</c:v>
                </c:pt>
                <c:pt idx="14">
                  <c:v>8.0608110918172882E-6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D48-4AE9-91FD-387CE9722C55}"/>
            </c:ext>
          </c:extLst>
        </c:ser>
        <c:ser>
          <c:idx val="7"/>
          <c:order val="8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Round5!$AH$7:$AH$21</c:f>
              <c:numCache>
                <c:formatCode>General</c:formatCode>
                <c:ptCount val="15"/>
                <c:pt idx="0">
                  <c:v>4.3631386809224844E-6</c:v>
                </c:pt>
                <c:pt idx="1">
                  <c:v>4.3631386809224844E-6</c:v>
                </c:pt>
                <c:pt idx="2">
                  <c:v>4.3631386809224844E-6</c:v>
                </c:pt>
                <c:pt idx="3">
                  <c:v>4.3631386809224844E-6</c:v>
                </c:pt>
                <c:pt idx="4">
                  <c:v>4.3631386809224844E-6</c:v>
                </c:pt>
                <c:pt idx="5">
                  <c:v>4.3631386809224844E-6</c:v>
                </c:pt>
                <c:pt idx="6">
                  <c:v>4.3631386809224844E-6</c:v>
                </c:pt>
                <c:pt idx="7">
                  <c:v>4.3631386809224844E-6</c:v>
                </c:pt>
                <c:pt idx="8">
                  <c:v>4.3631386809224844E-6</c:v>
                </c:pt>
                <c:pt idx="9">
                  <c:v>4.3631386809224844E-6</c:v>
                </c:pt>
                <c:pt idx="10">
                  <c:v>4.3631386809224844E-6</c:v>
                </c:pt>
                <c:pt idx="11">
                  <c:v>4.3631386809224844E-6</c:v>
                </c:pt>
                <c:pt idx="12">
                  <c:v>4.3631386809224844E-6</c:v>
                </c:pt>
                <c:pt idx="13">
                  <c:v>4.3631386809224844E-6</c:v>
                </c:pt>
                <c:pt idx="14">
                  <c:v>4.3631386809224844E-6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8-4AE9-91FD-387CE9722C55}"/>
            </c:ext>
          </c:extLst>
        </c:ser>
        <c:ser>
          <c:idx val="9"/>
          <c:order val="9"/>
          <c:tx>
            <c:strRef>
              <c:f>Round5!$AB$4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Round5!$AJ$7:$AJ$21</c:f>
              <c:numCache>
                <c:formatCode>General</c:formatCode>
                <c:ptCount val="15"/>
                <c:pt idx="0">
                  <c:v>1.9301103449278363E-6</c:v>
                </c:pt>
                <c:pt idx="1">
                  <c:v>1.9301103449278363E-6</c:v>
                </c:pt>
                <c:pt idx="2">
                  <c:v>1.9301103449278363E-6</c:v>
                </c:pt>
                <c:pt idx="3">
                  <c:v>1.9301103449278363E-6</c:v>
                </c:pt>
                <c:pt idx="4">
                  <c:v>1.9301103449278363E-6</c:v>
                </c:pt>
                <c:pt idx="5">
                  <c:v>1.9301103449278363E-6</c:v>
                </c:pt>
                <c:pt idx="6">
                  <c:v>1.9301103449278363E-6</c:v>
                </c:pt>
                <c:pt idx="7">
                  <c:v>1.9301103449278363E-6</c:v>
                </c:pt>
                <c:pt idx="8">
                  <c:v>1.9301103449278363E-6</c:v>
                </c:pt>
                <c:pt idx="9">
                  <c:v>1.9301103449278363E-6</c:v>
                </c:pt>
                <c:pt idx="10">
                  <c:v>1.9301103449278363E-6</c:v>
                </c:pt>
                <c:pt idx="11">
                  <c:v>1.9301103449278363E-6</c:v>
                </c:pt>
                <c:pt idx="12">
                  <c:v>1.9301103449278363E-6</c:v>
                </c:pt>
                <c:pt idx="13">
                  <c:v>1.9301103449278363E-6</c:v>
                </c:pt>
                <c:pt idx="14">
                  <c:v>1.9301103449278363E-6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922-4D01-B208-511A8029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Round1!$I$7:$I$21</c:f>
              <c:numCache>
                <c:formatCode>General</c:formatCode>
                <c:ptCount val="15"/>
                <c:pt idx="0">
                  <c:v>3.5516748671473386E-6</c:v>
                </c:pt>
                <c:pt idx="1">
                  <c:v>3.6023106421228787E-6</c:v>
                </c:pt>
                <c:pt idx="2">
                  <c:v>1.449157924520851E-6</c:v>
                </c:pt>
                <c:pt idx="3">
                  <c:v>1.9879224075330697E-6</c:v>
                </c:pt>
                <c:pt idx="4">
                  <c:v>1.683166278145135E-6</c:v>
                </c:pt>
                <c:pt idx="5">
                  <c:v>1.5498618986944819E-6</c:v>
                </c:pt>
                <c:pt idx="6">
                  <c:v>1.2102160081776312E-6</c:v>
                </c:pt>
                <c:pt idx="7">
                  <c:v>3.2234910219731003E-6</c:v>
                </c:pt>
                <c:pt idx="8">
                  <c:v>5.4783461354042743E-6</c:v>
                </c:pt>
                <c:pt idx="9">
                  <c:v>3.6545316748113155E-6</c:v>
                </c:pt>
                <c:pt idx="10">
                  <c:v>1.5006695904341985E-6</c:v>
                </c:pt>
                <c:pt idx="11">
                  <c:v>1.1215551633435613E-6</c:v>
                </c:pt>
                <c:pt idx="12">
                  <c:v>6.6037349073702373E-7</c:v>
                </c:pt>
                <c:pt idx="13">
                  <c:v>1.4058027789909338E-6</c:v>
                </c:pt>
                <c:pt idx="14">
                  <c:v>2.6516051565470861E-6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6-4F81-AF2F-60BC86147307}"/>
            </c:ext>
          </c:extLst>
        </c:ser>
        <c:ser>
          <c:idx val="1"/>
          <c:order val="1"/>
          <c:tx>
            <c:strRef>
              <c:f>Round1!$J$5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Round1!$L$7:$L$21</c:f>
              <c:numCache>
                <c:formatCode>General</c:formatCode>
                <c:ptCount val="15"/>
                <c:pt idx="0">
                  <c:v>2.08922051008667E-7</c:v>
                </c:pt>
                <c:pt idx="1">
                  <c:v>7.0044929152389303E-7</c:v>
                </c:pt>
                <c:pt idx="2">
                  <c:v>0</c:v>
                </c:pt>
                <c:pt idx="3">
                  <c:v>1.807202188666427E-7</c:v>
                </c:pt>
                <c:pt idx="4">
                  <c:v>1.0098997668870809E-6</c:v>
                </c:pt>
                <c:pt idx="5">
                  <c:v>0</c:v>
                </c:pt>
                <c:pt idx="6">
                  <c:v>7.5638500511101955E-7</c:v>
                </c:pt>
                <c:pt idx="7">
                  <c:v>1.8419948696989144E-6</c:v>
                </c:pt>
                <c:pt idx="8">
                  <c:v>1.2025637858204505E-6</c:v>
                </c:pt>
                <c:pt idx="9">
                  <c:v>3.2245867718923373E-7</c:v>
                </c:pt>
                <c:pt idx="10">
                  <c:v>5.002231968113995E-7</c:v>
                </c:pt>
                <c:pt idx="11">
                  <c:v>3.2044433238387466E-7</c:v>
                </c:pt>
                <c:pt idx="12">
                  <c:v>1.6509337268425593E-7</c:v>
                </c:pt>
                <c:pt idx="13">
                  <c:v>3.5145069474773344E-7</c:v>
                </c:pt>
                <c:pt idx="14">
                  <c:v>3.5354735420627817E-7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6-4F81-AF2F-60BC86147307}"/>
            </c:ext>
          </c:extLst>
        </c:ser>
        <c:ser>
          <c:idx val="4"/>
          <c:order val="2"/>
          <c:tx>
            <c:strRef>
              <c:f>Round1!$M$5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Round1!$O$7:$O$21</c:f>
              <c:numCache>
                <c:formatCode>General</c:formatCode>
                <c:ptCount val="15"/>
                <c:pt idx="0">
                  <c:v>4.1784410201733399E-7</c:v>
                </c:pt>
                <c:pt idx="1">
                  <c:v>7.0044929152389303E-7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5.756233967809108E-7</c:v>
                </c:pt>
                <c:pt idx="8">
                  <c:v>0</c:v>
                </c:pt>
                <c:pt idx="9">
                  <c:v>6.4491735437846747E-7</c:v>
                </c:pt>
                <c:pt idx="10">
                  <c:v>0</c:v>
                </c:pt>
                <c:pt idx="11">
                  <c:v>1.6022216619193733E-7</c:v>
                </c:pt>
                <c:pt idx="12">
                  <c:v>1.6509337268425593E-7</c:v>
                </c:pt>
                <c:pt idx="13">
                  <c:v>1.7572534737386672E-7</c:v>
                </c:pt>
                <c:pt idx="14">
                  <c:v>1.7677367710313908E-7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D-40EF-A7D5-A651EE93D5A4}"/>
            </c:ext>
          </c:extLst>
        </c:ser>
        <c:ser>
          <c:idx val="6"/>
          <c:order val="3"/>
          <c:tx>
            <c:strRef>
              <c:f>Round1!$P$5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Round1!$R$7:$R$21</c:f>
              <c:numCache>
                <c:formatCode>General</c:formatCode>
                <c:ptCount val="15"/>
                <c:pt idx="0">
                  <c:v>2.08922051008667E-7</c:v>
                </c:pt>
                <c:pt idx="1">
                  <c:v>2.0012836900682657E-7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1.0748622572974457E-7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1.7572534737386672E-7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339-AF09-DA6CD65DBB10}"/>
            </c:ext>
          </c:extLst>
        </c:ser>
        <c:ser>
          <c:idx val="8"/>
          <c:order val="4"/>
          <c:tx>
            <c:strRef>
              <c:f>Round1!$S$5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Round1!$U$7:$U$21</c:f>
              <c:numCache>
                <c:formatCode>General</c:formatCode>
                <c:ptCount val="15"/>
                <c:pt idx="0">
                  <c:v>0</c:v>
                </c:pt>
                <c:pt idx="1">
                  <c:v>1.0006418450341329E-7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3.4537403806854647E-7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2-4AE0-9769-0FB27A12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Round1!$AC$7:$AC$21</c:f>
              <c:numCache>
                <c:formatCode>General</c:formatCode>
                <c:ptCount val="15"/>
                <c:pt idx="0">
                  <c:v>2.3153790025721917E-6</c:v>
                </c:pt>
                <c:pt idx="1">
                  <c:v>2.3153790025721917E-6</c:v>
                </c:pt>
                <c:pt idx="2">
                  <c:v>2.3153790025721917E-6</c:v>
                </c:pt>
                <c:pt idx="3">
                  <c:v>2.3153790025721917E-6</c:v>
                </c:pt>
                <c:pt idx="4">
                  <c:v>2.3153790025721917E-6</c:v>
                </c:pt>
                <c:pt idx="5">
                  <c:v>2.3153790025721917E-6</c:v>
                </c:pt>
                <c:pt idx="6">
                  <c:v>2.3153790025721917E-6</c:v>
                </c:pt>
                <c:pt idx="7">
                  <c:v>2.3153790025721917E-6</c:v>
                </c:pt>
                <c:pt idx="8">
                  <c:v>2.3153790025721917E-6</c:v>
                </c:pt>
                <c:pt idx="9">
                  <c:v>2.3153790025721917E-6</c:v>
                </c:pt>
                <c:pt idx="10">
                  <c:v>2.3153790025721917E-6</c:v>
                </c:pt>
                <c:pt idx="11">
                  <c:v>2.3153790025721917E-6</c:v>
                </c:pt>
                <c:pt idx="12">
                  <c:v>2.3153790025721917E-6</c:v>
                </c:pt>
                <c:pt idx="13">
                  <c:v>2.3153790025721917E-6</c:v>
                </c:pt>
                <c:pt idx="14">
                  <c:v>2.3153790025721917E-6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6-4F81-AF2F-60BC86147307}"/>
            </c:ext>
          </c:extLst>
        </c:ser>
        <c:ser>
          <c:idx val="3"/>
          <c:order val="6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Round1!$AE$7:$AE$21</c:f>
              <c:numCache>
                <c:formatCode>General</c:formatCode>
                <c:ptCount val="15"/>
                <c:pt idx="0">
                  <c:v>5.2761017446262948E-7</c:v>
                </c:pt>
                <c:pt idx="1">
                  <c:v>5.2761017446262948E-7</c:v>
                </c:pt>
                <c:pt idx="2">
                  <c:v>5.2761017446262948E-7</c:v>
                </c:pt>
                <c:pt idx="3">
                  <c:v>5.2761017446262948E-7</c:v>
                </c:pt>
                <c:pt idx="4">
                  <c:v>5.2761017446262948E-7</c:v>
                </c:pt>
                <c:pt idx="5">
                  <c:v>5.2761017446262948E-7</c:v>
                </c:pt>
                <c:pt idx="6">
                  <c:v>5.2761017446262948E-7</c:v>
                </c:pt>
                <c:pt idx="7">
                  <c:v>5.2761017446262948E-7</c:v>
                </c:pt>
                <c:pt idx="8">
                  <c:v>5.2761017446262948E-7</c:v>
                </c:pt>
                <c:pt idx="9">
                  <c:v>5.2761017446262948E-7</c:v>
                </c:pt>
                <c:pt idx="10">
                  <c:v>5.2761017446262948E-7</c:v>
                </c:pt>
                <c:pt idx="11">
                  <c:v>5.2761017446262948E-7</c:v>
                </c:pt>
                <c:pt idx="12">
                  <c:v>5.2761017446262948E-7</c:v>
                </c:pt>
                <c:pt idx="13">
                  <c:v>5.2761017446262948E-7</c:v>
                </c:pt>
                <c:pt idx="14">
                  <c:v>5.2761017446262948E-7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6-4F81-AF2F-60BC86147307}"/>
            </c:ext>
          </c:extLst>
        </c:ser>
        <c:ser>
          <c:idx val="5"/>
          <c:order val="7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Round1!$AG$7:$AG$21</c:f>
              <c:numCache>
                <c:formatCode>General</c:formatCode>
                <c:ptCount val="15"/>
                <c:pt idx="0">
                  <c:v>2.0110991387025362E-7</c:v>
                </c:pt>
                <c:pt idx="1">
                  <c:v>2.0110991387025362E-7</c:v>
                </c:pt>
                <c:pt idx="2">
                  <c:v>2.0110991387025362E-7</c:v>
                </c:pt>
                <c:pt idx="3">
                  <c:v>2.0110991387025362E-7</c:v>
                </c:pt>
                <c:pt idx="4">
                  <c:v>2.0110991387025362E-7</c:v>
                </c:pt>
                <c:pt idx="5">
                  <c:v>2.0110991387025362E-7</c:v>
                </c:pt>
                <c:pt idx="6">
                  <c:v>2.0110991387025362E-7</c:v>
                </c:pt>
                <c:pt idx="7">
                  <c:v>2.0110991387025362E-7</c:v>
                </c:pt>
                <c:pt idx="8">
                  <c:v>2.0110991387025362E-7</c:v>
                </c:pt>
                <c:pt idx="9">
                  <c:v>2.0110991387025362E-7</c:v>
                </c:pt>
                <c:pt idx="10">
                  <c:v>2.0110991387025362E-7</c:v>
                </c:pt>
                <c:pt idx="11">
                  <c:v>2.0110991387025362E-7</c:v>
                </c:pt>
                <c:pt idx="12">
                  <c:v>2.0110991387025362E-7</c:v>
                </c:pt>
                <c:pt idx="13">
                  <c:v>2.0110991387025362E-7</c:v>
                </c:pt>
                <c:pt idx="14">
                  <c:v>2.0110991387025362E-7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C-49CD-AF33-182785F26675}"/>
            </c:ext>
          </c:extLst>
        </c:ser>
        <c:ser>
          <c:idx val="7"/>
          <c:order val="8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Round1!$AI$7:$AI$21</c:f>
              <c:numCache>
                <c:formatCode>General</c:formatCode>
                <c:ptCount val="15"/>
                <c:pt idx="0">
                  <c:v>4.6150799541273654E-8</c:v>
                </c:pt>
                <c:pt idx="1">
                  <c:v>4.6150799541273654E-8</c:v>
                </c:pt>
                <c:pt idx="2">
                  <c:v>4.6150799541273654E-8</c:v>
                </c:pt>
                <c:pt idx="3">
                  <c:v>4.6150799541273654E-8</c:v>
                </c:pt>
                <c:pt idx="4">
                  <c:v>4.6150799541273654E-8</c:v>
                </c:pt>
                <c:pt idx="5">
                  <c:v>4.6150799541273654E-8</c:v>
                </c:pt>
                <c:pt idx="6">
                  <c:v>4.6150799541273654E-8</c:v>
                </c:pt>
                <c:pt idx="7">
                  <c:v>4.6150799541273654E-8</c:v>
                </c:pt>
                <c:pt idx="8">
                  <c:v>4.6150799541273654E-8</c:v>
                </c:pt>
                <c:pt idx="9">
                  <c:v>4.6150799541273654E-8</c:v>
                </c:pt>
                <c:pt idx="10">
                  <c:v>4.6150799541273654E-8</c:v>
                </c:pt>
                <c:pt idx="11">
                  <c:v>4.6150799541273654E-8</c:v>
                </c:pt>
                <c:pt idx="12">
                  <c:v>4.6150799541273654E-8</c:v>
                </c:pt>
                <c:pt idx="13">
                  <c:v>4.6150799541273654E-8</c:v>
                </c:pt>
                <c:pt idx="14">
                  <c:v>4.6150799541273654E-8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B-4339-AF09-DA6CD65DBB10}"/>
            </c:ext>
          </c:extLst>
        </c:ser>
        <c:ser>
          <c:idx val="9"/>
          <c:order val="9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Round1!$AK$7:$AK$21</c:f>
              <c:numCache>
                <c:formatCode>General</c:formatCode>
                <c:ptCount val="15"/>
                <c:pt idx="0">
                  <c:v>2.9695881504797317E-8</c:v>
                </c:pt>
                <c:pt idx="1">
                  <c:v>2.9695881504797317E-8</c:v>
                </c:pt>
                <c:pt idx="2">
                  <c:v>2.9695881504797317E-8</c:v>
                </c:pt>
                <c:pt idx="3">
                  <c:v>2.9695881504797317E-8</c:v>
                </c:pt>
                <c:pt idx="4">
                  <c:v>2.9695881504797317E-8</c:v>
                </c:pt>
                <c:pt idx="5">
                  <c:v>2.9695881504797317E-8</c:v>
                </c:pt>
                <c:pt idx="6">
                  <c:v>2.9695881504797317E-8</c:v>
                </c:pt>
                <c:pt idx="7">
                  <c:v>2.9695881504797317E-8</c:v>
                </c:pt>
                <c:pt idx="8">
                  <c:v>2.9695881504797317E-8</c:v>
                </c:pt>
                <c:pt idx="9">
                  <c:v>2.9695881504797317E-8</c:v>
                </c:pt>
                <c:pt idx="10">
                  <c:v>2.9695881504797317E-8</c:v>
                </c:pt>
                <c:pt idx="11">
                  <c:v>2.9695881504797317E-8</c:v>
                </c:pt>
                <c:pt idx="12">
                  <c:v>2.9695881504797317E-8</c:v>
                </c:pt>
                <c:pt idx="13">
                  <c:v>2.9695881504797317E-8</c:v>
                </c:pt>
                <c:pt idx="14">
                  <c:v>2.9695881504797317E-8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2-4AE0-9769-0FB27A12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Round5!$G$5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Round5!$I$7:$I$21</c:f>
              <c:numCache>
                <c:formatCode>General</c:formatCode>
                <c:ptCount val="15"/>
                <c:pt idx="0">
                  <c:v>4.17844102017334E-6</c:v>
                </c:pt>
                <c:pt idx="1">
                  <c:v>4.4028241181501849E-6</c:v>
                </c:pt>
                <c:pt idx="2">
                  <c:v>1.449157924520851E-6</c:v>
                </c:pt>
                <c:pt idx="3">
                  <c:v>2.5300830641329978E-6</c:v>
                </c:pt>
                <c:pt idx="4">
                  <c:v>2.0197995337741619E-6</c:v>
                </c:pt>
                <c:pt idx="5">
                  <c:v>2.0664825315926426E-6</c:v>
                </c:pt>
                <c:pt idx="6">
                  <c:v>1.2102160081776312E-6</c:v>
                </c:pt>
                <c:pt idx="7">
                  <c:v>3.1083663426169181E-6</c:v>
                </c:pt>
                <c:pt idx="8">
                  <c:v>4.0085459527348346E-6</c:v>
                </c:pt>
                <c:pt idx="9">
                  <c:v>4.4069352549195274E-6</c:v>
                </c:pt>
                <c:pt idx="10">
                  <c:v>1.5006695904341985E-6</c:v>
                </c:pt>
                <c:pt idx="11">
                  <c:v>4.8066649857581197E-7</c:v>
                </c:pt>
                <c:pt idx="12">
                  <c:v>1.4858403541583033E-6</c:v>
                </c:pt>
                <c:pt idx="13">
                  <c:v>1.0543520842432002E-6</c:v>
                </c:pt>
                <c:pt idx="14">
                  <c:v>2.298057802340808E-6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B-436E-AB17-BC4F9AE09763}"/>
            </c:ext>
          </c:extLst>
        </c:ser>
        <c:ser>
          <c:idx val="1"/>
          <c:order val="1"/>
          <c:tx>
            <c:strRef>
              <c:f>Round5!$J$5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Round5!$L$7:$L$21</c:f>
              <c:numCache>
                <c:formatCode>General</c:formatCode>
                <c:ptCount val="15"/>
                <c:pt idx="0">
                  <c:v>0</c:v>
                </c:pt>
                <c:pt idx="1">
                  <c:v>8.005134760273063E-7</c:v>
                </c:pt>
                <c:pt idx="2">
                  <c:v>2.8983158490417021E-7</c:v>
                </c:pt>
                <c:pt idx="3">
                  <c:v>1.807202188666427E-7</c:v>
                </c:pt>
                <c:pt idx="4">
                  <c:v>1.0098997668870809E-6</c:v>
                </c:pt>
                <c:pt idx="5">
                  <c:v>3.4441375526544045E-7</c:v>
                </c:pt>
                <c:pt idx="6">
                  <c:v>7.5638500511101955E-7</c:v>
                </c:pt>
                <c:pt idx="7">
                  <c:v>5.756233967809108E-7</c:v>
                </c:pt>
                <c:pt idx="8">
                  <c:v>6.6809099212247244E-7</c:v>
                </c:pt>
                <c:pt idx="9">
                  <c:v>4.2994490291897828E-7</c:v>
                </c:pt>
                <c:pt idx="10">
                  <c:v>6.6696426241519934E-7</c:v>
                </c:pt>
                <c:pt idx="11">
                  <c:v>1.6022216619193733E-7</c:v>
                </c:pt>
                <c:pt idx="12">
                  <c:v>1.6509337268425593E-7</c:v>
                </c:pt>
                <c:pt idx="13">
                  <c:v>3.5145069474773344E-7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B-436E-AB17-BC4F9AE09763}"/>
            </c:ext>
          </c:extLst>
        </c:ser>
        <c:ser>
          <c:idx val="4"/>
          <c:order val="2"/>
          <c:tx>
            <c:strRef>
              <c:f>Round5!$M$5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Round5!$O$7:$O$21</c:f>
              <c:numCache>
                <c:formatCode>General</c:formatCode>
                <c:ptCount val="15"/>
                <c:pt idx="0">
                  <c:v>1.044610255043335E-6</c:v>
                </c:pt>
                <c:pt idx="1">
                  <c:v>8.005134760273063E-7</c:v>
                </c:pt>
                <c:pt idx="2">
                  <c:v>4.3474737735625529E-7</c:v>
                </c:pt>
                <c:pt idx="3">
                  <c:v>1.807202188666427E-7</c:v>
                </c:pt>
                <c:pt idx="4">
                  <c:v>0</c:v>
                </c:pt>
                <c:pt idx="5">
                  <c:v>0</c:v>
                </c:pt>
                <c:pt idx="6">
                  <c:v>1.512770010222039E-7</c:v>
                </c:pt>
                <c:pt idx="7">
                  <c:v>2.302493587123643E-7</c:v>
                </c:pt>
                <c:pt idx="8">
                  <c:v>1.3361819842449448E-7</c:v>
                </c:pt>
                <c:pt idx="9">
                  <c:v>4.2994490291897828E-7</c:v>
                </c:pt>
                <c:pt idx="10">
                  <c:v>0</c:v>
                </c:pt>
                <c:pt idx="11">
                  <c:v>4.8066649857581197E-7</c:v>
                </c:pt>
                <c:pt idx="12">
                  <c:v>0</c:v>
                </c:pt>
                <c:pt idx="13">
                  <c:v>3.5145069474773344E-7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B-436E-AB17-BC4F9AE09763}"/>
            </c:ext>
          </c:extLst>
        </c:ser>
        <c:ser>
          <c:idx val="6"/>
          <c:order val="3"/>
          <c:tx>
            <c:strRef>
              <c:f>Round5!$P$5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Round5!$R$7:$R$21</c:f>
              <c:numCache>
                <c:formatCode>General</c:formatCode>
                <c:ptCount val="15"/>
                <c:pt idx="0">
                  <c:v>0</c:v>
                </c:pt>
                <c:pt idx="1">
                  <c:v>5.0032092251706648E-7</c:v>
                </c:pt>
                <c:pt idx="2">
                  <c:v>2.8983158490417021E-7</c:v>
                </c:pt>
                <c:pt idx="3">
                  <c:v>0</c:v>
                </c:pt>
                <c:pt idx="4">
                  <c:v>0</c:v>
                </c:pt>
                <c:pt idx="5">
                  <c:v>3.4441375526544045E-7</c:v>
                </c:pt>
                <c:pt idx="6">
                  <c:v>4.538310030666117E-7</c:v>
                </c:pt>
                <c:pt idx="7">
                  <c:v>0</c:v>
                </c:pt>
                <c:pt idx="8">
                  <c:v>1.3361819842449448E-7</c:v>
                </c:pt>
                <c:pt idx="9">
                  <c:v>2.1497245145948914E-7</c:v>
                </c:pt>
                <c:pt idx="10">
                  <c:v>0</c:v>
                </c:pt>
                <c:pt idx="11">
                  <c:v>1.6022216619193733E-7</c:v>
                </c:pt>
                <c:pt idx="12">
                  <c:v>1.6509337268425593E-7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B-436E-AB17-BC4F9AE09763}"/>
            </c:ext>
          </c:extLst>
        </c:ser>
        <c:ser>
          <c:idx val="8"/>
          <c:order val="4"/>
          <c:tx>
            <c:strRef>
              <c:f>Round5!$S$5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Round5!$U$7:$U$21</c:f>
              <c:numCache>
                <c:formatCode>General</c:formatCode>
                <c:ptCount val="15"/>
                <c:pt idx="0">
                  <c:v>0</c:v>
                </c:pt>
                <c:pt idx="1">
                  <c:v>1.0006418450341329E-7</c:v>
                </c:pt>
                <c:pt idx="2">
                  <c:v>0</c:v>
                </c:pt>
                <c:pt idx="3">
                  <c:v>1.807202188666427E-7</c:v>
                </c:pt>
                <c:pt idx="4">
                  <c:v>0</c:v>
                </c:pt>
                <c:pt idx="5">
                  <c:v>1.7220687763272022E-7</c:v>
                </c:pt>
                <c:pt idx="6">
                  <c:v>0</c:v>
                </c:pt>
                <c:pt idx="7">
                  <c:v>2.302493587123643E-7</c:v>
                </c:pt>
                <c:pt idx="8">
                  <c:v>1.3361819842449448E-7</c:v>
                </c:pt>
                <c:pt idx="9">
                  <c:v>1.0748622572974457E-7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4-4354-BF03-2BC3A2BF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Round5!$AC$7:$AC$21</c:f>
              <c:numCache>
                <c:formatCode>General</c:formatCode>
                <c:ptCount val="15"/>
                <c:pt idx="0">
                  <c:v>2.4133625387030279E-6</c:v>
                </c:pt>
                <c:pt idx="1">
                  <c:v>2.4133625387030279E-6</c:v>
                </c:pt>
                <c:pt idx="2">
                  <c:v>2.4133625387030279E-6</c:v>
                </c:pt>
                <c:pt idx="3">
                  <c:v>2.4133625387030279E-6</c:v>
                </c:pt>
                <c:pt idx="4">
                  <c:v>2.4133625387030279E-6</c:v>
                </c:pt>
                <c:pt idx="5">
                  <c:v>2.4133625387030279E-6</c:v>
                </c:pt>
                <c:pt idx="6">
                  <c:v>2.4133625387030279E-6</c:v>
                </c:pt>
                <c:pt idx="7">
                  <c:v>2.4133625387030279E-6</c:v>
                </c:pt>
                <c:pt idx="8">
                  <c:v>2.4133625387030279E-6</c:v>
                </c:pt>
                <c:pt idx="9">
                  <c:v>2.4133625387030279E-6</c:v>
                </c:pt>
                <c:pt idx="10">
                  <c:v>2.4133625387030279E-6</c:v>
                </c:pt>
                <c:pt idx="11">
                  <c:v>2.4133625387030279E-6</c:v>
                </c:pt>
                <c:pt idx="12">
                  <c:v>2.4133625387030279E-6</c:v>
                </c:pt>
                <c:pt idx="13">
                  <c:v>2.4133625387030279E-6</c:v>
                </c:pt>
                <c:pt idx="14">
                  <c:v>2.4133625387030279E-6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B-436E-AB17-BC4F9AE09763}"/>
            </c:ext>
          </c:extLst>
        </c:ser>
        <c:ser>
          <c:idx val="3"/>
          <c:order val="6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Round5!$AE$7:$AE$21</c:f>
              <c:numCache>
                <c:formatCode>General</c:formatCode>
                <c:ptCount val="15"/>
                <c:pt idx="0">
                  <c:v>4.2661023966154321E-7</c:v>
                </c:pt>
                <c:pt idx="1">
                  <c:v>4.2661023966154321E-7</c:v>
                </c:pt>
                <c:pt idx="2">
                  <c:v>4.2661023966154321E-7</c:v>
                </c:pt>
                <c:pt idx="3">
                  <c:v>4.2661023966154321E-7</c:v>
                </c:pt>
                <c:pt idx="4">
                  <c:v>4.2661023966154321E-7</c:v>
                </c:pt>
                <c:pt idx="5">
                  <c:v>4.2661023966154321E-7</c:v>
                </c:pt>
                <c:pt idx="6">
                  <c:v>4.2661023966154321E-7</c:v>
                </c:pt>
                <c:pt idx="7">
                  <c:v>4.2661023966154321E-7</c:v>
                </c:pt>
                <c:pt idx="8">
                  <c:v>4.2661023966154321E-7</c:v>
                </c:pt>
                <c:pt idx="9">
                  <c:v>4.2661023966154321E-7</c:v>
                </c:pt>
                <c:pt idx="10">
                  <c:v>4.2661023966154321E-7</c:v>
                </c:pt>
                <c:pt idx="11">
                  <c:v>4.2661023966154321E-7</c:v>
                </c:pt>
                <c:pt idx="12">
                  <c:v>4.2661023966154321E-7</c:v>
                </c:pt>
                <c:pt idx="13">
                  <c:v>4.2661023966154321E-7</c:v>
                </c:pt>
                <c:pt idx="14">
                  <c:v>4.2661023966154321E-7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B-436E-AB17-BC4F9AE09763}"/>
            </c:ext>
          </c:extLst>
        </c:ser>
        <c:ser>
          <c:idx val="5"/>
          <c:order val="7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Round5!$AG$7:$AG$21</c:f>
              <c:numCache>
                <c:formatCode>General</c:formatCode>
                <c:ptCount val="15"/>
                <c:pt idx="0">
                  <c:v>2.8251986544634174E-7</c:v>
                </c:pt>
                <c:pt idx="1">
                  <c:v>2.8251986544634174E-7</c:v>
                </c:pt>
                <c:pt idx="2">
                  <c:v>2.8251986544634174E-7</c:v>
                </c:pt>
                <c:pt idx="3">
                  <c:v>2.8251986544634174E-7</c:v>
                </c:pt>
                <c:pt idx="4">
                  <c:v>2.8251986544634174E-7</c:v>
                </c:pt>
                <c:pt idx="5">
                  <c:v>2.8251986544634174E-7</c:v>
                </c:pt>
                <c:pt idx="6">
                  <c:v>2.8251986544634174E-7</c:v>
                </c:pt>
                <c:pt idx="7">
                  <c:v>2.8251986544634174E-7</c:v>
                </c:pt>
                <c:pt idx="8">
                  <c:v>2.8251986544634174E-7</c:v>
                </c:pt>
                <c:pt idx="9">
                  <c:v>2.8251986544634174E-7</c:v>
                </c:pt>
                <c:pt idx="10">
                  <c:v>2.8251986544634174E-7</c:v>
                </c:pt>
                <c:pt idx="11">
                  <c:v>2.8251986544634174E-7</c:v>
                </c:pt>
                <c:pt idx="12">
                  <c:v>2.8251986544634174E-7</c:v>
                </c:pt>
                <c:pt idx="13">
                  <c:v>2.8251986544634174E-7</c:v>
                </c:pt>
                <c:pt idx="14">
                  <c:v>2.8251986544634174E-7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4B-436E-AB17-BC4F9AE09763}"/>
            </c:ext>
          </c:extLst>
        </c:ser>
        <c:ser>
          <c:idx val="7"/>
          <c:order val="8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Round5!$AI$7:$AI$21</c:f>
              <c:numCache>
                <c:formatCode>General</c:formatCode>
                <c:ptCount val="15"/>
                <c:pt idx="0">
                  <c:v>1.5082023030089772E-7</c:v>
                </c:pt>
                <c:pt idx="1">
                  <c:v>1.5082023030089772E-7</c:v>
                </c:pt>
                <c:pt idx="2">
                  <c:v>1.5082023030089772E-7</c:v>
                </c:pt>
                <c:pt idx="3">
                  <c:v>1.5082023030089772E-7</c:v>
                </c:pt>
                <c:pt idx="4">
                  <c:v>1.5082023030089772E-7</c:v>
                </c:pt>
                <c:pt idx="5">
                  <c:v>1.5082023030089772E-7</c:v>
                </c:pt>
                <c:pt idx="6">
                  <c:v>1.5082023030089772E-7</c:v>
                </c:pt>
                <c:pt idx="7">
                  <c:v>1.5082023030089772E-7</c:v>
                </c:pt>
                <c:pt idx="8">
                  <c:v>1.5082023030089772E-7</c:v>
                </c:pt>
                <c:pt idx="9">
                  <c:v>1.5082023030089772E-7</c:v>
                </c:pt>
                <c:pt idx="10">
                  <c:v>1.5082023030089772E-7</c:v>
                </c:pt>
                <c:pt idx="11">
                  <c:v>1.5082023030089772E-7</c:v>
                </c:pt>
                <c:pt idx="12">
                  <c:v>1.5082023030089772E-7</c:v>
                </c:pt>
                <c:pt idx="13">
                  <c:v>1.5082023030089772E-7</c:v>
                </c:pt>
                <c:pt idx="14">
                  <c:v>1.5082023030089772E-7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4B-436E-AB17-BC4F9AE09763}"/>
            </c:ext>
          </c:extLst>
        </c:ser>
        <c:ser>
          <c:idx val="9"/>
          <c:order val="9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Round5!$AK$7:$AK$21</c:f>
              <c:numCache>
                <c:formatCode>General</c:formatCode>
                <c:ptCount val="15"/>
                <c:pt idx="0">
                  <c:v>6.162300425795864E-8</c:v>
                </c:pt>
                <c:pt idx="1">
                  <c:v>6.162300425795864E-8</c:v>
                </c:pt>
                <c:pt idx="2">
                  <c:v>6.162300425795864E-8</c:v>
                </c:pt>
                <c:pt idx="3">
                  <c:v>6.162300425795864E-8</c:v>
                </c:pt>
                <c:pt idx="4">
                  <c:v>6.162300425795864E-8</c:v>
                </c:pt>
                <c:pt idx="5">
                  <c:v>6.162300425795864E-8</c:v>
                </c:pt>
                <c:pt idx="6">
                  <c:v>6.162300425795864E-8</c:v>
                </c:pt>
                <c:pt idx="7">
                  <c:v>6.162300425795864E-8</c:v>
                </c:pt>
                <c:pt idx="8">
                  <c:v>6.162300425795864E-8</c:v>
                </c:pt>
                <c:pt idx="9">
                  <c:v>6.162300425795864E-8</c:v>
                </c:pt>
                <c:pt idx="10">
                  <c:v>6.162300425795864E-8</c:v>
                </c:pt>
                <c:pt idx="11">
                  <c:v>6.162300425795864E-8</c:v>
                </c:pt>
                <c:pt idx="12">
                  <c:v>6.162300425795864E-8</c:v>
                </c:pt>
                <c:pt idx="13">
                  <c:v>6.162300425795864E-8</c:v>
                </c:pt>
                <c:pt idx="14">
                  <c:v>6.162300425795864E-8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4-4354-BF03-2BC3A2BF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Round5!$AB$5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Round5!$AB$7:$AC$7</c:f>
              <c:numCache>
                <c:formatCode>General</c:formatCode>
                <c:ptCount val="2"/>
                <c:pt idx="0">
                  <c:v>7.1836759764186075E-5</c:v>
                </c:pt>
                <c:pt idx="1">
                  <c:v>2.4133625387030279E-6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C-4117-A4A9-3A195F224800}"/>
            </c:ext>
          </c:extLst>
        </c:ser>
        <c:ser>
          <c:idx val="1"/>
          <c:order val="1"/>
          <c:tx>
            <c:strRef>
              <c:f>Round5!$AD$5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Round5!$AD$7:$AE$7</c:f>
              <c:numCache>
                <c:formatCode>General</c:formatCode>
                <c:ptCount val="2"/>
                <c:pt idx="0">
                  <c:v>1.2143778126164638E-5</c:v>
                </c:pt>
                <c:pt idx="1">
                  <c:v>4.2661023966154321E-7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C-4117-A4A9-3A195F224800}"/>
            </c:ext>
          </c:extLst>
        </c:ser>
        <c:ser>
          <c:idx val="2"/>
          <c:order val="2"/>
          <c:tx>
            <c:strRef>
              <c:f>Round5!$AF$5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Round5!$AF$7:$AG$7</c:f>
              <c:numCache>
                <c:formatCode>General</c:formatCode>
                <c:ptCount val="2"/>
                <c:pt idx="0">
                  <c:v>8.0608110918172882E-6</c:v>
                </c:pt>
                <c:pt idx="1">
                  <c:v>2.8251986544634174E-7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C-4117-A4A9-3A195F224800}"/>
            </c:ext>
          </c:extLst>
        </c:ser>
        <c:ser>
          <c:idx val="3"/>
          <c:order val="3"/>
          <c:tx>
            <c:strRef>
              <c:f>Round5!$AH$5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Round5!$AH$7:$AI$7</c:f>
              <c:numCache>
                <c:formatCode>General</c:formatCode>
                <c:ptCount val="2"/>
                <c:pt idx="0">
                  <c:v>4.3631386809224844E-6</c:v>
                </c:pt>
                <c:pt idx="1">
                  <c:v>1.5082023030089772E-7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C-4117-A4A9-3A195F224800}"/>
            </c:ext>
          </c:extLst>
        </c:ser>
        <c:ser>
          <c:idx val="4"/>
          <c:order val="4"/>
          <c:tx>
            <c:strRef>
              <c:f>Round5!$AJ$5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Round5!$AJ$7:$AK$7</c:f>
              <c:numCache>
                <c:formatCode>General</c:formatCode>
                <c:ptCount val="2"/>
                <c:pt idx="0">
                  <c:v>1.9301103449278363E-6</c:v>
                </c:pt>
                <c:pt idx="1">
                  <c:v>6.162300425795864E-8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435F-B627-3117F314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Round5!$G$5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Round5!$H$100:$H$114</c:f>
              <c:numCache>
                <c:formatCode>General</c:formatCode>
                <c:ptCount val="15"/>
                <c:pt idx="0">
                  <c:v>2.7228378020648195E-5</c:v>
                </c:pt>
                <c:pt idx="1">
                  <c:v>3.220533165229455E-5</c:v>
                </c:pt>
                <c:pt idx="2">
                  <c:v>1.0326655047267382E-5</c:v>
                </c:pt>
                <c:pt idx="3">
                  <c:v>3.8258501357822634E-5</c:v>
                </c:pt>
                <c:pt idx="4">
                  <c:v>1.9803326562796034E-5</c:v>
                </c:pt>
                <c:pt idx="5">
                  <c:v>1.7138413397097764E-5</c:v>
                </c:pt>
                <c:pt idx="6">
                  <c:v>1.7468845769307602E-5</c:v>
                </c:pt>
                <c:pt idx="7">
                  <c:v>4.0293795494213431E-5</c:v>
                </c:pt>
                <c:pt idx="8">
                  <c:v>7.1586551869676899E-5</c:v>
                </c:pt>
                <c:pt idx="9">
                  <c:v>5.1657821460524389E-5</c:v>
                </c:pt>
                <c:pt idx="10">
                  <c:v>0</c:v>
                </c:pt>
                <c:pt idx="11">
                  <c:v>8.278585438106221E-6</c:v>
                </c:pt>
                <c:pt idx="12">
                  <c:v>3.0780325216121814E-5</c:v>
                </c:pt>
                <c:pt idx="13">
                  <c:v>9.3534505268720702E-6</c:v>
                </c:pt>
                <c:pt idx="14">
                  <c:v>2.8950933957129417E-5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7-4376-9532-E45F25281404}"/>
            </c:ext>
          </c:extLst>
        </c:ser>
        <c:ser>
          <c:idx val="1"/>
          <c:order val="1"/>
          <c:tx>
            <c:strRef>
              <c:f>Round5!$J$5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Round5!$K$100:$K$114</c:f>
              <c:numCache>
                <c:formatCode>General</c:formatCode>
                <c:ptCount val="15"/>
                <c:pt idx="0">
                  <c:v>0</c:v>
                </c:pt>
                <c:pt idx="1">
                  <c:v>7.1567403671765666E-6</c:v>
                </c:pt>
                <c:pt idx="2">
                  <c:v>0</c:v>
                </c:pt>
                <c:pt idx="3">
                  <c:v>4.2509445953136261E-6</c:v>
                </c:pt>
                <c:pt idx="4">
                  <c:v>0</c:v>
                </c:pt>
                <c:pt idx="5">
                  <c:v>4.284603349274441E-6</c:v>
                </c:pt>
                <c:pt idx="6">
                  <c:v>1.0481307461584562E-5</c:v>
                </c:pt>
                <c:pt idx="7">
                  <c:v>1.2088138648264029E-5</c:v>
                </c:pt>
                <c:pt idx="8">
                  <c:v>4.4741594918548062E-6</c:v>
                </c:pt>
                <c:pt idx="9">
                  <c:v>1.7219273820174795E-5</c:v>
                </c:pt>
                <c:pt idx="10">
                  <c:v>7.4826915989950619E-6</c:v>
                </c:pt>
                <c:pt idx="11">
                  <c:v>4.1392927190531105E-6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7-4376-9532-E45F25281404}"/>
            </c:ext>
          </c:extLst>
        </c:ser>
        <c:ser>
          <c:idx val="4"/>
          <c:order val="2"/>
          <c:tx>
            <c:strRef>
              <c:f>Round5!$M$5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Round5!$N$100:$N$114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1.073511055076485E-5</c:v>
                </c:pt>
                <c:pt idx="2">
                  <c:v>3.4422183490891272E-6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8.0587590988426863E-6</c:v>
                </c:pt>
                <c:pt idx="8">
                  <c:v>4.4741594918548062E-6</c:v>
                </c:pt>
                <c:pt idx="9">
                  <c:v>4.3048184550436988E-6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537-4376-9532-E45F25281404}"/>
            </c:ext>
          </c:extLst>
        </c:ser>
        <c:ser>
          <c:idx val="6"/>
          <c:order val="3"/>
          <c:tx>
            <c:strRef>
              <c:f>Round5!$P$5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Round5!$N$100:$N$115</c:f>
              <c:numCache>
                <c:formatCode>General</c:formatCode>
                <c:ptCount val="16"/>
                <c:pt idx="0">
                  <c:v>4.5380630034413664E-6</c:v>
                </c:pt>
                <c:pt idx="1">
                  <c:v>1.073511055076485E-5</c:v>
                </c:pt>
                <c:pt idx="2">
                  <c:v>3.4422183490891272E-6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8.0587590988426863E-6</c:v>
                </c:pt>
                <c:pt idx="8">
                  <c:v>4.4741594918548062E-6</c:v>
                </c:pt>
                <c:pt idx="9">
                  <c:v>4.3048184550436988E-6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  <c:pt idx="15">
                  <c:v>3.3108307205360903E-6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7-4376-9532-E45F25281404}"/>
            </c:ext>
          </c:extLst>
        </c:ser>
        <c:ser>
          <c:idx val="8"/>
          <c:order val="4"/>
          <c:tx>
            <c:strRef>
              <c:f>Round5!$S$98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Round5!$T$100:$T$114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D2-4837-9726-FF8B64D1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Round5!$AB$100:$AB$114</c:f>
              <c:numCache>
                <c:formatCode>General</c:formatCode>
                <c:ptCount val="15"/>
                <c:pt idx="0">
                  <c:v>2.6888727717991895E-5</c:v>
                </c:pt>
                <c:pt idx="1">
                  <c:v>2.6888727717991895E-5</c:v>
                </c:pt>
                <c:pt idx="2">
                  <c:v>2.6888727717991895E-5</c:v>
                </c:pt>
                <c:pt idx="3">
                  <c:v>2.6888727717991895E-5</c:v>
                </c:pt>
                <c:pt idx="4">
                  <c:v>2.6888727717991895E-5</c:v>
                </c:pt>
                <c:pt idx="5">
                  <c:v>2.6888727717991895E-5</c:v>
                </c:pt>
                <c:pt idx="6">
                  <c:v>2.6888727717991895E-5</c:v>
                </c:pt>
                <c:pt idx="7">
                  <c:v>2.6888727717991895E-5</c:v>
                </c:pt>
                <c:pt idx="8">
                  <c:v>2.6888727717991895E-5</c:v>
                </c:pt>
                <c:pt idx="9">
                  <c:v>2.6888727717991895E-5</c:v>
                </c:pt>
                <c:pt idx="10">
                  <c:v>2.6888727717991895E-5</c:v>
                </c:pt>
                <c:pt idx="11">
                  <c:v>2.6888727717991895E-5</c:v>
                </c:pt>
                <c:pt idx="12">
                  <c:v>2.6888727717991895E-5</c:v>
                </c:pt>
                <c:pt idx="13">
                  <c:v>2.6888727717991895E-5</c:v>
                </c:pt>
                <c:pt idx="14">
                  <c:v>2.6888727717991895E-5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7-4376-9532-E45F25281404}"/>
            </c:ext>
          </c:extLst>
        </c:ser>
        <c:ser>
          <c:idx val="3"/>
          <c:order val="6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Round5!$AD$100:$AD$114</c:f>
              <c:numCache>
                <c:formatCode>General</c:formatCode>
                <c:ptCount val="15"/>
                <c:pt idx="0">
                  <c:v>5.0649560912186555E-6</c:v>
                </c:pt>
                <c:pt idx="1">
                  <c:v>5.0649560912186555E-6</c:v>
                </c:pt>
                <c:pt idx="2">
                  <c:v>5.0649560912186555E-6</c:v>
                </c:pt>
                <c:pt idx="3">
                  <c:v>5.0649560912186555E-6</c:v>
                </c:pt>
                <c:pt idx="4">
                  <c:v>5.0649560912186555E-6</c:v>
                </c:pt>
                <c:pt idx="5">
                  <c:v>5.0649560912186555E-6</c:v>
                </c:pt>
                <c:pt idx="6">
                  <c:v>5.0649560912186555E-6</c:v>
                </c:pt>
                <c:pt idx="7">
                  <c:v>5.0649560912186555E-6</c:v>
                </c:pt>
                <c:pt idx="8">
                  <c:v>5.0649560912186555E-6</c:v>
                </c:pt>
                <c:pt idx="9">
                  <c:v>5.0649560912186555E-6</c:v>
                </c:pt>
                <c:pt idx="10">
                  <c:v>5.0649560912186555E-6</c:v>
                </c:pt>
                <c:pt idx="11">
                  <c:v>5.0649560912186555E-6</c:v>
                </c:pt>
                <c:pt idx="12">
                  <c:v>5.0649560912186555E-6</c:v>
                </c:pt>
                <c:pt idx="13">
                  <c:v>5.0649560912186555E-6</c:v>
                </c:pt>
                <c:pt idx="14">
                  <c:v>5.0649560912186555E-6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7-4376-9532-E45F25281404}"/>
            </c:ext>
          </c:extLst>
        </c:ser>
        <c:ser>
          <c:idx val="5"/>
          <c:order val="7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Round5!$AF$100:$AF$114</c:f>
              <c:numCache>
                <c:formatCode>General</c:formatCode>
                <c:ptCount val="15"/>
                <c:pt idx="0">
                  <c:v>3.1908610723591467E-6</c:v>
                </c:pt>
                <c:pt idx="1">
                  <c:v>3.1908610723591467E-6</c:v>
                </c:pt>
                <c:pt idx="2">
                  <c:v>3.1908610723591467E-6</c:v>
                </c:pt>
                <c:pt idx="3">
                  <c:v>3.1908610723591467E-6</c:v>
                </c:pt>
                <c:pt idx="4">
                  <c:v>3.1908610723591467E-6</c:v>
                </c:pt>
                <c:pt idx="5">
                  <c:v>3.1908610723591467E-6</c:v>
                </c:pt>
                <c:pt idx="6">
                  <c:v>3.1908610723591467E-6</c:v>
                </c:pt>
                <c:pt idx="7">
                  <c:v>3.1908610723591467E-6</c:v>
                </c:pt>
                <c:pt idx="8">
                  <c:v>3.1908610723591467E-6</c:v>
                </c:pt>
                <c:pt idx="9">
                  <c:v>3.1908610723591467E-6</c:v>
                </c:pt>
                <c:pt idx="10">
                  <c:v>3.1908610723591467E-6</c:v>
                </c:pt>
                <c:pt idx="11">
                  <c:v>3.1908610723591467E-6</c:v>
                </c:pt>
                <c:pt idx="12">
                  <c:v>3.1908610723591467E-6</c:v>
                </c:pt>
                <c:pt idx="13">
                  <c:v>3.1908610723591467E-6</c:v>
                </c:pt>
                <c:pt idx="14">
                  <c:v>3.1908610723591467E-6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537-4376-9532-E45F25281404}"/>
            </c:ext>
          </c:extLst>
        </c:ser>
        <c:ser>
          <c:idx val="7"/>
          <c:order val="8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Round5!$AH$100:$AH$114</c:f>
              <c:numCache>
                <c:formatCode>General</c:formatCode>
                <c:ptCount val="15"/>
                <c:pt idx="0">
                  <c:v>1.044104076117863E-6</c:v>
                </c:pt>
                <c:pt idx="1">
                  <c:v>1.044104076117863E-6</c:v>
                </c:pt>
                <c:pt idx="2">
                  <c:v>1.044104076117863E-6</c:v>
                </c:pt>
                <c:pt idx="3">
                  <c:v>1.044104076117863E-6</c:v>
                </c:pt>
                <c:pt idx="4">
                  <c:v>1.044104076117863E-6</c:v>
                </c:pt>
                <c:pt idx="5">
                  <c:v>1.044104076117863E-6</c:v>
                </c:pt>
                <c:pt idx="6">
                  <c:v>1.044104076117863E-6</c:v>
                </c:pt>
                <c:pt idx="7">
                  <c:v>1.044104076117863E-6</c:v>
                </c:pt>
                <c:pt idx="8">
                  <c:v>1.044104076117863E-6</c:v>
                </c:pt>
                <c:pt idx="9">
                  <c:v>1.044104076117863E-6</c:v>
                </c:pt>
                <c:pt idx="10">
                  <c:v>1.044104076117863E-6</c:v>
                </c:pt>
                <c:pt idx="11">
                  <c:v>1.044104076117863E-6</c:v>
                </c:pt>
                <c:pt idx="12">
                  <c:v>1.044104076117863E-6</c:v>
                </c:pt>
                <c:pt idx="13">
                  <c:v>1.044104076117863E-6</c:v>
                </c:pt>
                <c:pt idx="14">
                  <c:v>1.044104076117863E-6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7-4376-9532-E45F25281404}"/>
            </c:ext>
          </c:extLst>
        </c:ser>
        <c:ser>
          <c:idx val="9"/>
          <c:order val="9"/>
          <c:tx>
            <c:strRef>
              <c:f>Round5!$AB$97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Round5!$AJ$100:$AJ$114</c:f>
              <c:numCache>
                <c:formatCode>General</c:formatCode>
                <c:ptCount val="15"/>
                <c:pt idx="0">
                  <c:v>2.8698789700291326E-7</c:v>
                </c:pt>
                <c:pt idx="1">
                  <c:v>2.8698789700291326E-7</c:v>
                </c:pt>
                <c:pt idx="2">
                  <c:v>2.8698789700291326E-7</c:v>
                </c:pt>
                <c:pt idx="3">
                  <c:v>2.8698789700291326E-7</c:v>
                </c:pt>
                <c:pt idx="4">
                  <c:v>2.8698789700291326E-7</c:v>
                </c:pt>
                <c:pt idx="5">
                  <c:v>2.8698789700291326E-7</c:v>
                </c:pt>
                <c:pt idx="6">
                  <c:v>2.8698789700291326E-7</c:v>
                </c:pt>
                <c:pt idx="7">
                  <c:v>2.8698789700291326E-7</c:v>
                </c:pt>
                <c:pt idx="8">
                  <c:v>2.8698789700291326E-7</c:v>
                </c:pt>
                <c:pt idx="9">
                  <c:v>2.8698789700291326E-7</c:v>
                </c:pt>
                <c:pt idx="10">
                  <c:v>2.8698789700291326E-7</c:v>
                </c:pt>
                <c:pt idx="11">
                  <c:v>2.8698789700291326E-7</c:v>
                </c:pt>
                <c:pt idx="12">
                  <c:v>2.8698789700291326E-7</c:v>
                </c:pt>
                <c:pt idx="13">
                  <c:v>2.8698789700291326E-7</c:v>
                </c:pt>
                <c:pt idx="14">
                  <c:v>2.8698789700291326E-7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9D2-4837-9726-FF8B64D1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Round6!$G$5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Round6!$H$7:$H$21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C-4C1F-B84C-75DA3B2DED57}"/>
            </c:ext>
          </c:extLst>
        </c:ser>
        <c:ser>
          <c:idx val="1"/>
          <c:order val="1"/>
          <c:tx>
            <c:strRef>
              <c:f>Round6!$J$5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C-4C1F-B84C-75DA3B2DED57}"/>
            </c:ext>
          </c:extLst>
        </c:ser>
        <c:ser>
          <c:idx val="4"/>
          <c:order val="2"/>
          <c:tx>
            <c:strRef>
              <c:f>Round6!$M$5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1AC-4C1F-B84C-75DA3B2DED57}"/>
            </c:ext>
          </c:extLst>
        </c:ser>
        <c:ser>
          <c:idx val="6"/>
          <c:order val="3"/>
          <c:tx>
            <c:strRef>
              <c:f>Round6!$P$5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Round6!$Q$7:$Q$21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C-4C1F-B84C-75DA3B2DED57}"/>
            </c:ext>
          </c:extLst>
        </c:ser>
        <c:ser>
          <c:idx val="8"/>
          <c:order val="4"/>
          <c:tx>
            <c:strRef>
              <c:f>Round6!$S$5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Round6!$T$7:$T$21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F-4BA2-B860-810D5FA6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Round6!$AB$7:$AB$21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AC-4C1F-B84C-75DA3B2DED57}"/>
            </c:ext>
          </c:extLst>
        </c:ser>
        <c:ser>
          <c:idx val="3"/>
          <c:order val="6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Round6!$AD$7:$AD$21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AC-4C1F-B84C-75DA3B2DED57}"/>
            </c:ext>
          </c:extLst>
        </c:ser>
        <c:ser>
          <c:idx val="5"/>
          <c:order val="7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Round6!$AF$7:$AF$21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1AC-4C1F-B84C-75DA3B2DED57}"/>
            </c:ext>
          </c:extLst>
        </c:ser>
        <c:ser>
          <c:idx val="7"/>
          <c:order val="8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Round6!$AH$7:$AH$21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AC-4C1F-B84C-75DA3B2DED57}"/>
            </c:ext>
          </c:extLst>
        </c:ser>
        <c:ser>
          <c:idx val="9"/>
          <c:order val="9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Round6!$AJ$7:$AJ$21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F-4BA2-B860-810D5FA6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Round6!$G$5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Round6!$I$7:$I$21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1-44E2-8CCE-F82FB5D2CFF9}"/>
            </c:ext>
          </c:extLst>
        </c:ser>
        <c:ser>
          <c:idx val="1"/>
          <c:order val="1"/>
          <c:tx>
            <c:strRef>
              <c:f>Round6!$J$5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1-44E2-8CCE-F82FB5D2CFF9}"/>
            </c:ext>
          </c:extLst>
        </c:ser>
        <c:ser>
          <c:idx val="4"/>
          <c:order val="2"/>
          <c:tx>
            <c:strRef>
              <c:f>Round6!$M$5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1-44E2-8CCE-F82FB5D2CFF9}"/>
            </c:ext>
          </c:extLst>
        </c:ser>
        <c:ser>
          <c:idx val="6"/>
          <c:order val="3"/>
          <c:tx>
            <c:strRef>
              <c:f>Round6!$P$5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Round6!$R$7:$R$21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1-44E2-8CCE-F82FB5D2CFF9}"/>
            </c:ext>
          </c:extLst>
        </c:ser>
        <c:ser>
          <c:idx val="8"/>
          <c:order val="4"/>
          <c:tx>
            <c:strRef>
              <c:f>Round6!$S$5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Round6!$U$7:$U$21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AB3-81EB-294CC159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Round6!$AC$7:$AC$21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1-44E2-8CCE-F82FB5D2CFF9}"/>
            </c:ext>
          </c:extLst>
        </c:ser>
        <c:ser>
          <c:idx val="3"/>
          <c:order val="6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Round6!$AE$7:$AE$21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F1-44E2-8CCE-F82FB5D2CFF9}"/>
            </c:ext>
          </c:extLst>
        </c:ser>
        <c:ser>
          <c:idx val="5"/>
          <c:order val="7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Round6!$AG$7:$AG$21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F1-44E2-8CCE-F82FB5D2CFF9}"/>
            </c:ext>
          </c:extLst>
        </c:ser>
        <c:ser>
          <c:idx val="7"/>
          <c:order val="8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Round6!$AI$7:$AI$21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F1-44E2-8CCE-F82FB5D2CFF9}"/>
            </c:ext>
          </c:extLst>
        </c:ser>
        <c:ser>
          <c:idx val="9"/>
          <c:order val="9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Round6!$AK$7:$AK$21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F-4AB3-81EB-294CC159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Round6!$AB$5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Round6!$AB$7:$AC$7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22C-BBE5-D4A84DB7656C}"/>
            </c:ext>
          </c:extLst>
        </c:ser>
        <c:ser>
          <c:idx val="1"/>
          <c:order val="1"/>
          <c:tx>
            <c:strRef>
              <c:f>Round6!$AD$5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Round6!$AD$7:$AE$7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22C-BBE5-D4A84DB7656C}"/>
            </c:ext>
          </c:extLst>
        </c:ser>
        <c:ser>
          <c:idx val="2"/>
          <c:order val="2"/>
          <c:tx>
            <c:strRef>
              <c:f>Round6!$AF$5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Round6!$AF$7:$AG$7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422C-BBE5-D4A84DB7656C}"/>
            </c:ext>
          </c:extLst>
        </c:ser>
        <c:ser>
          <c:idx val="3"/>
          <c:order val="3"/>
          <c:tx>
            <c:strRef>
              <c:f>Round6!$AH$5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Round6!$AH$7:$AI$7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3-422C-BBE5-D4A84DB7656C}"/>
            </c:ext>
          </c:extLst>
        </c:ser>
        <c:ser>
          <c:idx val="4"/>
          <c:order val="4"/>
          <c:tx>
            <c:strRef>
              <c:f>Round6!$AJ$5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Round6!$AJ$7:$AK$7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C-4302-8F76-5513181F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Round6!$G$5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Round6!$C$100:$C$114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Round6!$H$100:$H$114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5-4B4C-B8D7-EC500375211E}"/>
            </c:ext>
          </c:extLst>
        </c:ser>
        <c:ser>
          <c:idx val="1"/>
          <c:order val="1"/>
          <c:tx>
            <c:strRef>
              <c:f>Round6!$J$5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Round6!$C$100:$C$114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Round6!$K$100:$K$114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5-4B4C-B8D7-EC500375211E}"/>
            </c:ext>
          </c:extLst>
        </c:ser>
        <c:ser>
          <c:idx val="4"/>
          <c:order val="2"/>
          <c:tx>
            <c:strRef>
              <c:f>Round6!$M$5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Round6!$C$100:$C$114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Round6!$N$100:$N$114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065-4B4C-B8D7-EC500375211E}"/>
            </c:ext>
          </c:extLst>
        </c:ser>
        <c:ser>
          <c:idx val="6"/>
          <c:order val="3"/>
          <c:tx>
            <c:strRef>
              <c:f>Round6!$P$5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Round6!$C$100:$C$114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Round6!$Q$100:$Q$114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5-4B4C-B8D7-EC500375211E}"/>
            </c:ext>
          </c:extLst>
        </c:ser>
        <c:ser>
          <c:idx val="8"/>
          <c:order val="4"/>
          <c:tx>
            <c:strRef>
              <c:f>Round6!$S$98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Round6!$T$100:$T$114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002-48CB-8010-231FA1F7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Round6!$AB$100:$AB$114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5-4B4C-B8D7-EC500375211E}"/>
            </c:ext>
          </c:extLst>
        </c:ser>
        <c:ser>
          <c:idx val="3"/>
          <c:order val="6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Round6!$AD$100:$AD$114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5-4B4C-B8D7-EC500375211E}"/>
            </c:ext>
          </c:extLst>
        </c:ser>
        <c:ser>
          <c:idx val="5"/>
          <c:order val="7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Round6!$AF$100:$AF$114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065-4B4C-B8D7-EC500375211E}"/>
            </c:ext>
          </c:extLst>
        </c:ser>
        <c:ser>
          <c:idx val="7"/>
          <c:order val="8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Round6!$AH$100:$AH$114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65-4B4C-B8D7-EC500375211E}"/>
            </c:ext>
          </c:extLst>
        </c:ser>
        <c:ser>
          <c:idx val="9"/>
          <c:order val="9"/>
          <c:tx>
            <c:strRef>
              <c:f>Round6!$AB$97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Round6!$AJ$100:$AJ$114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002-48CB-8010-231FA1F7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Round7!$G$5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Round7!$H$7:$H$21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A-4BBF-8D7F-CE6C939841B8}"/>
            </c:ext>
          </c:extLst>
        </c:ser>
        <c:ser>
          <c:idx val="1"/>
          <c:order val="1"/>
          <c:tx>
            <c:strRef>
              <c:f>Round7!$J$5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A-4BBF-8D7F-CE6C939841B8}"/>
            </c:ext>
          </c:extLst>
        </c:ser>
        <c:ser>
          <c:idx val="4"/>
          <c:order val="2"/>
          <c:tx>
            <c:strRef>
              <c:f>Round7!$M$5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FEA-4BBF-8D7F-CE6C939841B8}"/>
            </c:ext>
          </c:extLst>
        </c:ser>
        <c:ser>
          <c:idx val="6"/>
          <c:order val="3"/>
          <c:tx>
            <c:strRef>
              <c:f>Round7!$P$5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Round7!$Q$7:$Q$21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A-4BBF-8D7F-CE6C939841B8}"/>
            </c:ext>
          </c:extLst>
        </c:ser>
        <c:ser>
          <c:idx val="8"/>
          <c:order val="4"/>
          <c:tx>
            <c:strRef>
              <c:f>Round7!$S$5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Round7!$T$7:$T$21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A-4BAC-B520-43C15A21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Round7!$AB$7:$AB$21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A-4BBF-8D7F-CE6C939841B8}"/>
            </c:ext>
          </c:extLst>
        </c:ser>
        <c:ser>
          <c:idx val="3"/>
          <c:order val="6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Round7!$AD$7:$AD$21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A-4BBF-8D7F-CE6C939841B8}"/>
            </c:ext>
          </c:extLst>
        </c:ser>
        <c:ser>
          <c:idx val="5"/>
          <c:order val="7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Round7!$AF$7:$AF$21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FEA-4BBF-8D7F-CE6C939841B8}"/>
            </c:ext>
          </c:extLst>
        </c:ser>
        <c:ser>
          <c:idx val="7"/>
          <c:order val="8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Round7!$AH$7:$AH$21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EA-4BBF-8D7F-CE6C939841B8}"/>
            </c:ext>
          </c:extLst>
        </c:ser>
        <c:ser>
          <c:idx val="9"/>
          <c:order val="9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Round7!$AJ$7:$AJ$21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A-4BAC-B520-43C15A21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Round7!$G$5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Round7!$I$7:$I$21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3-4406-B676-6AF3C407DFB3}"/>
            </c:ext>
          </c:extLst>
        </c:ser>
        <c:ser>
          <c:idx val="1"/>
          <c:order val="1"/>
          <c:tx>
            <c:strRef>
              <c:f>Round7!$J$5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3-4406-B676-6AF3C407DFB3}"/>
            </c:ext>
          </c:extLst>
        </c:ser>
        <c:ser>
          <c:idx val="4"/>
          <c:order val="2"/>
          <c:tx>
            <c:strRef>
              <c:f>Round7!$M$5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3-4406-B676-6AF3C407DFB3}"/>
            </c:ext>
          </c:extLst>
        </c:ser>
        <c:ser>
          <c:idx val="6"/>
          <c:order val="3"/>
          <c:tx>
            <c:strRef>
              <c:f>Round7!$P$5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Round7!$R$7:$R$21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3-4406-B676-6AF3C407DFB3}"/>
            </c:ext>
          </c:extLst>
        </c:ser>
        <c:ser>
          <c:idx val="8"/>
          <c:order val="4"/>
          <c:tx>
            <c:strRef>
              <c:f>Round7!$S$5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Round7!$U$7:$U$21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0-4870-A4DF-D68AF2A8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Round7!$AC$7:$AC$21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3-4406-B676-6AF3C407DFB3}"/>
            </c:ext>
          </c:extLst>
        </c:ser>
        <c:ser>
          <c:idx val="3"/>
          <c:order val="6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Round7!$AE$7:$AE$21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83-4406-B676-6AF3C407DFB3}"/>
            </c:ext>
          </c:extLst>
        </c:ser>
        <c:ser>
          <c:idx val="5"/>
          <c:order val="7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Round7!$AG$7:$AG$21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83-4406-B676-6AF3C407DFB3}"/>
            </c:ext>
          </c:extLst>
        </c:ser>
        <c:ser>
          <c:idx val="7"/>
          <c:order val="8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Round7!$AI$7:$AI$21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83-4406-B676-6AF3C407DFB3}"/>
            </c:ext>
          </c:extLst>
        </c:ser>
        <c:ser>
          <c:idx val="9"/>
          <c:order val="9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Round7!$AK$7:$AK$21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0-4870-A4DF-D68AF2A8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Round7!$AB$5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Round7!$AB$7:$AC$7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7-4F79-8A0F-8B00558C2293}"/>
            </c:ext>
          </c:extLst>
        </c:ser>
        <c:ser>
          <c:idx val="1"/>
          <c:order val="1"/>
          <c:tx>
            <c:strRef>
              <c:f>Round7!$AD$5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Round7!$AD$7:$AE$7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7-4F79-8A0F-8B00558C2293}"/>
            </c:ext>
          </c:extLst>
        </c:ser>
        <c:ser>
          <c:idx val="2"/>
          <c:order val="2"/>
          <c:tx>
            <c:strRef>
              <c:f>Round7!$AF$5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Round7!$AF$7:$AG$7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7-4F79-8A0F-8B00558C2293}"/>
            </c:ext>
          </c:extLst>
        </c:ser>
        <c:ser>
          <c:idx val="3"/>
          <c:order val="3"/>
          <c:tx>
            <c:strRef>
              <c:f>Round7!$AH$5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Round7!$AH$7:$AI$7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7-4F79-8A0F-8B00558C2293}"/>
            </c:ext>
          </c:extLst>
        </c:ser>
        <c:ser>
          <c:idx val="4"/>
          <c:order val="4"/>
          <c:tx>
            <c:strRef>
              <c:f>Round7!$AJ$5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Round7!$AJ$7:$AK$7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1-44D4-B595-10610F2F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Round1!$AB$7:$AC$7</c:f>
              <c:numCache>
                <c:formatCode>General</c:formatCode>
                <c:ptCount val="2"/>
                <c:pt idx="0">
                  <c:v>6.935991498015925E-5</c:v>
                </c:pt>
                <c:pt idx="1">
                  <c:v>2.3153790025721917E-6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5-4545-9DCC-2DC2881F2963}"/>
            </c:ext>
          </c:extLst>
        </c:ser>
        <c:ser>
          <c:idx val="1"/>
          <c:order val="1"/>
          <c:tx>
            <c:strRef>
              <c:f>Round1!$AD$5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Round1!$AD$7:$AE$7</c:f>
              <c:numCache>
                <c:formatCode>General</c:formatCode>
                <c:ptCount val="2"/>
                <c:pt idx="0">
                  <c:v>1.5837069091600877E-5</c:v>
                </c:pt>
                <c:pt idx="1">
                  <c:v>5.2761017446262948E-7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5-4545-9DCC-2DC2881F2963}"/>
            </c:ext>
          </c:extLst>
        </c:ser>
        <c:ser>
          <c:idx val="2"/>
          <c:order val="2"/>
          <c:tx>
            <c:strRef>
              <c:f>Round1!$AF$5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Round1!$AF$7:$AG$7</c:f>
              <c:numCache>
                <c:formatCode>General</c:formatCode>
                <c:ptCount val="2"/>
                <c:pt idx="0">
                  <c:v>6.6069279906582322E-6</c:v>
                </c:pt>
                <c:pt idx="1">
                  <c:v>2.0110991387025362E-7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5-4545-9DCC-2DC2881F2963}"/>
            </c:ext>
          </c:extLst>
        </c:ser>
        <c:ser>
          <c:idx val="3"/>
          <c:order val="3"/>
          <c:tx>
            <c:strRef>
              <c:f>Round1!$AH$5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Round1!$AH$7:$AI$7</c:f>
              <c:numCache>
                <c:formatCode>General</c:formatCode>
                <c:ptCount val="2"/>
                <c:pt idx="0">
                  <c:v>1.3784231392731778E-6</c:v>
                </c:pt>
                <c:pt idx="1">
                  <c:v>4.6150799541273654E-8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C-45AB-B350-99032FD8C418}"/>
            </c:ext>
          </c:extLst>
        </c:ser>
        <c:ser>
          <c:idx val="4"/>
          <c:order val="4"/>
          <c:tx>
            <c:strRef>
              <c:f>Round1!$AJ$5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Round1!$AJ$7:$AK$7</c:f>
              <c:numCache>
                <c:formatCode>General</c:formatCode>
                <c:ptCount val="2"/>
                <c:pt idx="0">
                  <c:v>1.0444339221234876E-6</c:v>
                </c:pt>
                <c:pt idx="1">
                  <c:v>2.9695881504797317E-8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D-472D-9F4E-C198D623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SPV-HPV collision probability per flight</a:t>
            </a:r>
            <a:r>
              <a:rPr lang="en-US" sz="2000" baseline="0"/>
              <a:t> hour, </a:t>
            </a: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for</a:t>
            </a:r>
            <a:r>
              <a:rPr lang="en-US" sz="2000" baseline="0">
                <a:solidFill>
                  <a:srgbClr val="FF0000"/>
                </a:solidFill>
              </a:rPr>
              <a:t> </a:t>
            </a: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HPV (1.5FTE)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TotalRounds!$H$7:$H$21</c:f>
              <c:numCache>
                <c:formatCode>General</c:formatCode>
                <c:ptCount val="15"/>
                <c:pt idx="0">
                  <c:v>7.6239458457814951E-5</c:v>
                </c:pt>
                <c:pt idx="1">
                  <c:v>1.402721111966607E-4</c:v>
                </c:pt>
                <c:pt idx="2">
                  <c:v>3.0291521471984319E-5</c:v>
                </c:pt>
                <c:pt idx="3">
                  <c:v>5.9513224334390749E-5</c:v>
                </c:pt>
                <c:pt idx="4">
                  <c:v>4.515158456317496E-5</c:v>
                </c:pt>
                <c:pt idx="5">
                  <c:v>4.2846033492744402E-5</c:v>
                </c:pt>
                <c:pt idx="6">
                  <c:v>3.8431460692476719E-5</c:v>
                </c:pt>
                <c:pt idx="7">
                  <c:v>1.1765788284310322E-4</c:v>
                </c:pt>
                <c:pt idx="8">
                  <c:v>1.5033175892632152E-4</c:v>
                </c:pt>
                <c:pt idx="9">
                  <c:v>1.6616599236468678E-4</c:v>
                </c:pt>
                <c:pt idx="10">
                  <c:v>3.8161727154874816E-5</c:v>
                </c:pt>
                <c:pt idx="11">
                  <c:v>2.4007897770508043E-5</c:v>
                </c:pt>
                <c:pt idx="12">
                  <c:v>2.5503698036215214E-5</c:v>
                </c:pt>
                <c:pt idx="13">
                  <c:v>4.4896562528985929E-5</c:v>
                </c:pt>
                <c:pt idx="14">
                  <c:v>9.0326913946243788E-5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4-4390-A959-A2F7773E8F99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TotalRounds!$K$7:$K$21</c:f>
              <c:numCache>
                <c:formatCode>General</c:formatCode>
                <c:ptCount val="15"/>
                <c:pt idx="0">
                  <c:v>2.7228378020648197E-6</c:v>
                </c:pt>
                <c:pt idx="1">
                  <c:v>2.0038873028094387E-5</c:v>
                </c:pt>
                <c:pt idx="2">
                  <c:v>4.1306620189069522E-6</c:v>
                </c:pt>
                <c:pt idx="3">
                  <c:v>1.7003778381254499E-6</c:v>
                </c:pt>
                <c:pt idx="4">
                  <c:v>2.2971858812843402E-5</c:v>
                </c:pt>
                <c:pt idx="5">
                  <c:v>5.1415240191293282E-6</c:v>
                </c:pt>
                <c:pt idx="6">
                  <c:v>2.0263861092396818E-5</c:v>
                </c:pt>
                <c:pt idx="7">
                  <c:v>3.3040912305255018E-5</c:v>
                </c:pt>
                <c:pt idx="8">
                  <c:v>2.0581133662532111E-5</c:v>
                </c:pt>
                <c:pt idx="9">
                  <c:v>1.9802164893201017E-5</c:v>
                </c:pt>
                <c:pt idx="10">
                  <c:v>9.7274990786935792E-6</c:v>
                </c:pt>
                <c:pt idx="11">
                  <c:v>4.9671512628637331E-6</c:v>
                </c:pt>
                <c:pt idx="12">
                  <c:v>3.5177514532710641E-6</c:v>
                </c:pt>
                <c:pt idx="13">
                  <c:v>5.6120703161232411E-6</c:v>
                </c:pt>
                <c:pt idx="14">
                  <c:v>3.4741120748555303E-6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4-4390-A959-A2F7773E8F99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TotalRounds!$N$7:$N$21</c:f>
              <c:numCache>
                <c:formatCode>General</c:formatCode>
                <c:ptCount val="15"/>
                <c:pt idx="0">
                  <c:v>9.983738607571005E-6</c:v>
                </c:pt>
                <c:pt idx="1">
                  <c:v>2.2185895138247358E-5</c:v>
                </c:pt>
                <c:pt idx="2">
                  <c:v>6.1959930283604288E-6</c:v>
                </c:pt>
                <c:pt idx="3">
                  <c:v>3.4007556762508999E-6</c:v>
                </c:pt>
                <c:pt idx="4">
                  <c:v>1.5842661250236829E-6</c:v>
                </c:pt>
                <c:pt idx="5">
                  <c:v>0</c:v>
                </c:pt>
                <c:pt idx="6">
                  <c:v>1.397507661544608E-6</c:v>
                </c:pt>
                <c:pt idx="7">
                  <c:v>1.2088138648264029E-5</c:v>
                </c:pt>
                <c:pt idx="8">
                  <c:v>3.5793275934838454E-6</c:v>
                </c:pt>
                <c:pt idx="9">
                  <c:v>2.0663128584209756E-5</c:v>
                </c:pt>
                <c:pt idx="10">
                  <c:v>4.4896149593970373E-6</c:v>
                </c:pt>
                <c:pt idx="11">
                  <c:v>9.9343025257274663E-6</c:v>
                </c:pt>
                <c:pt idx="12">
                  <c:v>1.758875726635532E-6</c:v>
                </c:pt>
                <c:pt idx="13">
                  <c:v>5.6120703161232411E-6</c:v>
                </c:pt>
                <c:pt idx="14">
                  <c:v>9.2642988662814134E-6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504-4390-A959-A2F7773E8F99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TotalRounds!$Q$7:$Q$21</c:f>
              <c:numCache>
                <c:formatCode>General</c:formatCode>
                <c:ptCount val="15"/>
                <c:pt idx="0">
                  <c:v>5.4456756041296395E-6</c:v>
                </c:pt>
                <c:pt idx="1">
                  <c:v>1.2166458624200163E-5</c:v>
                </c:pt>
                <c:pt idx="2">
                  <c:v>4.8191056887247778E-6</c:v>
                </c:pt>
                <c:pt idx="3">
                  <c:v>8.5018891906272497E-7</c:v>
                </c:pt>
                <c:pt idx="4">
                  <c:v>0</c:v>
                </c:pt>
                <c:pt idx="5">
                  <c:v>5.9984446889842162E-6</c:v>
                </c:pt>
                <c:pt idx="6">
                  <c:v>4.8912768154061281E-6</c:v>
                </c:pt>
                <c:pt idx="7">
                  <c:v>8.0587590988426867E-7</c:v>
                </c:pt>
                <c:pt idx="8">
                  <c:v>4.474159491854807E-6</c:v>
                </c:pt>
                <c:pt idx="9">
                  <c:v>7.7486732190786584E-6</c:v>
                </c:pt>
                <c:pt idx="10">
                  <c:v>0</c:v>
                </c:pt>
                <c:pt idx="11">
                  <c:v>1.6557170876212444E-6</c:v>
                </c:pt>
                <c:pt idx="12">
                  <c:v>4.39718931658883E-6</c:v>
                </c:pt>
                <c:pt idx="13">
                  <c:v>1.8706901053744137E-6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4-4390-A959-A2F7773E8F99}"/>
            </c:ext>
          </c:extLst>
        </c:ser>
        <c:ser>
          <c:idx val="8"/>
          <c:order val="4"/>
          <c:tx>
            <c:strRef>
              <c:f>TotalRounds!$S$5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TotalRounds!$T$7:$T$21</c:f>
              <c:numCache>
                <c:formatCode>General</c:formatCode>
                <c:ptCount val="15"/>
                <c:pt idx="0">
                  <c:v>0</c:v>
                </c:pt>
                <c:pt idx="1">
                  <c:v>2.8626961468706265E-6</c:v>
                </c:pt>
                <c:pt idx="2">
                  <c:v>0</c:v>
                </c:pt>
                <c:pt idx="3">
                  <c:v>8.5018891906272497E-7</c:v>
                </c:pt>
                <c:pt idx="4">
                  <c:v>1.5842661250236829E-6</c:v>
                </c:pt>
                <c:pt idx="5">
                  <c:v>8.5692066985488803E-7</c:v>
                </c:pt>
                <c:pt idx="6">
                  <c:v>0</c:v>
                </c:pt>
                <c:pt idx="7">
                  <c:v>5.6411313691898809E-6</c:v>
                </c:pt>
                <c:pt idx="8">
                  <c:v>1.7896637967419227E-6</c:v>
                </c:pt>
                <c:pt idx="9">
                  <c:v>8.6096369100873979E-7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2.3160747165703534E-6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3BD-4611-8DCC-4FAF29F3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TotalRounds!$AB$7:$AB$21</c:f>
              <c:numCache>
                <c:formatCode>General</c:formatCode>
                <c:ptCount val="15"/>
                <c:pt idx="0">
                  <c:v>7.2653188518679058E-5</c:v>
                </c:pt>
                <c:pt idx="1">
                  <c:v>7.2653188518679058E-5</c:v>
                </c:pt>
                <c:pt idx="2">
                  <c:v>7.2653188518679058E-5</c:v>
                </c:pt>
                <c:pt idx="3">
                  <c:v>7.2653188518679058E-5</c:v>
                </c:pt>
                <c:pt idx="4">
                  <c:v>7.2653188518679058E-5</c:v>
                </c:pt>
                <c:pt idx="5">
                  <c:v>7.2653188518679058E-5</c:v>
                </c:pt>
                <c:pt idx="6">
                  <c:v>7.2653188518679058E-5</c:v>
                </c:pt>
                <c:pt idx="7">
                  <c:v>7.2653188518679058E-5</c:v>
                </c:pt>
                <c:pt idx="8">
                  <c:v>7.2653188518679058E-5</c:v>
                </c:pt>
                <c:pt idx="9">
                  <c:v>7.2653188518679058E-5</c:v>
                </c:pt>
                <c:pt idx="10">
                  <c:v>7.2653188518679058E-5</c:v>
                </c:pt>
                <c:pt idx="11">
                  <c:v>7.2653188518679058E-5</c:v>
                </c:pt>
                <c:pt idx="12">
                  <c:v>7.2653188518679058E-5</c:v>
                </c:pt>
                <c:pt idx="13">
                  <c:v>7.2653188518679058E-5</c:v>
                </c:pt>
                <c:pt idx="14">
                  <c:v>7.2653188518679058E-5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4-4390-A959-A2F7773E8F99}"/>
            </c:ext>
          </c:extLst>
        </c:ser>
        <c:ser>
          <c:idx val="3"/>
          <c:order val="6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TotalRounds!$AD$7:$AD$21</c:f>
              <c:numCache>
                <c:formatCode>General</c:formatCode>
                <c:ptCount val="15"/>
                <c:pt idx="0">
                  <c:v>1.184618597722376E-5</c:v>
                </c:pt>
                <c:pt idx="1">
                  <c:v>1.184618597722376E-5</c:v>
                </c:pt>
                <c:pt idx="2">
                  <c:v>1.184618597722376E-5</c:v>
                </c:pt>
                <c:pt idx="3">
                  <c:v>1.184618597722376E-5</c:v>
                </c:pt>
                <c:pt idx="4">
                  <c:v>1.184618597722376E-5</c:v>
                </c:pt>
                <c:pt idx="5">
                  <c:v>1.184618597722376E-5</c:v>
                </c:pt>
                <c:pt idx="6">
                  <c:v>1.184618597722376E-5</c:v>
                </c:pt>
                <c:pt idx="7">
                  <c:v>1.184618597722376E-5</c:v>
                </c:pt>
                <c:pt idx="8">
                  <c:v>1.184618597722376E-5</c:v>
                </c:pt>
                <c:pt idx="9">
                  <c:v>1.184618597722376E-5</c:v>
                </c:pt>
                <c:pt idx="10">
                  <c:v>1.184618597722376E-5</c:v>
                </c:pt>
                <c:pt idx="11">
                  <c:v>1.184618597722376E-5</c:v>
                </c:pt>
                <c:pt idx="12">
                  <c:v>1.184618597722376E-5</c:v>
                </c:pt>
                <c:pt idx="13">
                  <c:v>1.184618597722376E-5</c:v>
                </c:pt>
                <c:pt idx="14">
                  <c:v>1.184618597722376E-5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4-4390-A959-A2F7773E8F99}"/>
            </c:ext>
          </c:extLst>
        </c:ser>
        <c:ser>
          <c:idx val="5"/>
          <c:order val="7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TotalRounds!$AF$7:$AF$21</c:f>
              <c:numCache>
                <c:formatCode>General</c:formatCode>
                <c:ptCount val="15"/>
                <c:pt idx="0">
                  <c:v>7.4758608971413535E-6</c:v>
                </c:pt>
                <c:pt idx="1">
                  <c:v>7.4758608971413535E-6</c:v>
                </c:pt>
                <c:pt idx="2">
                  <c:v>7.4758608971413535E-6</c:v>
                </c:pt>
                <c:pt idx="3">
                  <c:v>7.4758608971413535E-6</c:v>
                </c:pt>
                <c:pt idx="4">
                  <c:v>7.4758608971413535E-6</c:v>
                </c:pt>
                <c:pt idx="5">
                  <c:v>7.4758608971413535E-6</c:v>
                </c:pt>
                <c:pt idx="6">
                  <c:v>7.4758608971413535E-6</c:v>
                </c:pt>
                <c:pt idx="7">
                  <c:v>7.4758608971413535E-6</c:v>
                </c:pt>
                <c:pt idx="8">
                  <c:v>7.4758608971413535E-6</c:v>
                </c:pt>
                <c:pt idx="9">
                  <c:v>7.4758608971413535E-6</c:v>
                </c:pt>
                <c:pt idx="10">
                  <c:v>7.4758608971413535E-6</c:v>
                </c:pt>
                <c:pt idx="11">
                  <c:v>7.4758608971413535E-6</c:v>
                </c:pt>
                <c:pt idx="12">
                  <c:v>7.4758608971413535E-6</c:v>
                </c:pt>
                <c:pt idx="13">
                  <c:v>7.4758608971413535E-6</c:v>
                </c:pt>
                <c:pt idx="14">
                  <c:v>7.4758608971413535E-6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504-4390-A959-A2F7773E8F99}"/>
            </c:ext>
          </c:extLst>
        </c:ser>
        <c:ser>
          <c:idx val="7"/>
          <c:order val="8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TotalRounds!$AH$7:$AH$21</c:f>
              <c:numCache>
                <c:formatCode>General</c:formatCode>
                <c:ptCount val="15"/>
                <c:pt idx="0">
                  <c:v>3.6748970313939911E-6</c:v>
                </c:pt>
                <c:pt idx="1">
                  <c:v>3.6748970313939911E-6</c:v>
                </c:pt>
                <c:pt idx="2">
                  <c:v>3.6748970313939911E-6</c:v>
                </c:pt>
                <c:pt idx="3">
                  <c:v>3.6748970313939911E-6</c:v>
                </c:pt>
                <c:pt idx="4">
                  <c:v>3.6748970313939911E-6</c:v>
                </c:pt>
                <c:pt idx="5">
                  <c:v>3.6748970313939911E-6</c:v>
                </c:pt>
                <c:pt idx="6">
                  <c:v>3.6748970313939911E-6</c:v>
                </c:pt>
                <c:pt idx="7">
                  <c:v>3.6748970313939911E-6</c:v>
                </c:pt>
                <c:pt idx="8">
                  <c:v>3.6748970313939911E-6</c:v>
                </c:pt>
                <c:pt idx="9">
                  <c:v>3.6748970313939911E-6</c:v>
                </c:pt>
                <c:pt idx="10">
                  <c:v>3.6748970313939911E-6</c:v>
                </c:pt>
                <c:pt idx="11">
                  <c:v>3.6748970313939911E-6</c:v>
                </c:pt>
                <c:pt idx="12">
                  <c:v>3.6748970313939911E-6</c:v>
                </c:pt>
                <c:pt idx="13">
                  <c:v>3.6748970313939911E-6</c:v>
                </c:pt>
                <c:pt idx="14">
                  <c:v>3.6748970313939911E-6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04-4390-A959-A2F7773E8F99}"/>
            </c:ext>
          </c:extLst>
        </c:ser>
        <c:ser>
          <c:idx val="9"/>
          <c:order val="9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TotalRounds!$AJ$7:$AJ$21</c:f>
              <c:numCache>
                <c:formatCode>General</c:formatCode>
                <c:ptCount val="15"/>
                <c:pt idx="0">
                  <c:v>1.1174603622881878E-6</c:v>
                </c:pt>
                <c:pt idx="1">
                  <c:v>1.1174603622881878E-6</c:v>
                </c:pt>
                <c:pt idx="2">
                  <c:v>1.1174603622881878E-6</c:v>
                </c:pt>
                <c:pt idx="3">
                  <c:v>1.1174603622881878E-6</c:v>
                </c:pt>
                <c:pt idx="4">
                  <c:v>1.1174603622881878E-6</c:v>
                </c:pt>
                <c:pt idx="5">
                  <c:v>1.1174603622881878E-6</c:v>
                </c:pt>
                <c:pt idx="6">
                  <c:v>1.1174603622881878E-6</c:v>
                </c:pt>
                <c:pt idx="7">
                  <c:v>1.1174603622881878E-6</c:v>
                </c:pt>
                <c:pt idx="8">
                  <c:v>1.1174603622881878E-6</c:v>
                </c:pt>
                <c:pt idx="9">
                  <c:v>1.1174603622881878E-6</c:v>
                </c:pt>
                <c:pt idx="10">
                  <c:v>1.1174603622881878E-6</c:v>
                </c:pt>
                <c:pt idx="11">
                  <c:v>1.1174603622881878E-6</c:v>
                </c:pt>
                <c:pt idx="12">
                  <c:v>1.1174603622881878E-6</c:v>
                </c:pt>
                <c:pt idx="13">
                  <c:v>1.1174603622881878E-6</c:v>
                </c:pt>
                <c:pt idx="14">
                  <c:v>1.1174603622881878E-6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3BD-4611-8DCC-4FAF29F3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="0" i="0" baseline="0">
                <a:solidFill>
                  <a:srgbClr val="FF0000"/>
                </a:solidFill>
              </a:rPr>
              <a:t>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TotalRounds!$I$7:$I$21</c:f>
              <c:numCache>
                <c:formatCode>General</c:formatCode>
                <c:ptCount val="15"/>
                <c:pt idx="0">
                  <c:v>3.5098904569456049E-6</c:v>
                </c:pt>
                <c:pt idx="1">
                  <c:v>3.9225160325338017E-6</c:v>
                </c:pt>
                <c:pt idx="2">
                  <c:v>1.2752589735783488E-6</c:v>
                </c:pt>
                <c:pt idx="3">
                  <c:v>2.5300830641329978E-6</c:v>
                </c:pt>
                <c:pt idx="4">
                  <c:v>1.9188095570854542E-6</c:v>
                </c:pt>
                <c:pt idx="5">
                  <c:v>1.7220687763272023E-6</c:v>
                </c:pt>
                <c:pt idx="6">
                  <c:v>1.6640470112442428E-6</c:v>
                </c:pt>
                <c:pt idx="7">
                  <c:v>3.361640637200519E-6</c:v>
                </c:pt>
                <c:pt idx="8">
                  <c:v>4.4895714670630151E-6</c:v>
                </c:pt>
                <c:pt idx="9">
                  <c:v>4.1489683131681413E-6</c:v>
                </c:pt>
                <c:pt idx="10">
                  <c:v>1.7007588691587584E-6</c:v>
                </c:pt>
                <c:pt idx="11">
                  <c:v>9.2928856391323668E-7</c:v>
                </c:pt>
                <c:pt idx="12">
                  <c:v>9.575415615686844E-7</c:v>
                </c:pt>
                <c:pt idx="13">
                  <c:v>1.6869633347891208E-6</c:v>
                </c:pt>
                <c:pt idx="14">
                  <c:v>2.7576693628089702E-6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4-4EEE-9A37-9D5C976E0F1D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TotalRounds!$L$7:$L$21</c:f>
              <c:numCache>
                <c:formatCode>General</c:formatCode>
                <c:ptCount val="15"/>
                <c:pt idx="0">
                  <c:v>1.2535323060520018E-7</c:v>
                </c:pt>
                <c:pt idx="1">
                  <c:v>5.6035943321911448E-7</c:v>
                </c:pt>
                <c:pt idx="2">
                  <c:v>1.738989509425021E-7</c:v>
                </c:pt>
                <c:pt idx="3">
                  <c:v>7.2288087546657081E-8</c:v>
                </c:pt>
                <c:pt idx="4">
                  <c:v>9.7623644132417837E-7</c:v>
                </c:pt>
                <c:pt idx="5">
                  <c:v>2.0664825315926427E-7</c:v>
                </c:pt>
                <c:pt idx="6">
                  <c:v>8.7740660592878262E-7</c:v>
                </c:pt>
                <c:pt idx="7">
                  <c:v>9.4402237072069377E-7</c:v>
                </c:pt>
                <c:pt idx="8">
                  <c:v>6.1464371275267461E-7</c:v>
                </c:pt>
                <c:pt idx="9">
                  <c:v>4.9443663835682513E-7</c:v>
                </c:pt>
                <c:pt idx="10">
                  <c:v>4.3352677056987961E-7</c:v>
                </c:pt>
                <c:pt idx="11">
                  <c:v>1.9226659943032483E-7</c:v>
                </c:pt>
                <c:pt idx="12">
                  <c:v>1.3207469814740474E-7</c:v>
                </c:pt>
                <c:pt idx="13">
                  <c:v>2.1087041684864009E-7</c:v>
                </c:pt>
                <c:pt idx="14">
                  <c:v>1.0606420626188346E-7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4-4EEE-9A37-9D5C976E0F1D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TotalRounds!$O$7:$O$21</c:f>
              <c:numCache>
                <c:formatCode>General</c:formatCode>
                <c:ptCount val="15"/>
                <c:pt idx="0">
                  <c:v>4.5962851221906733E-7</c:v>
                </c:pt>
                <c:pt idx="1">
                  <c:v>6.2039794392116249E-7</c:v>
                </c:pt>
                <c:pt idx="2">
                  <c:v>2.6084842641375317E-7</c:v>
                </c:pt>
                <c:pt idx="3">
                  <c:v>1.4457617509331416E-7</c:v>
                </c:pt>
                <c:pt idx="4">
                  <c:v>6.7326651125805406E-8</c:v>
                </c:pt>
                <c:pt idx="5">
                  <c:v>0</c:v>
                </c:pt>
                <c:pt idx="6">
                  <c:v>6.0510800408881565E-8</c:v>
                </c:pt>
                <c:pt idx="7">
                  <c:v>3.4537403806854647E-7</c:v>
                </c:pt>
                <c:pt idx="8">
                  <c:v>1.068945587395956E-7</c:v>
                </c:pt>
                <c:pt idx="9">
                  <c:v>5.1593388350277397E-7</c:v>
                </c:pt>
                <c:pt idx="10">
                  <c:v>2.0008927872455981E-7</c:v>
                </c:pt>
                <c:pt idx="11">
                  <c:v>3.8453319886064966E-7</c:v>
                </c:pt>
                <c:pt idx="12">
                  <c:v>6.6037349073702368E-8</c:v>
                </c:pt>
                <c:pt idx="13">
                  <c:v>2.1087041684864009E-7</c:v>
                </c:pt>
                <c:pt idx="14">
                  <c:v>2.8283788336502256E-7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4-4EEE-9A37-9D5C976E0F1D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TotalRounds!$R$7:$R$21</c:f>
              <c:numCache>
                <c:formatCode>General</c:formatCode>
                <c:ptCount val="15"/>
                <c:pt idx="0">
                  <c:v>2.5070646121040036E-7</c:v>
                </c:pt>
                <c:pt idx="1">
                  <c:v>3.4021822731160525E-7</c:v>
                </c:pt>
                <c:pt idx="2">
                  <c:v>2.0288210943291912E-7</c:v>
                </c:pt>
                <c:pt idx="3">
                  <c:v>3.6144043773328541E-8</c:v>
                </c:pt>
                <c:pt idx="4">
                  <c:v>0</c:v>
                </c:pt>
                <c:pt idx="5">
                  <c:v>2.410896286858083E-7</c:v>
                </c:pt>
                <c:pt idx="6">
                  <c:v>2.1178780143108546E-7</c:v>
                </c:pt>
                <c:pt idx="7">
                  <c:v>2.3024935871236432E-8</c:v>
                </c:pt>
                <c:pt idx="8">
                  <c:v>1.3361819842449448E-7</c:v>
                </c:pt>
                <c:pt idx="9">
                  <c:v>1.9347520631354024E-7</c:v>
                </c:pt>
                <c:pt idx="10">
                  <c:v>0</c:v>
                </c:pt>
                <c:pt idx="11">
                  <c:v>6.4088866476774943E-8</c:v>
                </c:pt>
                <c:pt idx="12">
                  <c:v>1.6509337268425593E-7</c:v>
                </c:pt>
                <c:pt idx="13">
                  <c:v>7.0290138949546698E-8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4-4EEE-9A37-9D5C976E0F1D}"/>
            </c:ext>
          </c:extLst>
        </c:ser>
        <c:ser>
          <c:idx val="8"/>
          <c:order val="4"/>
          <c:tx>
            <c:strRef>
              <c:f>TotalRounds!$S$5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val>
            <c:numRef>
              <c:f>TotalRounds!$U$7:$U$21</c:f>
              <c:numCache>
                <c:formatCode>General</c:formatCode>
                <c:ptCount val="15"/>
                <c:pt idx="0">
                  <c:v>0</c:v>
                </c:pt>
                <c:pt idx="1">
                  <c:v>8.0051347602730641E-8</c:v>
                </c:pt>
                <c:pt idx="2">
                  <c:v>0</c:v>
                </c:pt>
                <c:pt idx="3">
                  <c:v>3.6144043773328541E-8</c:v>
                </c:pt>
                <c:pt idx="4">
                  <c:v>6.7326651125805406E-8</c:v>
                </c:pt>
                <c:pt idx="5">
                  <c:v>3.4441375526544043E-8</c:v>
                </c:pt>
                <c:pt idx="6">
                  <c:v>0</c:v>
                </c:pt>
                <c:pt idx="7">
                  <c:v>1.6117455109865504E-7</c:v>
                </c:pt>
                <c:pt idx="8">
                  <c:v>5.3447279369797798E-8</c:v>
                </c:pt>
                <c:pt idx="9">
                  <c:v>2.1497245145948918E-8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7.0709470841255639E-8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A-40C6-BA12-F6EC4482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TotalRounds!$AC$7:$AC$21</c:f>
              <c:numCache>
                <c:formatCode>General</c:formatCode>
                <c:ptCount val="15"/>
                <c:pt idx="0">
                  <c:v>2.4383383987678732E-6</c:v>
                </c:pt>
                <c:pt idx="1">
                  <c:v>2.4383383987678732E-6</c:v>
                </c:pt>
                <c:pt idx="2">
                  <c:v>2.4383383987678732E-6</c:v>
                </c:pt>
                <c:pt idx="3">
                  <c:v>2.4383383987678732E-6</c:v>
                </c:pt>
                <c:pt idx="4">
                  <c:v>2.4383383987678732E-6</c:v>
                </c:pt>
                <c:pt idx="5">
                  <c:v>2.4383383987678732E-6</c:v>
                </c:pt>
                <c:pt idx="6">
                  <c:v>2.4383383987678732E-6</c:v>
                </c:pt>
                <c:pt idx="7">
                  <c:v>2.4383383987678732E-6</c:v>
                </c:pt>
                <c:pt idx="8">
                  <c:v>2.4383383987678732E-6</c:v>
                </c:pt>
                <c:pt idx="9">
                  <c:v>2.4383383987678732E-6</c:v>
                </c:pt>
                <c:pt idx="10">
                  <c:v>2.4383383987678732E-6</c:v>
                </c:pt>
                <c:pt idx="11">
                  <c:v>2.4383383987678732E-6</c:v>
                </c:pt>
                <c:pt idx="12">
                  <c:v>2.4383383987678732E-6</c:v>
                </c:pt>
                <c:pt idx="13">
                  <c:v>2.4383383987678732E-6</c:v>
                </c:pt>
                <c:pt idx="14">
                  <c:v>2.4383383987678732E-6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B4-4EEE-9A37-9D5C976E0F1D}"/>
            </c:ext>
          </c:extLst>
        </c:ser>
        <c:ser>
          <c:idx val="3"/>
          <c:order val="6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TotalRounds!$AE$7:$AE$21</c:f>
              <c:numCache>
                <c:formatCode>General</c:formatCode>
                <c:ptCount val="15"/>
                <c:pt idx="0">
                  <c:v>4.0800642772093501E-7</c:v>
                </c:pt>
                <c:pt idx="1">
                  <c:v>4.0800642772093501E-7</c:v>
                </c:pt>
                <c:pt idx="2">
                  <c:v>4.0800642772093501E-7</c:v>
                </c:pt>
                <c:pt idx="3">
                  <c:v>4.0800642772093501E-7</c:v>
                </c:pt>
                <c:pt idx="4">
                  <c:v>4.0800642772093501E-7</c:v>
                </c:pt>
                <c:pt idx="5">
                  <c:v>4.0800642772093501E-7</c:v>
                </c:pt>
                <c:pt idx="6">
                  <c:v>4.0800642772093501E-7</c:v>
                </c:pt>
                <c:pt idx="7">
                  <c:v>4.0800642772093501E-7</c:v>
                </c:pt>
                <c:pt idx="8">
                  <c:v>4.0800642772093501E-7</c:v>
                </c:pt>
                <c:pt idx="9">
                  <c:v>4.0800642772093501E-7</c:v>
                </c:pt>
                <c:pt idx="10">
                  <c:v>4.0800642772093501E-7</c:v>
                </c:pt>
                <c:pt idx="11">
                  <c:v>4.0800642772093501E-7</c:v>
                </c:pt>
                <c:pt idx="12">
                  <c:v>4.0800642772093501E-7</c:v>
                </c:pt>
                <c:pt idx="13">
                  <c:v>4.0800642772093501E-7</c:v>
                </c:pt>
                <c:pt idx="14">
                  <c:v>4.0800642772093501E-7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B4-4EEE-9A37-9D5C976E0F1D}"/>
            </c:ext>
          </c:extLst>
        </c:ser>
        <c:ser>
          <c:idx val="5"/>
          <c:order val="7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TotalRounds!$AG$7:$AG$21</c:f>
              <c:numCache>
                <c:formatCode>General</c:formatCode>
                <c:ptCount val="15"/>
                <c:pt idx="0">
                  <c:v>2.4839060775769828E-7</c:v>
                </c:pt>
                <c:pt idx="1">
                  <c:v>2.4839060775769828E-7</c:v>
                </c:pt>
                <c:pt idx="2">
                  <c:v>2.4839060775769828E-7</c:v>
                </c:pt>
                <c:pt idx="3">
                  <c:v>2.4839060775769828E-7</c:v>
                </c:pt>
                <c:pt idx="4">
                  <c:v>2.4839060775769828E-7</c:v>
                </c:pt>
                <c:pt idx="5">
                  <c:v>2.4839060775769828E-7</c:v>
                </c:pt>
                <c:pt idx="6">
                  <c:v>2.4839060775769828E-7</c:v>
                </c:pt>
                <c:pt idx="7">
                  <c:v>2.4839060775769828E-7</c:v>
                </c:pt>
                <c:pt idx="8">
                  <c:v>2.4839060775769828E-7</c:v>
                </c:pt>
                <c:pt idx="9">
                  <c:v>2.4839060775769828E-7</c:v>
                </c:pt>
                <c:pt idx="10">
                  <c:v>2.4839060775769828E-7</c:v>
                </c:pt>
                <c:pt idx="11">
                  <c:v>2.4839060775769828E-7</c:v>
                </c:pt>
                <c:pt idx="12">
                  <c:v>2.4839060775769828E-7</c:v>
                </c:pt>
                <c:pt idx="13">
                  <c:v>2.4839060775769828E-7</c:v>
                </c:pt>
                <c:pt idx="14">
                  <c:v>2.4839060775769828E-7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B4-4EEE-9A37-9D5C976E0F1D}"/>
            </c:ext>
          </c:extLst>
        </c:ser>
        <c:ser>
          <c:idx val="7"/>
          <c:order val="8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TotalRounds!$AI$7:$AI$21</c:f>
              <c:numCache>
                <c:formatCode>General</c:formatCode>
                <c:ptCount val="15"/>
                <c:pt idx="0">
                  <c:v>1.2882793270433303E-7</c:v>
                </c:pt>
                <c:pt idx="1">
                  <c:v>1.2882793270433303E-7</c:v>
                </c:pt>
                <c:pt idx="2">
                  <c:v>1.2882793270433303E-7</c:v>
                </c:pt>
                <c:pt idx="3">
                  <c:v>1.2882793270433303E-7</c:v>
                </c:pt>
                <c:pt idx="4">
                  <c:v>1.2882793270433303E-7</c:v>
                </c:pt>
                <c:pt idx="5">
                  <c:v>1.2882793270433303E-7</c:v>
                </c:pt>
                <c:pt idx="6">
                  <c:v>1.2882793270433303E-7</c:v>
                </c:pt>
                <c:pt idx="7">
                  <c:v>1.2882793270433303E-7</c:v>
                </c:pt>
                <c:pt idx="8">
                  <c:v>1.2882793270433303E-7</c:v>
                </c:pt>
                <c:pt idx="9">
                  <c:v>1.2882793270433303E-7</c:v>
                </c:pt>
                <c:pt idx="10">
                  <c:v>1.2882793270433303E-7</c:v>
                </c:pt>
                <c:pt idx="11">
                  <c:v>1.2882793270433303E-7</c:v>
                </c:pt>
                <c:pt idx="12">
                  <c:v>1.2882793270433303E-7</c:v>
                </c:pt>
                <c:pt idx="13">
                  <c:v>1.2882793270433303E-7</c:v>
                </c:pt>
                <c:pt idx="14">
                  <c:v>1.2882793270433303E-7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B4-4EEE-9A37-9D5C976E0F1D}"/>
            </c:ext>
          </c:extLst>
        </c:ser>
        <c:ser>
          <c:idx val="9"/>
          <c:order val="9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TotalRounds!$AK$7:$AK$21</c:f>
              <c:numCache>
                <c:formatCode>General</c:formatCode>
                <c:ptCount val="15"/>
                <c:pt idx="0">
                  <c:v>3.4986130965604399E-8</c:v>
                </c:pt>
                <c:pt idx="1">
                  <c:v>3.4986130965604399E-8</c:v>
                </c:pt>
                <c:pt idx="2">
                  <c:v>3.4986130965604399E-8</c:v>
                </c:pt>
                <c:pt idx="3">
                  <c:v>3.4986130965604399E-8</c:v>
                </c:pt>
                <c:pt idx="4">
                  <c:v>3.4986130965604399E-8</c:v>
                </c:pt>
                <c:pt idx="5">
                  <c:v>3.4986130965604399E-8</c:v>
                </c:pt>
                <c:pt idx="6">
                  <c:v>3.4986130965604399E-8</c:v>
                </c:pt>
                <c:pt idx="7">
                  <c:v>3.4986130965604399E-8</c:v>
                </c:pt>
                <c:pt idx="8">
                  <c:v>3.4986130965604399E-8</c:v>
                </c:pt>
                <c:pt idx="9">
                  <c:v>3.4986130965604399E-8</c:v>
                </c:pt>
                <c:pt idx="10">
                  <c:v>3.4986130965604399E-8</c:v>
                </c:pt>
                <c:pt idx="11">
                  <c:v>3.4986130965604399E-8</c:v>
                </c:pt>
                <c:pt idx="12">
                  <c:v>3.4986130965604399E-8</c:v>
                </c:pt>
                <c:pt idx="13">
                  <c:v>3.4986130965604399E-8</c:v>
                </c:pt>
                <c:pt idx="14">
                  <c:v>3.4986130965604399E-8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A-40C6-BA12-F6EC4482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TotalRounds!$AB$7:$AC$7</c:f>
              <c:numCache>
                <c:formatCode>General</c:formatCode>
                <c:ptCount val="2"/>
                <c:pt idx="0">
                  <c:v>7.2653188518679058E-5</c:v>
                </c:pt>
                <c:pt idx="1">
                  <c:v>2.4383383987678732E-6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2-4CE4-94BB-55E494BA73A9}"/>
            </c:ext>
          </c:extLst>
        </c:ser>
        <c:ser>
          <c:idx val="1"/>
          <c:order val="1"/>
          <c:tx>
            <c:strRef>
              <c:f>TotalRounds!$AD$5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TotalRounds!$AD$7:$AE$7</c:f>
              <c:numCache>
                <c:formatCode>General</c:formatCode>
                <c:ptCount val="2"/>
                <c:pt idx="0">
                  <c:v>1.184618597722376E-5</c:v>
                </c:pt>
                <c:pt idx="1">
                  <c:v>4.0800642772093501E-7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E4-94BB-55E494BA73A9}"/>
            </c:ext>
          </c:extLst>
        </c:ser>
        <c:ser>
          <c:idx val="2"/>
          <c:order val="2"/>
          <c:tx>
            <c:strRef>
              <c:f>TotalRounds!$AF$5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TotalRounds!$AF$7:$AG$7</c:f>
              <c:numCache>
                <c:formatCode>General</c:formatCode>
                <c:ptCount val="2"/>
                <c:pt idx="0">
                  <c:v>7.4758608971413535E-6</c:v>
                </c:pt>
                <c:pt idx="1">
                  <c:v>2.4839060775769828E-7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E4-94BB-55E494BA73A9}"/>
            </c:ext>
          </c:extLst>
        </c:ser>
        <c:ser>
          <c:idx val="3"/>
          <c:order val="3"/>
          <c:tx>
            <c:strRef>
              <c:f>TotalRounds!$AH$5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TotalRounds!$AH$7:$AI$7</c:f>
              <c:numCache>
                <c:formatCode>General</c:formatCode>
                <c:ptCount val="2"/>
                <c:pt idx="0">
                  <c:v>3.6748970313939911E-6</c:v>
                </c:pt>
                <c:pt idx="1">
                  <c:v>1.2882793270433303E-7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2-4CE4-94BB-55E494BA73A9}"/>
            </c:ext>
          </c:extLst>
        </c:ser>
        <c:ser>
          <c:idx val="4"/>
          <c:order val="4"/>
          <c:tx>
            <c:strRef>
              <c:f>TotalRounds!$AJ$5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TotalRounds!$AJ$7:$AK$7</c:f>
              <c:numCache>
                <c:formatCode>General</c:formatCode>
                <c:ptCount val="2"/>
                <c:pt idx="0">
                  <c:v>1.1174603622881878E-6</c:v>
                </c:pt>
                <c:pt idx="1">
                  <c:v>3.4986130965604399E-8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C08-4823-9E88-0F440C62E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  <c:extLst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ysClr val="windowText" lastClr="000000"/>
                </a:solidFill>
              </a:rPr>
              <a:t>for HPV, </a:t>
            </a:r>
            <a:r>
              <a:rPr lang="en-US" baseline="0">
                <a:solidFill>
                  <a:srgbClr val="FF0000"/>
                </a:solidFill>
              </a:rPr>
              <a:t>t_choque&lt;10sec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TotalRounds!$H$171:$H$185</c:f>
              <c:numCache>
                <c:formatCode>General</c:formatCode>
                <c:ptCount val="15"/>
                <c:pt idx="0">
                  <c:v>2.6320765419959923E-5</c:v>
                </c:pt>
                <c:pt idx="1">
                  <c:v>4.7234486423365341E-5</c:v>
                </c:pt>
                <c:pt idx="2">
                  <c:v>1.1015098717085207E-5</c:v>
                </c:pt>
                <c:pt idx="3">
                  <c:v>2.8056234329069925E-5</c:v>
                </c:pt>
                <c:pt idx="4">
                  <c:v>1.742692737526051E-5</c:v>
                </c:pt>
                <c:pt idx="5">
                  <c:v>1.1139968708113544E-5</c:v>
                </c:pt>
                <c:pt idx="6">
                  <c:v>1.5372584276990689E-5</c:v>
                </c:pt>
                <c:pt idx="7">
                  <c:v>5.0770182322708922E-5</c:v>
                </c:pt>
                <c:pt idx="8">
                  <c:v>6.4427896682709215E-5</c:v>
                </c:pt>
                <c:pt idx="9">
                  <c:v>5.7684567297585568E-5</c:v>
                </c:pt>
                <c:pt idx="10">
                  <c:v>7.4826915989950619E-6</c:v>
                </c:pt>
                <c:pt idx="11">
                  <c:v>5.7950098066743549E-6</c:v>
                </c:pt>
                <c:pt idx="12">
                  <c:v>9.6738164964954255E-6</c:v>
                </c:pt>
                <c:pt idx="13">
                  <c:v>1.5900865895682518E-5</c:v>
                </c:pt>
                <c:pt idx="14">
                  <c:v>4.2847382256551538E-5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E-4F46-96D5-21AF1A9CAA79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TotalRounds!$K$171:$K$185</c:f>
              <c:numCache>
                <c:formatCode>General</c:formatCode>
                <c:ptCount val="15"/>
                <c:pt idx="0">
                  <c:v>1.8152252013765464E-6</c:v>
                </c:pt>
                <c:pt idx="1">
                  <c:v>1.0019436514047194E-5</c:v>
                </c:pt>
                <c:pt idx="2">
                  <c:v>1.3768873396356508E-6</c:v>
                </c:pt>
                <c:pt idx="3">
                  <c:v>1.7003778381254499E-6</c:v>
                </c:pt>
                <c:pt idx="4">
                  <c:v>3.1685322500473658E-6</c:v>
                </c:pt>
                <c:pt idx="5">
                  <c:v>2.5707620095646641E-6</c:v>
                </c:pt>
                <c:pt idx="6">
                  <c:v>5.590030646178432E-6</c:v>
                </c:pt>
                <c:pt idx="7">
                  <c:v>1.5311642287801103E-5</c:v>
                </c:pt>
                <c:pt idx="8">
                  <c:v>5.3689913902257682E-6</c:v>
                </c:pt>
                <c:pt idx="9">
                  <c:v>8.6096369100873977E-6</c:v>
                </c:pt>
                <c:pt idx="10">
                  <c:v>2.2448074796985186E-6</c:v>
                </c:pt>
                <c:pt idx="11">
                  <c:v>2.4835756314318666E-6</c:v>
                </c:pt>
                <c:pt idx="12">
                  <c:v>8.7943786331776602E-7</c:v>
                </c:pt>
                <c:pt idx="13">
                  <c:v>1.8706901053744137E-6</c:v>
                </c:pt>
                <c:pt idx="14">
                  <c:v>2.3160747165703534E-6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E-4F46-96D5-21AF1A9CAA79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TotalRounds!$N$171:$N$185</c:f>
              <c:numCache>
                <c:formatCode>General</c:formatCode>
                <c:ptCount val="15"/>
                <c:pt idx="0">
                  <c:v>2.7228378020648197E-6</c:v>
                </c:pt>
                <c:pt idx="1">
                  <c:v>6.4410663304589103E-6</c:v>
                </c:pt>
                <c:pt idx="2">
                  <c:v>6.8844366981782541E-7</c:v>
                </c:pt>
                <c:pt idx="3">
                  <c:v>0</c:v>
                </c:pt>
                <c:pt idx="4">
                  <c:v>7.9213306251184145E-7</c:v>
                </c:pt>
                <c:pt idx="5">
                  <c:v>0</c:v>
                </c:pt>
                <c:pt idx="6">
                  <c:v>6.98753830772304E-7</c:v>
                </c:pt>
                <c:pt idx="7">
                  <c:v>8.0587590988426863E-6</c:v>
                </c:pt>
                <c:pt idx="8">
                  <c:v>1.7896637967419227E-6</c:v>
                </c:pt>
                <c:pt idx="9">
                  <c:v>7.7486732190786584E-6</c:v>
                </c:pt>
                <c:pt idx="10">
                  <c:v>2.9930766395980246E-6</c:v>
                </c:pt>
                <c:pt idx="11">
                  <c:v>4.9671512628637331E-6</c:v>
                </c:pt>
                <c:pt idx="12">
                  <c:v>0</c:v>
                </c:pt>
                <c:pt idx="13">
                  <c:v>2.8060351580616205E-6</c:v>
                </c:pt>
                <c:pt idx="14">
                  <c:v>3.4741120748555303E-6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A2E-4F46-96D5-21AF1A9CAA79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TotalRounds!$Q$171:$Q$185</c:f>
              <c:numCache>
                <c:formatCode>General</c:formatCode>
                <c:ptCount val="15"/>
                <c:pt idx="0">
                  <c:v>1.8152252013765464E-6</c:v>
                </c:pt>
                <c:pt idx="1">
                  <c:v>5.0097182570235968E-6</c:v>
                </c:pt>
                <c:pt idx="2">
                  <c:v>6.8844366981782541E-7</c:v>
                </c:pt>
                <c:pt idx="3">
                  <c:v>8.5018891906272497E-7</c:v>
                </c:pt>
                <c:pt idx="4">
                  <c:v>0</c:v>
                </c:pt>
                <c:pt idx="5">
                  <c:v>8.5692066985488803E-7</c:v>
                </c:pt>
                <c:pt idx="6">
                  <c:v>1.397507661544608E-6</c:v>
                </c:pt>
                <c:pt idx="7">
                  <c:v>8.0587590988426867E-7</c:v>
                </c:pt>
                <c:pt idx="8">
                  <c:v>8.9483189837096134E-7</c:v>
                </c:pt>
                <c:pt idx="9">
                  <c:v>3.4438547640349592E-6</c:v>
                </c:pt>
                <c:pt idx="10">
                  <c:v>0</c:v>
                </c:pt>
                <c:pt idx="11">
                  <c:v>0</c:v>
                </c:pt>
                <c:pt idx="12">
                  <c:v>8.7943786331776602E-7</c:v>
                </c:pt>
                <c:pt idx="13">
                  <c:v>9.3534505268720685E-7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E-4F46-96D5-21AF1A9CAA79}"/>
            </c:ext>
          </c:extLst>
        </c:ser>
        <c:ser>
          <c:idx val="8"/>
          <c:order val="4"/>
          <c:tx>
            <c:strRef>
              <c:f>TotalRounds!$S$169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TotalRounds!$T$171:$T$185</c:f>
              <c:numCache>
                <c:formatCode>General</c:formatCode>
                <c:ptCount val="15"/>
                <c:pt idx="0">
                  <c:v>0</c:v>
                </c:pt>
                <c:pt idx="1">
                  <c:v>1.4313480734353133E-6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1.6117518197685373E-6</c:v>
                </c:pt>
                <c:pt idx="8">
                  <c:v>0</c:v>
                </c:pt>
                <c:pt idx="9">
                  <c:v>8.6096369100873979E-7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1.1580373582851767E-6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0E2-4680-9CBB-E70A502F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TotalRounds!$AB$171:$AB$185</c:f>
              <c:numCache>
                <c:formatCode>General</c:formatCode>
                <c:ptCount val="15"/>
                <c:pt idx="0">
                  <c:v>2.7409898507149852E-5</c:v>
                </c:pt>
                <c:pt idx="1">
                  <c:v>2.7409898507149852E-5</c:v>
                </c:pt>
                <c:pt idx="2">
                  <c:v>2.7409898507149852E-5</c:v>
                </c:pt>
                <c:pt idx="3">
                  <c:v>2.7409898507149852E-5</c:v>
                </c:pt>
                <c:pt idx="4">
                  <c:v>2.7409898507149852E-5</c:v>
                </c:pt>
                <c:pt idx="5">
                  <c:v>2.7409898507149852E-5</c:v>
                </c:pt>
                <c:pt idx="6">
                  <c:v>2.7409898507149852E-5</c:v>
                </c:pt>
                <c:pt idx="7">
                  <c:v>2.7409898507149852E-5</c:v>
                </c:pt>
                <c:pt idx="8">
                  <c:v>2.7409898507149852E-5</c:v>
                </c:pt>
                <c:pt idx="9">
                  <c:v>2.7409898507149852E-5</c:v>
                </c:pt>
                <c:pt idx="10">
                  <c:v>2.7409898507149852E-5</c:v>
                </c:pt>
                <c:pt idx="11">
                  <c:v>2.7409898507149852E-5</c:v>
                </c:pt>
                <c:pt idx="12">
                  <c:v>2.7409898507149852E-5</c:v>
                </c:pt>
                <c:pt idx="13">
                  <c:v>2.7409898507149852E-5</c:v>
                </c:pt>
                <c:pt idx="14">
                  <c:v>2.7409898507149852E-5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E-4F46-96D5-21AF1A9CAA79}"/>
            </c:ext>
          </c:extLst>
        </c:ser>
        <c:ser>
          <c:idx val="3"/>
          <c:order val="6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TotalRounds!$AD$171:$AD$185</c:f>
              <c:numCache>
                <c:formatCode>General</c:formatCode>
                <c:ptCount val="15"/>
                <c:pt idx="0">
                  <c:v>4.3550738788988319E-6</c:v>
                </c:pt>
                <c:pt idx="1">
                  <c:v>4.3550738788988319E-6</c:v>
                </c:pt>
                <c:pt idx="2">
                  <c:v>4.3550738788988319E-6</c:v>
                </c:pt>
                <c:pt idx="3">
                  <c:v>4.3550738788988319E-6</c:v>
                </c:pt>
                <c:pt idx="4">
                  <c:v>4.3550738788988319E-6</c:v>
                </c:pt>
                <c:pt idx="5">
                  <c:v>4.3550738788988319E-6</c:v>
                </c:pt>
                <c:pt idx="6">
                  <c:v>4.3550738788988319E-6</c:v>
                </c:pt>
                <c:pt idx="7">
                  <c:v>4.3550738788988319E-6</c:v>
                </c:pt>
                <c:pt idx="8">
                  <c:v>4.3550738788988319E-6</c:v>
                </c:pt>
                <c:pt idx="9">
                  <c:v>4.3550738788988319E-6</c:v>
                </c:pt>
                <c:pt idx="10">
                  <c:v>4.3550738788988319E-6</c:v>
                </c:pt>
                <c:pt idx="11">
                  <c:v>4.3550738788988319E-6</c:v>
                </c:pt>
                <c:pt idx="12">
                  <c:v>4.3550738788988319E-6</c:v>
                </c:pt>
                <c:pt idx="13">
                  <c:v>4.3550738788988319E-6</c:v>
                </c:pt>
                <c:pt idx="14">
                  <c:v>4.3550738788988319E-6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E-4F46-96D5-21AF1A9CAA79}"/>
            </c:ext>
          </c:extLst>
        </c:ser>
        <c:ser>
          <c:idx val="5"/>
          <c:order val="7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TotalRounds!$AF$171:$AF$185</c:f>
              <c:numCache>
                <c:formatCode>General</c:formatCode>
                <c:ptCount val="15"/>
                <c:pt idx="0">
                  <c:v>2.8787137297111919E-6</c:v>
                </c:pt>
                <c:pt idx="1">
                  <c:v>2.8787137297111919E-6</c:v>
                </c:pt>
                <c:pt idx="2">
                  <c:v>2.8787137297111919E-6</c:v>
                </c:pt>
                <c:pt idx="3">
                  <c:v>2.8787137297111919E-6</c:v>
                </c:pt>
                <c:pt idx="4">
                  <c:v>2.8787137297111919E-6</c:v>
                </c:pt>
                <c:pt idx="5">
                  <c:v>2.8787137297111919E-6</c:v>
                </c:pt>
                <c:pt idx="6">
                  <c:v>2.8787137297111919E-6</c:v>
                </c:pt>
                <c:pt idx="7">
                  <c:v>2.8787137297111919E-6</c:v>
                </c:pt>
                <c:pt idx="8">
                  <c:v>2.8787137297111919E-6</c:v>
                </c:pt>
                <c:pt idx="9">
                  <c:v>2.8787137297111919E-6</c:v>
                </c:pt>
                <c:pt idx="10">
                  <c:v>2.8787137297111919E-6</c:v>
                </c:pt>
                <c:pt idx="11">
                  <c:v>2.8787137297111919E-6</c:v>
                </c:pt>
                <c:pt idx="12">
                  <c:v>2.8787137297111919E-6</c:v>
                </c:pt>
                <c:pt idx="13">
                  <c:v>2.8787137297111919E-6</c:v>
                </c:pt>
                <c:pt idx="14">
                  <c:v>2.8787137297111919E-6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2E-4F46-96D5-21AF1A9CAA79}"/>
            </c:ext>
          </c:extLst>
        </c:ser>
        <c:ser>
          <c:idx val="7"/>
          <c:order val="8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TotalRounds!$AH$171:$AH$185</c:f>
              <c:numCache>
                <c:formatCode>General</c:formatCode>
                <c:ptCount val="15"/>
                <c:pt idx="0">
                  <c:v>1.1718233244650237E-6</c:v>
                </c:pt>
                <c:pt idx="1">
                  <c:v>1.1718233244650237E-6</c:v>
                </c:pt>
                <c:pt idx="2">
                  <c:v>1.1718233244650237E-6</c:v>
                </c:pt>
                <c:pt idx="3">
                  <c:v>1.1718233244650237E-6</c:v>
                </c:pt>
                <c:pt idx="4">
                  <c:v>1.1718233244650237E-6</c:v>
                </c:pt>
                <c:pt idx="5">
                  <c:v>1.1718233244650237E-6</c:v>
                </c:pt>
                <c:pt idx="6">
                  <c:v>1.1718233244650237E-6</c:v>
                </c:pt>
                <c:pt idx="7">
                  <c:v>1.1718233244650237E-6</c:v>
                </c:pt>
                <c:pt idx="8">
                  <c:v>1.1718233244650237E-6</c:v>
                </c:pt>
                <c:pt idx="9">
                  <c:v>1.1718233244650237E-6</c:v>
                </c:pt>
                <c:pt idx="10">
                  <c:v>1.1718233244650237E-6</c:v>
                </c:pt>
                <c:pt idx="11">
                  <c:v>1.1718233244650237E-6</c:v>
                </c:pt>
                <c:pt idx="12">
                  <c:v>1.1718233244650237E-6</c:v>
                </c:pt>
                <c:pt idx="13">
                  <c:v>1.1718233244650237E-6</c:v>
                </c:pt>
                <c:pt idx="14">
                  <c:v>1.1718233244650237E-6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2E-4F46-96D5-21AF1A9CAA79}"/>
            </c:ext>
          </c:extLst>
        </c:ser>
        <c:ser>
          <c:idx val="9"/>
          <c:order val="9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TotalRounds!$AJ$171:$AJ$185</c:f>
              <c:numCache>
                <c:formatCode>General</c:formatCode>
                <c:ptCount val="15"/>
                <c:pt idx="0">
                  <c:v>3.3747339616651778E-7</c:v>
                </c:pt>
                <c:pt idx="1">
                  <c:v>3.3747339616651778E-7</c:v>
                </c:pt>
                <c:pt idx="2">
                  <c:v>3.3747339616651778E-7</c:v>
                </c:pt>
                <c:pt idx="3">
                  <c:v>3.3747339616651778E-7</c:v>
                </c:pt>
                <c:pt idx="4">
                  <c:v>3.3747339616651778E-7</c:v>
                </c:pt>
                <c:pt idx="5">
                  <c:v>3.3747339616651778E-7</c:v>
                </c:pt>
                <c:pt idx="6">
                  <c:v>3.3747339616651778E-7</c:v>
                </c:pt>
                <c:pt idx="7">
                  <c:v>3.3747339616651778E-7</c:v>
                </c:pt>
                <c:pt idx="8">
                  <c:v>3.3747339616651778E-7</c:v>
                </c:pt>
                <c:pt idx="9">
                  <c:v>3.3747339616651778E-7</c:v>
                </c:pt>
                <c:pt idx="10">
                  <c:v>3.3747339616651778E-7</c:v>
                </c:pt>
                <c:pt idx="11">
                  <c:v>3.3747339616651778E-7</c:v>
                </c:pt>
                <c:pt idx="12">
                  <c:v>3.3747339616651778E-7</c:v>
                </c:pt>
                <c:pt idx="13">
                  <c:v>3.3747339616651778E-7</c:v>
                </c:pt>
                <c:pt idx="14">
                  <c:v>3.3747339616651778E-7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0E2-4680-9CBB-E70A502F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TotalRounds!$AB$169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TotalRounds!$AB$171</c:f>
              <c:numCache>
                <c:formatCode>General</c:formatCode>
                <c:ptCount val="1"/>
                <c:pt idx="0">
                  <c:v>2.7409898507149852E-5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43CF-93B0-436A03D35A60}"/>
            </c:ext>
          </c:extLst>
        </c:ser>
        <c:ser>
          <c:idx val="1"/>
          <c:order val="1"/>
          <c:tx>
            <c:strRef>
              <c:f>TotalRounds!$AD$169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TotalRounds!$AD$171</c:f>
              <c:numCache>
                <c:formatCode>General</c:formatCode>
                <c:ptCount val="1"/>
                <c:pt idx="0">
                  <c:v>4.3550738788988319E-6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43CF-93B0-436A03D35A60}"/>
            </c:ext>
          </c:extLst>
        </c:ser>
        <c:ser>
          <c:idx val="2"/>
          <c:order val="2"/>
          <c:tx>
            <c:strRef>
              <c:f>TotalRounds!$AF$169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TotalRounds!$AF$171</c:f>
              <c:numCache>
                <c:formatCode>General</c:formatCode>
                <c:ptCount val="1"/>
                <c:pt idx="0">
                  <c:v>2.8787137297111919E-6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5-43CF-93B0-436A03D35A60}"/>
            </c:ext>
          </c:extLst>
        </c:ser>
        <c:ser>
          <c:idx val="3"/>
          <c:order val="3"/>
          <c:tx>
            <c:strRef>
              <c:f>TotalRounds!$AH$169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TotalRounds!$AH$171</c:f>
              <c:numCache>
                <c:formatCode>General</c:formatCode>
                <c:ptCount val="1"/>
                <c:pt idx="0">
                  <c:v>1.1718233244650237E-6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5-43CF-93B0-436A03D35A60}"/>
            </c:ext>
          </c:extLst>
        </c:ser>
        <c:ser>
          <c:idx val="4"/>
          <c:order val="4"/>
          <c:tx>
            <c:strRef>
              <c:f>TotalRounds!$AJ$169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TotalRounds!$AJ$171</c:f>
              <c:numCache>
                <c:formatCode>General</c:formatCode>
                <c:ptCount val="1"/>
                <c:pt idx="0">
                  <c:v>3.3747339616651778E-7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8-466C-A4C8-1C7C304F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ysClr val="windowText" lastClr="000000"/>
                </a:solidFill>
              </a:rPr>
              <a:t>for HPV, </a:t>
            </a:r>
            <a:r>
              <a:rPr lang="en-US" baseline="0">
                <a:solidFill>
                  <a:srgbClr val="FF0000"/>
                </a:solidFill>
              </a:rPr>
              <a:t>t_choque&lt;5sec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TotalRounds!$H$228:$H$242</c:f>
              <c:numCache>
                <c:formatCode>General</c:formatCode>
                <c:ptCount val="15"/>
                <c:pt idx="0">
                  <c:v>1.4521801611012371E-5</c:v>
                </c:pt>
                <c:pt idx="1">
                  <c:v>3.5068027799165175E-5</c:v>
                </c:pt>
                <c:pt idx="2">
                  <c:v>4.1306620189069522E-6</c:v>
                </c:pt>
                <c:pt idx="3">
                  <c:v>1.870415621937995E-5</c:v>
                </c:pt>
                <c:pt idx="4">
                  <c:v>1.1881995937677621E-5</c:v>
                </c:pt>
                <c:pt idx="5">
                  <c:v>9.4261273684037683E-6</c:v>
                </c:pt>
                <c:pt idx="6">
                  <c:v>9.7825536308122562E-6</c:v>
                </c:pt>
                <c:pt idx="7">
                  <c:v>3.1429160485486479E-5</c:v>
                </c:pt>
                <c:pt idx="8">
                  <c:v>3.5793275934838456E-5</c:v>
                </c:pt>
                <c:pt idx="9">
                  <c:v>2.4106983348244716E-5</c:v>
                </c:pt>
                <c:pt idx="10">
                  <c:v>5.2378841192965428E-6</c:v>
                </c:pt>
                <c:pt idx="11">
                  <c:v>4.9671512628637331E-6</c:v>
                </c:pt>
                <c:pt idx="12">
                  <c:v>3.5177514532710641E-6</c:v>
                </c:pt>
                <c:pt idx="13">
                  <c:v>1.1224140632246482E-5</c:v>
                </c:pt>
                <c:pt idx="14">
                  <c:v>2.084467244913318E-5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1-48A4-AC8B-42BD9A89AF69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TotalRounds!$K$228:$K$242</c:f>
              <c:numCache>
                <c:formatCode>General</c:formatCode>
                <c:ptCount val="15"/>
                <c:pt idx="0">
                  <c:v>1.8152252013765464E-6</c:v>
                </c:pt>
                <c:pt idx="1">
                  <c:v>6.4410663304589103E-6</c:v>
                </c:pt>
                <c:pt idx="2">
                  <c:v>6.8844366981782541E-7</c:v>
                </c:pt>
                <c:pt idx="3">
                  <c:v>1.7003778381254499E-6</c:v>
                </c:pt>
                <c:pt idx="4">
                  <c:v>7.9213306251184145E-7</c:v>
                </c:pt>
                <c:pt idx="5">
                  <c:v>8.5692066985488803E-7</c:v>
                </c:pt>
                <c:pt idx="6">
                  <c:v>2.0962614923169121E-6</c:v>
                </c:pt>
                <c:pt idx="7">
                  <c:v>5.6411313691898809E-6</c:v>
                </c:pt>
                <c:pt idx="8">
                  <c:v>3.5793275934838454E-6</c:v>
                </c:pt>
                <c:pt idx="9">
                  <c:v>3.4438547640349592E-6</c:v>
                </c:pt>
                <c:pt idx="10">
                  <c:v>7.4826915989950614E-7</c:v>
                </c:pt>
                <c:pt idx="11">
                  <c:v>2.4835756314318666E-6</c:v>
                </c:pt>
                <c:pt idx="12">
                  <c:v>0</c:v>
                </c:pt>
                <c:pt idx="13">
                  <c:v>9.3534505268720685E-7</c:v>
                </c:pt>
                <c:pt idx="14">
                  <c:v>1.1580373582851767E-6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1-48A4-AC8B-42BD9A89AF69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TotalRounds!$N$228:$N$242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6.8844366981782541E-7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6.98753830772304E-7</c:v>
                </c:pt>
                <c:pt idx="7">
                  <c:v>5.6411313691898809E-6</c:v>
                </c:pt>
                <c:pt idx="8">
                  <c:v>8.9483189837096134E-7</c:v>
                </c:pt>
                <c:pt idx="9">
                  <c:v>6.026745837061179E-6</c:v>
                </c:pt>
                <c:pt idx="10">
                  <c:v>2.9930766395980246E-6</c:v>
                </c:pt>
                <c:pt idx="11">
                  <c:v>8.2785854381062219E-7</c:v>
                </c:pt>
                <c:pt idx="12">
                  <c:v>0</c:v>
                </c:pt>
                <c:pt idx="13">
                  <c:v>2.8060351580616205E-6</c:v>
                </c:pt>
                <c:pt idx="14">
                  <c:v>3.4741120748555303E-6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E1-48A4-AC8B-42BD9A89AF69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TotalRounds!$Q$228:$Q$242</c:f>
              <c:numCache>
                <c:formatCode>General</c:formatCode>
                <c:ptCount val="15"/>
                <c:pt idx="0">
                  <c:v>9.0761260068827321E-7</c:v>
                </c:pt>
                <c:pt idx="1">
                  <c:v>4.2940442203059396E-6</c:v>
                </c:pt>
                <c:pt idx="2">
                  <c:v>6.8844366981782541E-7</c:v>
                </c:pt>
                <c:pt idx="3">
                  <c:v>8.5018891906272497E-7</c:v>
                </c:pt>
                <c:pt idx="4">
                  <c:v>0</c:v>
                </c:pt>
                <c:pt idx="5">
                  <c:v>8.5692066985488803E-7</c:v>
                </c:pt>
                <c:pt idx="6">
                  <c:v>1.397507661544608E-6</c:v>
                </c:pt>
                <c:pt idx="7">
                  <c:v>8.0587590988426867E-7</c:v>
                </c:pt>
                <c:pt idx="8">
                  <c:v>8.9483189837096134E-7</c:v>
                </c:pt>
                <c:pt idx="9">
                  <c:v>3.4438547640349592E-6</c:v>
                </c:pt>
                <c:pt idx="10">
                  <c:v>0</c:v>
                </c:pt>
                <c:pt idx="11">
                  <c:v>0</c:v>
                </c:pt>
                <c:pt idx="12">
                  <c:v>8.7943786331776602E-7</c:v>
                </c:pt>
                <c:pt idx="13">
                  <c:v>9.3534505268720685E-7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1-48A4-AC8B-42BD9A89AF69}"/>
            </c:ext>
          </c:extLst>
        </c:ser>
        <c:ser>
          <c:idx val="8"/>
          <c:order val="4"/>
          <c:tx>
            <c:strRef>
              <c:f>TotalRounds!$S$169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TotalRounds!$T$228:$T$242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8.0587590988426867E-7</c:v>
                </c:pt>
                <c:pt idx="8">
                  <c:v>0</c:v>
                </c:pt>
                <c:pt idx="9">
                  <c:v>8.6096369100873979E-7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1E1-48A4-AC8B-42BD9A89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TotalRounds!$AB$228:$AB$242</c:f>
              <c:numCache>
                <c:formatCode>General</c:formatCode>
                <c:ptCount val="15"/>
                <c:pt idx="0">
                  <c:v>1.6042422951382583E-5</c:v>
                </c:pt>
                <c:pt idx="1">
                  <c:v>1.6042422951382583E-5</c:v>
                </c:pt>
                <c:pt idx="2">
                  <c:v>1.6042422951382583E-5</c:v>
                </c:pt>
                <c:pt idx="3">
                  <c:v>1.6042422951382583E-5</c:v>
                </c:pt>
                <c:pt idx="4">
                  <c:v>1.6042422951382583E-5</c:v>
                </c:pt>
                <c:pt idx="5">
                  <c:v>1.6042422951382583E-5</c:v>
                </c:pt>
                <c:pt idx="6">
                  <c:v>1.6042422951382583E-5</c:v>
                </c:pt>
                <c:pt idx="7">
                  <c:v>1.6042422951382583E-5</c:v>
                </c:pt>
                <c:pt idx="8">
                  <c:v>1.6042422951382583E-5</c:v>
                </c:pt>
                <c:pt idx="9">
                  <c:v>1.6042422951382583E-5</c:v>
                </c:pt>
                <c:pt idx="10">
                  <c:v>1.6042422951382583E-5</c:v>
                </c:pt>
                <c:pt idx="11">
                  <c:v>1.6042422951382583E-5</c:v>
                </c:pt>
                <c:pt idx="12">
                  <c:v>1.6042422951382583E-5</c:v>
                </c:pt>
                <c:pt idx="13">
                  <c:v>1.6042422951382583E-5</c:v>
                </c:pt>
                <c:pt idx="14">
                  <c:v>1.6042422951382583E-5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1-48A4-AC8B-42BD9A89AF69}"/>
            </c:ext>
          </c:extLst>
        </c:ser>
        <c:ser>
          <c:idx val="3"/>
          <c:order val="6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TotalRounds!$AD$228:$AD$242</c:f>
              <c:numCache>
                <c:formatCode>General</c:formatCode>
                <c:ptCount val="15"/>
                <c:pt idx="0">
                  <c:v>2.1586646128983209E-6</c:v>
                </c:pt>
                <c:pt idx="1">
                  <c:v>2.1586646128983209E-6</c:v>
                </c:pt>
                <c:pt idx="2">
                  <c:v>2.1586646128983209E-6</c:v>
                </c:pt>
                <c:pt idx="3">
                  <c:v>2.1586646128983209E-6</c:v>
                </c:pt>
                <c:pt idx="4">
                  <c:v>2.1586646128983209E-6</c:v>
                </c:pt>
                <c:pt idx="5">
                  <c:v>2.1586646128983209E-6</c:v>
                </c:pt>
                <c:pt idx="6">
                  <c:v>2.1586646128983209E-6</c:v>
                </c:pt>
                <c:pt idx="7">
                  <c:v>2.1586646128983209E-6</c:v>
                </c:pt>
                <c:pt idx="8">
                  <c:v>2.1586646128983209E-6</c:v>
                </c:pt>
                <c:pt idx="9">
                  <c:v>2.1586646128983209E-6</c:v>
                </c:pt>
                <c:pt idx="10">
                  <c:v>2.1586646128983209E-6</c:v>
                </c:pt>
                <c:pt idx="11">
                  <c:v>2.1586646128983209E-6</c:v>
                </c:pt>
                <c:pt idx="12">
                  <c:v>2.1586646128983209E-6</c:v>
                </c:pt>
                <c:pt idx="13">
                  <c:v>2.1586646128983209E-6</c:v>
                </c:pt>
                <c:pt idx="14">
                  <c:v>2.1586646128983209E-6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1-48A4-AC8B-42BD9A89AF69}"/>
            </c:ext>
          </c:extLst>
        </c:ser>
        <c:ser>
          <c:idx val="5"/>
          <c:order val="7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TotalRounds!$AF$228:$AF$242</c:f>
              <c:numCache>
                <c:formatCode>General</c:formatCode>
                <c:ptCount val="15"/>
                <c:pt idx="0">
                  <c:v>7.1857727226854915E-8</c:v>
                </c:pt>
                <c:pt idx="1">
                  <c:v>7.1857727226854915E-8</c:v>
                </c:pt>
                <c:pt idx="2">
                  <c:v>7.1857727226854915E-8</c:v>
                </c:pt>
                <c:pt idx="3">
                  <c:v>7.1857727226854915E-8</c:v>
                </c:pt>
                <c:pt idx="4">
                  <c:v>7.1857727226854915E-8</c:v>
                </c:pt>
                <c:pt idx="5">
                  <c:v>7.1857727226854915E-8</c:v>
                </c:pt>
                <c:pt idx="6">
                  <c:v>7.1857727226854915E-8</c:v>
                </c:pt>
                <c:pt idx="7">
                  <c:v>7.1857727226854915E-8</c:v>
                </c:pt>
                <c:pt idx="8">
                  <c:v>7.1857727226854915E-8</c:v>
                </c:pt>
                <c:pt idx="9">
                  <c:v>7.1857727226854915E-8</c:v>
                </c:pt>
                <c:pt idx="10">
                  <c:v>7.1857727226854915E-8</c:v>
                </c:pt>
                <c:pt idx="11">
                  <c:v>7.1857727226854915E-8</c:v>
                </c:pt>
                <c:pt idx="12">
                  <c:v>7.1857727226854915E-8</c:v>
                </c:pt>
                <c:pt idx="13">
                  <c:v>7.1857727226854915E-8</c:v>
                </c:pt>
                <c:pt idx="14">
                  <c:v>7.1857727226854915E-8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E1-48A4-AC8B-42BD9A89AF69}"/>
            </c:ext>
          </c:extLst>
        </c:ser>
        <c:ser>
          <c:idx val="7"/>
          <c:order val="8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TotalRounds!$AH$228:$AH$242</c:f>
              <c:numCache>
                <c:formatCode>General</c:formatCode>
                <c:ptCount val="15"/>
                <c:pt idx="0">
                  <c:v>1.063604215304628E-6</c:v>
                </c:pt>
                <c:pt idx="1">
                  <c:v>1.063604215304628E-6</c:v>
                </c:pt>
                <c:pt idx="2">
                  <c:v>1.063604215304628E-6</c:v>
                </c:pt>
                <c:pt idx="3">
                  <c:v>1.063604215304628E-6</c:v>
                </c:pt>
                <c:pt idx="4">
                  <c:v>1.063604215304628E-6</c:v>
                </c:pt>
                <c:pt idx="5">
                  <c:v>1.063604215304628E-6</c:v>
                </c:pt>
                <c:pt idx="6">
                  <c:v>1.063604215304628E-6</c:v>
                </c:pt>
                <c:pt idx="7">
                  <c:v>1.063604215304628E-6</c:v>
                </c:pt>
                <c:pt idx="8">
                  <c:v>1.063604215304628E-6</c:v>
                </c:pt>
                <c:pt idx="9">
                  <c:v>1.063604215304628E-6</c:v>
                </c:pt>
                <c:pt idx="10">
                  <c:v>1.063604215304628E-6</c:v>
                </c:pt>
                <c:pt idx="11">
                  <c:v>1.063604215304628E-6</c:v>
                </c:pt>
                <c:pt idx="12">
                  <c:v>1.063604215304628E-6</c:v>
                </c:pt>
                <c:pt idx="13">
                  <c:v>1.063604215304628E-6</c:v>
                </c:pt>
                <c:pt idx="14">
                  <c:v>1.063604215304628E-6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E1-48A4-AC8B-42BD9A89AF69}"/>
            </c:ext>
          </c:extLst>
        </c:ser>
        <c:ser>
          <c:idx val="9"/>
          <c:order val="9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TotalRounds!$AJ$228:$AJ$242</c:f>
              <c:numCache>
                <c:formatCode>General</c:formatCode>
                <c:ptCount val="15"/>
                <c:pt idx="0">
                  <c:v>1.1112264005953391E-7</c:v>
                </c:pt>
                <c:pt idx="1">
                  <c:v>1.1112264005953391E-7</c:v>
                </c:pt>
                <c:pt idx="2">
                  <c:v>1.1112264005953391E-7</c:v>
                </c:pt>
                <c:pt idx="3">
                  <c:v>1.1112264005953391E-7</c:v>
                </c:pt>
                <c:pt idx="4">
                  <c:v>1.1112264005953391E-7</c:v>
                </c:pt>
                <c:pt idx="5">
                  <c:v>1.1112264005953391E-7</c:v>
                </c:pt>
                <c:pt idx="6">
                  <c:v>1.1112264005953391E-7</c:v>
                </c:pt>
                <c:pt idx="7">
                  <c:v>1.1112264005953391E-7</c:v>
                </c:pt>
                <c:pt idx="8">
                  <c:v>1.1112264005953391E-7</c:v>
                </c:pt>
                <c:pt idx="9">
                  <c:v>1.1112264005953391E-7</c:v>
                </c:pt>
                <c:pt idx="10">
                  <c:v>1.1112264005953391E-7</c:v>
                </c:pt>
                <c:pt idx="11">
                  <c:v>1.1112264005953391E-7</c:v>
                </c:pt>
                <c:pt idx="12">
                  <c:v>1.1112264005953391E-7</c:v>
                </c:pt>
                <c:pt idx="13">
                  <c:v>1.1112264005953391E-7</c:v>
                </c:pt>
                <c:pt idx="14">
                  <c:v>1.1112264005953391E-7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D1E1-48A4-AC8B-42BD9A89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TotalRounds!$AB$169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TotalRounds!$AB$228</c:f>
              <c:numCache>
                <c:formatCode>General</c:formatCode>
                <c:ptCount val="1"/>
                <c:pt idx="0">
                  <c:v>1.6042422951382583E-5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D-4A31-A956-58C951F83495}"/>
            </c:ext>
          </c:extLst>
        </c:ser>
        <c:ser>
          <c:idx val="1"/>
          <c:order val="1"/>
          <c:tx>
            <c:strRef>
              <c:f>TotalRounds!$AD$169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TotalRounds!$AD$228</c:f>
              <c:numCache>
                <c:formatCode>General</c:formatCode>
                <c:ptCount val="1"/>
                <c:pt idx="0">
                  <c:v>2.1586646128983209E-6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D-4A31-A956-58C951F83495}"/>
            </c:ext>
          </c:extLst>
        </c:ser>
        <c:ser>
          <c:idx val="2"/>
          <c:order val="2"/>
          <c:tx>
            <c:strRef>
              <c:f>TotalRounds!$AF$169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TotalRounds!$AF$228</c:f>
              <c:numCache>
                <c:formatCode>General</c:formatCode>
                <c:ptCount val="1"/>
                <c:pt idx="0">
                  <c:v>7.1857727226854915E-8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D-4A31-A956-58C951F83495}"/>
            </c:ext>
          </c:extLst>
        </c:ser>
        <c:ser>
          <c:idx val="3"/>
          <c:order val="3"/>
          <c:tx>
            <c:strRef>
              <c:f>TotalRounds!$AH$169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TotalRounds!$AH$228</c:f>
              <c:numCache>
                <c:formatCode>General</c:formatCode>
                <c:ptCount val="1"/>
                <c:pt idx="0">
                  <c:v>1.063604215304628E-6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D-4A31-A956-58C951F83495}"/>
            </c:ext>
          </c:extLst>
        </c:ser>
        <c:ser>
          <c:idx val="4"/>
          <c:order val="4"/>
          <c:tx>
            <c:strRef>
              <c:f>TotalRounds!$AJ$169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TotalRounds!$AJ$228</c:f>
              <c:numCache>
                <c:formatCode>General</c:formatCode>
                <c:ptCount val="1"/>
                <c:pt idx="0">
                  <c:v>1.1112264005953391E-7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D-4A31-A956-58C951F83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sUAS-airtaixi </a:t>
            </a:r>
            <a:r>
              <a:rPr lang="en-US" b="1" u="sng"/>
              <a:t>collisions</a:t>
            </a:r>
            <a:r>
              <a:rPr lang="en-US" b="1" u="sng" baseline="0"/>
              <a:t> nb</a:t>
            </a:r>
            <a:r>
              <a:rPr lang="en-US" baseline="0">
                <a:solidFill>
                  <a:sysClr val="windowText" lastClr="000000"/>
                </a:solidFill>
              </a:rPr>
              <a:t>, </a:t>
            </a:r>
            <a:r>
              <a:rPr lang="en-US" baseline="0">
                <a:solidFill>
                  <a:srgbClr val="FF0000"/>
                </a:solidFill>
              </a:rPr>
              <a:t>t_choque&lt;10sec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TotalRounds!$G$171:$G$185</c:f>
              <c:numCache>
                <c:formatCode>General</c:formatCode>
                <c:ptCount val="15"/>
                <c:pt idx="0">
                  <c:v>29</c:v>
                </c:pt>
                <c:pt idx="1">
                  <c:v>66</c:v>
                </c:pt>
                <c:pt idx="2">
                  <c:v>16</c:v>
                </c:pt>
                <c:pt idx="3">
                  <c:v>33</c:v>
                </c:pt>
                <c:pt idx="4">
                  <c:v>22</c:v>
                </c:pt>
                <c:pt idx="5">
                  <c:v>13</c:v>
                </c:pt>
                <c:pt idx="6">
                  <c:v>22</c:v>
                </c:pt>
                <c:pt idx="7">
                  <c:v>63</c:v>
                </c:pt>
                <c:pt idx="8">
                  <c:v>72</c:v>
                </c:pt>
                <c:pt idx="9">
                  <c:v>67</c:v>
                </c:pt>
                <c:pt idx="10">
                  <c:v>10</c:v>
                </c:pt>
                <c:pt idx="11">
                  <c:v>7</c:v>
                </c:pt>
                <c:pt idx="12">
                  <c:v>11</c:v>
                </c:pt>
                <c:pt idx="13">
                  <c:v>17</c:v>
                </c:pt>
                <c:pt idx="1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C-440B-A887-53F566E736EA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TotalRounds!$J$171:$J$185</c:f>
              <c:numCache>
                <c:formatCode>General</c:formatCode>
                <c:ptCount val="15"/>
                <c:pt idx="0">
                  <c:v>2</c:v>
                </c:pt>
                <c:pt idx="1">
                  <c:v>14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19</c:v>
                </c:pt>
                <c:pt idx="8">
                  <c:v>6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C-440B-A887-53F566E736EA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TotalRounds!$M$171:$M$185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2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19C-440B-A887-53F566E736EA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TotalRounds!$P$171:$P$185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C-440B-A887-53F566E736EA}"/>
            </c:ext>
          </c:extLst>
        </c:ser>
        <c:ser>
          <c:idx val="8"/>
          <c:order val="4"/>
          <c:tx>
            <c:strRef>
              <c:f>TotalRounds!$S$169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TotalRounds!$S$171:$S$185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19C-440B-A887-53F566E7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TotalRounds!$AM$171:$AM$185</c:f>
              <c:numCache>
                <c:formatCode>General</c:formatCode>
                <c:ptCount val="15"/>
                <c:pt idx="0">
                  <c:v>32.333333333333336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C-440B-A887-53F566E736EA}"/>
            </c:ext>
          </c:extLst>
        </c:ser>
        <c:ser>
          <c:idx val="3"/>
          <c:order val="6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TotalRounds!$AN$171:$AN$185</c:f>
              <c:numCache>
                <c:formatCode>General</c:formatCode>
                <c:ptCount val="15"/>
                <c:pt idx="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C-440B-A887-53F566E736EA}"/>
            </c:ext>
          </c:extLst>
        </c:ser>
        <c:ser>
          <c:idx val="5"/>
          <c:order val="7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TotalRounds!$AO$171:$AO$185</c:f>
              <c:numCache>
                <c:formatCode>General</c:formatCode>
                <c:ptCount val="15"/>
                <c:pt idx="0">
                  <c:v>3.4666666666666668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C-440B-A887-53F566E736EA}"/>
            </c:ext>
          </c:extLst>
        </c:ser>
        <c:ser>
          <c:idx val="7"/>
          <c:order val="8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TotalRounds!$AP$171:$AP$185</c:f>
              <c:numCache>
                <c:formatCode>General</c:formatCode>
                <c:ptCount val="15"/>
                <c:pt idx="0">
                  <c:v>1.4666666666666666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C-440B-A887-53F566E736EA}"/>
            </c:ext>
          </c:extLst>
        </c:ser>
        <c:ser>
          <c:idx val="9"/>
          <c:order val="9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TotalRounds!$AQ$171:$AQ$185</c:f>
              <c:numCache>
                <c:formatCode>General</c:formatCode>
                <c:ptCount val="15"/>
                <c:pt idx="0">
                  <c:v>0.4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519C-440B-A887-53F566E7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ysClr val="windowText" lastClr="000000"/>
                </a:solidFill>
              </a:rPr>
              <a:t>for HPV, </a:t>
            </a:r>
            <a:r>
              <a:rPr lang="en-US" baseline="0">
                <a:solidFill>
                  <a:srgbClr val="FF0000"/>
                </a:solidFill>
              </a:rPr>
              <a:t>t_choque&lt;10sec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TotalRounds!$H$114:$H$128</c:f>
              <c:numCache>
                <c:formatCode>General</c:formatCode>
                <c:ptCount val="15"/>
                <c:pt idx="0">
                  <c:v>5.0826305638543301E-5</c:v>
                </c:pt>
                <c:pt idx="1">
                  <c:v>7.8724144038942232E-5</c:v>
                </c:pt>
                <c:pt idx="2">
                  <c:v>1.4457317066174333E-5</c:v>
                </c:pt>
                <c:pt idx="3">
                  <c:v>4.0809068115010799E-5</c:v>
                </c:pt>
                <c:pt idx="4">
                  <c:v>3.0893189437961815E-5</c:v>
                </c:pt>
                <c:pt idx="5">
                  <c:v>2.2279937416227089E-5</c:v>
                </c:pt>
                <c:pt idx="6">
                  <c:v>2.934766089243677E-5</c:v>
                </c:pt>
                <c:pt idx="7">
                  <c:v>8.1393466898311136E-5</c:v>
                </c:pt>
                <c:pt idx="8">
                  <c:v>1.020108364142896E-4</c:v>
                </c:pt>
                <c:pt idx="9">
                  <c:v>1.0762046137609249E-4</c:v>
                </c:pt>
                <c:pt idx="10">
                  <c:v>1.3468844878191111E-5</c:v>
                </c:pt>
                <c:pt idx="11">
                  <c:v>1.4073595244780577E-5</c:v>
                </c:pt>
                <c:pt idx="12">
                  <c:v>1.3191567949766491E-5</c:v>
                </c:pt>
                <c:pt idx="13">
                  <c:v>2.7125006527929E-5</c:v>
                </c:pt>
                <c:pt idx="14">
                  <c:v>6.3692054705684724E-5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9-46FE-80AC-AC1BE35DB3A5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TotalRounds!$K$114:$K$128</c:f>
              <c:numCache>
                <c:formatCode>General</c:formatCode>
                <c:ptCount val="15"/>
                <c:pt idx="0">
                  <c:v>2.7228378020648197E-6</c:v>
                </c:pt>
                <c:pt idx="1">
                  <c:v>1.2166458624200163E-5</c:v>
                </c:pt>
                <c:pt idx="2">
                  <c:v>2.7537746792713016E-6</c:v>
                </c:pt>
                <c:pt idx="3">
                  <c:v>1.7003778381254499E-6</c:v>
                </c:pt>
                <c:pt idx="4">
                  <c:v>9.5055967501420969E-6</c:v>
                </c:pt>
                <c:pt idx="5">
                  <c:v>3.4276826794195521E-6</c:v>
                </c:pt>
                <c:pt idx="6">
                  <c:v>1.3276322784673776E-5</c:v>
                </c:pt>
                <c:pt idx="7">
                  <c:v>2.2564525476759524E-5</c:v>
                </c:pt>
                <c:pt idx="8">
                  <c:v>8.948318983709614E-6</c:v>
                </c:pt>
                <c:pt idx="9">
                  <c:v>1.1192527983113617E-5</c:v>
                </c:pt>
                <c:pt idx="10">
                  <c:v>5.9861532791960492E-6</c:v>
                </c:pt>
                <c:pt idx="11">
                  <c:v>3.3114341752424888E-6</c:v>
                </c:pt>
                <c:pt idx="12">
                  <c:v>1.758875726635532E-6</c:v>
                </c:pt>
                <c:pt idx="13">
                  <c:v>3.7413802107488274E-6</c:v>
                </c:pt>
                <c:pt idx="14">
                  <c:v>3.4741120748555303E-6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9-46FE-80AC-AC1BE35DB3A5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TotalRounds!$N$114:$N$128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1.3597806697635477E-5</c:v>
                </c:pt>
                <c:pt idx="2">
                  <c:v>2.0653310094534761E-6</c:v>
                </c:pt>
                <c:pt idx="3">
                  <c:v>0</c:v>
                </c:pt>
                <c:pt idx="4">
                  <c:v>1.5842661250236829E-6</c:v>
                </c:pt>
                <c:pt idx="5">
                  <c:v>0</c:v>
                </c:pt>
                <c:pt idx="6">
                  <c:v>6.98753830772304E-7</c:v>
                </c:pt>
                <c:pt idx="7">
                  <c:v>1.0476386828495493E-5</c:v>
                </c:pt>
                <c:pt idx="8">
                  <c:v>1.7896637967419227E-6</c:v>
                </c:pt>
                <c:pt idx="9">
                  <c:v>1.0331564292104878E-5</c:v>
                </c:pt>
                <c:pt idx="10">
                  <c:v>3.7413457994975309E-6</c:v>
                </c:pt>
                <c:pt idx="11">
                  <c:v>7.4507268942955993E-6</c:v>
                </c:pt>
                <c:pt idx="12">
                  <c:v>8.7943786331776602E-7</c:v>
                </c:pt>
                <c:pt idx="13">
                  <c:v>3.7413802107488274E-6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609-46FE-80AC-AC1BE35DB3A5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TotalRounds!$Q$114:$Q$128</c:f>
              <c:numCache>
                <c:formatCode>General</c:formatCode>
                <c:ptCount val="15"/>
                <c:pt idx="0">
                  <c:v>2.7228378020648197E-6</c:v>
                </c:pt>
                <c:pt idx="1">
                  <c:v>7.1567403671765666E-6</c:v>
                </c:pt>
                <c:pt idx="2">
                  <c:v>1.3768873396356508E-6</c:v>
                </c:pt>
                <c:pt idx="3">
                  <c:v>8.5018891906272497E-7</c:v>
                </c:pt>
                <c:pt idx="4">
                  <c:v>0</c:v>
                </c:pt>
                <c:pt idx="5">
                  <c:v>3.4276826794195521E-6</c:v>
                </c:pt>
                <c:pt idx="6">
                  <c:v>1.397507661544608E-6</c:v>
                </c:pt>
                <c:pt idx="7">
                  <c:v>8.0587590988426867E-7</c:v>
                </c:pt>
                <c:pt idx="8">
                  <c:v>1.7896637967419227E-6</c:v>
                </c:pt>
                <c:pt idx="9">
                  <c:v>5.1657821460524389E-6</c:v>
                </c:pt>
                <c:pt idx="10">
                  <c:v>0</c:v>
                </c:pt>
                <c:pt idx="11">
                  <c:v>8.2785854381062219E-7</c:v>
                </c:pt>
                <c:pt idx="12">
                  <c:v>1.758875726635532E-6</c:v>
                </c:pt>
                <c:pt idx="13">
                  <c:v>9.3534505268720685E-7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9-46FE-80AC-AC1BE35DB3A5}"/>
            </c:ext>
          </c:extLst>
        </c:ser>
        <c:ser>
          <c:idx val="8"/>
          <c:order val="4"/>
          <c:tx>
            <c:strRef>
              <c:f>TotalRounds!$S$169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TotalRounds!$T$114:$T$128</c:f>
              <c:numCache>
                <c:formatCode>General</c:formatCode>
                <c:ptCount val="15"/>
                <c:pt idx="0">
                  <c:v>0</c:v>
                </c:pt>
                <c:pt idx="1">
                  <c:v>2.8626961468706265E-6</c:v>
                </c:pt>
                <c:pt idx="2">
                  <c:v>0</c:v>
                </c:pt>
                <c:pt idx="3">
                  <c:v>0</c:v>
                </c:pt>
                <c:pt idx="4">
                  <c:v>1.5842661250236829E-6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0</c:v>
                </c:pt>
                <c:pt idx="9">
                  <c:v>8.6096369100873979E-7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1.1580373582851767E-6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609-46FE-80AC-AC1BE35D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TotalRounds!$AB$114:$AB$128</c:f>
              <c:numCache>
                <c:formatCode>General</c:formatCode>
                <c:ptCount val="15"/>
                <c:pt idx="0">
                  <c:v>4.5994230440022777E-5</c:v>
                </c:pt>
                <c:pt idx="1">
                  <c:v>4.5994230440022777E-5</c:v>
                </c:pt>
                <c:pt idx="2">
                  <c:v>4.5994230440022777E-5</c:v>
                </c:pt>
                <c:pt idx="3">
                  <c:v>4.5994230440022777E-5</c:v>
                </c:pt>
                <c:pt idx="4">
                  <c:v>4.5994230440022777E-5</c:v>
                </c:pt>
                <c:pt idx="5">
                  <c:v>4.5994230440022777E-5</c:v>
                </c:pt>
                <c:pt idx="6">
                  <c:v>4.5994230440022777E-5</c:v>
                </c:pt>
                <c:pt idx="7">
                  <c:v>4.5994230440022777E-5</c:v>
                </c:pt>
                <c:pt idx="8">
                  <c:v>4.5994230440022777E-5</c:v>
                </c:pt>
                <c:pt idx="9">
                  <c:v>4.5994230440022777E-5</c:v>
                </c:pt>
                <c:pt idx="10">
                  <c:v>4.5994230440022777E-5</c:v>
                </c:pt>
                <c:pt idx="11">
                  <c:v>4.5994230440022777E-5</c:v>
                </c:pt>
                <c:pt idx="12">
                  <c:v>4.5994230440022777E-5</c:v>
                </c:pt>
                <c:pt idx="13">
                  <c:v>4.5994230440022777E-5</c:v>
                </c:pt>
                <c:pt idx="14">
                  <c:v>4.5994230440022777E-5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9-46FE-80AC-AC1BE35DB3A5}"/>
            </c:ext>
          </c:extLst>
        </c:ser>
        <c:ser>
          <c:idx val="3"/>
          <c:order val="6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TotalRounds!$AD$114:$AD$128</c:f>
              <c:numCache>
                <c:formatCode>General</c:formatCode>
                <c:ptCount val="15"/>
                <c:pt idx="0">
                  <c:v>7.1020252712105561E-6</c:v>
                </c:pt>
                <c:pt idx="1">
                  <c:v>7.1020252712105561E-6</c:v>
                </c:pt>
                <c:pt idx="2">
                  <c:v>7.1020252712105561E-6</c:v>
                </c:pt>
                <c:pt idx="3">
                  <c:v>7.1020252712105561E-6</c:v>
                </c:pt>
                <c:pt idx="4">
                  <c:v>7.1020252712105561E-6</c:v>
                </c:pt>
                <c:pt idx="5">
                  <c:v>7.1020252712105561E-6</c:v>
                </c:pt>
                <c:pt idx="6">
                  <c:v>7.1020252712105561E-6</c:v>
                </c:pt>
                <c:pt idx="7">
                  <c:v>7.1020252712105561E-6</c:v>
                </c:pt>
                <c:pt idx="8">
                  <c:v>7.1020252712105561E-6</c:v>
                </c:pt>
                <c:pt idx="9">
                  <c:v>7.1020252712105561E-6</c:v>
                </c:pt>
                <c:pt idx="10">
                  <c:v>7.1020252712105561E-6</c:v>
                </c:pt>
                <c:pt idx="11">
                  <c:v>7.1020252712105561E-6</c:v>
                </c:pt>
                <c:pt idx="12">
                  <c:v>7.1020252712105561E-6</c:v>
                </c:pt>
                <c:pt idx="13">
                  <c:v>7.1020252712105561E-6</c:v>
                </c:pt>
                <c:pt idx="14">
                  <c:v>7.1020252712105561E-6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09-46FE-80AC-AC1BE35DB3A5}"/>
            </c:ext>
          </c:extLst>
        </c:ser>
        <c:ser>
          <c:idx val="5"/>
          <c:order val="7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TotalRounds!$AF$114:$AF$128</c:f>
              <c:numCache>
                <c:formatCode>General</c:formatCode>
                <c:ptCount val="15"/>
                <c:pt idx="0">
                  <c:v>4.7481984097597066E-6</c:v>
                </c:pt>
                <c:pt idx="1">
                  <c:v>4.7481984097597066E-6</c:v>
                </c:pt>
                <c:pt idx="2">
                  <c:v>4.7481984097597066E-6</c:v>
                </c:pt>
                <c:pt idx="3">
                  <c:v>4.7481984097597066E-6</c:v>
                </c:pt>
                <c:pt idx="4">
                  <c:v>4.7481984097597066E-6</c:v>
                </c:pt>
                <c:pt idx="5">
                  <c:v>4.7481984097597066E-6</c:v>
                </c:pt>
                <c:pt idx="6">
                  <c:v>4.7481984097597066E-6</c:v>
                </c:pt>
                <c:pt idx="7">
                  <c:v>4.7481984097597066E-6</c:v>
                </c:pt>
                <c:pt idx="8">
                  <c:v>4.7481984097597066E-6</c:v>
                </c:pt>
                <c:pt idx="9">
                  <c:v>4.7481984097597066E-6</c:v>
                </c:pt>
                <c:pt idx="10">
                  <c:v>4.7481984097597066E-6</c:v>
                </c:pt>
                <c:pt idx="11">
                  <c:v>4.7481984097597066E-6</c:v>
                </c:pt>
                <c:pt idx="12">
                  <c:v>4.7481984097597066E-6</c:v>
                </c:pt>
                <c:pt idx="13">
                  <c:v>4.7481984097597066E-6</c:v>
                </c:pt>
                <c:pt idx="14">
                  <c:v>4.7481984097597066E-6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09-46FE-80AC-AC1BE35DB3A5}"/>
            </c:ext>
          </c:extLst>
        </c:ser>
        <c:ser>
          <c:idx val="7"/>
          <c:order val="8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TotalRounds!$AH$114:$AH$128</c:f>
              <c:numCache>
                <c:formatCode>General</c:formatCode>
                <c:ptCount val="15"/>
                <c:pt idx="0">
                  <c:v>1.8810163963143943E-6</c:v>
                </c:pt>
                <c:pt idx="1">
                  <c:v>1.8810163963143943E-6</c:v>
                </c:pt>
                <c:pt idx="2">
                  <c:v>1.8810163963143943E-6</c:v>
                </c:pt>
                <c:pt idx="3">
                  <c:v>1.8810163963143943E-6</c:v>
                </c:pt>
                <c:pt idx="4">
                  <c:v>1.8810163963143943E-6</c:v>
                </c:pt>
                <c:pt idx="5">
                  <c:v>1.8810163963143943E-6</c:v>
                </c:pt>
                <c:pt idx="6">
                  <c:v>1.8810163963143943E-6</c:v>
                </c:pt>
                <c:pt idx="7">
                  <c:v>1.8810163963143943E-6</c:v>
                </c:pt>
                <c:pt idx="8">
                  <c:v>1.8810163963143943E-6</c:v>
                </c:pt>
                <c:pt idx="9">
                  <c:v>1.8810163963143943E-6</c:v>
                </c:pt>
                <c:pt idx="10">
                  <c:v>1.8810163963143943E-6</c:v>
                </c:pt>
                <c:pt idx="11">
                  <c:v>1.8810163963143943E-6</c:v>
                </c:pt>
                <c:pt idx="12">
                  <c:v>1.8810163963143943E-6</c:v>
                </c:pt>
                <c:pt idx="13">
                  <c:v>1.8810163963143943E-6</c:v>
                </c:pt>
                <c:pt idx="14">
                  <c:v>1.8810163963143943E-6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09-46FE-80AC-AC1BE35DB3A5}"/>
            </c:ext>
          </c:extLst>
        </c:ser>
        <c:ser>
          <c:idx val="9"/>
          <c:order val="9"/>
          <c:tx>
            <c:strRef>
              <c:f>TotalRounds!$AB$168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TotalRounds!$AJ$114:$AJ$128</c:f>
              <c:numCache>
                <c:formatCode>General</c:formatCode>
                <c:ptCount val="15"/>
                <c:pt idx="0">
                  <c:v>6.9968952470730455E-7</c:v>
                </c:pt>
                <c:pt idx="1">
                  <c:v>6.9968952470730455E-7</c:v>
                </c:pt>
                <c:pt idx="2">
                  <c:v>6.9968952470730455E-7</c:v>
                </c:pt>
                <c:pt idx="3">
                  <c:v>6.9968952470730455E-7</c:v>
                </c:pt>
                <c:pt idx="4">
                  <c:v>6.9968952470730455E-7</c:v>
                </c:pt>
                <c:pt idx="5">
                  <c:v>6.9968952470730455E-7</c:v>
                </c:pt>
                <c:pt idx="6">
                  <c:v>6.9968952470730455E-7</c:v>
                </c:pt>
                <c:pt idx="7">
                  <c:v>6.9968952470730455E-7</c:v>
                </c:pt>
                <c:pt idx="8">
                  <c:v>6.9968952470730455E-7</c:v>
                </c:pt>
                <c:pt idx="9">
                  <c:v>6.9968952470730455E-7</c:v>
                </c:pt>
                <c:pt idx="10">
                  <c:v>6.9968952470730455E-7</c:v>
                </c:pt>
                <c:pt idx="11">
                  <c:v>6.9968952470730455E-7</c:v>
                </c:pt>
                <c:pt idx="12">
                  <c:v>6.9968952470730455E-7</c:v>
                </c:pt>
                <c:pt idx="13">
                  <c:v>6.9968952470730455E-7</c:v>
                </c:pt>
                <c:pt idx="14">
                  <c:v>6.9968952470730455E-7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2609-46FE-80AC-AC1BE35D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TotalRounds!$AB$169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TotalRounds!$AB$114</c:f>
              <c:numCache>
                <c:formatCode>General</c:formatCode>
                <c:ptCount val="1"/>
                <c:pt idx="0">
                  <c:v>4.5994230440022777E-5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4D7-8137-E0BAE04AF691}"/>
            </c:ext>
          </c:extLst>
        </c:ser>
        <c:ser>
          <c:idx val="1"/>
          <c:order val="1"/>
          <c:tx>
            <c:strRef>
              <c:f>TotalRounds!$AD$169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TotalRounds!$AD$114</c:f>
              <c:numCache>
                <c:formatCode>General</c:formatCode>
                <c:ptCount val="1"/>
                <c:pt idx="0">
                  <c:v>7.1020252712105561E-6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7-44D7-8137-E0BAE04AF691}"/>
            </c:ext>
          </c:extLst>
        </c:ser>
        <c:ser>
          <c:idx val="2"/>
          <c:order val="2"/>
          <c:tx>
            <c:strRef>
              <c:f>TotalRounds!$AF$169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TotalRounds!$AF$114</c:f>
              <c:numCache>
                <c:formatCode>General</c:formatCode>
                <c:ptCount val="1"/>
                <c:pt idx="0">
                  <c:v>4.7481984097597066E-6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7-44D7-8137-E0BAE04AF691}"/>
            </c:ext>
          </c:extLst>
        </c:ser>
        <c:ser>
          <c:idx val="3"/>
          <c:order val="3"/>
          <c:tx>
            <c:strRef>
              <c:f>TotalRounds!$AH$169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TotalRounds!$AH$114</c:f>
              <c:numCache>
                <c:formatCode>General</c:formatCode>
                <c:ptCount val="1"/>
                <c:pt idx="0">
                  <c:v>1.8810163963143943E-6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7-44D7-8137-E0BAE04AF691}"/>
            </c:ext>
          </c:extLst>
        </c:ser>
        <c:ser>
          <c:idx val="4"/>
          <c:order val="4"/>
          <c:tx>
            <c:strRef>
              <c:f>TotalRounds!$AJ$169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TotalRounds!$AJ$114</c:f>
              <c:numCache>
                <c:formatCode>General</c:formatCode>
                <c:ptCount val="1"/>
                <c:pt idx="0">
                  <c:v>6.9968952470730455E-7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7-44D7-8137-E0BAE04A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Round1!$H$100:$H$114</c:f>
              <c:numCache>
                <c:formatCode>General</c:formatCode>
                <c:ptCount val="15"/>
                <c:pt idx="0">
                  <c:v>1.8152252013765466E-5</c:v>
                </c:pt>
                <c:pt idx="1">
                  <c:v>3.9362072019471116E-5</c:v>
                </c:pt>
                <c:pt idx="2">
                  <c:v>6.8844366981782543E-6</c:v>
                </c:pt>
                <c:pt idx="3">
                  <c:v>2.5505667571881753E-5</c:v>
                </c:pt>
                <c:pt idx="4">
                  <c:v>1.5842661250236826E-5</c:v>
                </c:pt>
                <c:pt idx="5">
                  <c:v>1.7138413397097764E-5</c:v>
                </c:pt>
                <c:pt idx="6">
                  <c:v>1.0481307461584562E-5</c:v>
                </c:pt>
                <c:pt idx="7">
                  <c:v>4.8352554593056118E-5</c:v>
                </c:pt>
                <c:pt idx="8">
                  <c:v>7.6060711361531706E-5</c:v>
                </c:pt>
                <c:pt idx="9">
                  <c:v>4.304818455043699E-5</c:v>
                </c:pt>
                <c:pt idx="10">
                  <c:v>7.4826915989950619E-6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1.4030175790308104E-5</c:v>
                </c:pt>
                <c:pt idx="14">
                  <c:v>4.6321494331407066E-5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D-4DF4-95A2-5768A55FC159}"/>
            </c:ext>
          </c:extLst>
        </c:ser>
        <c:ser>
          <c:idx val="1"/>
          <c:order val="1"/>
          <c:tx>
            <c:strRef>
              <c:f>Round1!$J$5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Round1!$K$100:$K$114</c:f>
              <c:numCache>
                <c:formatCode>General</c:formatCode>
                <c:ptCount val="15"/>
                <c:pt idx="0">
                  <c:v>0</c:v>
                </c:pt>
                <c:pt idx="1">
                  <c:v>1.073511055076485E-5</c:v>
                </c:pt>
                <c:pt idx="2">
                  <c:v>0</c:v>
                </c:pt>
                <c:pt idx="3">
                  <c:v>4.2509445953136261E-6</c:v>
                </c:pt>
                <c:pt idx="4">
                  <c:v>3.9606653125592065E-6</c:v>
                </c:pt>
                <c:pt idx="5">
                  <c:v>0</c:v>
                </c:pt>
                <c:pt idx="6">
                  <c:v>3.4937691538615207E-6</c:v>
                </c:pt>
                <c:pt idx="7">
                  <c:v>3.2235036395370745E-5</c:v>
                </c:pt>
                <c:pt idx="8">
                  <c:v>1.3422478475564419E-5</c:v>
                </c:pt>
                <c:pt idx="9">
                  <c:v>0</c:v>
                </c:pt>
                <c:pt idx="10">
                  <c:v>3.7413457994975309E-6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9.3534505268720702E-6</c:v>
                </c:pt>
                <c:pt idx="14">
                  <c:v>5.7901867914258832E-6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D-4DF4-95A2-5768A55FC159}"/>
            </c:ext>
          </c:extLst>
        </c:ser>
        <c:ser>
          <c:idx val="4"/>
          <c:order val="2"/>
          <c:tx>
            <c:strRef>
              <c:f>Round1!$M$5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Round1!$N$100:$N$114</c:f>
              <c:numCache>
                <c:formatCode>General</c:formatCode>
                <c:ptCount val="15"/>
                <c:pt idx="0">
                  <c:v>0</c:v>
                </c:pt>
                <c:pt idx="1">
                  <c:v>1.073511055076485E-5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1.2088138648264029E-5</c:v>
                </c:pt>
                <c:pt idx="8">
                  <c:v>0</c:v>
                </c:pt>
                <c:pt idx="9">
                  <c:v>1.7219273820174795E-5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77D-4DF4-95A2-5768A55FC159}"/>
            </c:ext>
          </c:extLst>
        </c:ser>
        <c:ser>
          <c:idx val="6"/>
          <c:order val="3"/>
          <c:tx>
            <c:strRef>
              <c:f>Round1!$P$5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Round1!$Q$100:$Q$114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D-4DF4-95A2-5768A55FC159}"/>
            </c:ext>
          </c:extLst>
        </c:ser>
        <c:ser>
          <c:idx val="8"/>
          <c:order val="4"/>
          <c:tx>
            <c:strRef>
              <c:f>Round1!$S$98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Round1!$T$100:$T$114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50C-4143-A8C0-72121095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Round1!$AB$97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Round1!$AB$100:$AB$114</c:f>
              <c:numCache>
                <c:formatCode>General</c:formatCode>
                <c:ptCount val="15"/>
                <c:pt idx="0">
                  <c:v>2.4853461023800259E-5</c:v>
                </c:pt>
                <c:pt idx="1">
                  <c:v>2.4853461023800259E-5</c:v>
                </c:pt>
                <c:pt idx="2">
                  <c:v>2.4853461023800259E-5</c:v>
                </c:pt>
                <c:pt idx="3">
                  <c:v>2.4853461023800259E-5</c:v>
                </c:pt>
                <c:pt idx="4">
                  <c:v>2.4853461023800259E-5</c:v>
                </c:pt>
                <c:pt idx="5">
                  <c:v>2.4853461023800259E-5</c:v>
                </c:pt>
                <c:pt idx="6">
                  <c:v>2.4853461023800259E-5</c:v>
                </c:pt>
                <c:pt idx="7">
                  <c:v>2.4853461023800259E-5</c:v>
                </c:pt>
                <c:pt idx="8">
                  <c:v>2.4853461023800259E-5</c:v>
                </c:pt>
                <c:pt idx="9">
                  <c:v>2.4853461023800259E-5</c:v>
                </c:pt>
                <c:pt idx="10">
                  <c:v>2.4853461023800259E-5</c:v>
                </c:pt>
                <c:pt idx="11">
                  <c:v>2.4853461023800259E-5</c:v>
                </c:pt>
                <c:pt idx="12">
                  <c:v>2.4853461023800259E-5</c:v>
                </c:pt>
                <c:pt idx="13">
                  <c:v>2.4853461023800259E-5</c:v>
                </c:pt>
                <c:pt idx="14">
                  <c:v>2.4853461023800259E-5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D-4DF4-95A2-5768A55FC159}"/>
            </c:ext>
          </c:extLst>
        </c:ser>
        <c:ser>
          <c:idx val="3"/>
          <c:order val="6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Round1!$AD$100:$AD$114</c:f>
              <c:numCache>
                <c:formatCode>General</c:formatCode>
                <c:ptCount val="15"/>
                <c:pt idx="0">
                  <c:v>6.0748186880188641E-6</c:v>
                </c:pt>
                <c:pt idx="1">
                  <c:v>6.0748186880188641E-6</c:v>
                </c:pt>
                <c:pt idx="2">
                  <c:v>6.0748186880188641E-6</c:v>
                </c:pt>
                <c:pt idx="3">
                  <c:v>6.0748186880188641E-6</c:v>
                </c:pt>
                <c:pt idx="4">
                  <c:v>6.0748186880188641E-6</c:v>
                </c:pt>
                <c:pt idx="5">
                  <c:v>6.0748186880188641E-6</c:v>
                </c:pt>
                <c:pt idx="6">
                  <c:v>6.0748186880188641E-6</c:v>
                </c:pt>
                <c:pt idx="7">
                  <c:v>6.0748186880188641E-6</c:v>
                </c:pt>
                <c:pt idx="8">
                  <c:v>6.0748186880188641E-6</c:v>
                </c:pt>
                <c:pt idx="9">
                  <c:v>6.0748186880188641E-6</c:v>
                </c:pt>
                <c:pt idx="10">
                  <c:v>6.0748186880188641E-6</c:v>
                </c:pt>
                <c:pt idx="11">
                  <c:v>6.0748186880188641E-6</c:v>
                </c:pt>
                <c:pt idx="12">
                  <c:v>6.0748186880188641E-6</c:v>
                </c:pt>
                <c:pt idx="13">
                  <c:v>6.0748186880188641E-6</c:v>
                </c:pt>
                <c:pt idx="14">
                  <c:v>6.0748186880188641E-6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D-4DF4-95A2-5768A55FC159}"/>
            </c:ext>
          </c:extLst>
        </c:ser>
        <c:ser>
          <c:idx val="5"/>
          <c:order val="7"/>
          <c:tx>
            <c:strRef>
              <c:f>Round1!$AB$4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Round1!$AF$100:$AF$114</c:f>
              <c:numCache>
                <c:formatCode>General</c:formatCode>
                <c:ptCount val="15"/>
                <c:pt idx="0">
                  <c:v>2.9454543825504523E-6</c:v>
                </c:pt>
                <c:pt idx="1">
                  <c:v>2.9454543825504523E-6</c:v>
                </c:pt>
                <c:pt idx="2">
                  <c:v>2.9454543825504523E-6</c:v>
                </c:pt>
                <c:pt idx="3">
                  <c:v>2.9454543825504523E-6</c:v>
                </c:pt>
                <c:pt idx="4">
                  <c:v>2.9454543825504523E-6</c:v>
                </c:pt>
                <c:pt idx="5">
                  <c:v>2.9454543825504523E-6</c:v>
                </c:pt>
                <c:pt idx="6">
                  <c:v>2.9454543825504523E-6</c:v>
                </c:pt>
                <c:pt idx="7">
                  <c:v>2.9454543825504523E-6</c:v>
                </c:pt>
                <c:pt idx="8">
                  <c:v>2.9454543825504523E-6</c:v>
                </c:pt>
                <c:pt idx="9">
                  <c:v>2.9454543825504523E-6</c:v>
                </c:pt>
                <c:pt idx="10">
                  <c:v>2.9454543825504523E-6</c:v>
                </c:pt>
                <c:pt idx="11">
                  <c:v>2.9454543825504523E-6</c:v>
                </c:pt>
                <c:pt idx="12">
                  <c:v>2.9454543825504523E-6</c:v>
                </c:pt>
                <c:pt idx="13">
                  <c:v>2.9454543825504523E-6</c:v>
                </c:pt>
                <c:pt idx="14">
                  <c:v>2.9454543825504523E-6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77D-4DF4-95A2-5768A55FC159}"/>
            </c:ext>
          </c:extLst>
        </c:ser>
        <c:ser>
          <c:idx val="7"/>
          <c:order val="8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Round1!$AH$100:$AH$114</c:f>
              <c:numCache>
                <c:formatCode>General</c:formatCode>
                <c:ptCount val="15"/>
                <c:pt idx="0">
                  <c:v>8.373275934712013E-7</c:v>
                </c:pt>
                <c:pt idx="1">
                  <c:v>8.373275934712013E-7</c:v>
                </c:pt>
                <c:pt idx="2">
                  <c:v>8.373275934712013E-7</c:v>
                </c:pt>
                <c:pt idx="3">
                  <c:v>8.373275934712013E-7</c:v>
                </c:pt>
                <c:pt idx="4">
                  <c:v>8.373275934712013E-7</c:v>
                </c:pt>
                <c:pt idx="5">
                  <c:v>8.373275934712013E-7</c:v>
                </c:pt>
                <c:pt idx="6">
                  <c:v>8.373275934712013E-7</c:v>
                </c:pt>
                <c:pt idx="7">
                  <c:v>8.373275934712013E-7</c:v>
                </c:pt>
                <c:pt idx="8">
                  <c:v>8.373275934712013E-7</c:v>
                </c:pt>
                <c:pt idx="9">
                  <c:v>8.373275934712013E-7</c:v>
                </c:pt>
                <c:pt idx="10">
                  <c:v>8.373275934712013E-7</c:v>
                </c:pt>
                <c:pt idx="11">
                  <c:v>8.373275934712013E-7</c:v>
                </c:pt>
                <c:pt idx="12">
                  <c:v>8.373275934712013E-7</c:v>
                </c:pt>
                <c:pt idx="13">
                  <c:v>8.373275934712013E-7</c:v>
                </c:pt>
                <c:pt idx="14">
                  <c:v>8.373275934712013E-7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7D-4DF4-95A2-5768A55FC159}"/>
            </c:ext>
          </c:extLst>
        </c:ser>
        <c:ser>
          <c:idx val="9"/>
          <c:order val="9"/>
          <c:tx>
            <c:strRef>
              <c:f>Round1!$AB$97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Round1!$AJ$100:$AJ$114</c:f>
              <c:numCache>
                <c:formatCode>General</c:formatCode>
                <c:ptCount val="15"/>
                <c:pt idx="0">
                  <c:v>2.6862530329475619E-7</c:v>
                </c:pt>
                <c:pt idx="1">
                  <c:v>2.6862530329475619E-7</c:v>
                </c:pt>
                <c:pt idx="2">
                  <c:v>2.6862530329475619E-7</c:v>
                </c:pt>
                <c:pt idx="3">
                  <c:v>2.6862530329475619E-7</c:v>
                </c:pt>
                <c:pt idx="4">
                  <c:v>2.6862530329475619E-7</c:v>
                </c:pt>
                <c:pt idx="5">
                  <c:v>2.6862530329475619E-7</c:v>
                </c:pt>
                <c:pt idx="6">
                  <c:v>2.6862530329475619E-7</c:v>
                </c:pt>
                <c:pt idx="7">
                  <c:v>2.6862530329475619E-7</c:v>
                </c:pt>
                <c:pt idx="8">
                  <c:v>2.6862530329475619E-7</c:v>
                </c:pt>
                <c:pt idx="9">
                  <c:v>2.6862530329475619E-7</c:v>
                </c:pt>
                <c:pt idx="10">
                  <c:v>2.6862530329475619E-7</c:v>
                </c:pt>
                <c:pt idx="11">
                  <c:v>2.6862530329475619E-7</c:v>
                </c:pt>
                <c:pt idx="12">
                  <c:v>2.6862530329475619E-7</c:v>
                </c:pt>
                <c:pt idx="13">
                  <c:v>2.6862530329475619E-7</c:v>
                </c:pt>
                <c:pt idx="14">
                  <c:v>2.6862530329475619E-7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50C-4143-A8C0-72121095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</a:t>
            </a:r>
            <a:r>
              <a:rPr lang="en-US" b="1" u="sng"/>
              <a:t>collisions'</a:t>
            </a:r>
            <a:r>
              <a:rPr lang="en-US" b="1" u="sng" baseline="0"/>
              <a:t> number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TotalRounds!$B$78</c:f>
              <c:strCache>
                <c:ptCount val="1"/>
                <c:pt idx="0">
                  <c:v>t_choque&lt;5s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TotalRounds!$C$78:$G$78</c:f>
              <c:numCache>
                <c:formatCode>General</c:formatCode>
                <c:ptCount val="5"/>
                <c:pt idx="0">
                  <c:v>287</c:v>
                </c:pt>
                <c:pt idx="1">
                  <c:v>40</c:v>
                </c:pt>
                <c:pt idx="2">
                  <c:v>33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D-4EA1-98AE-1C14D0660D66}"/>
            </c:ext>
          </c:extLst>
        </c:ser>
        <c:ser>
          <c:idx val="1"/>
          <c:order val="1"/>
          <c:tx>
            <c:strRef>
              <c:f>TotalRounds!$B$80</c:f>
              <c:strCache>
                <c:ptCount val="1"/>
                <c:pt idx="0">
                  <c:v>5&lt;t_choque&lt;10s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TotalRounds!$C$80:$G$80</c:f>
              <c:numCache>
                <c:formatCode>General</c:formatCode>
                <c:ptCount val="5"/>
                <c:pt idx="0">
                  <c:v>198</c:v>
                </c:pt>
                <c:pt idx="1">
                  <c:v>41</c:v>
                </c:pt>
                <c:pt idx="2">
                  <c:v>19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D-4EA1-98AE-1C14D0660D66}"/>
            </c:ext>
          </c:extLst>
        </c:ser>
        <c:ser>
          <c:idx val="2"/>
          <c:order val="2"/>
          <c:tx>
            <c:strRef>
              <c:f>TotalRounds!$B$81</c:f>
              <c:strCache>
                <c:ptCount val="1"/>
                <c:pt idx="0">
                  <c:v>10&lt;t_choque&lt;20s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TotalRounds!$C$81:$G$81</c:f>
              <c:numCache>
                <c:formatCode>General</c:formatCode>
                <c:ptCount val="5"/>
                <c:pt idx="0">
                  <c:v>331</c:v>
                </c:pt>
                <c:pt idx="1">
                  <c:v>52</c:v>
                </c:pt>
                <c:pt idx="2">
                  <c:v>34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D-4EA1-98AE-1C14D0660D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</a:t>
            </a:r>
            <a:r>
              <a:rPr lang="en-US" b="1" u="sng"/>
              <a:t>collisions'</a:t>
            </a:r>
            <a:r>
              <a:rPr lang="en-US" b="1" u="sng" baseline="0"/>
              <a:t> number RATIO COMPARED TO "WITHOUT LAYERS"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TotalRounds!$B$78</c:f>
              <c:strCache>
                <c:ptCount val="1"/>
                <c:pt idx="0">
                  <c:v>t_choque&lt;5s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TotalRounds!$H$78:$K$78</c:f>
              <c:numCache>
                <c:formatCode>General</c:formatCode>
                <c:ptCount val="4"/>
                <c:pt idx="0">
                  <c:v>0.13937282229965156</c:v>
                </c:pt>
                <c:pt idx="1">
                  <c:v>0.11498257839721254</c:v>
                </c:pt>
                <c:pt idx="2">
                  <c:v>6.968641114982578E-2</c:v>
                </c:pt>
                <c:pt idx="3">
                  <c:v>6.9686411149825784E-3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2-45D1-8126-43A5B2A3F9E6}"/>
            </c:ext>
          </c:extLst>
        </c:ser>
        <c:ser>
          <c:idx val="1"/>
          <c:order val="1"/>
          <c:tx>
            <c:strRef>
              <c:f>TotalRounds!$B$80</c:f>
              <c:strCache>
                <c:ptCount val="1"/>
                <c:pt idx="0">
                  <c:v>5&lt;t_choque&lt;10s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TotalRounds!$H$80:$K$80</c:f>
              <c:numCache>
                <c:formatCode>General</c:formatCode>
                <c:ptCount val="4"/>
                <c:pt idx="0">
                  <c:v>0.20707070707070707</c:v>
                </c:pt>
                <c:pt idx="1">
                  <c:v>9.5959595959595953E-2</c:v>
                </c:pt>
                <c:pt idx="2">
                  <c:v>1.0101010101010102E-2</c:v>
                </c:pt>
                <c:pt idx="3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2-45D1-8126-43A5B2A3F9E6}"/>
            </c:ext>
          </c:extLst>
        </c:ser>
        <c:ser>
          <c:idx val="2"/>
          <c:order val="2"/>
          <c:tx>
            <c:strRef>
              <c:f>TotalRounds!$B$81</c:f>
              <c:strCache>
                <c:ptCount val="1"/>
                <c:pt idx="0">
                  <c:v>10&lt;t_choque&lt;20s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TotalRounds!$H$81:$K$81</c:f>
              <c:numCache>
                <c:formatCode>General</c:formatCode>
                <c:ptCount val="4"/>
                <c:pt idx="0">
                  <c:v>0.15709969788519637</c:v>
                </c:pt>
                <c:pt idx="1">
                  <c:v>0.1027190332326284</c:v>
                </c:pt>
                <c:pt idx="2">
                  <c:v>3.9274924471299093E-2</c:v>
                </c:pt>
                <c:pt idx="3">
                  <c:v>2.1148036253776436E-2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2-45D1-8126-43A5B2A3F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hour, </a:t>
            </a:r>
            <a:r>
              <a:rPr lang="en-US" baseline="0">
                <a:solidFill>
                  <a:srgbClr val="FF0000"/>
                </a:solidFill>
              </a:rPr>
              <a:t>for HPV </a:t>
            </a:r>
            <a:r>
              <a:rPr lang="en-US" baseline="0"/>
              <a:t>(TOTAL)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TotalRounds!$H$22</c:f>
              <c:numCache>
                <c:formatCode>General</c:formatCode>
                <c:ptCount val="1"/>
                <c:pt idx="0">
                  <c:v>7.1624304587597403E-5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9-4498-A0A3-CAFDB90786AB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TotalRounds!$K$22</c:f>
              <c:numCache>
                <c:formatCode>General</c:formatCode>
                <c:ptCount val="1"/>
                <c:pt idx="0">
                  <c:v>1.2250073665983532E-5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9-4498-A0A3-CAFDB90786AB}"/>
            </c:ext>
          </c:extLst>
        </c:ser>
        <c:ser>
          <c:idx val="2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TotalRounds!$N$22</c:f>
              <c:numCache>
                <c:formatCode>General</c:formatCode>
                <c:ptCount val="1"/>
                <c:pt idx="0">
                  <c:v>7.5045496332151369E-6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9-4498-A0A3-CAFDB90786AB}"/>
            </c:ext>
          </c:extLst>
        </c:ser>
        <c:ser>
          <c:idx val="3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TotalRounds!$Q$22</c:f>
              <c:numCache>
                <c:formatCode>General</c:formatCode>
                <c:ptCount val="1"/>
                <c:pt idx="0">
                  <c:v>3.8074553286165033E-6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9-4498-A0A3-CAFDB90786AB}"/>
            </c:ext>
          </c:extLst>
        </c:ser>
        <c:ser>
          <c:idx val="4"/>
          <c:order val="4"/>
          <c:tx>
            <c:strRef>
              <c:f>TotalRounds!$S$5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TotalRounds!$T$22</c:f>
              <c:numCache>
                <c:formatCode>General</c:formatCode>
                <c:ptCount val="1"/>
                <c:pt idx="0">
                  <c:v>1.1036102401786966E-6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229-4498-A0A3-CAFDB90786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  <c:extLst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SPV-HPV collision probability per flight hour (AVERAGE - 1.5 FTE)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Round1!$AB$6:$AC$6</c15:sqref>
                  </c15:fullRef>
                </c:ext>
              </c:extLst>
              <c:f>Round1!$AB$6</c:f>
              <c:strCache>
                <c:ptCount val="1"/>
                <c:pt idx="0">
                  <c:v>air taxi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TotalRounds!$AB$7:$AC$7</c15:sqref>
                  </c15:fullRef>
                </c:ext>
              </c:extLst>
              <c:f>TotalRounds!$AB$7</c:f>
              <c:numCache>
                <c:formatCode>General</c:formatCode>
                <c:ptCount val="1"/>
                <c:pt idx="0">
                  <c:v>7.2653188518679058E-5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CB7-B9BB-0FB61144BC66}"/>
            </c:ext>
          </c:extLst>
        </c:ser>
        <c:ser>
          <c:idx val="1"/>
          <c:order val="1"/>
          <c:tx>
            <c:strRef>
              <c:f>TotalRounds!$AD$5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Round1!$AB$6:$AC$6</c15:sqref>
                  </c15:fullRef>
                </c:ext>
              </c:extLst>
              <c:f>Round1!$AB$6</c:f>
              <c:strCache>
                <c:ptCount val="1"/>
                <c:pt idx="0">
                  <c:v>air taxi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TotalRounds!$AD$7:$AE$7</c15:sqref>
                  </c15:fullRef>
                </c:ext>
              </c:extLst>
              <c:f>TotalRounds!$AD$7</c:f>
              <c:numCache>
                <c:formatCode>General</c:formatCode>
                <c:ptCount val="1"/>
                <c:pt idx="0">
                  <c:v>1.184618597722376E-5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E-4CB7-B9BB-0FB61144BC66}"/>
            </c:ext>
          </c:extLst>
        </c:ser>
        <c:ser>
          <c:idx val="2"/>
          <c:order val="2"/>
          <c:tx>
            <c:strRef>
              <c:f>TotalRounds!$AF$5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Round1!$AB$6:$AC$6</c15:sqref>
                  </c15:fullRef>
                </c:ext>
              </c:extLst>
              <c:f>Round1!$AB$6</c:f>
              <c:strCache>
                <c:ptCount val="1"/>
                <c:pt idx="0">
                  <c:v>air taxi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TotalRounds!$AF$7:$AG$7</c15:sqref>
                  </c15:fullRef>
                </c:ext>
              </c:extLst>
              <c:f>TotalRounds!$AF$7</c:f>
              <c:numCache>
                <c:formatCode>General</c:formatCode>
                <c:ptCount val="1"/>
                <c:pt idx="0">
                  <c:v>7.4758608971413535E-6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E-4CB7-B9BB-0FB61144BC66}"/>
            </c:ext>
          </c:extLst>
        </c:ser>
        <c:ser>
          <c:idx val="3"/>
          <c:order val="3"/>
          <c:tx>
            <c:strRef>
              <c:f>TotalRounds!$AH$5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air taxi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TotalRounds!$AH$7:$AI$7</c15:sqref>
                  </c15:fullRef>
                </c:ext>
              </c:extLst>
              <c:f>TotalRounds!$AH$7</c:f>
              <c:numCache>
                <c:formatCode>General</c:formatCode>
                <c:ptCount val="1"/>
                <c:pt idx="0">
                  <c:v>3.6748970313939911E-6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E-4CB7-B9BB-0FB61144BC66}"/>
            </c:ext>
          </c:extLst>
        </c:ser>
        <c:ser>
          <c:idx val="4"/>
          <c:order val="4"/>
          <c:tx>
            <c:strRef>
              <c:f>TotalRounds!$AJ$5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air taxi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TotalRounds!$AJ$7:$AK$7</c15:sqref>
                  </c15:fullRef>
                </c:ext>
              </c:extLst>
              <c:f>TotalRounds!$AJ$7</c:f>
              <c:numCache>
                <c:formatCode>General</c:formatCode>
                <c:ptCount val="1"/>
                <c:pt idx="0">
                  <c:v>1.1174603622881878E-6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15E-4CB7-B9BB-0FB61144B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  <c:extLst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</a:t>
            </a:r>
            <a:r>
              <a:rPr lang="en-US"/>
              <a:t>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Round1!$H$153:$H$167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1.7891850917941416E-5</c:v>
                </c:pt>
                <c:pt idx="2">
                  <c:v>6.8844366981782543E-6</c:v>
                </c:pt>
                <c:pt idx="3">
                  <c:v>1.7003778381254505E-5</c:v>
                </c:pt>
                <c:pt idx="4">
                  <c:v>1.1881995937677619E-5</c:v>
                </c:pt>
                <c:pt idx="5">
                  <c:v>1.7138413397097764E-5</c:v>
                </c:pt>
                <c:pt idx="6">
                  <c:v>1.0481307461584562E-5</c:v>
                </c:pt>
                <c:pt idx="7">
                  <c:v>3.2235036395370745E-5</c:v>
                </c:pt>
                <c:pt idx="8">
                  <c:v>4.0267435426693256E-5</c:v>
                </c:pt>
                <c:pt idx="9">
                  <c:v>1.2914455365131097E-5</c:v>
                </c:pt>
                <c:pt idx="10">
                  <c:v>7.4826915989950619E-6</c:v>
                </c:pt>
                <c:pt idx="11">
                  <c:v>0</c:v>
                </c:pt>
                <c:pt idx="12">
                  <c:v>0</c:v>
                </c:pt>
                <c:pt idx="13">
                  <c:v>9.3534505268720702E-6</c:v>
                </c:pt>
                <c:pt idx="14">
                  <c:v>1.1580373582851766E-5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D-4BB7-BDB7-1A5ED97FBE3B}"/>
            </c:ext>
          </c:extLst>
        </c:ser>
        <c:ser>
          <c:idx val="1"/>
          <c:order val="1"/>
          <c:tx>
            <c:strRef>
              <c:f>Round1!$J$5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Round1!$K$153:$K$167</c:f>
              <c:numCache>
                <c:formatCode>General</c:formatCode>
                <c:ptCount val="15"/>
                <c:pt idx="0">
                  <c:v>0</c:v>
                </c:pt>
                <c:pt idx="1">
                  <c:v>7.1567403671765666E-6</c:v>
                </c:pt>
                <c:pt idx="2">
                  <c:v>0</c:v>
                </c:pt>
                <c:pt idx="3">
                  <c:v>4.2509445953136261E-6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1.2088138648264029E-5</c:v>
                </c:pt>
                <c:pt idx="8">
                  <c:v>8.9483189837096123E-6</c:v>
                </c:pt>
                <c:pt idx="9">
                  <c:v>0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D-4BB7-BDB7-1A5ED97FBE3B}"/>
            </c:ext>
          </c:extLst>
        </c:ser>
        <c:ser>
          <c:idx val="4"/>
          <c:order val="2"/>
          <c:tx>
            <c:strRef>
              <c:f>Round1!$M$5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Round1!$N$153:$N$167</c:f>
              <c:numCache>
                <c:formatCode>General</c:formatCode>
                <c:ptCount val="15"/>
                <c:pt idx="0">
                  <c:v>0</c:v>
                </c:pt>
                <c:pt idx="1">
                  <c:v>7.1567403671765666E-6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0</c:v>
                </c:pt>
                <c:pt idx="9">
                  <c:v>1.2914455365131097E-5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98D-4BB7-BDB7-1A5ED97FBE3B}"/>
            </c:ext>
          </c:extLst>
        </c:ser>
        <c:ser>
          <c:idx val="6"/>
          <c:order val="3"/>
          <c:tx>
            <c:strRef>
              <c:f>Round1!$P$5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Round1!$Q$153:$Q$167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D-4BB7-BDB7-1A5ED97FBE3B}"/>
            </c:ext>
          </c:extLst>
        </c:ser>
        <c:ser>
          <c:idx val="8"/>
          <c:order val="4"/>
          <c:tx>
            <c:strRef>
              <c:f>Round1!$S$98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Round1!$T$153:$T$167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98D-4BB7-BDB7-1A5ED97F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Round1!$AB$97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Round1!$AB$153:$AB$167</c:f>
              <c:numCache>
                <c:formatCode>General</c:formatCode>
                <c:ptCount val="15"/>
                <c:pt idx="0">
                  <c:v>1.3612756779768723E-5</c:v>
                </c:pt>
                <c:pt idx="1">
                  <c:v>1.3612756779768723E-5</c:v>
                </c:pt>
                <c:pt idx="2">
                  <c:v>1.3612756779768723E-5</c:v>
                </c:pt>
                <c:pt idx="3">
                  <c:v>1.3612756779768723E-5</c:v>
                </c:pt>
                <c:pt idx="4">
                  <c:v>1.3612756779768723E-5</c:v>
                </c:pt>
                <c:pt idx="5">
                  <c:v>1.3612756779768723E-5</c:v>
                </c:pt>
                <c:pt idx="6">
                  <c:v>1.3612756779768723E-5</c:v>
                </c:pt>
                <c:pt idx="7">
                  <c:v>1.3612756779768723E-5</c:v>
                </c:pt>
                <c:pt idx="8">
                  <c:v>1.3612756779768723E-5</c:v>
                </c:pt>
                <c:pt idx="9">
                  <c:v>1.3612756779768723E-5</c:v>
                </c:pt>
                <c:pt idx="10">
                  <c:v>1.3612756779768723E-5</c:v>
                </c:pt>
                <c:pt idx="11">
                  <c:v>1.3612756779768723E-5</c:v>
                </c:pt>
                <c:pt idx="12">
                  <c:v>1.3612756779768723E-5</c:v>
                </c:pt>
                <c:pt idx="13">
                  <c:v>1.3612756779768723E-5</c:v>
                </c:pt>
                <c:pt idx="14">
                  <c:v>1.3612756779768723E-5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8D-4BB7-BDB7-1A5ED97FBE3B}"/>
            </c:ext>
          </c:extLst>
        </c:ser>
        <c:ser>
          <c:idx val="3"/>
          <c:order val="6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Round1!$AD$153:$AD$168</c:f>
              <c:numCache>
                <c:formatCode>General</c:formatCode>
                <c:ptCount val="16"/>
                <c:pt idx="0">
                  <c:v>2.7506773717968653E-6</c:v>
                </c:pt>
                <c:pt idx="1">
                  <c:v>2.7506773717968653E-6</c:v>
                </c:pt>
                <c:pt idx="2">
                  <c:v>2.7506773717968653E-6</c:v>
                </c:pt>
                <c:pt idx="3">
                  <c:v>2.7506773717968653E-6</c:v>
                </c:pt>
                <c:pt idx="4">
                  <c:v>2.7506773717968653E-6</c:v>
                </c:pt>
                <c:pt idx="5">
                  <c:v>2.7506773717968653E-6</c:v>
                </c:pt>
                <c:pt idx="6">
                  <c:v>2.7506773717968653E-6</c:v>
                </c:pt>
                <c:pt idx="7">
                  <c:v>2.7506773717968653E-6</c:v>
                </c:pt>
                <c:pt idx="8">
                  <c:v>2.7506773717968653E-6</c:v>
                </c:pt>
                <c:pt idx="9">
                  <c:v>2.7506773717968653E-6</c:v>
                </c:pt>
                <c:pt idx="10">
                  <c:v>2.7506773717968653E-6</c:v>
                </c:pt>
                <c:pt idx="11">
                  <c:v>2.7506773717968653E-6</c:v>
                </c:pt>
                <c:pt idx="12">
                  <c:v>2.7506773717968653E-6</c:v>
                </c:pt>
                <c:pt idx="13">
                  <c:v>2.7506773717968653E-6</c:v>
                </c:pt>
                <c:pt idx="14">
                  <c:v>2.7506773717968653E-6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8D-4BB7-BDB7-1A5ED97FBE3B}"/>
            </c:ext>
          </c:extLst>
        </c:ser>
        <c:ser>
          <c:idx val="5"/>
          <c:order val="7"/>
          <c:tx>
            <c:strRef>
              <c:f>Round1!$AB$4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Round1!$AF$153:$AF$167</c:f>
              <c:numCache>
                <c:formatCode>General</c:formatCode>
                <c:ptCount val="15"/>
                <c:pt idx="0">
                  <c:v>1.606705018781934E-6</c:v>
                </c:pt>
                <c:pt idx="1">
                  <c:v>1.606705018781934E-6</c:v>
                </c:pt>
                <c:pt idx="2">
                  <c:v>1.606705018781934E-6</c:v>
                </c:pt>
                <c:pt idx="3">
                  <c:v>1.606705018781934E-6</c:v>
                </c:pt>
                <c:pt idx="4">
                  <c:v>1.606705018781934E-6</c:v>
                </c:pt>
                <c:pt idx="5">
                  <c:v>1.606705018781934E-6</c:v>
                </c:pt>
                <c:pt idx="6">
                  <c:v>1.606705018781934E-6</c:v>
                </c:pt>
                <c:pt idx="7">
                  <c:v>1.606705018781934E-6</c:v>
                </c:pt>
                <c:pt idx="8">
                  <c:v>1.606705018781934E-6</c:v>
                </c:pt>
                <c:pt idx="9">
                  <c:v>1.606705018781934E-6</c:v>
                </c:pt>
                <c:pt idx="10">
                  <c:v>1.606705018781934E-6</c:v>
                </c:pt>
                <c:pt idx="11">
                  <c:v>1.606705018781934E-6</c:v>
                </c:pt>
                <c:pt idx="12">
                  <c:v>1.606705018781934E-6</c:v>
                </c:pt>
                <c:pt idx="13">
                  <c:v>1.606705018781934E-6</c:v>
                </c:pt>
                <c:pt idx="14">
                  <c:v>1.606705018781934E-6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98D-4BB7-BDB7-1A5ED97FBE3B}"/>
            </c:ext>
          </c:extLst>
        </c:ser>
        <c:ser>
          <c:idx val="7"/>
          <c:order val="8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Round1!$AH$153:$AH$167</c:f>
              <c:numCache>
                <c:formatCode>General</c:formatCode>
                <c:ptCount val="15"/>
                <c:pt idx="0">
                  <c:v>8.373275934712013E-7</c:v>
                </c:pt>
                <c:pt idx="1">
                  <c:v>8.373275934712013E-7</c:v>
                </c:pt>
                <c:pt idx="2">
                  <c:v>8.373275934712013E-7</c:v>
                </c:pt>
                <c:pt idx="3">
                  <c:v>8.373275934712013E-7</c:v>
                </c:pt>
                <c:pt idx="4">
                  <c:v>8.373275934712013E-7</c:v>
                </c:pt>
                <c:pt idx="5">
                  <c:v>8.373275934712013E-7</c:v>
                </c:pt>
                <c:pt idx="6">
                  <c:v>8.373275934712013E-7</c:v>
                </c:pt>
                <c:pt idx="7">
                  <c:v>8.373275934712013E-7</c:v>
                </c:pt>
                <c:pt idx="8">
                  <c:v>8.373275934712013E-7</c:v>
                </c:pt>
                <c:pt idx="9">
                  <c:v>8.373275934712013E-7</c:v>
                </c:pt>
                <c:pt idx="10">
                  <c:v>8.373275934712013E-7</c:v>
                </c:pt>
                <c:pt idx="11">
                  <c:v>8.373275934712013E-7</c:v>
                </c:pt>
                <c:pt idx="12">
                  <c:v>8.373275934712013E-7</c:v>
                </c:pt>
                <c:pt idx="13">
                  <c:v>8.373275934712013E-7</c:v>
                </c:pt>
                <c:pt idx="14">
                  <c:v>8.373275934712013E-7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8D-4BB7-BDB7-1A5ED97FBE3B}"/>
            </c:ext>
          </c:extLst>
        </c:ser>
        <c:ser>
          <c:idx val="9"/>
          <c:order val="9"/>
          <c:tx>
            <c:strRef>
              <c:f>Round1!$AB$97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Round1!$AJ$153:$AJ$167</c:f>
              <c:numCache>
                <c:formatCode>General</c:formatCode>
                <c:ptCount val="15"/>
                <c:pt idx="0">
                  <c:v>2.6862530329475619E-7</c:v>
                </c:pt>
                <c:pt idx="1">
                  <c:v>2.6862530329475619E-7</c:v>
                </c:pt>
                <c:pt idx="2">
                  <c:v>2.6862530329475619E-7</c:v>
                </c:pt>
                <c:pt idx="3">
                  <c:v>2.6862530329475619E-7</c:v>
                </c:pt>
                <c:pt idx="4">
                  <c:v>2.6862530329475619E-7</c:v>
                </c:pt>
                <c:pt idx="5">
                  <c:v>2.6862530329475619E-7</c:v>
                </c:pt>
                <c:pt idx="6">
                  <c:v>2.6862530329475619E-7</c:v>
                </c:pt>
                <c:pt idx="7">
                  <c:v>2.6862530329475619E-7</c:v>
                </c:pt>
                <c:pt idx="8">
                  <c:v>2.6862530329475619E-7</c:v>
                </c:pt>
                <c:pt idx="9">
                  <c:v>2.6862530329475619E-7</c:v>
                </c:pt>
                <c:pt idx="10">
                  <c:v>2.6862530329475619E-7</c:v>
                </c:pt>
                <c:pt idx="11">
                  <c:v>2.6862530329475619E-7</c:v>
                </c:pt>
                <c:pt idx="12">
                  <c:v>2.6862530329475619E-7</c:v>
                </c:pt>
                <c:pt idx="13">
                  <c:v>2.6862530329475619E-7</c:v>
                </c:pt>
                <c:pt idx="14">
                  <c:v>2.6862530329475619E-7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198D-4BB7-BDB7-1A5ED97F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Round2!$H$7:$H$21</c:f>
              <c:numCache>
                <c:formatCode>General</c:formatCode>
                <c:ptCount val="15"/>
                <c:pt idx="0">
                  <c:v>8.1685134061944585E-5</c:v>
                </c:pt>
                <c:pt idx="1">
                  <c:v>1.6460502844506102E-4</c:v>
                </c:pt>
                <c:pt idx="2">
                  <c:v>2.0653310094534764E-5</c:v>
                </c:pt>
                <c:pt idx="3">
                  <c:v>7.2266058120331643E-5</c:v>
                </c:pt>
                <c:pt idx="4">
                  <c:v>5.5449314375828894E-5</c:v>
                </c:pt>
                <c:pt idx="5">
                  <c:v>2.1423016746372204E-5</c:v>
                </c:pt>
                <c:pt idx="6">
                  <c:v>4.8912768154061289E-5</c:v>
                </c:pt>
                <c:pt idx="7">
                  <c:v>1.2088138648264031E-4</c:v>
                </c:pt>
                <c:pt idx="8">
                  <c:v>1.2080230628007976E-4</c:v>
                </c:pt>
                <c:pt idx="9">
                  <c:v>2.1093610429714126E-4</c:v>
                </c:pt>
                <c:pt idx="10">
                  <c:v>4.8637495393467901E-5</c:v>
                </c:pt>
                <c:pt idx="11">
                  <c:v>3.3114341752424884E-5</c:v>
                </c:pt>
                <c:pt idx="12">
                  <c:v>4.3971893165888305E-5</c:v>
                </c:pt>
                <c:pt idx="13">
                  <c:v>5.6120703161232418E-5</c:v>
                </c:pt>
                <c:pt idx="14">
                  <c:v>8.6852801871388261E-5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2F2-B5C8-7AD30974ACDD}"/>
            </c:ext>
          </c:extLst>
        </c:ser>
        <c:ser>
          <c:idx val="1"/>
          <c:order val="1"/>
          <c:tx>
            <c:strRef>
              <c:f>Round2!$J$5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Round2!$K$7:$K$21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1.073511055076485E-5</c:v>
                </c:pt>
                <c:pt idx="2">
                  <c:v>0</c:v>
                </c:pt>
                <c:pt idx="3">
                  <c:v>0</c:v>
                </c:pt>
                <c:pt idx="4">
                  <c:v>3.1685322500473652E-5</c:v>
                </c:pt>
                <c:pt idx="5">
                  <c:v>1.2853810047823322E-5</c:v>
                </c:pt>
                <c:pt idx="6">
                  <c:v>1.7468845769307602E-5</c:v>
                </c:pt>
                <c:pt idx="7">
                  <c:v>3.6264415944792088E-5</c:v>
                </c:pt>
                <c:pt idx="8">
                  <c:v>1.7896637967419225E-5</c:v>
                </c:pt>
                <c:pt idx="9">
                  <c:v>2.1524092275218495E-5</c:v>
                </c:pt>
                <c:pt idx="10">
                  <c:v>1.1224037398492592E-5</c:v>
                </c:pt>
                <c:pt idx="11">
                  <c:v>8.278585438106221E-6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2F2-B5C8-7AD30974ACDD}"/>
            </c:ext>
          </c:extLst>
        </c:ser>
        <c:ser>
          <c:idx val="4"/>
          <c:order val="2"/>
          <c:tx>
            <c:strRef>
              <c:f>Round2!$M$5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Round2!$N$7:$N$21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1.073511055076485E-5</c:v>
                </c:pt>
                <c:pt idx="2">
                  <c:v>3.4422183490891272E-6</c:v>
                </c:pt>
                <c:pt idx="3">
                  <c:v>0</c:v>
                </c:pt>
                <c:pt idx="4">
                  <c:v>3.9606653125592065E-6</c:v>
                </c:pt>
                <c:pt idx="5">
                  <c:v>0</c:v>
                </c:pt>
                <c:pt idx="6">
                  <c:v>0</c:v>
                </c:pt>
                <c:pt idx="7">
                  <c:v>2.0146897747106716E-5</c:v>
                </c:pt>
                <c:pt idx="8">
                  <c:v>4.4741594918548062E-6</c:v>
                </c:pt>
                <c:pt idx="9">
                  <c:v>2.5828910730262195E-5</c:v>
                </c:pt>
                <c:pt idx="10">
                  <c:v>7.4826915989950619E-6</c:v>
                </c:pt>
                <c:pt idx="11">
                  <c:v>1.6557170876212442E-5</c:v>
                </c:pt>
                <c:pt idx="12">
                  <c:v>4.39718931658883E-6</c:v>
                </c:pt>
                <c:pt idx="13">
                  <c:v>4.6767252634360351E-6</c:v>
                </c:pt>
                <c:pt idx="14">
                  <c:v>2.3160747165703533E-5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4E0-42F2-B5C8-7AD30974ACDD}"/>
            </c:ext>
          </c:extLst>
        </c:ser>
        <c:ser>
          <c:idx val="6"/>
          <c:order val="3"/>
          <c:tx>
            <c:strRef>
              <c:f>Round2!$P$5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Round2!$Q$7:$Q$21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1.073511055076485E-5</c:v>
                </c:pt>
                <c:pt idx="2">
                  <c:v>3.4422183490891272E-6</c:v>
                </c:pt>
                <c:pt idx="3">
                  <c:v>4.2509445953136261E-6</c:v>
                </c:pt>
                <c:pt idx="4">
                  <c:v>0</c:v>
                </c:pt>
                <c:pt idx="5">
                  <c:v>1.7138413397097764E-5</c:v>
                </c:pt>
                <c:pt idx="6">
                  <c:v>1.3975076615446083E-5</c:v>
                </c:pt>
                <c:pt idx="7">
                  <c:v>4.0293795494213431E-6</c:v>
                </c:pt>
                <c:pt idx="8">
                  <c:v>8.9483189837096123E-6</c:v>
                </c:pt>
                <c:pt idx="9">
                  <c:v>8.6096369100873977E-6</c:v>
                </c:pt>
                <c:pt idx="10">
                  <c:v>0</c:v>
                </c:pt>
                <c:pt idx="11">
                  <c:v>0</c:v>
                </c:pt>
                <c:pt idx="12">
                  <c:v>8.79437863317766E-6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3-41DB-8398-5AC40227AEE7}"/>
            </c:ext>
          </c:extLst>
        </c:ser>
        <c:ser>
          <c:idx val="8"/>
          <c:order val="4"/>
          <c:tx>
            <c:strRef>
              <c:f>Round2!$S$5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Round2!$T$7:$T$21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053-4C03-A2DD-AA2C23D8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Round2!$AB$7:$AB$21</c:f>
              <c:numCache>
                <c:formatCode>General</c:formatCode>
                <c:ptCount val="15"/>
                <c:pt idx="0">
                  <c:v>7.9087444160159834E-5</c:v>
                </c:pt>
                <c:pt idx="1">
                  <c:v>7.9087444160159834E-5</c:v>
                </c:pt>
                <c:pt idx="2">
                  <c:v>7.9087444160159834E-5</c:v>
                </c:pt>
                <c:pt idx="3">
                  <c:v>7.9087444160159834E-5</c:v>
                </c:pt>
                <c:pt idx="4">
                  <c:v>7.9087444160159834E-5</c:v>
                </c:pt>
                <c:pt idx="5">
                  <c:v>7.9087444160159834E-5</c:v>
                </c:pt>
                <c:pt idx="6">
                  <c:v>7.9087444160159834E-5</c:v>
                </c:pt>
                <c:pt idx="7">
                  <c:v>7.9087444160159834E-5</c:v>
                </c:pt>
                <c:pt idx="8">
                  <c:v>7.9087444160159834E-5</c:v>
                </c:pt>
                <c:pt idx="9">
                  <c:v>7.9087444160159834E-5</c:v>
                </c:pt>
                <c:pt idx="10">
                  <c:v>7.9087444160159834E-5</c:v>
                </c:pt>
                <c:pt idx="11">
                  <c:v>7.9087444160159834E-5</c:v>
                </c:pt>
                <c:pt idx="12">
                  <c:v>7.9087444160159834E-5</c:v>
                </c:pt>
                <c:pt idx="13">
                  <c:v>7.9087444160159834E-5</c:v>
                </c:pt>
                <c:pt idx="14">
                  <c:v>7.9087444160159834E-5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0-42F2-B5C8-7AD30974ACDD}"/>
            </c:ext>
          </c:extLst>
        </c:ser>
        <c:ser>
          <c:idx val="3"/>
          <c:order val="6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Round2!$AD$7:$AD$21</c:f>
              <c:numCache>
                <c:formatCode>General</c:formatCode>
                <c:ptCount val="15"/>
                <c:pt idx="0">
                  <c:v>1.2186478046047111E-5</c:v>
                </c:pt>
                <c:pt idx="1">
                  <c:v>1.2186478046047111E-5</c:v>
                </c:pt>
                <c:pt idx="2">
                  <c:v>1.2186478046047111E-5</c:v>
                </c:pt>
                <c:pt idx="3">
                  <c:v>1.2186478046047111E-5</c:v>
                </c:pt>
                <c:pt idx="4">
                  <c:v>1.2186478046047111E-5</c:v>
                </c:pt>
                <c:pt idx="5">
                  <c:v>1.2186478046047111E-5</c:v>
                </c:pt>
                <c:pt idx="6">
                  <c:v>1.2186478046047111E-5</c:v>
                </c:pt>
                <c:pt idx="7">
                  <c:v>1.2186478046047111E-5</c:v>
                </c:pt>
                <c:pt idx="8">
                  <c:v>1.2186478046047111E-5</c:v>
                </c:pt>
                <c:pt idx="9">
                  <c:v>1.2186478046047111E-5</c:v>
                </c:pt>
                <c:pt idx="10">
                  <c:v>1.2186478046047111E-5</c:v>
                </c:pt>
                <c:pt idx="11">
                  <c:v>1.2186478046047111E-5</c:v>
                </c:pt>
                <c:pt idx="12">
                  <c:v>1.2186478046047111E-5</c:v>
                </c:pt>
                <c:pt idx="13">
                  <c:v>1.2186478046047111E-5</c:v>
                </c:pt>
                <c:pt idx="14">
                  <c:v>1.2186478046047111E-5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0-42F2-B5C8-7AD30974ACDD}"/>
            </c:ext>
          </c:extLst>
        </c:ser>
        <c:ser>
          <c:idx val="5"/>
          <c:order val="7"/>
          <c:tx>
            <c:strRef>
              <c:f>Round2!$AB$4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Round2!$AF$7:$AF$21</c:f>
              <c:numCache>
                <c:formatCode>General</c:formatCode>
                <c:ptCount val="15"/>
                <c:pt idx="0">
                  <c:v>8.9292408272970358E-6</c:v>
                </c:pt>
                <c:pt idx="1">
                  <c:v>8.9292408272970358E-6</c:v>
                </c:pt>
                <c:pt idx="2">
                  <c:v>8.9292408272970358E-6</c:v>
                </c:pt>
                <c:pt idx="3">
                  <c:v>8.9292408272970358E-6</c:v>
                </c:pt>
                <c:pt idx="4">
                  <c:v>8.9292408272970358E-6</c:v>
                </c:pt>
                <c:pt idx="5">
                  <c:v>8.9292408272970358E-6</c:v>
                </c:pt>
                <c:pt idx="6">
                  <c:v>8.9292408272970358E-6</c:v>
                </c:pt>
                <c:pt idx="7">
                  <c:v>8.9292408272970358E-6</c:v>
                </c:pt>
                <c:pt idx="8">
                  <c:v>8.9292408272970358E-6</c:v>
                </c:pt>
                <c:pt idx="9">
                  <c:v>8.9292408272970358E-6</c:v>
                </c:pt>
                <c:pt idx="10">
                  <c:v>8.9292408272970358E-6</c:v>
                </c:pt>
                <c:pt idx="11">
                  <c:v>8.9292408272970358E-6</c:v>
                </c:pt>
                <c:pt idx="12">
                  <c:v>8.9292408272970358E-6</c:v>
                </c:pt>
                <c:pt idx="13">
                  <c:v>8.9292408272970358E-6</c:v>
                </c:pt>
                <c:pt idx="14">
                  <c:v>8.9292408272970358E-6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4E0-42F2-B5C8-7AD30974ACDD}"/>
            </c:ext>
          </c:extLst>
        </c:ser>
        <c:ser>
          <c:idx val="7"/>
          <c:order val="8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Round2!$AH$7:$AH$21</c:f>
              <c:numCache>
                <c:formatCode>General</c:formatCode>
                <c:ptCount val="15"/>
                <c:pt idx="0">
                  <c:v>5.9333069060660134E-6</c:v>
                </c:pt>
                <c:pt idx="1">
                  <c:v>5.9333069060660134E-6</c:v>
                </c:pt>
                <c:pt idx="2">
                  <c:v>5.9333069060660134E-6</c:v>
                </c:pt>
                <c:pt idx="3">
                  <c:v>5.9333069060660134E-6</c:v>
                </c:pt>
                <c:pt idx="4">
                  <c:v>5.9333069060660134E-6</c:v>
                </c:pt>
                <c:pt idx="5">
                  <c:v>5.9333069060660134E-6</c:v>
                </c:pt>
                <c:pt idx="6">
                  <c:v>5.9333069060660134E-6</c:v>
                </c:pt>
                <c:pt idx="7">
                  <c:v>5.9333069060660134E-6</c:v>
                </c:pt>
                <c:pt idx="8">
                  <c:v>5.9333069060660134E-6</c:v>
                </c:pt>
                <c:pt idx="9">
                  <c:v>5.9333069060660134E-6</c:v>
                </c:pt>
                <c:pt idx="10">
                  <c:v>5.9333069060660134E-6</c:v>
                </c:pt>
                <c:pt idx="11">
                  <c:v>5.9333069060660134E-6</c:v>
                </c:pt>
                <c:pt idx="12">
                  <c:v>5.9333069060660134E-6</c:v>
                </c:pt>
                <c:pt idx="13">
                  <c:v>5.9333069060660134E-6</c:v>
                </c:pt>
                <c:pt idx="14">
                  <c:v>5.9333069060660134E-6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1DB-8398-5AC40227AEE7}"/>
            </c:ext>
          </c:extLst>
        </c:ser>
        <c:ser>
          <c:idx val="9"/>
          <c:order val="9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Round2!$AJ$7:$AJ$21</c:f>
              <c:numCache>
                <c:formatCode>General</c:formatCode>
                <c:ptCount val="15"/>
                <c:pt idx="0">
                  <c:v>8.8861481917155818E-7</c:v>
                </c:pt>
                <c:pt idx="1">
                  <c:v>8.8861481917155818E-7</c:v>
                </c:pt>
                <c:pt idx="2">
                  <c:v>8.8861481917155818E-7</c:v>
                </c:pt>
                <c:pt idx="3">
                  <c:v>8.8861481917155818E-7</c:v>
                </c:pt>
                <c:pt idx="4">
                  <c:v>8.8861481917155818E-7</c:v>
                </c:pt>
                <c:pt idx="5">
                  <c:v>8.8861481917155818E-7</c:v>
                </c:pt>
                <c:pt idx="6">
                  <c:v>8.8861481917155818E-7</c:v>
                </c:pt>
                <c:pt idx="7">
                  <c:v>8.8861481917155818E-7</c:v>
                </c:pt>
                <c:pt idx="8">
                  <c:v>8.8861481917155818E-7</c:v>
                </c:pt>
                <c:pt idx="9">
                  <c:v>8.8861481917155818E-7</c:v>
                </c:pt>
                <c:pt idx="10">
                  <c:v>8.8861481917155818E-7</c:v>
                </c:pt>
                <c:pt idx="11">
                  <c:v>8.8861481917155818E-7</c:v>
                </c:pt>
                <c:pt idx="12">
                  <c:v>8.8861481917155818E-7</c:v>
                </c:pt>
                <c:pt idx="13">
                  <c:v>8.8861481917155818E-7</c:v>
                </c:pt>
                <c:pt idx="14">
                  <c:v>8.8861481917155818E-7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3-4C03-A2DD-AA2C23D8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Round2!$I$7:$I$21</c:f>
              <c:numCache>
                <c:formatCode>General</c:formatCode>
                <c:ptCount val="15"/>
                <c:pt idx="0">
                  <c:v>3.7605969181560058E-6</c:v>
                </c:pt>
                <c:pt idx="1">
                  <c:v>4.6029524871570119E-6</c:v>
                </c:pt>
                <c:pt idx="2">
                  <c:v>8.6949475471251059E-7</c:v>
                </c:pt>
                <c:pt idx="3">
                  <c:v>3.0722437207329264E-6</c:v>
                </c:pt>
                <c:pt idx="4">
                  <c:v>2.3564327894031888E-6</c:v>
                </c:pt>
                <c:pt idx="5">
                  <c:v>8.6103438816360104E-7</c:v>
                </c:pt>
                <c:pt idx="6">
                  <c:v>2.1178780143108545E-6</c:v>
                </c:pt>
                <c:pt idx="7">
                  <c:v>3.4537403806854648E-6</c:v>
                </c:pt>
                <c:pt idx="8">
                  <c:v>3.6076913574613514E-6</c:v>
                </c:pt>
                <c:pt idx="9">
                  <c:v>5.2668250607574838E-6</c:v>
                </c:pt>
                <c:pt idx="10">
                  <c:v>2.1676338528493981E-6</c:v>
                </c:pt>
                <c:pt idx="11">
                  <c:v>1.2817773295354987E-6</c:v>
                </c:pt>
                <c:pt idx="12">
                  <c:v>1.6509337268425592E-6</c:v>
                </c:pt>
                <c:pt idx="13">
                  <c:v>2.1087041684864003E-6</c:v>
                </c:pt>
                <c:pt idx="14">
                  <c:v>2.6516051565470861E-6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F-48A0-9431-D1D105E069A9}"/>
            </c:ext>
          </c:extLst>
        </c:ser>
        <c:ser>
          <c:idx val="1"/>
          <c:order val="1"/>
          <c:tx>
            <c:strRef>
              <c:f>Round2!$J$5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Round2!$L$7:$L$21</c:f>
              <c:numCache>
                <c:formatCode>General</c:formatCode>
                <c:ptCount val="15"/>
                <c:pt idx="0">
                  <c:v>4.1784410201733399E-7</c:v>
                </c:pt>
                <c:pt idx="1">
                  <c:v>3.0019255351023988E-7</c:v>
                </c:pt>
                <c:pt idx="2">
                  <c:v>0</c:v>
                </c:pt>
                <c:pt idx="3">
                  <c:v>0</c:v>
                </c:pt>
                <c:pt idx="4">
                  <c:v>1.3465330225161081E-6</c:v>
                </c:pt>
                <c:pt idx="5">
                  <c:v>5.1662063289816064E-7</c:v>
                </c:pt>
                <c:pt idx="6">
                  <c:v>7.5638500511101955E-7</c:v>
                </c:pt>
                <c:pt idx="7">
                  <c:v>1.0361221142056394E-6</c:v>
                </c:pt>
                <c:pt idx="8">
                  <c:v>5.3447279369797793E-7</c:v>
                </c:pt>
                <c:pt idx="9">
                  <c:v>5.3743112864872282E-7</c:v>
                </c:pt>
                <c:pt idx="10">
                  <c:v>5.002231968113995E-7</c:v>
                </c:pt>
                <c:pt idx="11">
                  <c:v>3.2044433238387466E-7</c:v>
                </c:pt>
                <c:pt idx="12">
                  <c:v>0</c:v>
                </c:pt>
                <c:pt idx="13">
                  <c:v>0</c:v>
                </c:pt>
                <c:pt idx="14">
                  <c:v>1.7677367710313908E-7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F-48A0-9431-D1D105E069A9}"/>
            </c:ext>
          </c:extLst>
        </c:ser>
        <c:ser>
          <c:idx val="4"/>
          <c:order val="2"/>
          <c:tx>
            <c:strRef>
              <c:f>Round2!$M$5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Round2!$O$7:$O$21</c:f>
              <c:numCache>
                <c:formatCode>General</c:formatCode>
                <c:ptCount val="15"/>
                <c:pt idx="0">
                  <c:v>4.1784410201733399E-7</c:v>
                </c:pt>
                <c:pt idx="1">
                  <c:v>3.0019255351023988E-7</c:v>
                </c:pt>
                <c:pt idx="2">
                  <c:v>1.4491579245208511E-7</c:v>
                </c:pt>
                <c:pt idx="3">
                  <c:v>0</c:v>
                </c:pt>
                <c:pt idx="4">
                  <c:v>1.6831662781451351E-7</c:v>
                </c:pt>
                <c:pt idx="5">
                  <c:v>0</c:v>
                </c:pt>
                <c:pt idx="6">
                  <c:v>0</c:v>
                </c:pt>
                <c:pt idx="7">
                  <c:v>5.756233967809108E-7</c:v>
                </c:pt>
                <c:pt idx="8">
                  <c:v>1.3361819842449448E-7</c:v>
                </c:pt>
                <c:pt idx="9">
                  <c:v>6.4491735437846747E-7</c:v>
                </c:pt>
                <c:pt idx="10">
                  <c:v>3.3348213120759967E-7</c:v>
                </c:pt>
                <c:pt idx="11">
                  <c:v>6.4088866476774933E-7</c:v>
                </c:pt>
                <c:pt idx="12">
                  <c:v>1.6509337268425593E-7</c:v>
                </c:pt>
                <c:pt idx="13">
                  <c:v>1.7572534737386672E-7</c:v>
                </c:pt>
                <c:pt idx="14">
                  <c:v>7.0709470841255634E-7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F-48A0-9431-D1D105E069A9}"/>
            </c:ext>
          </c:extLst>
        </c:ser>
        <c:ser>
          <c:idx val="6"/>
          <c:order val="3"/>
          <c:tx>
            <c:strRef>
              <c:f>Round2!$P$5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Round2!$R$7:$R$21</c:f>
              <c:numCache>
                <c:formatCode>General</c:formatCode>
                <c:ptCount val="15"/>
                <c:pt idx="0">
                  <c:v>4.1784410201733399E-7</c:v>
                </c:pt>
                <c:pt idx="1">
                  <c:v>3.0019255351023988E-7</c:v>
                </c:pt>
                <c:pt idx="2">
                  <c:v>1.4491579245208511E-7</c:v>
                </c:pt>
                <c:pt idx="3">
                  <c:v>1.807202188666427E-7</c:v>
                </c:pt>
                <c:pt idx="4">
                  <c:v>0</c:v>
                </c:pt>
                <c:pt idx="5">
                  <c:v>6.8882751053088089E-7</c:v>
                </c:pt>
                <c:pt idx="6">
                  <c:v>6.051080040888156E-7</c:v>
                </c:pt>
                <c:pt idx="7">
                  <c:v>1.1512467935618215E-7</c:v>
                </c:pt>
                <c:pt idx="8">
                  <c:v>2.6723639684898896E-7</c:v>
                </c:pt>
                <c:pt idx="9">
                  <c:v>2.1497245145948914E-7</c:v>
                </c:pt>
                <c:pt idx="10">
                  <c:v>0</c:v>
                </c:pt>
                <c:pt idx="11">
                  <c:v>0</c:v>
                </c:pt>
                <c:pt idx="12">
                  <c:v>3.3018674536851187E-7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5-4D4E-9B9E-4F872ED77103}"/>
            </c:ext>
          </c:extLst>
        </c:ser>
        <c:ser>
          <c:idx val="8"/>
          <c:order val="4"/>
          <c:tx>
            <c:strRef>
              <c:f>Round2!$S$5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Round2!$U$7:$U$21</c:f>
              <c:numCache>
                <c:formatCode>General</c:formatCode>
                <c:ptCount val="15"/>
                <c:pt idx="0">
                  <c:v>0</c:v>
                </c:pt>
                <c:pt idx="1">
                  <c:v>1.0006418450341329E-7</c:v>
                </c:pt>
                <c:pt idx="2">
                  <c:v>0</c:v>
                </c:pt>
                <c:pt idx="3">
                  <c:v>0</c:v>
                </c:pt>
                <c:pt idx="4">
                  <c:v>1.6831662781451351E-7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1.7677367710313908E-7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835-9574-4AAD7246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Round2!$AC$7:$AC$21</c:f>
              <c:numCache>
                <c:formatCode>General</c:formatCode>
                <c:ptCount val="15"/>
                <c:pt idx="0">
                  <c:v>2.6553029403867564E-6</c:v>
                </c:pt>
                <c:pt idx="1">
                  <c:v>2.6553029403867564E-6</c:v>
                </c:pt>
                <c:pt idx="2">
                  <c:v>2.6553029403867564E-6</c:v>
                </c:pt>
                <c:pt idx="3">
                  <c:v>2.6553029403867564E-6</c:v>
                </c:pt>
                <c:pt idx="4">
                  <c:v>2.6553029403867564E-6</c:v>
                </c:pt>
                <c:pt idx="5">
                  <c:v>2.6553029403867564E-6</c:v>
                </c:pt>
                <c:pt idx="6">
                  <c:v>2.6553029403867564E-6</c:v>
                </c:pt>
                <c:pt idx="7">
                  <c:v>2.6553029403867564E-6</c:v>
                </c:pt>
                <c:pt idx="8">
                  <c:v>2.6553029403867564E-6</c:v>
                </c:pt>
                <c:pt idx="9">
                  <c:v>2.6553029403867564E-6</c:v>
                </c:pt>
                <c:pt idx="10">
                  <c:v>2.6553029403867564E-6</c:v>
                </c:pt>
                <c:pt idx="11">
                  <c:v>2.6553029403867564E-6</c:v>
                </c:pt>
                <c:pt idx="12">
                  <c:v>2.6553029403867564E-6</c:v>
                </c:pt>
                <c:pt idx="13">
                  <c:v>2.6553029403867564E-6</c:v>
                </c:pt>
                <c:pt idx="14">
                  <c:v>2.6553029403867564E-6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F-48A0-9431-D1D105E069A9}"/>
            </c:ext>
          </c:extLst>
        </c:ser>
        <c:ser>
          <c:idx val="3"/>
          <c:order val="6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Round2!$AE$7:$AE$21</c:f>
              <c:numCache>
                <c:formatCode>General</c:formatCode>
                <c:ptCount val="15"/>
                <c:pt idx="0">
                  <c:v>4.2953617059357432E-7</c:v>
                </c:pt>
                <c:pt idx="1">
                  <c:v>4.2953617059357432E-7</c:v>
                </c:pt>
                <c:pt idx="2">
                  <c:v>4.2953617059357432E-7</c:v>
                </c:pt>
                <c:pt idx="3">
                  <c:v>4.2953617059357432E-7</c:v>
                </c:pt>
                <c:pt idx="4">
                  <c:v>4.2953617059357432E-7</c:v>
                </c:pt>
                <c:pt idx="5">
                  <c:v>4.2953617059357432E-7</c:v>
                </c:pt>
                <c:pt idx="6">
                  <c:v>4.2953617059357432E-7</c:v>
                </c:pt>
                <c:pt idx="7">
                  <c:v>4.2953617059357432E-7</c:v>
                </c:pt>
                <c:pt idx="8">
                  <c:v>4.2953617059357432E-7</c:v>
                </c:pt>
                <c:pt idx="9">
                  <c:v>4.2953617059357432E-7</c:v>
                </c:pt>
                <c:pt idx="10">
                  <c:v>4.2953617059357432E-7</c:v>
                </c:pt>
                <c:pt idx="11">
                  <c:v>4.2953617059357432E-7</c:v>
                </c:pt>
                <c:pt idx="12">
                  <c:v>4.2953617059357432E-7</c:v>
                </c:pt>
                <c:pt idx="13">
                  <c:v>4.2953617059357432E-7</c:v>
                </c:pt>
                <c:pt idx="14">
                  <c:v>4.2953617059357432E-7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F-48A0-9431-D1D105E069A9}"/>
            </c:ext>
          </c:extLst>
        </c:ser>
        <c:ser>
          <c:idx val="5"/>
          <c:order val="7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Round2!$AG$7:$AG$21</c:f>
              <c:numCache>
                <c:formatCode>General</c:formatCode>
                <c:ptCount val="15"/>
                <c:pt idx="0">
                  <c:v>2.9384748332160489E-7</c:v>
                </c:pt>
                <c:pt idx="1">
                  <c:v>2.9384748332160489E-7</c:v>
                </c:pt>
                <c:pt idx="2">
                  <c:v>2.9384748332160489E-7</c:v>
                </c:pt>
                <c:pt idx="3">
                  <c:v>2.9384748332160489E-7</c:v>
                </c:pt>
                <c:pt idx="4">
                  <c:v>2.9384748332160489E-7</c:v>
                </c:pt>
                <c:pt idx="5">
                  <c:v>2.9384748332160489E-7</c:v>
                </c:pt>
                <c:pt idx="6">
                  <c:v>2.9384748332160489E-7</c:v>
                </c:pt>
                <c:pt idx="7">
                  <c:v>2.9384748332160489E-7</c:v>
                </c:pt>
                <c:pt idx="8">
                  <c:v>2.9384748332160489E-7</c:v>
                </c:pt>
                <c:pt idx="9">
                  <c:v>2.9384748332160489E-7</c:v>
                </c:pt>
                <c:pt idx="10">
                  <c:v>2.9384748332160489E-7</c:v>
                </c:pt>
                <c:pt idx="11">
                  <c:v>2.9384748332160489E-7</c:v>
                </c:pt>
                <c:pt idx="12">
                  <c:v>2.9384748332160489E-7</c:v>
                </c:pt>
                <c:pt idx="13">
                  <c:v>2.9384748332160489E-7</c:v>
                </c:pt>
                <c:pt idx="14">
                  <c:v>2.9384748332160489E-7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2F-48A0-9431-D1D105E069A9}"/>
            </c:ext>
          </c:extLst>
        </c:ser>
        <c:ser>
          <c:idx val="7"/>
          <c:order val="8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Round2!$AI$7:$AI$21</c:f>
              <c:numCache>
                <c:formatCode>General</c:formatCode>
                <c:ptCount val="15"/>
                <c:pt idx="0">
                  <c:v>2.1767523029994467E-7</c:v>
                </c:pt>
                <c:pt idx="1">
                  <c:v>2.1767523029994467E-7</c:v>
                </c:pt>
                <c:pt idx="2">
                  <c:v>2.1767523029994467E-7</c:v>
                </c:pt>
                <c:pt idx="3">
                  <c:v>2.1767523029994467E-7</c:v>
                </c:pt>
                <c:pt idx="4">
                  <c:v>2.1767523029994467E-7</c:v>
                </c:pt>
                <c:pt idx="5">
                  <c:v>2.1767523029994467E-7</c:v>
                </c:pt>
                <c:pt idx="6">
                  <c:v>2.1767523029994467E-7</c:v>
                </c:pt>
                <c:pt idx="7">
                  <c:v>2.1767523029994467E-7</c:v>
                </c:pt>
                <c:pt idx="8">
                  <c:v>2.1767523029994467E-7</c:v>
                </c:pt>
                <c:pt idx="9">
                  <c:v>2.1767523029994467E-7</c:v>
                </c:pt>
                <c:pt idx="10">
                  <c:v>2.1767523029994467E-7</c:v>
                </c:pt>
                <c:pt idx="11">
                  <c:v>2.1767523029994467E-7</c:v>
                </c:pt>
                <c:pt idx="12">
                  <c:v>2.1767523029994467E-7</c:v>
                </c:pt>
                <c:pt idx="13">
                  <c:v>2.1767523029994467E-7</c:v>
                </c:pt>
                <c:pt idx="14">
                  <c:v>2.1767523029994467E-7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5-4D4E-9B9E-4F872ED77103}"/>
            </c:ext>
          </c:extLst>
        </c:ser>
        <c:ser>
          <c:idx val="9"/>
          <c:order val="9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Round2!$AK$7:$AK$21</c:f>
              <c:numCache>
                <c:formatCode>General</c:formatCode>
                <c:ptCount val="15"/>
                <c:pt idx="0">
                  <c:v>2.9676965961404392E-8</c:v>
                </c:pt>
                <c:pt idx="1">
                  <c:v>2.9676965961404392E-8</c:v>
                </c:pt>
                <c:pt idx="2">
                  <c:v>2.9676965961404392E-8</c:v>
                </c:pt>
                <c:pt idx="3">
                  <c:v>2.9676965961404392E-8</c:v>
                </c:pt>
                <c:pt idx="4">
                  <c:v>2.9676965961404392E-8</c:v>
                </c:pt>
                <c:pt idx="5">
                  <c:v>2.9676965961404392E-8</c:v>
                </c:pt>
                <c:pt idx="6">
                  <c:v>2.9676965961404392E-8</c:v>
                </c:pt>
                <c:pt idx="7">
                  <c:v>2.9676965961404392E-8</c:v>
                </c:pt>
                <c:pt idx="8">
                  <c:v>2.9676965961404392E-8</c:v>
                </c:pt>
                <c:pt idx="9">
                  <c:v>2.9676965961404392E-8</c:v>
                </c:pt>
                <c:pt idx="10">
                  <c:v>2.9676965961404392E-8</c:v>
                </c:pt>
                <c:pt idx="11">
                  <c:v>2.9676965961404392E-8</c:v>
                </c:pt>
                <c:pt idx="12">
                  <c:v>2.9676965961404392E-8</c:v>
                </c:pt>
                <c:pt idx="13">
                  <c:v>2.9676965961404392E-8</c:v>
                </c:pt>
                <c:pt idx="14">
                  <c:v>2.9676965961404392E-8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2-4835-9574-4AAD7246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Round2!$AB$7:$AC$7</c:f>
              <c:numCache>
                <c:formatCode>General</c:formatCode>
                <c:ptCount val="2"/>
                <c:pt idx="0">
                  <c:v>7.9087444160159834E-5</c:v>
                </c:pt>
                <c:pt idx="1">
                  <c:v>2.6553029403867564E-6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B-4916-9ECC-197D7268ACA6}"/>
            </c:ext>
          </c:extLst>
        </c:ser>
        <c:ser>
          <c:idx val="1"/>
          <c:order val="1"/>
          <c:tx>
            <c:strRef>
              <c:f>Round2!$AD$5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Round2!$AD$7:$AE$7</c:f>
              <c:numCache>
                <c:formatCode>General</c:formatCode>
                <c:ptCount val="2"/>
                <c:pt idx="0">
                  <c:v>1.2186478046047111E-5</c:v>
                </c:pt>
                <c:pt idx="1">
                  <c:v>4.2953617059357432E-7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B-4916-9ECC-197D7268ACA6}"/>
            </c:ext>
          </c:extLst>
        </c:ser>
        <c:ser>
          <c:idx val="2"/>
          <c:order val="2"/>
          <c:tx>
            <c:strRef>
              <c:f>Round2!$AF$5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Round2!$AF$7:$AG$7</c:f>
              <c:numCache>
                <c:formatCode>General</c:formatCode>
                <c:ptCount val="2"/>
                <c:pt idx="0">
                  <c:v>8.9292408272970358E-6</c:v>
                </c:pt>
                <c:pt idx="1">
                  <c:v>2.9384748332160489E-7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B-4916-9ECC-197D7268ACA6}"/>
            </c:ext>
          </c:extLst>
        </c:ser>
        <c:ser>
          <c:idx val="3"/>
          <c:order val="3"/>
          <c:tx>
            <c:strRef>
              <c:f>Round2!$AH$5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Round2!$AH$7:$AI$7</c:f>
              <c:numCache>
                <c:formatCode>General</c:formatCode>
                <c:ptCount val="2"/>
                <c:pt idx="0">
                  <c:v>5.9333069060660134E-6</c:v>
                </c:pt>
                <c:pt idx="1">
                  <c:v>2.1767523029994467E-7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5-4142-83DF-BA3A7A9232C9}"/>
            </c:ext>
          </c:extLst>
        </c:ser>
        <c:ser>
          <c:idx val="4"/>
          <c:order val="4"/>
          <c:tx>
            <c:strRef>
              <c:f>Round2!$AJ$5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Round2!$AJ$7:$AK$7</c:f>
              <c:numCache>
                <c:formatCode>General</c:formatCode>
                <c:ptCount val="2"/>
                <c:pt idx="0">
                  <c:v>8.8861481917155818E-7</c:v>
                </c:pt>
                <c:pt idx="1">
                  <c:v>2.9676965961404392E-8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844-8499-790C62EE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</a:t>
            </a:r>
            <a:r>
              <a:rPr lang="en-US"/>
              <a:t>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Round2!$H$100:$H$114</c:f>
              <c:numCache>
                <c:formatCode>General</c:formatCode>
                <c:ptCount val="15"/>
                <c:pt idx="0">
                  <c:v>3.1766441024089563E-5</c:v>
                </c:pt>
                <c:pt idx="1">
                  <c:v>6.4410663304589099E-5</c:v>
                </c:pt>
                <c:pt idx="2">
                  <c:v>1.0326655047267382E-5</c:v>
                </c:pt>
                <c:pt idx="3">
                  <c:v>2.9756612167195381E-5</c:v>
                </c:pt>
                <c:pt idx="4">
                  <c:v>1.9803326562796034E-5</c:v>
                </c:pt>
                <c:pt idx="5">
                  <c:v>0</c:v>
                </c:pt>
                <c:pt idx="6">
                  <c:v>1.0481307461584562E-5</c:v>
                </c:pt>
                <c:pt idx="7">
                  <c:v>3.6264415944792088E-5</c:v>
                </c:pt>
                <c:pt idx="8">
                  <c:v>4.4741594918548063E-5</c:v>
                </c:pt>
                <c:pt idx="9">
                  <c:v>8.609636910087398E-5</c:v>
                </c:pt>
                <c:pt idx="10">
                  <c:v>7.4826915989950619E-6</c:v>
                </c:pt>
                <c:pt idx="11">
                  <c:v>8.278585438106221E-6</c:v>
                </c:pt>
                <c:pt idx="12">
                  <c:v>1.3191567949766491E-5</c:v>
                </c:pt>
                <c:pt idx="13">
                  <c:v>2.3383626317180173E-5</c:v>
                </c:pt>
                <c:pt idx="14">
                  <c:v>5.7901867914258834E-5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C-450C-9D19-BB993D3BBF34}"/>
            </c:ext>
          </c:extLst>
        </c:ser>
        <c:ser>
          <c:idx val="1"/>
          <c:order val="1"/>
          <c:tx>
            <c:strRef>
              <c:f>Round2!$J$5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Round2!$K$100:$K$114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7.1567403671765666E-6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8.569206698548882E-6</c:v>
                </c:pt>
                <c:pt idx="6">
                  <c:v>6.9875383077230415E-6</c:v>
                </c:pt>
                <c:pt idx="7">
                  <c:v>1.6117518197685373E-5</c:v>
                </c:pt>
                <c:pt idx="8">
                  <c:v>0</c:v>
                </c:pt>
                <c:pt idx="9">
                  <c:v>8.6096369100873977E-6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C-450C-9D19-BB993D3BBF34}"/>
            </c:ext>
          </c:extLst>
        </c:ser>
        <c:ser>
          <c:idx val="4"/>
          <c:order val="2"/>
          <c:tx>
            <c:strRef>
              <c:f>Round2!$M$5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Round2!$N$100:$N$114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8.0587590988426863E-6</c:v>
                </c:pt>
                <c:pt idx="8">
                  <c:v>0</c:v>
                </c:pt>
                <c:pt idx="9">
                  <c:v>8.6096369100873977E-6</c:v>
                </c:pt>
                <c:pt idx="10">
                  <c:v>7.4826915989950619E-6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1.1580373582851766E-5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AC-450C-9D19-BB993D3BBF34}"/>
            </c:ext>
          </c:extLst>
        </c:ser>
        <c:ser>
          <c:idx val="6"/>
          <c:order val="3"/>
          <c:tx>
            <c:strRef>
              <c:f>Round2!$P$5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Round2!$Q$100:$Q$114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7.1567403671765666E-6</c:v>
                </c:pt>
                <c:pt idx="2">
                  <c:v>0</c:v>
                </c:pt>
                <c:pt idx="3">
                  <c:v>4.2509445953136261E-6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4.0293795494213431E-6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C-450C-9D19-BB993D3BBF34}"/>
            </c:ext>
          </c:extLst>
        </c:ser>
        <c:ser>
          <c:idx val="8"/>
          <c:order val="4"/>
          <c:tx>
            <c:strRef>
              <c:f>Round2!$S$98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Round2!$T$100:$T$114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9B8-4189-A6B0-A481679E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Round2!$AB$100:$AB$114</c:f>
              <c:numCache>
                <c:formatCode>General</c:formatCode>
                <c:ptCount val="15"/>
                <c:pt idx="0">
                  <c:v>2.9592381650002854E-5</c:v>
                </c:pt>
                <c:pt idx="1">
                  <c:v>2.9592381650002854E-5</c:v>
                </c:pt>
                <c:pt idx="2">
                  <c:v>2.9592381650002854E-5</c:v>
                </c:pt>
                <c:pt idx="3">
                  <c:v>2.9592381650002854E-5</c:v>
                </c:pt>
                <c:pt idx="4">
                  <c:v>2.9592381650002854E-5</c:v>
                </c:pt>
                <c:pt idx="5">
                  <c:v>2.9592381650002854E-5</c:v>
                </c:pt>
                <c:pt idx="6">
                  <c:v>2.9592381650002854E-5</c:v>
                </c:pt>
                <c:pt idx="7">
                  <c:v>2.9592381650002854E-5</c:v>
                </c:pt>
                <c:pt idx="8">
                  <c:v>2.9592381650002854E-5</c:v>
                </c:pt>
                <c:pt idx="9">
                  <c:v>2.9592381650002854E-5</c:v>
                </c:pt>
                <c:pt idx="10">
                  <c:v>2.9592381650002854E-5</c:v>
                </c:pt>
                <c:pt idx="11">
                  <c:v>2.9592381650002854E-5</c:v>
                </c:pt>
                <c:pt idx="12">
                  <c:v>2.9592381650002854E-5</c:v>
                </c:pt>
                <c:pt idx="13">
                  <c:v>2.9592381650002854E-5</c:v>
                </c:pt>
                <c:pt idx="14">
                  <c:v>2.9592381650002854E-5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C-450C-9D19-BB993D3BBF34}"/>
            </c:ext>
          </c:extLst>
        </c:ser>
        <c:ser>
          <c:idx val="3"/>
          <c:order val="6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Round2!$AD$100:$AD$114</c:f>
              <c:numCache>
                <c:formatCode>General</c:formatCode>
                <c:ptCount val="15"/>
                <c:pt idx="0">
                  <c:v>4.4178412394726059E-6</c:v>
                </c:pt>
                <c:pt idx="1">
                  <c:v>4.4178412394726059E-6</c:v>
                </c:pt>
                <c:pt idx="2">
                  <c:v>4.4178412394726059E-6</c:v>
                </c:pt>
                <c:pt idx="3">
                  <c:v>4.4178412394726059E-6</c:v>
                </c:pt>
                <c:pt idx="4">
                  <c:v>4.4178412394726059E-6</c:v>
                </c:pt>
                <c:pt idx="5">
                  <c:v>4.4178412394726059E-6</c:v>
                </c:pt>
                <c:pt idx="6">
                  <c:v>4.4178412394726059E-6</c:v>
                </c:pt>
                <c:pt idx="7">
                  <c:v>4.4178412394726059E-6</c:v>
                </c:pt>
                <c:pt idx="8">
                  <c:v>4.4178412394726059E-6</c:v>
                </c:pt>
                <c:pt idx="9">
                  <c:v>4.4178412394726059E-6</c:v>
                </c:pt>
                <c:pt idx="10">
                  <c:v>4.4178412394726059E-6</c:v>
                </c:pt>
                <c:pt idx="11">
                  <c:v>4.4178412394726059E-6</c:v>
                </c:pt>
                <c:pt idx="12">
                  <c:v>4.4178412394726059E-6</c:v>
                </c:pt>
                <c:pt idx="13">
                  <c:v>4.4178412394726059E-6</c:v>
                </c:pt>
                <c:pt idx="14">
                  <c:v>4.4178412394726059E-6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AC-450C-9D19-BB993D3BBF34}"/>
            </c:ext>
          </c:extLst>
        </c:ser>
        <c:ser>
          <c:idx val="5"/>
          <c:order val="7"/>
          <c:tx>
            <c:strRef>
              <c:f>Round2!$AB$4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Round2!$AF$100:$AF$114</c:f>
              <c:numCache>
                <c:formatCode>General</c:formatCode>
                <c:ptCount val="15"/>
                <c:pt idx="0">
                  <c:v>3.8134650242491384E-6</c:v>
                </c:pt>
                <c:pt idx="1">
                  <c:v>3.8134650242491384E-6</c:v>
                </c:pt>
                <c:pt idx="2">
                  <c:v>3.8134650242491384E-6</c:v>
                </c:pt>
                <c:pt idx="3">
                  <c:v>3.8134650242491384E-6</c:v>
                </c:pt>
                <c:pt idx="4">
                  <c:v>3.8134650242491384E-6</c:v>
                </c:pt>
                <c:pt idx="5">
                  <c:v>3.8134650242491384E-6</c:v>
                </c:pt>
                <c:pt idx="6">
                  <c:v>3.8134650242491384E-6</c:v>
                </c:pt>
                <c:pt idx="7">
                  <c:v>3.8134650242491384E-6</c:v>
                </c:pt>
                <c:pt idx="8">
                  <c:v>3.8134650242491384E-6</c:v>
                </c:pt>
                <c:pt idx="9">
                  <c:v>3.8134650242491384E-6</c:v>
                </c:pt>
                <c:pt idx="10">
                  <c:v>3.8134650242491384E-6</c:v>
                </c:pt>
                <c:pt idx="11">
                  <c:v>3.8134650242491384E-6</c:v>
                </c:pt>
                <c:pt idx="12">
                  <c:v>3.8134650242491384E-6</c:v>
                </c:pt>
                <c:pt idx="13">
                  <c:v>3.8134650242491384E-6</c:v>
                </c:pt>
                <c:pt idx="14">
                  <c:v>3.8134650242491384E-6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CAC-450C-9D19-BB993D3BBF34}"/>
            </c:ext>
          </c:extLst>
        </c:ser>
        <c:ser>
          <c:idx val="7"/>
          <c:order val="8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Round2!$AH$100:$AH$114</c:f>
              <c:numCache>
                <c:formatCode>General</c:formatCode>
                <c:ptCount val="15"/>
                <c:pt idx="0">
                  <c:v>1.8577390657202168E-6</c:v>
                </c:pt>
                <c:pt idx="1">
                  <c:v>1.8577390657202168E-6</c:v>
                </c:pt>
                <c:pt idx="2">
                  <c:v>1.8577390657202168E-6</c:v>
                </c:pt>
                <c:pt idx="3">
                  <c:v>1.8577390657202168E-6</c:v>
                </c:pt>
                <c:pt idx="4">
                  <c:v>1.8577390657202168E-6</c:v>
                </c:pt>
                <c:pt idx="5">
                  <c:v>1.8577390657202168E-6</c:v>
                </c:pt>
                <c:pt idx="6">
                  <c:v>1.8577390657202168E-6</c:v>
                </c:pt>
                <c:pt idx="7">
                  <c:v>1.8577390657202168E-6</c:v>
                </c:pt>
                <c:pt idx="8">
                  <c:v>1.8577390657202168E-6</c:v>
                </c:pt>
                <c:pt idx="9">
                  <c:v>1.8577390657202168E-6</c:v>
                </c:pt>
                <c:pt idx="10">
                  <c:v>1.8577390657202168E-6</c:v>
                </c:pt>
                <c:pt idx="11">
                  <c:v>1.8577390657202168E-6</c:v>
                </c:pt>
                <c:pt idx="12">
                  <c:v>1.8577390657202168E-6</c:v>
                </c:pt>
                <c:pt idx="13">
                  <c:v>1.8577390657202168E-6</c:v>
                </c:pt>
                <c:pt idx="14">
                  <c:v>1.8577390657202168E-6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AC-450C-9D19-BB993D3BBF34}"/>
            </c:ext>
          </c:extLst>
        </c:ser>
        <c:ser>
          <c:idx val="9"/>
          <c:order val="9"/>
          <c:tx>
            <c:strRef>
              <c:f>Round2!$AB$97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Round2!$AJ$101:$AJ$114</c:f>
              <c:numCache>
                <c:formatCode>General</c:formatCode>
                <c:ptCount val="14"/>
                <c:pt idx="0">
                  <c:v>2.3855801223921886E-7</c:v>
                </c:pt>
                <c:pt idx="1">
                  <c:v>2.3855801223921886E-7</c:v>
                </c:pt>
                <c:pt idx="2">
                  <c:v>2.3855801223921886E-7</c:v>
                </c:pt>
                <c:pt idx="3">
                  <c:v>2.3855801223921886E-7</c:v>
                </c:pt>
                <c:pt idx="4">
                  <c:v>2.3855801223921886E-7</c:v>
                </c:pt>
                <c:pt idx="5">
                  <c:v>2.3855801223921886E-7</c:v>
                </c:pt>
                <c:pt idx="6">
                  <c:v>2.3855801223921886E-7</c:v>
                </c:pt>
                <c:pt idx="7">
                  <c:v>2.3855801223921886E-7</c:v>
                </c:pt>
                <c:pt idx="8">
                  <c:v>2.3855801223921886E-7</c:v>
                </c:pt>
                <c:pt idx="9">
                  <c:v>2.3855801223921886E-7</c:v>
                </c:pt>
                <c:pt idx="10">
                  <c:v>2.3855801223921886E-7</c:v>
                </c:pt>
                <c:pt idx="11">
                  <c:v>2.3855801223921886E-7</c:v>
                </c:pt>
                <c:pt idx="12">
                  <c:v>2.3855801223921886E-7</c:v>
                </c:pt>
                <c:pt idx="13">
                  <c:v>2.3855801223921886E-7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8-4189-A6B0-A481679E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220578</xdr:colOff>
      <xdr:row>23</xdr:row>
      <xdr:rowOff>42108</xdr:rowOff>
    </xdr:from>
    <xdr:to>
      <xdr:col>10</xdr:col>
      <xdr:colOff>544025</xdr:colOff>
      <xdr:row>51</xdr:row>
      <xdr:rowOff>28845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BE74C6-1AE5-41F6-BB4E-41C39593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20052</xdr:colOff>
      <xdr:row>43</xdr:row>
      <xdr:rowOff>140370</xdr:rowOff>
    </xdr:from>
    <xdr:to>
      <xdr:col>20</xdr:col>
      <xdr:colOff>870858</xdr:colOff>
      <xdr:row>63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D06890-0FB7-477E-85AF-CD690A337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601580</xdr:colOff>
      <xdr:row>23</xdr:row>
      <xdr:rowOff>22057</xdr:rowOff>
    </xdr:from>
    <xdr:to>
      <xdr:col>20</xdr:col>
      <xdr:colOff>594554</xdr:colOff>
      <xdr:row>43</xdr:row>
      <xdr:rowOff>12584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55CF1-0695-4DFF-A5D1-65D995D94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10</xdr:col>
      <xdr:colOff>323447</xdr:colOff>
      <xdr:row>143</xdr:row>
      <xdr:rowOff>164537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22610-71DD-482F-AF45-F6477149C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10</xdr:col>
      <xdr:colOff>323447</xdr:colOff>
      <xdr:row>196</xdr:row>
      <xdr:rowOff>164537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81253-6011-4E1C-ABC3-2D4F60DD2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99917-581B-4B38-9FDA-D4D4C25CE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B79CA-7A1D-49F0-8FCA-699F1BAB8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27DE0-255A-4AEE-9BB0-134509B8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1C3959-04EB-4FB6-9ACF-5A8025190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13</xdr:col>
      <xdr:colOff>425143</xdr:colOff>
      <xdr:row>196</xdr:row>
      <xdr:rowOff>43457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A411C4-041D-40C4-87A7-3D828F29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486E4-133C-4DD9-BBCA-DB61B7B13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201A5-86D8-4269-AFBC-645F1304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61F7A-FF6A-4F95-A9BE-2E6DCD92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1F28A-05BA-429A-BDF7-DEDF8BF4C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7E42D-F1D5-4AC9-B1CA-1FBC070BE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EF6C5-5F10-4911-9234-694768282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91369D-BD2E-486A-8E74-68BA4D8CD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8DA2A-6374-4743-8E10-378BB1383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E677B-1377-4BA6-BADB-25223A2CF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FECD2-4BF0-45F3-A1FF-CA6E6C337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55BF0-7CB3-403F-9A7B-83140E964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2361B-FD32-497A-A333-85384C21D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8BFA7-B3FB-4788-9525-19036D736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64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1CD48-5499-4A42-AA23-36442349F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8BDEB-93A4-41E4-8459-05AB1DAC7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E0F4B-A188-4F47-A138-C6CEF3D5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84AC8-CA1F-4FAA-B940-8EEB13F9B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1F394-2961-4000-B7E3-9B08B262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14767-0844-4FEE-8FBD-9EF238077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323CB-A46B-4C02-ACF1-0344FC7E2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573CA-9F45-49B2-B685-C9F8B7F43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9DC54-F81D-4F74-BBFF-63787CBF9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13</xdr:col>
      <xdr:colOff>425143</xdr:colOff>
      <xdr:row>214</xdr:row>
      <xdr:rowOff>43457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5FB9D-B196-4693-9FE2-8001402DD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746449</xdr:colOff>
      <xdr:row>186</xdr:row>
      <xdr:rowOff>155510</xdr:rowOff>
    </xdr:from>
    <xdr:to>
      <xdr:col>23</xdr:col>
      <xdr:colOff>196539</xdr:colOff>
      <xdr:row>206</xdr:row>
      <xdr:rowOff>52812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14673-D47F-4C29-BBD9-1E46A1186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13</xdr:col>
      <xdr:colOff>425143</xdr:colOff>
      <xdr:row>272</xdr:row>
      <xdr:rowOff>43457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0D4814-02E4-4BA0-A20F-397464C1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245</xdr:row>
      <xdr:rowOff>0</xdr:rowOff>
    </xdr:from>
    <xdr:to>
      <xdr:col>24</xdr:col>
      <xdr:colOff>663069</xdr:colOff>
      <xdr:row>264</xdr:row>
      <xdr:rowOff>83915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3843EA-4B4E-4062-A69D-A7C080A43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1068304</xdr:colOff>
      <xdr:row>187</xdr:row>
      <xdr:rowOff>53910</xdr:rowOff>
    </xdr:from>
    <xdr:to>
      <xdr:col>43</xdr:col>
      <xdr:colOff>944651</xdr:colOff>
      <xdr:row>214</xdr:row>
      <xdr:rowOff>95812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07B888-756B-4274-81BB-C47104F59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335280</xdr:colOff>
      <xdr:row>130</xdr:row>
      <xdr:rowOff>30480</xdr:rowOff>
    </xdr:from>
    <xdr:to>
      <xdr:col>17</xdr:col>
      <xdr:colOff>74623</xdr:colOff>
      <xdr:row>157</xdr:row>
      <xdr:rowOff>73937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2FCC36-47F5-487D-BF14-C41984CA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130</xdr:row>
      <xdr:rowOff>0</xdr:rowOff>
    </xdr:from>
    <xdr:to>
      <xdr:col>28</xdr:col>
      <xdr:colOff>334010</xdr:colOff>
      <xdr:row>149</xdr:row>
      <xdr:rowOff>80182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14C8D8-59E2-42CB-9404-AB86250A5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373379</xdr:colOff>
      <xdr:row>69</xdr:row>
      <xdr:rowOff>165100</xdr:rowOff>
    </xdr:from>
    <xdr:to>
      <xdr:col>22</xdr:col>
      <xdr:colOff>303222</xdr:colOff>
      <xdr:row>89</xdr:row>
      <xdr:rowOff>71214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DFEABF-4C90-4447-BBE1-11D4EA77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285443</xdr:colOff>
      <xdr:row>103</xdr:row>
      <xdr:rowOff>83914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9B85D-8624-413B-B494-EED548E3B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8</xdr:col>
      <xdr:colOff>325943</xdr:colOff>
      <xdr:row>70</xdr:row>
      <xdr:rowOff>83914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E3502C22-1F23-47D4-9E83-F04CCE38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33</xdr:col>
      <xdr:colOff>294193</xdr:colOff>
      <xdr:row>42</xdr:row>
      <xdr:rowOff>83914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DE57C8A4-756A-4D25-AAEB-4211919D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EECE-A3FF-4F3B-9175-CD130FBCE59A}">
  <sheetPr codeName="Sheet2"/>
  <dimension ref="A1:AK168"/>
  <sheetViews>
    <sheetView topLeftCell="A31" zoomScale="55" zoomScaleNormal="55" workbookViewId="0">
      <selection activeCell="D168" sqref="D168"/>
    </sheetView>
  </sheetViews>
  <sheetFormatPr baseColWidth="10" defaultColWidth="8.7109375" defaultRowHeight="15" x14ac:dyDescent="0.25"/>
  <cols>
    <col min="1" max="1" width="10.140625" customWidth="1"/>
    <col min="2" max="2" width="11.5703125" bestFit="1" customWidth="1"/>
    <col min="3" max="3" width="18.85546875" bestFit="1" customWidth="1"/>
    <col min="4" max="4" width="21.140625" customWidth="1"/>
    <col min="5" max="5" width="13.5703125" bestFit="1" customWidth="1"/>
    <col min="6" max="6" width="12.42578125" bestFit="1" customWidth="1"/>
    <col min="7" max="7" width="20.140625" bestFit="1" customWidth="1"/>
    <col min="8" max="8" width="12.140625" customWidth="1"/>
    <col min="9" max="9" width="14.140625" bestFit="1" customWidth="1"/>
    <col min="10" max="10" width="20.140625" bestFit="1" customWidth="1"/>
    <col min="11" max="12" width="8.85546875" customWidth="1"/>
    <col min="13" max="13" width="20.140625" bestFit="1" customWidth="1"/>
    <col min="14" max="19" width="8.85546875" customWidth="1"/>
    <col min="20" max="22" width="14.140625" bestFit="1" customWidth="1"/>
    <col min="23" max="24" width="13" bestFit="1" customWidth="1"/>
    <col min="25" max="27" width="14.140625" bestFit="1" customWidth="1"/>
    <col min="28" max="28" width="14" bestFit="1" customWidth="1"/>
    <col min="29" max="30" width="12.140625" bestFit="1" customWidth="1"/>
    <col min="31" max="31" width="11.140625" bestFit="1" customWidth="1"/>
    <col min="32" max="34" width="13.140625" bestFit="1" customWidth="1"/>
    <col min="35" max="35" width="12.140625" bestFit="1" customWidth="1"/>
    <col min="36" max="37" width="13.140625" bestFit="1" customWidth="1"/>
  </cols>
  <sheetData>
    <row r="1" spans="1:37" x14ac:dyDescent="0.25">
      <c r="A1" t="s">
        <v>9</v>
      </c>
    </row>
    <row r="2" spans="1:37" x14ac:dyDescent="0.25">
      <c r="A2" t="s">
        <v>44</v>
      </c>
      <c r="B2">
        <v>60</v>
      </c>
      <c r="C2" t="s">
        <v>45</v>
      </c>
      <c r="D2">
        <v>3600</v>
      </c>
      <c r="E2" t="s">
        <v>46</v>
      </c>
      <c r="F2">
        <f>D2/B2</f>
        <v>60</v>
      </c>
    </row>
    <row r="4" spans="1:37" ht="14.45" customHeight="1" x14ac:dyDescent="0.25">
      <c r="A4" s="51" t="s">
        <v>0</v>
      </c>
      <c r="B4" s="51" t="s">
        <v>1</v>
      </c>
      <c r="C4" s="51" t="s">
        <v>2</v>
      </c>
      <c r="D4" s="51" t="s">
        <v>6</v>
      </c>
      <c r="E4" s="54" t="s">
        <v>11</v>
      </c>
      <c r="F4" s="55"/>
      <c r="G4" s="45" t="s">
        <v>50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AB4" s="48" t="s">
        <v>5</v>
      </c>
      <c r="AC4" s="50"/>
      <c r="AD4" s="50"/>
      <c r="AE4" s="50"/>
      <c r="AF4" s="50"/>
      <c r="AG4" s="50"/>
      <c r="AH4" s="50"/>
      <c r="AI4" s="50"/>
      <c r="AJ4" s="50"/>
      <c r="AK4" s="49"/>
    </row>
    <row r="5" spans="1:37" x14ac:dyDescent="0.25">
      <c r="A5" s="52"/>
      <c r="B5" s="52"/>
      <c r="C5" s="52"/>
      <c r="D5" s="52"/>
      <c r="E5" s="56"/>
      <c r="F5" s="57"/>
      <c r="G5" s="45" t="s">
        <v>3</v>
      </c>
      <c r="H5" s="46"/>
      <c r="I5" s="47"/>
      <c r="J5" s="45" t="s">
        <v>4</v>
      </c>
      <c r="K5" s="46"/>
      <c r="L5" s="47"/>
      <c r="M5" s="45" t="s">
        <v>10</v>
      </c>
      <c r="N5" s="46"/>
      <c r="O5" s="47"/>
      <c r="P5" s="45" t="s">
        <v>28</v>
      </c>
      <c r="Q5" s="46"/>
      <c r="R5" s="47"/>
      <c r="S5" s="45" t="s">
        <v>30</v>
      </c>
      <c r="T5" s="46"/>
      <c r="U5" s="47"/>
      <c r="AB5" s="48" t="str">
        <f>G5</f>
        <v>Without Layers</v>
      </c>
      <c r="AC5" s="49"/>
      <c r="AD5" s="48" t="str">
        <f>J5</f>
        <v>With Layers</v>
      </c>
      <c r="AE5" s="49"/>
      <c r="AF5" s="48" t="str">
        <f>M5</f>
        <v>With buffer=5m</v>
      </c>
      <c r="AG5" s="49"/>
      <c r="AH5" s="48" t="str">
        <f>P5</f>
        <v>With buffer=10m</v>
      </c>
      <c r="AI5" s="49"/>
      <c r="AJ5" s="48" t="str">
        <f>S5</f>
        <v>With buffer=20m</v>
      </c>
      <c r="AK5" s="49"/>
    </row>
    <row r="6" spans="1:37" x14ac:dyDescent="0.25">
      <c r="A6" s="53"/>
      <c r="B6" s="53"/>
      <c r="C6" s="53"/>
      <c r="D6" s="53"/>
      <c r="E6" s="1" t="s">
        <v>49</v>
      </c>
      <c r="F6" s="1" t="s">
        <v>8</v>
      </c>
      <c r="G6" s="29" t="s">
        <v>48</v>
      </c>
      <c r="H6" s="29" t="s">
        <v>49</v>
      </c>
      <c r="I6" s="29" t="s">
        <v>8</v>
      </c>
      <c r="J6" s="29" t="s">
        <v>48</v>
      </c>
      <c r="K6" s="29" t="s">
        <v>49</v>
      </c>
      <c r="L6" s="29" t="s">
        <v>8</v>
      </c>
      <c r="M6" s="29" t="s">
        <v>48</v>
      </c>
      <c r="N6" s="29" t="s">
        <v>49</v>
      </c>
      <c r="O6" s="29" t="s">
        <v>8</v>
      </c>
      <c r="P6" s="29" t="s">
        <v>48</v>
      </c>
      <c r="Q6" s="29" t="s">
        <v>49</v>
      </c>
      <c r="R6" s="29" t="s">
        <v>8</v>
      </c>
      <c r="S6" s="29" t="s">
        <v>48</v>
      </c>
      <c r="T6" s="29" t="s">
        <v>49</v>
      </c>
      <c r="U6" s="29" t="s">
        <v>8</v>
      </c>
      <c r="AB6" s="7" t="s">
        <v>7</v>
      </c>
      <c r="AC6" s="7" t="s">
        <v>8</v>
      </c>
      <c r="AD6" s="7" t="s">
        <v>7</v>
      </c>
      <c r="AE6" s="7" t="s">
        <v>8</v>
      </c>
      <c r="AF6" s="7" t="s">
        <v>7</v>
      </c>
      <c r="AG6" s="7" t="s">
        <v>8</v>
      </c>
      <c r="AH6" s="7" t="str">
        <f>Q6</f>
        <v>HPV</v>
      </c>
      <c r="AI6" s="7" t="str">
        <f>R6</f>
        <v>all</v>
      </c>
      <c r="AJ6" s="7" t="str">
        <f>T6</f>
        <v>HPV</v>
      </c>
      <c r="AK6" s="7" t="str">
        <f>U6</f>
        <v>all</v>
      </c>
    </row>
    <row r="7" spans="1:37" s="12" customFormat="1" x14ac:dyDescent="0.25">
      <c r="A7" s="22">
        <v>1</v>
      </c>
      <c r="B7" s="16" t="s">
        <v>12</v>
      </c>
      <c r="C7" s="16" t="s">
        <v>19</v>
      </c>
      <c r="D7" s="16">
        <v>1000</v>
      </c>
      <c r="E7" s="22">
        <v>3.6726388888888879</v>
      </c>
      <c r="F7" s="23">
        <v>79.774569444444438</v>
      </c>
      <c r="G7" s="20">
        <v>17</v>
      </c>
      <c r="H7" s="15">
        <f>G7/($E7*$D7*$F$2)</f>
        <v>7.7147071058503223E-5</v>
      </c>
      <c r="I7" s="21">
        <f>G7/($F7*$D7*$F$2)</f>
        <v>3.5516748671473386E-6</v>
      </c>
      <c r="J7" s="20">
        <v>1</v>
      </c>
      <c r="K7" s="15">
        <f>J7/($E7*$D7*$F$2)</f>
        <v>4.5380630034413664E-6</v>
      </c>
      <c r="L7" s="21">
        <f>J7/($F7*$D7*$F$2)</f>
        <v>2.08922051008667E-7</v>
      </c>
      <c r="M7" s="20">
        <v>2</v>
      </c>
      <c r="N7" s="15">
        <f>M7/($E7*$D7*$F$2)</f>
        <v>9.0761260068827328E-6</v>
      </c>
      <c r="O7" s="21">
        <f>M7/($F7*$D7*$F$2)</f>
        <v>4.1784410201733399E-7</v>
      </c>
      <c r="P7" s="20">
        <v>1</v>
      </c>
      <c r="Q7" s="15">
        <f>P7/($E7*$D7*$F$2)</f>
        <v>4.5380630034413664E-6</v>
      </c>
      <c r="R7" s="21">
        <f>P7/($F7*$D7*$F$2)</f>
        <v>2.08922051008667E-7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6.935991498015925E-5</v>
      </c>
      <c r="AC7" s="13">
        <f>AVERAGE($I$7:$I$21)</f>
        <v>2.3153790025721917E-6</v>
      </c>
      <c r="AD7" s="18">
        <f>AVERAGE($K$7:$K$21)</f>
        <v>1.5837069091600877E-5</v>
      </c>
      <c r="AE7" s="13">
        <f>AVERAGE($L$7:$L$21)</f>
        <v>5.2761017446262948E-7</v>
      </c>
      <c r="AF7" s="18">
        <f>AVERAGE($N$7:$N$21)</f>
        <v>6.6069279906582322E-6</v>
      </c>
      <c r="AG7" s="13">
        <f>AVERAGE($O$7:$O$21)</f>
        <v>2.0110991387025362E-7</v>
      </c>
      <c r="AH7" s="18">
        <f>AVERAGE($Q$7:$Q$21)</f>
        <v>1.3784231392731778E-6</v>
      </c>
      <c r="AI7" s="13">
        <f>AVERAGE($R$7:$R$21)</f>
        <v>4.6150799541273654E-8</v>
      </c>
      <c r="AJ7" s="18">
        <f>AVERAGE($T$7:$T$21)</f>
        <v>1.0444339221234876E-6</v>
      </c>
      <c r="AK7" s="13">
        <f>AVERAGE($U$7:$U$21)</f>
        <v>2.9695881504797317E-8</v>
      </c>
    </row>
    <row r="8" spans="1:37" s="12" customFormat="1" x14ac:dyDescent="0.25">
      <c r="A8" s="22">
        <f t="shared" ref="A8:A21" si="0">A7+1</f>
        <v>2</v>
      </c>
      <c r="B8" s="16" t="s">
        <v>12</v>
      </c>
      <c r="C8" s="16" t="s">
        <v>20</v>
      </c>
      <c r="D8" s="16">
        <v>1000</v>
      </c>
      <c r="E8" s="22">
        <v>4.6576138888888874</v>
      </c>
      <c r="F8" s="23">
        <v>166.55976111111113</v>
      </c>
      <c r="G8" s="22">
        <v>36</v>
      </c>
      <c r="H8" s="16">
        <f>G8/($E8*$D8*$F$2)</f>
        <v>1.288213266091782E-4</v>
      </c>
      <c r="I8" s="23">
        <f>G8/($F8*$D8*$F$2)</f>
        <v>3.6023106421228787E-6</v>
      </c>
      <c r="J8" s="22">
        <v>7</v>
      </c>
      <c r="K8" s="16">
        <f>J8/($E8*$D8*$F$2)</f>
        <v>2.5048591285117983E-5</v>
      </c>
      <c r="L8" s="23">
        <f>J8/($F8*$D8*$F$2)</f>
        <v>7.0044929152389303E-7</v>
      </c>
      <c r="M8" s="22">
        <v>7</v>
      </c>
      <c r="N8" s="16">
        <f>M8/($E8*$D8*$F$2)</f>
        <v>2.5048591285117983E-5</v>
      </c>
      <c r="O8" s="23">
        <f>M8/($F8*$D8*$F$2)</f>
        <v>7.0044929152389303E-7</v>
      </c>
      <c r="P8" s="22">
        <v>2</v>
      </c>
      <c r="Q8" s="16">
        <f>P8/($E8*$D8*$F$2)</f>
        <v>7.1567403671765666E-6</v>
      </c>
      <c r="R8" s="23">
        <f>P8/($F8*$D8*$F$2)</f>
        <v>2.0012836900682657E-7</v>
      </c>
      <c r="S8" s="30">
        <v>1</v>
      </c>
      <c r="T8" s="16">
        <f>S8/($E8*$D8*$F$2)</f>
        <v>3.5783701835882833E-6</v>
      </c>
      <c r="U8" s="23">
        <f>S8/($F8*$D8*$F$2)</f>
        <v>1.0006418450341329E-7</v>
      </c>
      <c r="AB8" s="14">
        <f>$AB$7</f>
        <v>6.935991498015925E-5</v>
      </c>
      <c r="AC8" s="10">
        <f>$AC$7</f>
        <v>2.3153790025721917E-6</v>
      </c>
      <c r="AD8" s="14">
        <f>$AD$7</f>
        <v>1.5837069091600877E-5</v>
      </c>
      <c r="AE8" s="10">
        <f>$AE$7</f>
        <v>5.2761017446262948E-7</v>
      </c>
      <c r="AF8" s="14">
        <f t="shared" ref="AF8:AF21" si="1">$AF$7</f>
        <v>6.6069279906582322E-6</v>
      </c>
      <c r="AG8" s="10">
        <f t="shared" ref="AG8:AG21" si="2">$AG$7</f>
        <v>2.0110991387025362E-7</v>
      </c>
      <c r="AH8" s="14">
        <f>$AH$7</f>
        <v>1.3784231392731778E-6</v>
      </c>
      <c r="AI8" s="10">
        <f>$AI$7</f>
        <v>4.6150799541273654E-8</v>
      </c>
      <c r="AJ8" s="14">
        <f>$AJ$7</f>
        <v>1.0444339221234876E-6</v>
      </c>
      <c r="AK8" s="10">
        <f>$AK$7</f>
        <v>2.9695881504797317E-8</v>
      </c>
    </row>
    <row r="9" spans="1:37" s="12" customFormat="1" x14ac:dyDescent="0.25">
      <c r="A9" s="22">
        <f t="shared" si="0"/>
        <v>3</v>
      </c>
      <c r="B9" s="16" t="s">
        <v>12</v>
      </c>
      <c r="C9" s="17" t="s">
        <v>21</v>
      </c>
      <c r="D9" s="16">
        <v>1000</v>
      </c>
      <c r="E9" s="22">
        <v>4.8418388888888959</v>
      </c>
      <c r="F9" s="23">
        <v>115.00931944444446</v>
      </c>
      <c r="G9" s="22">
        <v>10</v>
      </c>
      <c r="H9" s="16">
        <f t="shared" ref="H9:H19" si="3">G9/($E9*$D9*$F$2)</f>
        <v>3.4422183490891267E-5</v>
      </c>
      <c r="I9" s="23">
        <f t="shared" ref="I9:I20" si="4">G9/($F9*$D9*$F$2)</f>
        <v>1.449157924520851E-6</v>
      </c>
      <c r="J9" s="22">
        <v>0</v>
      </c>
      <c r="K9" s="16">
        <f t="shared" ref="K9:K19" si="5">J9/($E9*$D9*$F$2)</f>
        <v>0</v>
      </c>
      <c r="L9" s="23">
        <f>J9/($F9*$D9*$F$2)</f>
        <v>0</v>
      </c>
      <c r="M9" s="22">
        <v>0</v>
      </c>
      <c r="N9" s="16">
        <f t="shared" ref="N9:N19" si="6">M9/($E9*$D9*$F$2)</f>
        <v>0</v>
      </c>
      <c r="O9" s="23">
        <f t="shared" ref="O9:O20" si="7">M9/($F9*$D9*$F$2)</f>
        <v>0</v>
      </c>
      <c r="P9" s="22">
        <v>0</v>
      </c>
      <c r="Q9" s="16">
        <f t="shared" ref="Q9:Q19" si="8">P9/($E9*$D9*$F$2)</f>
        <v>0</v>
      </c>
      <c r="R9" s="23">
        <f t="shared" ref="R9:R10" si="9">P9/($F9*$D9*$F$2)</f>
        <v>0</v>
      </c>
      <c r="S9" s="30">
        <v>0</v>
      </c>
      <c r="T9" s="16">
        <f t="shared" ref="T9:T19" si="10">S9/($E9*$D9*$F$2)</f>
        <v>0</v>
      </c>
      <c r="U9" s="23">
        <f t="shared" ref="U9:U10" si="11">S9/($F9*$D9*$F$2)</f>
        <v>0</v>
      </c>
      <c r="AB9" s="14">
        <f t="shared" ref="AB9:AE21" si="12">AB$7</f>
        <v>6.935991498015925E-5</v>
      </c>
      <c r="AC9" s="10">
        <f t="shared" si="12"/>
        <v>2.3153790025721917E-6</v>
      </c>
      <c r="AD9" s="14">
        <f t="shared" si="12"/>
        <v>1.5837069091600877E-5</v>
      </c>
      <c r="AE9" s="10">
        <f t="shared" si="12"/>
        <v>5.2761017446262948E-7</v>
      </c>
      <c r="AF9" s="14">
        <f t="shared" si="1"/>
        <v>6.6069279906582322E-6</v>
      </c>
      <c r="AG9" s="10">
        <f t="shared" si="2"/>
        <v>2.0110991387025362E-7</v>
      </c>
      <c r="AH9" s="14">
        <f t="shared" ref="AH9:AI21" si="13">AH$7</f>
        <v>1.3784231392731778E-6</v>
      </c>
      <c r="AI9" s="10">
        <f t="shared" si="13"/>
        <v>4.6150799541273654E-8</v>
      </c>
      <c r="AJ9" s="14">
        <f t="shared" ref="AJ9:AJ21" si="14">$AJ$7</f>
        <v>1.0444339221234876E-6</v>
      </c>
      <c r="AK9" s="10">
        <f t="shared" ref="AK9:AK21" si="15">$AK$7</f>
        <v>2.9695881504797317E-8</v>
      </c>
    </row>
    <row r="10" spans="1:37" s="12" customFormat="1" x14ac:dyDescent="0.25">
      <c r="A10" s="22">
        <f t="shared" si="0"/>
        <v>4</v>
      </c>
      <c r="B10" s="16" t="s">
        <v>12</v>
      </c>
      <c r="C10" s="16" t="s">
        <v>13</v>
      </c>
      <c r="D10" s="16">
        <v>1000</v>
      </c>
      <c r="E10" s="22">
        <v>3.9206972222222145</v>
      </c>
      <c r="F10" s="23">
        <v>92.223586111111089</v>
      </c>
      <c r="G10" s="22">
        <v>11</v>
      </c>
      <c r="H10" s="16">
        <f t="shared" si="3"/>
        <v>4.6760390548449882E-5</v>
      </c>
      <c r="I10" s="23">
        <f t="shared" si="4"/>
        <v>1.9879224075330697E-6</v>
      </c>
      <c r="J10" s="22">
        <v>1</v>
      </c>
      <c r="K10" s="16">
        <f t="shared" si="5"/>
        <v>4.2509445953136261E-6</v>
      </c>
      <c r="L10" s="23">
        <f t="shared" ref="L10:L20" si="16">J10/($F10*$D10*$F$2)</f>
        <v>1.807202188666427E-7</v>
      </c>
      <c r="M10" s="22">
        <v>0</v>
      </c>
      <c r="N10" s="16">
        <f t="shared" si="6"/>
        <v>0</v>
      </c>
      <c r="O10" s="23">
        <f t="shared" si="7"/>
        <v>0</v>
      </c>
      <c r="P10" s="22">
        <v>0</v>
      </c>
      <c r="Q10" s="16">
        <f t="shared" si="8"/>
        <v>0</v>
      </c>
      <c r="R10" s="23">
        <f t="shared" si="9"/>
        <v>0</v>
      </c>
      <c r="S10" s="30">
        <v>0</v>
      </c>
      <c r="T10" s="16">
        <f t="shared" si="10"/>
        <v>0</v>
      </c>
      <c r="U10" s="23">
        <f t="shared" si="11"/>
        <v>0</v>
      </c>
      <c r="AB10" s="14">
        <f t="shared" si="12"/>
        <v>6.935991498015925E-5</v>
      </c>
      <c r="AC10" s="10">
        <f t="shared" si="12"/>
        <v>2.3153790025721917E-6</v>
      </c>
      <c r="AD10" s="14">
        <f t="shared" si="12"/>
        <v>1.5837069091600877E-5</v>
      </c>
      <c r="AE10" s="10">
        <f t="shared" si="12"/>
        <v>5.2761017446262948E-7</v>
      </c>
      <c r="AF10" s="14">
        <f t="shared" si="1"/>
        <v>6.6069279906582322E-6</v>
      </c>
      <c r="AG10" s="10">
        <f t="shared" si="2"/>
        <v>2.0110991387025362E-7</v>
      </c>
      <c r="AH10" s="14">
        <f t="shared" si="13"/>
        <v>1.3784231392731778E-6</v>
      </c>
      <c r="AI10" s="10">
        <f t="shared" si="13"/>
        <v>4.6150799541273654E-8</v>
      </c>
      <c r="AJ10" s="14">
        <f t="shared" si="14"/>
        <v>1.0444339221234876E-6</v>
      </c>
      <c r="AK10" s="10">
        <f t="shared" si="15"/>
        <v>2.9695881504797317E-8</v>
      </c>
    </row>
    <row r="11" spans="1:37" s="12" customFormat="1" x14ac:dyDescent="0.25">
      <c r="A11" s="22">
        <f t="shared" si="0"/>
        <v>5</v>
      </c>
      <c r="B11" s="16" t="s">
        <v>12</v>
      </c>
      <c r="C11" s="16" t="s">
        <v>14</v>
      </c>
      <c r="D11" s="16">
        <v>1000</v>
      </c>
      <c r="E11" s="22">
        <v>4.2080472222222189</v>
      </c>
      <c r="F11" s="23">
        <v>99.019727777777774</v>
      </c>
      <c r="G11" s="22">
        <v>10</v>
      </c>
      <c r="H11" s="16">
        <f t="shared" si="3"/>
        <v>3.9606653125592068E-5</v>
      </c>
      <c r="I11" s="23">
        <f t="shared" si="4"/>
        <v>1.683166278145135E-6</v>
      </c>
      <c r="J11" s="22">
        <v>6</v>
      </c>
      <c r="K11" s="16">
        <f t="shared" si="5"/>
        <v>2.3763991875355239E-5</v>
      </c>
      <c r="L11" s="23">
        <f t="shared" si="16"/>
        <v>1.0098997668870809E-6</v>
      </c>
      <c r="M11" s="22">
        <v>0</v>
      </c>
      <c r="N11" s="16">
        <f>M11/($E11*$D11*$F$2)</f>
        <v>0</v>
      </c>
      <c r="O11" s="23">
        <f>M11/($F11*$D11*$F$2)</f>
        <v>0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0</v>
      </c>
      <c r="T11" s="16">
        <f>S11/($E11*$D11*$F$2)</f>
        <v>0</v>
      </c>
      <c r="U11" s="23">
        <f>S11/($F11*$D11*$F$2)</f>
        <v>0</v>
      </c>
      <c r="AB11" s="14">
        <f t="shared" si="12"/>
        <v>6.935991498015925E-5</v>
      </c>
      <c r="AC11" s="10">
        <f t="shared" si="12"/>
        <v>2.3153790025721917E-6</v>
      </c>
      <c r="AD11" s="14">
        <f t="shared" si="12"/>
        <v>1.5837069091600877E-5</v>
      </c>
      <c r="AE11" s="10">
        <f t="shared" si="12"/>
        <v>5.2761017446262948E-7</v>
      </c>
      <c r="AF11" s="14">
        <f t="shared" si="1"/>
        <v>6.6069279906582322E-6</v>
      </c>
      <c r="AG11" s="10">
        <f t="shared" si="2"/>
        <v>2.0110991387025362E-7</v>
      </c>
      <c r="AH11" s="14">
        <f t="shared" si="13"/>
        <v>1.3784231392731778E-6</v>
      </c>
      <c r="AI11" s="10">
        <f t="shared" si="13"/>
        <v>4.6150799541273654E-8</v>
      </c>
      <c r="AJ11" s="14">
        <f t="shared" si="14"/>
        <v>1.0444339221234876E-6</v>
      </c>
      <c r="AK11" s="10">
        <f t="shared" si="15"/>
        <v>2.9695881504797317E-8</v>
      </c>
    </row>
    <row r="12" spans="1:37" s="12" customFormat="1" x14ac:dyDescent="0.25">
      <c r="A12" s="22">
        <f t="shared" si="0"/>
        <v>6</v>
      </c>
      <c r="B12" s="16" t="s">
        <v>12</v>
      </c>
      <c r="C12" s="16" t="s">
        <v>15</v>
      </c>
      <c r="D12" s="16">
        <v>1000</v>
      </c>
      <c r="E12" s="22">
        <v>3.8898972222222201</v>
      </c>
      <c r="F12" s="23">
        <v>96.78281666666669</v>
      </c>
      <c r="G12" s="22">
        <v>9</v>
      </c>
      <c r="H12" s="16">
        <f t="shared" si="3"/>
        <v>3.8561430143469968E-5</v>
      </c>
      <c r="I12" s="23">
        <f t="shared" si="4"/>
        <v>1.5498618986944819E-6</v>
      </c>
      <c r="J12" s="22">
        <v>0</v>
      </c>
      <c r="K12" s="16">
        <f t="shared" si="5"/>
        <v>0</v>
      </c>
      <c r="L12" s="23">
        <f t="shared" si="16"/>
        <v>0</v>
      </c>
      <c r="M12" s="22">
        <v>0</v>
      </c>
      <c r="N12" s="16">
        <f t="shared" si="6"/>
        <v>0</v>
      </c>
      <c r="O12" s="23">
        <f t="shared" si="7"/>
        <v>0</v>
      </c>
      <c r="P12" s="30">
        <v>0</v>
      </c>
      <c r="Q12" s="16">
        <f t="shared" si="8"/>
        <v>0</v>
      </c>
      <c r="R12" s="23">
        <f t="shared" ref="R12:R20" si="17">P12/($F12*$D12*$F$2)</f>
        <v>0</v>
      </c>
      <c r="S12" s="30">
        <v>0</v>
      </c>
      <c r="T12" s="16">
        <f t="shared" si="10"/>
        <v>0</v>
      </c>
      <c r="U12" s="23">
        <f t="shared" ref="U12:U20" si="18">S12/($F12*$D12*$F$2)</f>
        <v>0</v>
      </c>
      <c r="AB12" s="14">
        <f t="shared" si="12"/>
        <v>6.935991498015925E-5</v>
      </c>
      <c r="AC12" s="10">
        <f t="shared" si="12"/>
        <v>2.3153790025721917E-6</v>
      </c>
      <c r="AD12" s="14">
        <f t="shared" si="12"/>
        <v>1.5837069091600877E-5</v>
      </c>
      <c r="AE12" s="10">
        <f t="shared" si="12"/>
        <v>5.2761017446262948E-7</v>
      </c>
      <c r="AF12" s="14">
        <f t="shared" si="1"/>
        <v>6.6069279906582322E-6</v>
      </c>
      <c r="AG12" s="10">
        <f t="shared" si="2"/>
        <v>2.0110991387025362E-7</v>
      </c>
      <c r="AH12" s="14">
        <f t="shared" si="13"/>
        <v>1.3784231392731778E-6</v>
      </c>
      <c r="AI12" s="10">
        <f t="shared" si="13"/>
        <v>4.6150799541273654E-8</v>
      </c>
      <c r="AJ12" s="14">
        <f t="shared" si="14"/>
        <v>1.0444339221234876E-6</v>
      </c>
      <c r="AK12" s="10">
        <f t="shared" si="15"/>
        <v>2.9695881504797317E-8</v>
      </c>
    </row>
    <row r="13" spans="1:37" s="12" customFormat="1" x14ac:dyDescent="0.25">
      <c r="A13" s="22">
        <f t="shared" si="0"/>
        <v>7</v>
      </c>
      <c r="B13" s="16" t="s">
        <v>12</v>
      </c>
      <c r="C13" s="16" t="s">
        <v>22</v>
      </c>
      <c r="D13" s="16">
        <v>1000</v>
      </c>
      <c r="E13" s="22">
        <v>4.7703972222222184</v>
      </c>
      <c r="F13" s="23">
        <v>110.17316944444444</v>
      </c>
      <c r="G13" s="22">
        <v>8</v>
      </c>
      <c r="H13" s="16">
        <f t="shared" si="3"/>
        <v>2.7950153230892166E-5</v>
      </c>
      <c r="I13" s="23">
        <f t="shared" si="4"/>
        <v>1.2102160081776312E-6</v>
      </c>
      <c r="J13" s="22">
        <v>5</v>
      </c>
      <c r="K13" s="16">
        <f t="shared" si="5"/>
        <v>1.7468845769307602E-5</v>
      </c>
      <c r="L13" s="23">
        <f t="shared" si="16"/>
        <v>7.5638500511101955E-7</v>
      </c>
      <c r="M13" s="22">
        <v>0</v>
      </c>
      <c r="N13" s="16">
        <f t="shared" si="6"/>
        <v>0</v>
      </c>
      <c r="O13" s="23">
        <f t="shared" si="7"/>
        <v>0</v>
      </c>
      <c r="P13" s="22">
        <v>0</v>
      </c>
      <c r="Q13" s="16">
        <f t="shared" si="8"/>
        <v>0</v>
      </c>
      <c r="R13" s="23">
        <f t="shared" si="17"/>
        <v>0</v>
      </c>
      <c r="S13" s="30">
        <v>0</v>
      </c>
      <c r="T13" s="16">
        <f t="shared" si="10"/>
        <v>0</v>
      </c>
      <c r="U13" s="23">
        <f t="shared" si="18"/>
        <v>0</v>
      </c>
      <c r="AB13" s="14">
        <f t="shared" si="12"/>
        <v>6.935991498015925E-5</v>
      </c>
      <c r="AC13" s="10">
        <f t="shared" si="12"/>
        <v>2.3153790025721917E-6</v>
      </c>
      <c r="AD13" s="14">
        <f t="shared" si="12"/>
        <v>1.5837069091600877E-5</v>
      </c>
      <c r="AE13" s="10">
        <f t="shared" si="12"/>
        <v>5.2761017446262948E-7</v>
      </c>
      <c r="AF13" s="14">
        <f t="shared" si="1"/>
        <v>6.6069279906582322E-6</v>
      </c>
      <c r="AG13" s="10">
        <f t="shared" si="2"/>
        <v>2.0110991387025362E-7</v>
      </c>
      <c r="AH13" s="14">
        <f t="shared" si="13"/>
        <v>1.3784231392731778E-6</v>
      </c>
      <c r="AI13" s="10">
        <f t="shared" si="13"/>
        <v>4.6150799541273654E-8</v>
      </c>
      <c r="AJ13" s="14">
        <f t="shared" si="14"/>
        <v>1.0444339221234876E-6</v>
      </c>
      <c r="AK13" s="10">
        <f t="shared" si="15"/>
        <v>2.9695881504797317E-8</v>
      </c>
    </row>
    <row r="14" spans="1:37" s="12" customFormat="1" x14ac:dyDescent="0.25">
      <c r="A14" s="22">
        <f t="shared" si="0"/>
        <v>8</v>
      </c>
      <c r="B14" s="16" t="s">
        <v>12</v>
      </c>
      <c r="C14" s="16" t="s">
        <v>23</v>
      </c>
      <c r="D14" s="16">
        <v>1000</v>
      </c>
      <c r="E14" s="22">
        <v>4.1362861111111151</v>
      </c>
      <c r="F14" s="23">
        <v>144.77058055555551</v>
      </c>
      <c r="G14" s="22">
        <v>28</v>
      </c>
      <c r="H14" s="16">
        <f t="shared" si="3"/>
        <v>1.1282262738379762E-4</v>
      </c>
      <c r="I14" s="23">
        <f t="shared" si="4"/>
        <v>3.2234910219731003E-6</v>
      </c>
      <c r="J14" s="22">
        <v>16</v>
      </c>
      <c r="K14" s="16">
        <f t="shared" si="5"/>
        <v>6.447007279074149E-5</v>
      </c>
      <c r="L14" s="23">
        <f t="shared" si="16"/>
        <v>1.8419948696989144E-6</v>
      </c>
      <c r="M14" s="22">
        <v>5</v>
      </c>
      <c r="N14" s="16">
        <f t="shared" si="6"/>
        <v>2.0146897747106716E-5</v>
      </c>
      <c r="O14" s="23">
        <f t="shared" si="7"/>
        <v>5.756233967809108E-7</v>
      </c>
      <c r="P14" s="30">
        <v>0</v>
      </c>
      <c r="Q14" s="16">
        <f t="shared" si="8"/>
        <v>0</v>
      </c>
      <c r="R14" s="23">
        <f t="shared" si="17"/>
        <v>0</v>
      </c>
      <c r="S14" s="30">
        <v>3</v>
      </c>
      <c r="T14" s="16">
        <f t="shared" si="10"/>
        <v>1.2088138648264029E-5</v>
      </c>
      <c r="U14" s="23">
        <f t="shared" si="18"/>
        <v>3.4537403806854647E-7</v>
      </c>
      <c r="AB14" s="14">
        <f t="shared" si="12"/>
        <v>6.935991498015925E-5</v>
      </c>
      <c r="AC14" s="10">
        <f t="shared" si="12"/>
        <v>2.3153790025721917E-6</v>
      </c>
      <c r="AD14" s="14">
        <f t="shared" si="12"/>
        <v>1.5837069091600877E-5</v>
      </c>
      <c r="AE14" s="10">
        <f t="shared" si="12"/>
        <v>5.2761017446262948E-7</v>
      </c>
      <c r="AF14" s="14">
        <f t="shared" si="1"/>
        <v>6.6069279906582322E-6</v>
      </c>
      <c r="AG14" s="10">
        <f t="shared" si="2"/>
        <v>2.0110991387025362E-7</v>
      </c>
      <c r="AH14" s="14">
        <f t="shared" si="13"/>
        <v>1.3784231392731778E-6</v>
      </c>
      <c r="AI14" s="10">
        <f t="shared" si="13"/>
        <v>4.6150799541273654E-8</v>
      </c>
      <c r="AJ14" s="14">
        <f t="shared" si="14"/>
        <v>1.0444339221234876E-6</v>
      </c>
      <c r="AK14" s="10">
        <f t="shared" si="15"/>
        <v>2.9695881504797317E-8</v>
      </c>
    </row>
    <row r="15" spans="1:37" s="12" customFormat="1" x14ac:dyDescent="0.25">
      <c r="A15" s="22">
        <f t="shared" si="0"/>
        <v>9</v>
      </c>
      <c r="B15" s="16" t="s">
        <v>12</v>
      </c>
      <c r="C15" s="16" t="s">
        <v>24</v>
      </c>
      <c r="D15" s="16">
        <v>1000</v>
      </c>
      <c r="E15" s="22">
        <v>3.7250944444444332</v>
      </c>
      <c r="F15" s="23">
        <v>124.7335083333333</v>
      </c>
      <c r="G15" s="22">
        <v>41</v>
      </c>
      <c r="H15" s="16">
        <f t="shared" si="3"/>
        <v>1.8344053916604706E-4</v>
      </c>
      <c r="I15" s="23">
        <f t="shared" si="4"/>
        <v>5.4783461354042743E-6</v>
      </c>
      <c r="J15" s="22">
        <v>9</v>
      </c>
      <c r="K15" s="16">
        <f t="shared" si="5"/>
        <v>4.0267435426693256E-5</v>
      </c>
      <c r="L15" s="23">
        <f t="shared" si="16"/>
        <v>1.2025637858204505E-6</v>
      </c>
      <c r="M15" s="22">
        <v>0</v>
      </c>
      <c r="N15" s="16">
        <f t="shared" si="6"/>
        <v>0</v>
      </c>
      <c r="O15" s="23">
        <f t="shared" si="7"/>
        <v>0</v>
      </c>
      <c r="P15" s="30">
        <v>0</v>
      </c>
      <c r="Q15" s="16">
        <f t="shared" si="8"/>
        <v>0</v>
      </c>
      <c r="R15" s="23">
        <f t="shared" si="17"/>
        <v>0</v>
      </c>
      <c r="S15" s="30">
        <v>0</v>
      </c>
      <c r="T15" s="16">
        <f t="shared" si="10"/>
        <v>0</v>
      </c>
      <c r="U15" s="23">
        <f t="shared" si="18"/>
        <v>0</v>
      </c>
      <c r="AB15" s="14">
        <f t="shared" si="12"/>
        <v>6.935991498015925E-5</v>
      </c>
      <c r="AC15" s="10">
        <f t="shared" si="12"/>
        <v>2.3153790025721917E-6</v>
      </c>
      <c r="AD15" s="14">
        <f t="shared" si="12"/>
        <v>1.5837069091600877E-5</v>
      </c>
      <c r="AE15" s="10">
        <f t="shared" si="12"/>
        <v>5.2761017446262948E-7</v>
      </c>
      <c r="AF15" s="14">
        <f t="shared" si="1"/>
        <v>6.6069279906582322E-6</v>
      </c>
      <c r="AG15" s="10">
        <f t="shared" si="2"/>
        <v>2.0110991387025362E-7</v>
      </c>
      <c r="AH15" s="14">
        <f t="shared" si="13"/>
        <v>1.3784231392731778E-6</v>
      </c>
      <c r="AI15" s="10">
        <f t="shared" si="13"/>
        <v>4.6150799541273654E-8</v>
      </c>
      <c r="AJ15" s="14">
        <f t="shared" si="14"/>
        <v>1.0444339221234876E-6</v>
      </c>
      <c r="AK15" s="10">
        <f t="shared" si="15"/>
        <v>2.9695881504797317E-8</v>
      </c>
    </row>
    <row r="16" spans="1:37" s="12" customFormat="1" x14ac:dyDescent="0.25">
      <c r="A16" s="22">
        <f t="shared" si="0"/>
        <v>10</v>
      </c>
      <c r="B16" s="17" t="s">
        <v>12</v>
      </c>
      <c r="C16" s="17" t="s">
        <v>25</v>
      </c>
      <c r="D16" s="16">
        <v>1000</v>
      </c>
      <c r="E16" s="30">
        <v>3.8716305555555603</v>
      </c>
      <c r="F16" s="24">
        <v>155.05862777777779</v>
      </c>
      <c r="G16" s="30">
        <v>34</v>
      </c>
      <c r="H16" s="16">
        <f t="shared" si="3"/>
        <v>1.4636382747148578E-4</v>
      </c>
      <c r="I16" s="23">
        <f t="shared" si="4"/>
        <v>3.6545316748113155E-6</v>
      </c>
      <c r="J16" s="30">
        <v>3</v>
      </c>
      <c r="K16" s="16">
        <f t="shared" si="5"/>
        <v>1.2914455365131097E-5</v>
      </c>
      <c r="L16" s="23">
        <f t="shared" si="16"/>
        <v>3.2245867718923373E-7</v>
      </c>
      <c r="M16" s="30">
        <v>6</v>
      </c>
      <c r="N16" s="16">
        <f t="shared" si="6"/>
        <v>2.5828910730262195E-5</v>
      </c>
      <c r="O16" s="23">
        <f t="shared" si="7"/>
        <v>6.4491735437846747E-7</v>
      </c>
      <c r="P16" s="30">
        <v>1</v>
      </c>
      <c r="Q16" s="16">
        <f t="shared" si="8"/>
        <v>4.3048184550436988E-6</v>
      </c>
      <c r="R16" s="23">
        <f t="shared" si="17"/>
        <v>1.0748622572974457E-7</v>
      </c>
      <c r="S16" s="30">
        <v>0</v>
      </c>
      <c r="T16" s="16">
        <f t="shared" si="10"/>
        <v>0</v>
      </c>
      <c r="U16" s="23">
        <f t="shared" si="18"/>
        <v>0</v>
      </c>
      <c r="AB16" s="14">
        <f t="shared" si="12"/>
        <v>6.935991498015925E-5</v>
      </c>
      <c r="AC16" s="10">
        <f t="shared" si="12"/>
        <v>2.3153790025721917E-6</v>
      </c>
      <c r="AD16" s="14">
        <f t="shared" si="12"/>
        <v>1.5837069091600877E-5</v>
      </c>
      <c r="AE16" s="10">
        <f t="shared" si="12"/>
        <v>5.2761017446262948E-7</v>
      </c>
      <c r="AF16" s="14">
        <f t="shared" si="1"/>
        <v>6.6069279906582322E-6</v>
      </c>
      <c r="AG16" s="10">
        <f t="shared" si="2"/>
        <v>2.0110991387025362E-7</v>
      </c>
      <c r="AH16" s="14">
        <f t="shared" si="13"/>
        <v>1.3784231392731778E-6</v>
      </c>
      <c r="AI16" s="10">
        <f t="shared" si="13"/>
        <v>4.6150799541273654E-8</v>
      </c>
      <c r="AJ16" s="14">
        <f t="shared" si="14"/>
        <v>1.0444339221234876E-6</v>
      </c>
      <c r="AK16" s="10">
        <f t="shared" si="15"/>
        <v>2.9695881504797317E-8</v>
      </c>
    </row>
    <row r="17" spans="1:37" s="12" customFormat="1" x14ac:dyDescent="0.25">
      <c r="A17" s="22">
        <f t="shared" si="0"/>
        <v>11</v>
      </c>
      <c r="B17" s="17" t="s">
        <v>12</v>
      </c>
      <c r="C17" s="17" t="s">
        <v>26</v>
      </c>
      <c r="D17" s="16">
        <v>1000</v>
      </c>
      <c r="E17" s="30">
        <v>4.4547250000000078</v>
      </c>
      <c r="F17" s="24">
        <v>99.95538055555555</v>
      </c>
      <c r="G17" s="30">
        <v>9</v>
      </c>
      <c r="H17" s="16">
        <f t="shared" si="3"/>
        <v>3.3672112195477774E-5</v>
      </c>
      <c r="I17" s="23">
        <f t="shared" si="4"/>
        <v>1.5006695904341985E-6</v>
      </c>
      <c r="J17" s="30">
        <v>3</v>
      </c>
      <c r="K17" s="16">
        <f t="shared" si="5"/>
        <v>1.1224037398492592E-5</v>
      </c>
      <c r="L17" s="23">
        <f t="shared" si="16"/>
        <v>5.002231968113995E-7</v>
      </c>
      <c r="M17" s="30">
        <v>0</v>
      </c>
      <c r="N17" s="16">
        <f t="shared" si="6"/>
        <v>0</v>
      </c>
      <c r="O17" s="23">
        <f t="shared" si="7"/>
        <v>0</v>
      </c>
      <c r="P17" s="30">
        <v>0</v>
      </c>
      <c r="Q17" s="16">
        <f t="shared" si="8"/>
        <v>0</v>
      </c>
      <c r="R17" s="23">
        <f t="shared" si="17"/>
        <v>0</v>
      </c>
      <c r="S17" s="30">
        <v>0</v>
      </c>
      <c r="T17" s="16">
        <f t="shared" si="10"/>
        <v>0</v>
      </c>
      <c r="U17" s="23">
        <f t="shared" si="18"/>
        <v>0</v>
      </c>
      <c r="AB17" s="14">
        <f t="shared" si="12"/>
        <v>6.935991498015925E-5</v>
      </c>
      <c r="AC17" s="10">
        <f t="shared" si="12"/>
        <v>2.3153790025721917E-6</v>
      </c>
      <c r="AD17" s="14">
        <f t="shared" si="12"/>
        <v>1.5837069091600877E-5</v>
      </c>
      <c r="AE17" s="10">
        <f t="shared" si="12"/>
        <v>5.2761017446262948E-7</v>
      </c>
      <c r="AF17" s="14">
        <f t="shared" si="1"/>
        <v>6.6069279906582322E-6</v>
      </c>
      <c r="AG17" s="10">
        <f t="shared" si="2"/>
        <v>2.0110991387025362E-7</v>
      </c>
      <c r="AH17" s="14">
        <f t="shared" si="13"/>
        <v>1.3784231392731778E-6</v>
      </c>
      <c r="AI17" s="10">
        <f t="shared" si="13"/>
        <v>4.6150799541273654E-8</v>
      </c>
      <c r="AJ17" s="14">
        <f t="shared" si="14"/>
        <v>1.0444339221234876E-6</v>
      </c>
      <c r="AK17" s="10">
        <f t="shared" si="15"/>
        <v>2.9695881504797317E-8</v>
      </c>
    </row>
    <row r="18" spans="1:37" x14ac:dyDescent="0.25">
      <c r="A18" s="22">
        <f t="shared" si="0"/>
        <v>12</v>
      </c>
      <c r="B18" s="17" t="s">
        <v>12</v>
      </c>
      <c r="C18" s="17" t="s">
        <v>16</v>
      </c>
      <c r="D18" s="16">
        <v>1000</v>
      </c>
      <c r="E18" s="30">
        <v>4.026452777777763</v>
      </c>
      <c r="F18" s="24">
        <v>104.02222777777774</v>
      </c>
      <c r="G18" s="30">
        <v>7</v>
      </c>
      <c r="H18" s="16">
        <f t="shared" si="3"/>
        <v>2.8975049033371774E-5</v>
      </c>
      <c r="I18" s="23">
        <f t="shared" si="4"/>
        <v>1.1215551633435613E-6</v>
      </c>
      <c r="J18" s="30">
        <v>2</v>
      </c>
      <c r="K18" s="16">
        <f t="shared" si="5"/>
        <v>8.278585438106221E-6</v>
      </c>
      <c r="L18" s="23">
        <f t="shared" si="16"/>
        <v>3.2044433238387466E-7</v>
      </c>
      <c r="M18" s="30">
        <v>1</v>
      </c>
      <c r="N18" s="16">
        <f t="shared" si="6"/>
        <v>4.1392927190531105E-6</v>
      </c>
      <c r="O18" s="23">
        <f t="shared" si="7"/>
        <v>1.6022216619193733E-7</v>
      </c>
      <c r="P18" s="30">
        <v>0</v>
      </c>
      <c r="Q18" s="16">
        <f t="shared" si="8"/>
        <v>0</v>
      </c>
      <c r="R18" s="23">
        <f t="shared" si="17"/>
        <v>0</v>
      </c>
      <c r="S18" s="30">
        <v>0</v>
      </c>
      <c r="T18" s="16">
        <f t="shared" si="10"/>
        <v>0</v>
      </c>
      <c r="U18" s="23">
        <f t="shared" si="18"/>
        <v>0</v>
      </c>
      <c r="AB18" s="14">
        <f t="shared" si="12"/>
        <v>6.935991498015925E-5</v>
      </c>
      <c r="AC18" s="10">
        <f t="shared" si="12"/>
        <v>2.3153790025721917E-6</v>
      </c>
      <c r="AD18" s="14">
        <f t="shared" si="12"/>
        <v>1.5837069091600877E-5</v>
      </c>
      <c r="AE18" s="10">
        <f t="shared" si="12"/>
        <v>5.2761017446262948E-7</v>
      </c>
      <c r="AF18" s="14">
        <f t="shared" si="1"/>
        <v>6.6069279906582322E-6</v>
      </c>
      <c r="AG18" s="10">
        <f t="shared" si="2"/>
        <v>2.0110991387025362E-7</v>
      </c>
      <c r="AH18" s="14">
        <f t="shared" si="13"/>
        <v>1.3784231392731778E-6</v>
      </c>
      <c r="AI18" s="10">
        <f t="shared" si="13"/>
        <v>4.6150799541273654E-8</v>
      </c>
      <c r="AJ18" s="14">
        <f t="shared" si="14"/>
        <v>1.0444339221234876E-6</v>
      </c>
      <c r="AK18" s="10">
        <f t="shared" si="15"/>
        <v>2.9695881504797317E-8</v>
      </c>
    </row>
    <row r="19" spans="1:37" x14ac:dyDescent="0.25">
      <c r="A19" s="22">
        <f t="shared" si="0"/>
        <v>13</v>
      </c>
      <c r="B19" s="17" t="s">
        <v>12</v>
      </c>
      <c r="C19" s="17" t="s">
        <v>17</v>
      </c>
      <c r="D19" s="16">
        <v>1000</v>
      </c>
      <c r="E19" s="30">
        <v>3.7903000000000051</v>
      </c>
      <c r="F19" s="24">
        <v>100.9529722222222</v>
      </c>
      <c r="G19" s="30">
        <v>4</v>
      </c>
      <c r="H19" s="16">
        <f t="shared" si="3"/>
        <v>1.758875726635532E-5</v>
      </c>
      <c r="I19" s="23">
        <f t="shared" si="4"/>
        <v>6.6037349073702373E-7</v>
      </c>
      <c r="J19" s="30">
        <v>1</v>
      </c>
      <c r="K19" s="16">
        <f t="shared" si="5"/>
        <v>4.39718931658883E-6</v>
      </c>
      <c r="L19" s="23">
        <f t="shared" si="16"/>
        <v>1.6509337268425593E-7</v>
      </c>
      <c r="M19" s="30">
        <v>1</v>
      </c>
      <c r="N19" s="16">
        <f t="shared" si="6"/>
        <v>4.39718931658883E-6</v>
      </c>
      <c r="O19" s="23">
        <f t="shared" si="7"/>
        <v>1.6509337268425593E-7</v>
      </c>
      <c r="P19" s="30">
        <v>0</v>
      </c>
      <c r="Q19" s="16">
        <f t="shared" si="8"/>
        <v>0</v>
      </c>
      <c r="R19" s="23">
        <f t="shared" si="17"/>
        <v>0</v>
      </c>
      <c r="S19" s="30">
        <v>0</v>
      </c>
      <c r="T19" s="16">
        <f t="shared" si="10"/>
        <v>0</v>
      </c>
      <c r="U19" s="23">
        <f t="shared" si="18"/>
        <v>0</v>
      </c>
      <c r="AB19" s="14">
        <f t="shared" si="12"/>
        <v>6.935991498015925E-5</v>
      </c>
      <c r="AC19" s="10">
        <f t="shared" si="12"/>
        <v>2.3153790025721917E-6</v>
      </c>
      <c r="AD19" s="14">
        <f t="shared" si="12"/>
        <v>1.5837069091600877E-5</v>
      </c>
      <c r="AE19" s="10">
        <f t="shared" si="12"/>
        <v>5.2761017446262948E-7</v>
      </c>
      <c r="AF19" s="14">
        <f t="shared" si="1"/>
        <v>6.6069279906582322E-6</v>
      </c>
      <c r="AG19" s="10">
        <f t="shared" si="2"/>
        <v>2.0110991387025362E-7</v>
      </c>
      <c r="AH19" s="14">
        <f t="shared" si="13"/>
        <v>1.3784231392731778E-6</v>
      </c>
      <c r="AI19" s="10">
        <f t="shared" si="13"/>
        <v>4.6150799541273654E-8</v>
      </c>
      <c r="AJ19" s="14">
        <f t="shared" si="14"/>
        <v>1.0444339221234876E-6</v>
      </c>
      <c r="AK19" s="10">
        <f t="shared" si="15"/>
        <v>2.9695881504797317E-8</v>
      </c>
    </row>
    <row r="20" spans="1:37" x14ac:dyDescent="0.25">
      <c r="A20" s="22">
        <f t="shared" si="0"/>
        <v>14</v>
      </c>
      <c r="B20" s="17" t="s">
        <v>12</v>
      </c>
      <c r="C20" s="17" t="s">
        <v>18</v>
      </c>
      <c r="D20" s="16">
        <v>1000</v>
      </c>
      <c r="E20" s="30">
        <v>3.563747222222224</v>
      </c>
      <c r="F20" s="24">
        <v>94.844977777777757</v>
      </c>
      <c r="G20" s="30">
        <v>8</v>
      </c>
      <c r="H20" s="16">
        <f>G20/($E20*$D20*$F$2)</f>
        <v>3.7413802107488281E-5</v>
      </c>
      <c r="I20" s="23">
        <f t="shared" si="4"/>
        <v>1.4058027789909338E-6</v>
      </c>
      <c r="J20" s="30">
        <v>2</v>
      </c>
      <c r="K20" s="16">
        <f>J20/($E20*$D20*$F$2)</f>
        <v>9.3534505268720702E-6</v>
      </c>
      <c r="L20" s="23">
        <f t="shared" si="16"/>
        <v>3.5145069474773344E-7</v>
      </c>
      <c r="M20" s="30">
        <v>1</v>
      </c>
      <c r="N20" s="16">
        <f>M20/($E20*$D20*$F$2)</f>
        <v>4.6767252634360351E-6</v>
      </c>
      <c r="O20" s="23">
        <f t="shared" si="7"/>
        <v>1.7572534737386672E-7</v>
      </c>
      <c r="P20" s="30">
        <v>1</v>
      </c>
      <c r="Q20" s="16">
        <f>P20/($E20*$D20*$F$2)</f>
        <v>4.6767252634360351E-6</v>
      </c>
      <c r="R20" s="23">
        <f t="shared" si="17"/>
        <v>1.7572534737386672E-7</v>
      </c>
      <c r="S20" s="30">
        <v>0</v>
      </c>
      <c r="T20" s="16">
        <f>S20/($E20*$D20*$F$2)</f>
        <v>0</v>
      </c>
      <c r="U20" s="23">
        <f t="shared" si="18"/>
        <v>0</v>
      </c>
      <c r="AB20" s="14">
        <f t="shared" si="12"/>
        <v>6.935991498015925E-5</v>
      </c>
      <c r="AC20" s="10">
        <f t="shared" si="12"/>
        <v>2.3153790025721917E-6</v>
      </c>
      <c r="AD20" s="14">
        <f t="shared" si="12"/>
        <v>1.5837069091600877E-5</v>
      </c>
      <c r="AE20" s="10">
        <f t="shared" si="12"/>
        <v>5.2761017446262948E-7</v>
      </c>
      <c r="AF20" s="14">
        <f t="shared" si="1"/>
        <v>6.6069279906582322E-6</v>
      </c>
      <c r="AG20" s="10">
        <f t="shared" si="2"/>
        <v>2.0110991387025362E-7</v>
      </c>
      <c r="AH20" s="14">
        <f t="shared" si="13"/>
        <v>1.3784231392731778E-6</v>
      </c>
      <c r="AI20" s="10">
        <f t="shared" si="13"/>
        <v>4.6150799541273654E-8</v>
      </c>
      <c r="AJ20" s="14">
        <f t="shared" si="14"/>
        <v>1.0444339221234876E-6</v>
      </c>
      <c r="AK20" s="10">
        <f t="shared" si="15"/>
        <v>2.9695881504797317E-8</v>
      </c>
    </row>
    <row r="21" spans="1:37" x14ac:dyDescent="0.25">
      <c r="A21" s="25">
        <f t="shared" si="0"/>
        <v>15</v>
      </c>
      <c r="B21" s="26" t="s">
        <v>12</v>
      </c>
      <c r="C21" s="26" t="s">
        <v>27</v>
      </c>
      <c r="D21" s="27">
        <v>1000</v>
      </c>
      <c r="E21" s="31">
        <v>2.8784333333333372</v>
      </c>
      <c r="F21" s="28">
        <v>94.282513888888857</v>
      </c>
      <c r="G21" s="31">
        <v>15</v>
      </c>
      <c r="H21" s="27">
        <f>G21/($E21*$D21*$F$2)</f>
        <v>8.6852801871388261E-5</v>
      </c>
      <c r="I21" s="32">
        <f>G21/($F21*$D21*$F$2)</f>
        <v>2.6516051565470861E-6</v>
      </c>
      <c r="J21" s="31">
        <v>2</v>
      </c>
      <c r="K21" s="27">
        <f>J21/($E21*$D21*$F$2)</f>
        <v>1.1580373582851766E-5</v>
      </c>
      <c r="L21" s="32">
        <f>J21/($F21*$D21*$F$2)</f>
        <v>3.5354735420627817E-7</v>
      </c>
      <c r="M21" s="31">
        <v>1</v>
      </c>
      <c r="N21" s="27">
        <f>M21/($E21*$D21*$F$2)</f>
        <v>5.7901867914258832E-6</v>
      </c>
      <c r="O21" s="32">
        <f>M21/($F21*$D21*$F$2)</f>
        <v>1.7677367710313908E-7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0</v>
      </c>
      <c r="T21" s="27">
        <f>S21/($E21*$D21*$F$2)</f>
        <v>0</v>
      </c>
      <c r="U21" s="32">
        <f>S21/($F21*$D21*$F$2)</f>
        <v>0</v>
      </c>
      <c r="AB21" s="9">
        <f t="shared" si="12"/>
        <v>6.935991498015925E-5</v>
      </c>
      <c r="AC21" s="11">
        <f t="shared" si="12"/>
        <v>2.3153790025721917E-6</v>
      </c>
      <c r="AD21" s="9">
        <f t="shared" si="12"/>
        <v>1.5837069091600877E-5</v>
      </c>
      <c r="AE21" s="11">
        <f t="shared" si="12"/>
        <v>5.2761017446262948E-7</v>
      </c>
      <c r="AF21" s="9">
        <f t="shared" si="1"/>
        <v>6.6069279906582322E-6</v>
      </c>
      <c r="AG21" s="11">
        <f t="shared" si="2"/>
        <v>2.0110991387025362E-7</v>
      </c>
      <c r="AH21" s="9">
        <f t="shared" si="13"/>
        <v>1.3784231392731778E-6</v>
      </c>
      <c r="AI21" s="11">
        <f t="shared" si="13"/>
        <v>4.6150799541273654E-8</v>
      </c>
      <c r="AJ21" s="9">
        <f t="shared" si="14"/>
        <v>1.0444339221234876E-6</v>
      </c>
      <c r="AK21" s="11">
        <f t="shared" si="15"/>
        <v>2.9695881504797317E-8</v>
      </c>
    </row>
    <row r="22" spans="1:37" x14ac:dyDescent="0.25">
      <c r="A22" t="s">
        <v>35</v>
      </c>
      <c r="D22">
        <v>1000</v>
      </c>
      <c r="E22">
        <f t="shared" ref="E22:G22" si="19">SUM(E7:E21)</f>
        <v>60.407799999999995</v>
      </c>
      <c r="F22">
        <f t="shared" si="19"/>
        <v>1678.1637388888887</v>
      </c>
      <c r="G22">
        <f t="shared" si="19"/>
        <v>247</v>
      </c>
      <c r="H22" s="16">
        <f>G22/($E22*$D22*$F$2)</f>
        <v>6.8147932331034516E-5</v>
      </c>
      <c r="I22" s="16">
        <f>G22/($F22*$D22*$F$2)</f>
        <v>2.4530780705536577E-6</v>
      </c>
      <c r="J22">
        <f t="shared" ref="J22" si="20">SUM(J7:J21)</f>
        <v>58</v>
      </c>
      <c r="K22" s="16">
        <f>J22/($E22*$D22*$F$2)</f>
        <v>1.6002348482591101E-5</v>
      </c>
      <c r="L22" s="16">
        <f>J22/($F22*$D22*$F$2)</f>
        <v>5.760264295227212E-7</v>
      </c>
      <c r="M22">
        <f t="shared" ref="M22" si="21">SUM(M7:M21)</f>
        <v>24</v>
      </c>
      <c r="N22" s="16">
        <f>M22/($E22*$D22*$F$2)</f>
        <v>6.6216614410721806E-6</v>
      </c>
      <c r="O22" s="16">
        <f>M22/($F22*$D22*$F$2)</f>
        <v>2.3835576394043636E-7</v>
      </c>
      <c r="P22">
        <f t="shared" ref="P22" si="22">SUM(P7:P21)</f>
        <v>5</v>
      </c>
      <c r="Q22" s="16">
        <f>P22/($E22*$D22*$F$2)</f>
        <v>1.379512800223371E-6</v>
      </c>
      <c r="R22" s="16">
        <f>P22/($F22*$D22*$F$2)</f>
        <v>4.9657450820924239E-8</v>
      </c>
      <c r="S22">
        <f>SUM(S7:S21)</f>
        <v>4</v>
      </c>
      <c r="T22" s="16">
        <f>S22/($E22*$D22*$F$2)</f>
        <v>1.1036102401786966E-6</v>
      </c>
      <c r="U22" s="16">
        <f>S22/($F22*$D22*$F$2)</f>
        <v>3.9725960656739394E-8</v>
      </c>
    </row>
    <row r="28" spans="1:37" x14ac:dyDescent="0.25">
      <c r="C28" s="12"/>
      <c r="D28" s="12"/>
      <c r="E28" s="12"/>
    </row>
    <row r="29" spans="1:37" x14ac:dyDescent="0.25">
      <c r="C29" s="12"/>
      <c r="D29" s="12"/>
      <c r="E29" s="12"/>
    </row>
    <row r="30" spans="1:37" x14ac:dyDescent="0.25">
      <c r="C30" s="12"/>
      <c r="D30" s="12"/>
      <c r="E30" s="12"/>
    </row>
    <row r="31" spans="1:37" x14ac:dyDescent="0.25">
      <c r="C31" s="12"/>
      <c r="D31" s="12"/>
      <c r="E31" s="12"/>
    </row>
    <row r="32" spans="1:37" x14ac:dyDescent="0.25">
      <c r="C32" s="12"/>
      <c r="D32" s="12"/>
      <c r="E32" s="12"/>
    </row>
    <row r="66" spans="1:37" s="35" customFormat="1" ht="15.75" thickBot="1" x14ac:dyDescent="0.3"/>
    <row r="67" spans="1:37" ht="15.75" thickTop="1" x14ac:dyDescent="0.25"/>
    <row r="68" spans="1:37" x14ac:dyDescent="0.25">
      <c r="A68" t="s">
        <v>34</v>
      </c>
    </row>
    <row r="71" spans="1:37" x14ac:dyDescent="0.25">
      <c r="A71" s="51" t="s">
        <v>0</v>
      </c>
      <c r="B71" s="51" t="s">
        <v>1</v>
      </c>
      <c r="C71" s="51" t="s">
        <v>2</v>
      </c>
      <c r="D71" s="51" t="s">
        <v>6</v>
      </c>
      <c r="E71" s="54" t="s">
        <v>11</v>
      </c>
      <c r="F71" s="55"/>
      <c r="G71" s="45" t="s">
        <v>50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7"/>
      <c r="AB71" s="48" t="s">
        <v>5</v>
      </c>
      <c r="AC71" s="50"/>
      <c r="AD71" s="50"/>
      <c r="AE71" s="50"/>
      <c r="AF71" s="50"/>
      <c r="AG71" s="50"/>
      <c r="AH71" s="50"/>
      <c r="AI71" s="50"/>
      <c r="AJ71" s="50"/>
      <c r="AK71" s="49"/>
    </row>
    <row r="72" spans="1:37" x14ac:dyDescent="0.25">
      <c r="A72" s="52"/>
      <c r="B72" s="52"/>
      <c r="C72" s="52"/>
      <c r="D72" s="52"/>
      <c r="E72" s="56"/>
      <c r="F72" s="57"/>
      <c r="G72" s="45" t="s">
        <v>3</v>
      </c>
      <c r="H72" s="46"/>
      <c r="I72" s="47"/>
      <c r="J72" s="45" t="s">
        <v>4</v>
      </c>
      <c r="K72" s="46"/>
      <c r="L72" s="47"/>
      <c r="M72" s="45" t="s">
        <v>10</v>
      </c>
      <c r="N72" s="46"/>
      <c r="O72" s="47"/>
      <c r="P72" s="45" t="s">
        <v>28</v>
      </c>
      <c r="Q72" s="46"/>
      <c r="R72" s="47"/>
      <c r="S72" s="45" t="s">
        <v>30</v>
      </c>
      <c r="T72" s="46"/>
      <c r="U72" s="47"/>
      <c r="AB72" s="48" t="str">
        <f>G72</f>
        <v>Without Layers</v>
      </c>
      <c r="AC72" s="49"/>
      <c r="AD72" s="48" t="str">
        <f>J72</f>
        <v>With Layers</v>
      </c>
      <c r="AE72" s="49"/>
      <c r="AF72" s="48" t="str">
        <f>M72</f>
        <v>With buffer=5m</v>
      </c>
      <c r="AG72" s="49"/>
      <c r="AH72" s="48" t="str">
        <f>P72</f>
        <v>With buffer=10m</v>
      </c>
      <c r="AI72" s="49"/>
      <c r="AJ72" s="48" t="str">
        <f>S72</f>
        <v>With buffer=20m</v>
      </c>
      <c r="AK72" s="49"/>
    </row>
    <row r="73" spans="1:37" x14ac:dyDescent="0.25">
      <c r="A73" s="53"/>
      <c r="B73" s="53"/>
      <c r="C73" s="53"/>
      <c r="D73" s="53"/>
      <c r="E73" s="1" t="s">
        <v>49</v>
      </c>
      <c r="F73" s="1" t="s">
        <v>8</v>
      </c>
      <c r="G73" s="29" t="s">
        <v>48</v>
      </c>
      <c r="H73" s="29" t="s">
        <v>49</v>
      </c>
      <c r="I73" s="29" t="s">
        <v>8</v>
      </c>
      <c r="J73" s="29" t="s">
        <v>48</v>
      </c>
      <c r="K73" s="29" t="s">
        <v>49</v>
      </c>
      <c r="L73" s="29" t="s">
        <v>8</v>
      </c>
      <c r="M73" s="29" t="s">
        <v>48</v>
      </c>
      <c r="N73" s="29" t="s">
        <v>49</v>
      </c>
      <c r="O73" s="29" t="s">
        <v>8</v>
      </c>
      <c r="P73" s="29" t="s">
        <v>48</v>
      </c>
      <c r="Q73" s="29" t="s">
        <v>49</v>
      </c>
      <c r="R73" s="29" t="s">
        <v>8</v>
      </c>
      <c r="S73" s="29" t="s">
        <v>48</v>
      </c>
      <c r="T73" s="29" t="s">
        <v>49</v>
      </c>
      <c r="U73" s="29" t="s">
        <v>8</v>
      </c>
      <c r="AB73" s="7" t="s">
        <v>7</v>
      </c>
      <c r="AC73" s="7" t="s">
        <v>8</v>
      </c>
      <c r="AD73" s="7" t="s">
        <v>7</v>
      </c>
      <c r="AE73" s="7" t="s">
        <v>8</v>
      </c>
      <c r="AF73" s="7" t="s">
        <v>7</v>
      </c>
      <c r="AG73" s="7" t="s">
        <v>8</v>
      </c>
      <c r="AH73" s="7" t="str">
        <f>Q73</f>
        <v>HPV</v>
      </c>
      <c r="AI73" s="7" t="str">
        <f>R73</f>
        <v>all</v>
      </c>
      <c r="AJ73" s="7" t="str">
        <f>T73</f>
        <v>HPV</v>
      </c>
      <c r="AK73" s="7" t="str">
        <f>U73</f>
        <v>all</v>
      </c>
    </row>
    <row r="74" spans="1:37" x14ac:dyDescent="0.25">
      <c r="A74" s="22">
        <v>1</v>
      </c>
      <c r="B74" s="16" t="s">
        <v>12</v>
      </c>
      <c r="C74" s="16" t="s">
        <v>19</v>
      </c>
      <c r="D74" s="16">
        <v>1000</v>
      </c>
      <c r="E74" s="22">
        <v>3.6726388888888879</v>
      </c>
      <c r="F74" s="23">
        <v>79.774569444444438</v>
      </c>
      <c r="G74" s="15">
        <v>10</v>
      </c>
      <c r="H74" s="15">
        <f>G74/($E74*$D74*$F$2)</f>
        <v>4.538063003441366E-5</v>
      </c>
      <c r="I74" s="21">
        <f>G74/($F74*$D74*$F$2)</f>
        <v>2.08922051008667E-6</v>
      </c>
      <c r="J74" s="15">
        <v>1</v>
      </c>
      <c r="K74" s="15">
        <f>J74/($E74*$D74*$F$2)</f>
        <v>4.5380630034413664E-6</v>
      </c>
      <c r="L74" s="21">
        <f>J74/($F74*$D74*$F$2)</f>
        <v>2.08922051008667E-7</v>
      </c>
      <c r="M74" s="15">
        <v>1</v>
      </c>
      <c r="N74" s="15">
        <f>M74/($E74*$D74*$F$2)</f>
        <v>4.5380630034413664E-6</v>
      </c>
      <c r="O74" s="21">
        <f>M74/($F74*$D74*$F$2)</f>
        <v>2.08922051008667E-7</v>
      </c>
      <c r="P74" s="15">
        <v>1</v>
      </c>
      <c r="Q74" s="15">
        <f>P74/($E74*$D74*$F$2)</f>
        <v>4.5380630034413664E-6</v>
      </c>
      <c r="R74" s="21">
        <f>P74/($F74*$D74*$F$2)</f>
        <v>2.08922051008667E-7</v>
      </c>
      <c r="S74" s="36">
        <v>0</v>
      </c>
      <c r="T74" s="15">
        <f>S74/($E74*$D74*$F$2)</f>
        <v>0</v>
      </c>
      <c r="U74" s="21">
        <f>S74/($F74*$D74*$F$2)</f>
        <v>0</v>
      </c>
      <c r="AB74" s="18">
        <f>AVERAGE($H$74:$H$88)</f>
        <v>4.2382634584847935E-5</v>
      </c>
      <c r="AC74" s="13">
        <f>AVERAGE($I$74:$I$88)</f>
        <v>1.3850996614786556E-6</v>
      </c>
      <c r="AD74" s="18">
        <f>AVERAGE($K$74:$K$88)</f>
        <v>1.043527029730495E-5</v>
      </c>
      <c r="AE74" s="13">
        <f>AVERAGE($L$74:$L$88)</f>
        <v>3.4916325746121626E-7</v>
      </c>
      <c r="AF74" s="18">
        <f>AVERAGE($N$74:$N$88)</f>
        <v>4.2868791983256593E-6</v>
      </c>
      <c r="AG74" s="13">
        <f>AVERAGE($O$74:$O$88)</f>
        <v>1.2833347551637557E-7</v>
      </c>
      <c r="AH74" s="18">
        <f>AVERAGE($Q$74:$Q$88)</f>
        <v>1.3784231392731778E-6</v>
      </c>
      <c r="AI74" s="13">
        <f>AVERAGE($R$74:$R$88)</f>
        <v>4.6150799541273654E-8</v>
      </c>
      <c r="AJ74" s="18">
        <f>AVERAGE($T$74:$T$88)</f>
        <v>1.0444339221234876E-6</v>
      </c>
      <c r="AK74" s="13">
        <f>AVERAGE($U$74:$U$88)</f>
        <v>2.9695881504797317E-8</v>
      </c>
    </row>
    <row r="75" spans="1:37" x14ac:dyDescent="0.25">
      <c r="A75" s="22">
        <f t="shared" ref="A75:A88" si="23">A74+1</f>
        <v>2</v>
      </c>
      <c r="B75" s="16" t="s">
        <v>12</v>
      </c>
      <c r="C75" s="16" t="s">
        <v>20</v>
      </c>
      <c r="D75" s="16">
        <v>1000</v>
      </c>
      <c r="E75" s="22">
        <v>4.6576138888888874</v>
      </c>
      <c r="F75" s="23">
        <v>166.55976111111113</v>
      </c>
      <c r="G75" s="16">
        <v>20</v>
      </c>
      <c r="H75" s="16">
        <f>G75/($E75*$D75*$F$2)</f>
        <v>7.1567403671765666E-5</v>
      </c>
      <c r="I75" s="23">
        <f>G75/($F75*$D75*$F$2)</f>
        <v>2.0012836900682659E-6</v>
      </c>
      <c r="J75" s="16">
        <v>5</v>
      </c>
      <c r="K75" s="16">
        <f>J75/($E75*$D75*$F$2)</f>
        <v>1.7891850917941416E-5</v>
      </c>
      <c r="L75" s="23">
        <f>J75/($F75*$D75*$F$2)</f>
        <v>5.0032092251706648E-7</v>
      </c>
      <c r="M75" s="16">
        <v>5</v>
      </c>
      <c r="N75" s="16">
        <f>M75/($E75*$D75*$F$2)</f>
        <v>1.7891850917941416E-5</v>
      </c>
      <c r="O75" s="23">
        <f>M75/($F75*$D75*$F$2)</f>
        <v>5.0032092251706648E-7</v>
      </c>
      <c r="P75" s="16">
        <v>2</v>
      </c>
      <c r="Q75" s="16">
        <f>P75/($E75*$D75*$F$2)</f>
        <v>7.1567403671765666E-6</v>
      </c>
      <c r="R75" s="23">
        <f>P75/($F75*$D75*$F$2)</f>
        <v>2.0012836900682657E-7</v>
      </c>
      <c r="S75" s="17">
        <v>1</v>
      </c>
      <c r="T75" s="16">
        <f>S75/($E75*$D75*$F$2)</f>
        <v>3.5783701835882833E-6</v>
      </c>
      <c r="U75" s="23">
        <f>S75/($F75*$D75*$F$2)</f>
        <v>1.0006418450341329E-7</v>
      </c>
      <c r="AB75" s="14">
        <f t="shared" ref="AB75:AB88" si="24">$AB$74</f>
        <v>4.2382634584847935E-5</v>
      </c>
      <c r="AC75" s="10">
        <f>$AC$74</f>
        <v>1.3850996614786556E-6</v>
      </c>
      <c r="AD75" s="14">
        <f>$AD$74</f>
        <v>1.043527029730495E-5</v>
      </c>
      <c r="AE75" s="10">
        <f>$AE$74</f>
        <v>3.4916325746121626E-7</v>
      </c>
      <c r="AF75" s="14">
        <f>$AF$74</f>
        <v>4.2868791983256593E-6</v>
      </c>
      <c r="AG75" s="10">
        <f>$AG$74</f>
        <v>1.2833347551637557E-7</v>
      </c>
      <c r="AH75" s="14">
        <f>$AH$74</f>
        <v>1.3784231392731778E-6</v>
      </c>
      <c r="AI75" s="10">
        <f t="shared" ref="AI75:AI88" si="25">$AI$74</f>
        <v>4.6150799541273654E-8</v>
      </c>
      <c r="AJ75" s="14">
        <f>$AJ$74</f>
        <v>1.0444339221234876E-6</v>
      </c>
      <c r="AK75" s="10">
        <f>$AK$74</f>
        <v>2.9695881504797317E-8</v>
      </c>
    </row>
    <row r="76" spans="1:37" x14ac:dyDescent="0.25">
      <c r="A76" s="22">
        <f t="shared" si="23"/>
        <v>3</v>
      </c>
      <c r="B76" s="16" t="s">
        <v>12</v>
      </c>
      <c r="C76" s="16" t="s">
        <v>21</v>
      </c>
      <c r="D76" s="16">
        <v>1000</v>
      </c>
      <c r="E76" s="22">
        <v>4.8418388888888959</v>
      </c>
      <c r="F76" s="23">
        <v>115.00931944444446</v>
      </c>
      <c r="G76" s="16">
        <v>2</v>
      </c>
      <c r="H76" s="16">
        <f t="shared" ref="H76:H86" si="26">G76/($E76*$D76*$F$2)</f>
        <v>6.8844366981782543E-6</v>
      </c>
      <c r="I76" s="23">
        <f t="shared" ref="I76:I77" si="27">G76/($F76*$D76*$F$2)</f>
        <v>2.8983158490417021E-7</v>
      </c>
      <c r="J76" s="16">
        <v>0</v>
      </c>
      <c r="K76" s="16">
        <f t="shared" ref="K76:K86" si="28">J76/($E76*$D76*$F$2)</f>
        <v>0</v>
      </c>
      <c r="L76" s="23">
        <f t="shared" ref="L76:L77" si="29">J76/($F76*$D76*$F$2)</f>
        <v>0</v>
      </c>
      <c r="M76" s="16">
        <v>0</v>
      </c>
      <c r="N76" s="16">
        <f t="shared" ref="N76:N86" si="30">M76/($E76*$D76*$F$2)</f>
        <v>0</v>
      </c>
      <c r="O76" s="23">
        <f t="shared" ref="O76:O77" si="31">M76/($F76*$D76*$F$2)</f>
        <v>0</v>
      </c>
      <c r="P76" s="16">
        <v>0</v>
      </c>
      <c r="Q76" s="16">
        <f t="shared" ref="Q76:Q86" si="32">P76/($E76*$D76*$F$2)</f>
        <v>0</v>
      </c>
      <c r="R76" s="23">
        <f t="shared" ref="R76:R77" si="33">P76/($F76*$D76*$F$2)</f>
        <v>0</v>
      </c>
      <c r="S76" s="17">
        <v>0</v>
      </c>
      <c r="T76" s="16">
        <f t="shared" ref="T76:T86" si="34">S76/($E76*$D76*$F$2)</f>
        <v>0</v>
      </c>
      <c r="U76" s="23">
        <f t="shared" ref="U76:U77" si="35">S76/($F76*$D76*$F$2)</f>
        <v>0</v>
      </c>
      <c r="AB76" s="14">
        <f t="shared" si="24"/>
        <v>4.2382634584847935E-5</v>
      </c>
      <c r="AC76" s="10">
        <f t="shared" ref="AC76:AC88" si="36">$AC$74</f>
        <v>1.3850996614786556E-6</v>
      </c>
      <c r="AD76" s="14">
        <f t="shared" ref="AD76:AD88" si="37">$AD$74</f>
        <v>1.043527029730495E-5</v>
      </c>
      <c r="AE76" s="10">
        <f t="shared" ref="AE76:AE88" si="38">$AE$74</f>
        <v>3.4916325746121626E-7</v>
      </c>
      <c r="AF76" s="14">
        <f t="shared" ref="AF76:AF88" si="39">$AF$74</f>
        <v>4.2868791983256593E-6</v>
      </c>
      <c r="AG76" s="10">
        <f t="shared" ref="AG76:AG88" si="40">$AG$74</f>
        <v>1.2833347551637557E-7</v>
      </c>
      <c r="AH76" s="14">
        <f t="shared" ref="AH76:AH88" si="41">$AH$74</f>
        <v>1.3784231392731778E-6</v>
      </c>
      <c r="AI76" s="10">
        <f t="shared" si="25"/>
        <v>4.6150799541273654E-8</v>
      </c>
      <c r="AJ76" s="14">
        <f t="shared" ref="AJ76:AJ88" si="42">$AJ$74</f>
        <v>1.0444339221234876E-6</v>
      </c>
      <c r="AK76" s="10">
        <f t="shared" ref="AK76:AK88" si="43">$AK$74</f>
        <v>2.9695881504797317E-8</v>
      </c>
    </row>
    <row r="77" spans="1:37" x14ac:dyDescent="0.25">
      <c r="A77" s="22">
        <f t="shared" si="23"/>
        <v>4</v>
      </c>
      <c r="B77" s="16" t="s">
        <v>12</v>
      </c>
      <c r="C77" s="16" t="s">
        <v>13</v>
      </c>
      <c r="D77" s="16">
        <v>1000</v>
      </c>
      <c r="E77" s="22">
        <v>3.9206972222222145</v>
      </c>
      <c r="F77" s="23">
        <v>92.223586111111089</v>
      </c>
      <c r="G77" s="16">
        <v>8</v>
      </c>
      <c r="H77" s="16">
        <f t="shared" si="26"/>
        <v>3.4007556762509009E-5</v>
      </c>
      <c r="I77" s="23">
        <f t="shared" si="27"/>
        <v>1.4457617509331416E-6</v>
      </c>
      <c r="J77" s="16">
        <v>1</v>
      </c>
      <c r="K77" s="16">
        <f t="shared" si="28"/>
        <v>4.2509445953136261E-6</v>
      </c>
      <c r="L77" s="23">
        <f t="shared" si="29"/>
        <v>1.807202188666427E-7</v>
      </c>
      <c r="M77" s="16">
        <v>0</v>
      </c>
      <c r="N77" s="16">
        <f t="shared" si="30"/>
        <v>0</v>
      </c>
      <c r="O77" s="23">
        <f t="shared" si="31"/>
        <v>0</v>
      </c>
      <c r="P77" s="16">
        <v>0</v>
      </c>
      <c r="Q77" s="16">
        <f t="shared" si="32"/>
        <v>0</v>
      </c>
      <c r="R77" s="23">
        <f t="shared" si="33"/>
        <v>0</v>
      </c>
      <c r="S77" s="17">
        <v>0</v>
      </c>
      <c r="T77" s="16">
        <f t="shared" si="34"/>
        <v>0</v>
      </c>
      <c r="U77" s="23">
        <f t="shared" si="35"/>
        <v>0</v>
      </c>
      <c r="AB77" s="14">
        <f t="shared" si="24"/>
        <v>4.2382634584847935E-5</v>
      </c>
      <c r="AC77" s="10">
        <f t="shared" si="36"/>
        <v>1.3850996614786556E-6</v>
      </c>
      <c r="AD77" s="14">
        <f t="shared" si="37"/>
        <v>1.043527029730495E-5</v>
      </c>
      <c r="AE77" s="10">
        <f t="shared" si="38"/>
        <v>3.4916325746121626E-7</v>
      </c>
      <c r="AF77" s="14">
        <f t="shared" si="39"/>
        <v>4.2868791983256593E-6</v>
      </c>
      <c r="AG77" s="10">
        <f t="shared" si="40"/>
        <v>1.2833347551637557E-7</v>
      </c>
      <c r="AH77" s="14">
        <f t="shared" si="41"/>
        <v>1.3784231392731778E-6</v>
      </c>
      <c r="AI77" s="10">
        <f t="shared" si="25"/>
        <v>4.6150799541273654E-8</v>
      </c>
      <c r="AJ77" s="14">
        <f t="shared" si="42"/>
        <v>1.0444339221234876E-6</v>
      </c>
      <c r="AK77" s="10">
        <f t="shared" si="43"/>
        <v>2.9695881504797317E-8</v>
      </c>
    </row>
    <row r="78" spans="1:37" x14ac:dyDescent="0.25">
      <c r="A78" s="22">
        <f t="shared" si="23"/>
        <v>5</v>
      </c>
      <c r="B78" s="16" t="s">
        <v>12</v>
      </c>
      <c r="C78" s="16" t="s">
        <v>14</v>
      </c>
      <c r="D78" s="16">
        <v>1000</v>
      </c>
      <c r="E78" s="22">
        <v>4.2080472222222189</v>
      </c>
      <c r="F78" s="23">
        <v>99.019727777777774</v>
      </c>
      <c r="G78" s="16">
        <v>5</v>
      </c>
      <c r="H78" s="16">
        <f>G78/($E78*$D78*$F$2)</f>
        <v>1.9803326562796034E-5</v>
      </c>
      <c r="I78" s="23">
        <f>G78/($F78*$D78*$F$2)</f>
        <v>8.4158313907256748E-7</v>
      </c>
      <c r="J78" s="16">
        <v>2</v>
      </c>
      <c r="K78" s="16">
        <f>J78/($E78*$D78*$F$2)</f>
        <v>7.921330625118413E-6</v>
      </c>
      <c r="L78" s="23">
        <f>J78/($F78*$D78*$F$2)</f>
        <v>3.3663325562902701E-7</v>
      </c>
      <c r="M78" s="16">
        <v>0</v>
      </c>
      <c r="N78" s="16">
        <f>M78/($E78*$D78*$F$2)</f>
        <v>0</v>
      </c>
      <c r="O78" s="23">
        <f>M78/($F78*$D78*$F$2)</f>
        <v>0</v>
      </c>
      <c r="P78" s="16">
        <v>0</v>
      </c>
      <c r="Q78" s="16">
        <f>P78/($E78*$D78*$F$2)</f>
        <v>0</v>
      </c>
      <c r="R78" s="23">
        <f>P78/($F78*$D78*$F$2)</f>
        <v>0</v>
      </c>
      <c r="S78" s="17">
        <v>0</v>
      </c>
      <c r="T78" s="16">
        <f>S78/($E78*$D78*$F$2)</f>
        <v>0</v>
      </c>
      <c r="U78" s="23">
        <f>S78/($F78*$D78*$F$2)</f>
        <v>0</v>
      </c>
      <c r="AB78" s="14">
        <f t="shared" si="24"/>
        <v>4.2382634584847935E-5</v>
      </c>
      <c r="AC78" s="10">
        <f t="shared" si="36"/>
        <v>1.3850996614786556E-6</v>
      </c>
      <c r="AD78" s="14">
        <f t="shared" si="37"/>
        <v>1.043527029730495E-5</v>
      </c>
      <c r="AE78" s="10">
        <f t="shared" si="38"/>
        <v>3.4916325746121626E-7</v>
      </c>
      <c r="AF78" s="14">
        <f t="shared" si="39"/>
        <v>4.2868791983256593E-6</v>
      </c>
      <c r="AG78" s="10">
        <f t="shared" si="40"/>
        <v>1.2833347551637557E-7</v>
      </c>
      <c r="AH78" s="14">
        <f t="shared" si="41"/>
        <v>1.3784231392731778E-6</v>
      </c>
      <c r="AI78" s="10">
        <f t="shared" si="25"/>
        <v>4.6150799541273654E-8</v>
      </c>
      <c r="AJ78" s="14">
        <f t="shared" si="42"/>
        <v>1.0444339221234876E-6</v>
      </c>
      <c r="AK78" s="10">
        <f t="shared" si="43"/>
        <v>2.9695881504797317E-8</v>
      </c>
    </row>
    <row r="79" spans="1:37" x14ac:dyDescent="0.25">
      <c r="A79" s="22">
        <f t="shared" si="23"/>
        <v>6</v>
      </c>
      <c r="B79" s="16" t="s">
        <v>12</v>
      </c>
      <c r="C79" s="16" t="s">
        <v>15</v>
      </c>
      <c r="D79" s="16">
        <v>1000</v>
      </c>
      <c r="E79" s="22">
        <v>3.8898972222222201</v>
      </c>
      <c r="F79" s="23">
        <v>96.78281666666669</v>
      </c>
      <c r="G79" s="16">
        <v>6</v>
      </c>
      <c r="H79" s="16">
        <f t="shared" si="26"/>
        <v>2.5707620095646644E-5</v>
      </c>
      <c r="I79" s="23">
        <f t="shared" ref="I79:I87" si="44">G79/($F79*$D79*$F$2)</f>
        <v>1.0332412657963213E-6</v>
      </c>
      <c r="J79" s="16">
        <v>0</v>
      </c>
      <c r="K79" s="16">
        <f t="shared" si="28"/>
        <v>0</v>
      </c>
      <c r="L79" s="23">
        <f t="shared" ref="L79:L87" si="45">J79/($F79*$D79*$F$2)</f>
        <v>0</v>
      </c>
      <c r="M79" s="16">
        <v>0</v>
      </c>
      <c r="N79" s="16">
        <f t="shared" si="30"/>
        <v>0</v>
      </c>
      <c r="O79" s="23">
        <f t="shared" ref="O79:O87" si="46">M79/($F79*$D79*$F$2)</f>
        <v>0</v>
      </c>
      <c r="P79" s="16">
        <v>0</v>
      </c>
      <c r="Q79" s="16">
        <f t="shared" si="32"/>
        <v>0</v>
      </c>
      <c r="R79" s="23">
        <f t="shared" ref="R79:R87" si="47">P79/($F79*$D79*$F$2)</f>
        <v>0</v>
      </c>
      <c r="S79" s="17">
        <v>0</v>
      </c>
      <c r="T79" s="16">
        <f t="shared" si="34"/>
        <v>0</v>
      </c>
      <c r="U79" s="23">
        <f t="shared" ref="U79:U87" si="48">S79/($F79*$D79*$F$2)</f>
        <v>0</v>
      </c>
      <c r="AB79" s="14">
        <f t="shared" si="24"/>
        <v>4.2382634584847935E-5</v>
      </c>
      <c r="AC79" s="10">
        <f t="shared" si="36"/>
        <v>1.3850996614786556E-6</v>
      </c>
      <c r="AD79" s="14">
        <f t="shared" si="37"/>
        <v>1.043527029730495E-5</v>
      </c>
      <c r="AE79" s="10">
        <f t="shared" si="38"/>
        <v>3.4916325746121626E-7</v>
      </c>
      <c r="AF79" s="14">
        <f t="shared" si="39"/>
        <v>4.2868791983256593E-6</v>
      </c>
      <c r="AG79" s="10">
        <f t="shared" si="40"/>
        <v>1.2833347551637557E-7</v>
      </c>
      <c r="AH79" s="14">
        <f t="shared" si="41"/>
        <v>1.3784231392731778E-6</v>
      </c>
      <c r="AI79" s="10">
        <f t="shared" si="25"/>
        <v>4.6150799541273654E-8</v>
      </c>
      <c r="AJ79" s="14">
        <f t="shared" si="42"/>
        <v>1.0444339221234876E-6</v>
      </c>
      <c r="AK79" s="10">
        <f t="shared" si="43"/>
        <v>2.9695881504797317E-8</v>
      </c>
    </row>
    <row r="80" spans="1:37" x14ac:dyDescent="0.25">
      <c r="A80" s="22">
        <f t="shared" si="23"/>
        <v>7</v>
      </c>
      <c r="B80" s="16" t="s">
        <v>12</v>
      </c>
      <c r="C80" s="16" t="s">
        <v>22</v>
      </c>
      <c r="D80" s="16">
        <v>1000</v>
      </c>
      <c r="E80" s="22">
        <v>4.7703972222222184</v>
      </c>
      <c r="F80" s="23">
        <v>110.17316944444444</v>
      </c>
      <c r="G80" s="16">
        <v>5</v>
      </c>
      <c r="H80" s="16">
        <f t="shared" si="26"/>
        <v>1.7468845769307602E-5</v>
      </c>
      <c r="I80" s="23">
        <f t="shared" si="44"/>
        <v>7.5638500511101955E-7</v>
      </c>
      <c r="J80" s="16">
        <v>4</v>
      </c>
      <c r="K80" s="16">
        <f t="shared" si="28"/>
        <v>1.3975076615446083E-5</v>
      </c>
      <c r="L80" s="23">
        <f t="shared" si="45"/>
        <v>6.051080040888156E-7</v>
      </c>
      <c r="M80" s="16">
        <v>0</v>
      </c>
      <c r="N80" s="16">
        <f t="shared" si="30"/>
        <v>0</v>
      </c>
      <c r="O80" s="23">
        <f t="shared" si="46"/>
        <v>0</v>
      </c>
      <c r="P80" s="16">
        <v>0</v>
      </c>
      <c r="Q80" s="16">
        <f t="shared" si="32"/>
        <v>0</v>
      </c>
      <c r="R80" s="23">
        <f t="shared" si="47"/>
        <v>0</v>
      </c>
      <c r="S80" s="17">
        <v>0</v>
      </c>
      <c r="T80" s="16">
        <f t="shared" si="34"/>
        <v>0</v>
      </c>
      <c r="U80" s="23">
        <f t="shared" si="48"/>
        <v>0</v>
      </c>
      <c r="AB80" s="14">
        <f t="shared" si="24"/>
        <v>4.2382634584847935E-5</v>
      </c>
      <c r="AC80" s="10">
        <f t="shared" si="36"/>
        <v>1.3850996614786556E-6</v>
      </c>
      <c r="AD80" s="14">
        <f t="shared" si="37"/>
        <v>1.043527029730495E-5</v>
      </c>
      <c r="AE80" s="10">
        <f t="shared" si="38"/>
        <v>3.4916325746121626E-7</v>
      </c>
      <c r="AF80" s="14">
        <f t="shared" si="39"/>
        <v>4.2868791983256593E-6</v>
      </c>
      <c r="AG80" s="10">
        <f t="shared" si="40"/>
        <v>1.2833347551637557E-7</v>
      </c>
      <c r="AH80" s="14">
        <f t="shared" si="41"/>
        <v>1.3784231392731778E-6</v>
      </c>
      <c r="AI80" s="10">
        <f t="shared" si="25"/>
        <v>4.6150799541273654E-8</v>
      </c>
      <c r="AJ80" s="14">
        <f t="shared" si="42"/>
        <v>1.0444339221234876E-6</v>
      </c>
      <c r="AK80" s="10">
        <f t="shared" si="43"/>
        <v>2.9695881504797317E-8</v>
      </c>
    </row>
    <row r="81" spans="1:37" x14ac:dyDescent="0.25">
      <c r="A81" s="22">
        <f t="shared" si="23"/>
        <v>8</v>
      </c>
      <c r="B81" s="16" t="s">
        <v>12</v>
      </c>
      <c r="C81" s="16" t="s">
        <v>23</v>
      </c>
      <c r="D81" s="16">
        <v>1000</v>
      </c>
      <c r="E81" s="22">
        <v>4.1362861111111151</v>
      </c>
      <c r="F81" s="23">
        <v>144.77058055555551</v>
      </c>
      <c r="G81" s="16">
        <v>18</v>
      </c>
      <c r="H81" s="16">
        <f t="shared" si="26"/>
        <v>7.2528831889584177E-5</v>
      </c>
      <c r="I81" s="23">
        <f t="shared" si="44"/>
        <v>2.0722442284112787E-6</v>
      </c>
      <c r="J81" s="16">
        <v>11</v>
      </c>
      <c r="K81" s="16">
        <f t="shared" si="28"/>
        <v>4.4323175043634775E-5</v>
      </c>
      <c r="L81" s="23">
        <f t="shared" si="45"/>
        <v>1.2663714729180036E-6</v>
      </c>
      <c r="M81" s="16">
        <v>4</v>
      </c>
      <c r="N81" s="16">
        <f t="shared" si="30"/>
        <v>1.6117518197685373E-5</v>
      </c>
      <c r="O81" s="23">
        <f t="shared" si="46"/>
        <v>4.6049871742472861E-7</v>
      </c>
      <c r="P81" s="16">
        <v>0</v>
      </c>
      <c r="Q81" s="16">
        <f t="shared" si="32"/>
        <v>0</v>
      </c>
      <c r="R81" s="23">
        <f t="shared" si="47"/>
        <v>0</v>
      </c>
      <c r="S81" s="17">
        <v>3</v>
      </c>
      <c r="T81" s="16">
        <f t="shared" si="34"/>
        <v>1.2088138648264029E-5</v>
      </c>
      <c r="U81" s="23">
        <f t="shared" si="48"/>
        <v>3.4537403806854647E-7</v>
      </c>
      <c r="AB81" s="14">
        <f t="shared" si="24"/>
        <v>4.2382634584847935E-5</v>
      </c>
      <c r="AC81" s="10">
        <f t="shared" si="36"/>
        <v>1.3850996614786556E-6</v>
      </c>
      <c r="AD81" s="14">
        <f t="shared" si="37"/>
        <v>1.043527029730495E-5</v>
      </c>
      <c r="AE81" s="10">
        <f t="shared" si="38"/>
        <v>3.4916325746121626E-7</v>
      </c>
      <c r="AF81" s="14">
        <f t="shared" si="39"/>
        <v>4.2868791983256593E-6</v>
      </c>
      <c r="AG81" s="10">
        <f t="shared" si="40"/>
        <v>1.2833347551637557E-7</v>
      </c>
      <c r="AH81" s="14">
        <f t="shared" si="41"/>
        <v>1.3784231392731778E-6</v>
      </c>
      <c r="AI81" s="10">
        <f t="shared" si="25"/>
        <v>4.6150799541273654E-8</v>
      </c>
      <c r="AJ81" s="14">
        <f t="shared" si="42"/>
        <v>1.0444339221234876E-6</v>
      </c>
      <c r="AK81" s="10">
        <f t="shared" si="43"/>
        <v>2.9695881504797317E-8</v>
      </c>
    </row>
    <row r="82" spans="1:37" x14ac:dyDescent="0.25">
      <c r="A82" s="22">
        <f t="shared" si="23"/>
        <v>9</v>
      </c>
      <c r="B82" s="16" t="s">
        <v>12</v>
      </c>
      <c r="C82" s="16" t="s">
        <v>24</v>
      </c>
      <c r="D82" s="16">
        <v>1000</v>
      </c>
      <c r="E82" s="22">
        <v>3.7250944444444332</v>
      </c>
      <c r="F82" s="23">
        <v>124.7335083333333</v>
      </c>
      <c r="G82" s="16">
        <v>29</v>
      </c>
      <c r="H82" s="16">
        <f t="shared" si="26"/>
        <v>1.2975062526378938E-4</v>
      </c>
      <c r="I82" s="23">
        <f t="shared" si="44"/>
        <v>3.8749277543103406E-6</v>
      </c>
      <c r="J82" s="16">
        <v>5</v>
      </c>
      <c r="K82" s="16">
        <f t="shared" si="28"/>
        <v>2.2370797459274032E-5</v>
      </c>
      <c r="L82" s="23">
        <f t="shared" si="45"/>
        <v>6.6809099212247244E-7</v>
      </c>
      <c r="M82" s="16">
        <v>0</v>
      </c>
      <c r="N82" s="16">
        <f t="shared" si="30"/>
        <v>0</v>
      </c>
      <c r="O82" s="23">
        <f t="shared" si="46"/>
        <v>0</v>
      </c>
      <c r="P82" s="16">
        <v>0</v>
      </c>
      <c r="Q82" s="16">
        <f t="shared" si="32"/>
        <v>0</v>
      </c>
      <c r="R82" s="23">
        <f t="shared" si="47"/>
        <v>0</v>
      </c>
      <c r="S82" s="17">
        <v>0</v>
      </c>
      <c r="T82" s="16">
        <f t="shared" si="34"/>
        <v>0</v>
      </c>
      <c r="U82" s="23">
        <f t="shared" si="48"/>
        <v>0</v>
      </c>
      <c r="AB82" s="14">
        <f t="shared" si="24"/>
        <v>4.2382634584847935E-5</v>
      </c>
      <c r="AC82" s="10">
        <f t="shared" si="36"/>
        <v>1.3850996614786556E-6</v>
      </c>
      <c r="AD82" s="14">
        <f t="shared" si="37"/>
        <v>1.043527029730495E-5</v>
      </c>
      <c r="AE82" s="10">
        <f t="shared" si="38"/>
        <v>3.4916325746121626E-7</v>
      </c>
      <c r="AF82" s="14">
        <f t="shared" si="39"/>
        <v>4.2868791983256593E-6</v>
      </c>
      <c r="AG82" s="10">
        <f t="shared" si="40"/>
        <v>1.2833347551637557E-7</v>
      </c>
      <c r="AH82" s="14">
        <f t="shared" si="41"/>
        <v>1.3784231392731778E-6</v>
      </c>
      <c r="AI82" s="10">
        <f t="shared" si="25"/>
        <v>4.6150799541273654E-8</v>
      </c>
      <c r="AJ82" s="14">
        <f t="shared" si="42"/>
        <v>1.0444339221234876E-6</v>
      </c>
      <c r="AK82" s="10">
        <f t="shared" si="43"/>
        <v>2.9695881504797317E-8</v>
      </c>
    </row>
    <row r="83" spans="1:37" x14ac:dyDescent="0.25">
      <c r="A83" s="22">
        <f t="shared" si="23"/>
        <v>10</v>
      </c>
      <c r="B83" s="16" t="s">
        <v>12</v>
      </c>
      <c r="C83" s="16" t="s">
        <v>25</v>
      </c>
      <c r="D83" s="16">
        <v>1000</v>
      </c>
      <c r="E83" s="30">
        <v>3.8716305555555603</v>
      </c>
      <c r="F83" s="24">
        <v>155.05862777777779</v>
      </c>
      <c r="G83" s="16">
        <v>24</v>
      </c>
      <c r="H83" s="16">
        <f t="shared" si="26"/>
        <v>1.0331564292104878E-4</v>
      </c>
      <c r="I83" s="23">
        <f t="shared" si="44"/>
        <v>2.5796694175138699E-6</v>
      </c>
      <c r="J83" s="16">
        <v>1</v>
      </c>
      <c r="K83" s="16">
        <f t="shared" si="28"/>
        <v>4.3048184550436988E-6</v>
      </c>
      <c r="L83" s="23">
        <f t="shared" si="45"/>
        <v>1.0748622572974457E-7</v>
      </c>
      <c r="M83" s="16">
        <v>4</v>
      </c>
      <c r="N83" s="16">
        <f t="shared" si="30"/>
        <v>1.7219273820174795E-5</v>
      </c>
      <c r="O83" s="23">
        <f t="shared" si="46"/>
        <v>4.2994490291897828E-7</v>
      </c>
      <c r="P83" s="16">
        <v>1</v>
      </c>
      <c r="Q83" s="16">
        <f t="shared" si="32"/>
        <v>4.3048184550436988E-6</v>
      </c>
      <c r="R83" s="23">
        <f t="shared" si="47"/>
        <v>1.0748622572974457E-7</v>
      </c>
      <c r="S83" s="17">
        <v>0</v>
      </c>
      <c r="T83" s="16">
        <f t="shared" si="34"/>
        <v>0</v>
      </c>
      <c r="U83" s="23">
        <f t="shared" si="48"/>
        <v>0</v>
      </c>
      <c r="AB83" s="14">
        <f t="shared" si="24"/>
        <v>4.2382634584847935E-5</v>
      </c>
      <c r="AC83" s="10">
        <f t="shared" si="36"/>
        <v>1.3850996614786556E-6</v>
      </c>
      <c r="AD83" s="14">
        <f t="shared" si="37"/>
        <v>1.043527029730495E-5</v>
      </c>
      <c r="AE83" s="10">
        <f t="shared" si="38"/>
        <v>3.4916325746121626E-7</v>
      </c>
      <c r="AF83" s="14">
        <f t="shared" si="39"/>
        <v>4.2868791983256593E-6</v>
      </c>
      <c r="AG83" s="10">
        <f t="shared" si="40"/>
        <v>1.2833347551637557E-7</v>
      </c>
      <c r="AH83" s="14">
        <f t="shared" si="41"/>
        <v>1.3784231392731778E-6</v>
      </c>
      <c r="AI83" s="10">
        <f t="shared" si="25"/>
        <v>4.6150799541273654E-8</v>
      </c>
      <c r="AJ83" s="14">
        <f t="shared" si="42"/>
        <v>1.0444339221234876E-6</v>
      </c>
      <c r="AK83" s="10">
        <f t="shared" si="43"/>
        <v>2.9695881504797317E-8</v>
      </c>
    </row>
    <row r="84" spans="1:37" x14ac:dyDescent="0.25">
      <c r="A84" s="22">
        <f t="shared" si="23"/>
        <v>11</v>
      </c>
      <c r="B84" s="17" t="s">
        <v>12</v>
      </c>
      <c r="C84" s="17" t="s">
        <v>26</v>
      </c>
      <c r="D84" s="16">
        <v>1000</v>
      </c>
      <c r="E84" s="30">
        <v>4.4547250000000078</v>
      </c>
      <c r="F84" s="24">
        <v>99.95538055555555</v>
      </c>
      <c r="G84" s="16">
        <v>3</v>
      </c>
      <c r="H84" s="16">
        <f t="shared" si="26"/>
        <v>1.1224037398492592E-5</v>
      </c>
      <c r="I84" s="23">
        <f t="shared" si="44"/>
        <v>5.002231968113995E-7</v>
      </c>
      <c r="J84" s="16">
        <v>2</v>
      </c>
      <c r="K84" s="16">
        <f t="shared" si="28"/>
        <v>7.4826915989950619E-6</v>
      </c>
      <c r="L84" s="23">
        <f t="shared" si="45"/>
        <v>3.3348213120759967E-7</v>
      </c>
      <c r="M84" s="16">
        <v>0</v>
      </c>
      <c r="N84" s="16">
        <f t="shared" si="30"/>
        <v>0</v>
      </c>
      <c r="O84" s="23">
        <f t="shared" si="46"/>
        <v>0</v>
      </c>
      <c r="P84" s="16">
        <v>0</v>
      </c>
      <c r="Q84" s="16">
        <f t="shared" si="32"/>
        <v>0</v>
      </c>
      <c r="R84" s="23">
        <f t="shared" si="47"/>
        <v>0</v>
      </c>
      <c r="S84" s="17">
        <v>0</v>
      </c>
      <c r="T84" s="16">
        <f t="shared" si="34"/>
        <v>0</v>
      </c>
      <c r="U84" s="23">
        <f t="shared" si="48"/>
        <v>0</v>
      </c>
      <c r="AB84" s="14">
        <f t="shared" si="24"/>
        <v>4.2382634584847935E-5</v>
      </c>
      <c r="AC84" s="10">
        <f t="shared" si="36"/>
        <v>1.3850996614786556E-6</v>
      </c>
      <c r="AD84" s="14">
        <f t="shared" si="37"/>
        <v>1.043527029730495E-5</v>
      </c>
      <c r="AE84" s="10">
        <f t="shared" si="38"/>
        <v>3.4916325746121626E-7</v>
      </c>
      <c r="AF84" s="14">
        <f t="shared" si="39"/>
        <v>4.2868791983256593E-6</v>
      </c>
      <c r="AG84" s="10">
        <f t="shared" si="40"/>
        <v>1.2833347551637557E-7</v>
      </c>
      <c r="AH84" s="14">
        <f t="shared" si="41"/>
        <v>1.3784231392731778E-6</v>
      </c>
      <c r="AI84" s="10">
        <f t="shared" si="25"/>
        <v>4.6150799541273654E-8</v>
      </c>
      <c r="AJ84" s="14">
        <f t="shared" si="42"/>
        <v>1.0444339221234876E-6</v>
      </c>
      <c r="AK84" s="10">
        <f t="shared" si="43"/>
        <v>2.9695881504797317E-8</v>
      </c>
    </row>
    <row r="85" spans="1:37" x14ac:dyDescent="0.25">
      <c r="A85" s="22">
        <f t="shared" si="23"/>
        <v>12</v>
      </c>
      <c r="B85" s="17" t="s">
        <v>12</v>
      </c>
      <c r="C85" s="17" t="s">
        <v>16</v>
      </c>
      <c r="D85" s="16">
        <v>1000</v>
      </c>
      <c r="E85" s="30">
        <v>4.026452777777763</v>
      </c>
      <c r="F85" s="24">
        <v>104.02222777777774</v>
      </c>
      <c r="G85" s="16">
        <v>3</v>
      </c>
      <c r="H85" s="16">
        <f t="shared" si="26"/>
        <v>1.2417878157159332E-5</v>
      </c>
      <c r="I85" s="23">
        <f t="shared" si="44"/>
        <v>4.8066649857581197E-7</v>
      </c>
      <c r="J85" s="16">
        <v>1</v>
      </c>
      <c r="K85" s="16">
        <f t="shared" si="28"/>
        <v>4.1392927190531105E-6</v>
      </c>
      <c r="L85" s="23">
        <f t="shared" si="45"/>
        <v>1.6022216619193733E-7</v>
      </c>
      <c r="M85" s="16">
        <v>1</v>
      </c>
      <c r="N85" s="16">
        <f t="shared" si="30"/>
        <v>4.1392927190531105E-6</v>
      </c>
      <c r="O85" s="23">
        <f t="shared" si="46"/>
        <v>1.6022216619193733E-7</v>
      </c>
      <c r="P85" s="16">
        <v>0</v>
      </c>
      <c r="Q85" s="16">
        <f t="shared" si="32"/>
        <v>0</v>
      </c>
      <c r="R85" s="23">
        <f t="shared" si="47"/>
        <v>0</v>
      </c>
      <c r="S85" s="17">
        <v>0</v>
      </c>
      <c r="T85" s="16">
        <f t="shared" si="34"/>
        <v>0</v>
      </c>
      <c r="U85" s="23">
        <f t="shared" si="48"/>
        <v>0</v>
      </c>
      <c r="AB85" s="14">
        <f t="shared" si="24"/>
        <v>4.2382634584847935E-5</v>
      </c>
      <c r="AC85" s="10">
        <f t="shared" si="36"/>
        <v>1.3850996614786556E-6</v>
      </c>
      <c r="AD85" s="14">
        <f t="shared" si="37"/>
        <v>1.043527029730495E-5</v>
      </c>
      <c r="AE85" s="10">
        <f t="shared" si="38"/>
        <v>3.4916325746121626E-7</v>
      </c>
      <c r="AF85" s="14">
        <f t="shared" si="39"/>
        <v>4.2868791983256593E-6</v>
      </c>
      <c r="AG85" s="10">
        <f t="shared" si="40"/>
        <v>1.2833347551637557E-7</v>
      </c>
      <c r="AH85" s="14">
        <f t="shared" si="41"/>
        <v>1.3784231392731778E-6</v>
      </c>
      <c r="AI85" s="10">
        <f t="shared" si="25"/>
        <v>4.6150799541273654E-8</v>
      </c>
      <c r="AJ85" s="14">
        <f t="shared" si="42"/>
        <v>1.0444339221234876E-6</v>
      </c>
      <c r="AK85" s="10">
        <f t="shared" si="43"/>
        <v>2.9695881504797317E-8</v>
      </c>
    </row>
    <row r="86" spans="1:37" x14ac:dyDescent="0.25">
      <c r="A86" s="22">
        <f t="shared" si="23"/>
        <v>13</v>
      </c>
      <c r="B86" s="17" t="s">
        <v>12</v>
      </c>
      <c r="C86" s="17" t="s">
        <v>17</v>
      </c>
      <c r="D86" s="16">
        <v>1000</v>
      </c>
      <c r="E86" s="30">
        <v>3.7903000000000051</v>
      </c>
      <c r="F86" s="24">
        <v>100.9529722222222</v>
      </c>
      <c r="G86" s="16">
        <v>1</v>
      </c>
      <c r="H86" s="16">
        <f t="shared" si="26"/>
        <v>4.39718931658883E-6</v>
      </c>
      <c r="I86" s="23">
        <f t="shared" si="44"/>
        <v>1.6509337268425593E-7</v>
      </c>
      <c r="J86" s="16">
        <v>1</v>
      </c>
      <c r="K86" s="16">
        <f t="shared" si="28"/>
        <v>4.39718931658883E-6</v>
      </c>
      <c r="L86" s="23">
        <f t="shared" si="45"/>
        <v>1.6509337268425593E-7</v>
      </c>
      <c r="M86" s="16">
        <v>1</v>
      </c>
      <c r="N86" s="16">
        <f t="shared" si="30"/>
        <v>4.39718931658883E-6</v>
      </c>
      <c r="O86" s="23">
        <f t="shared" si="46"/>
        <v>1.6509337268425593E-7</v>
      </c>
      <c r="P86" s="16">
        <v>0</v>
      </c>
      <c r="Q86" s="16">
        <f t="shared" si="32"/>
        <v>0</v>
      </c>
      <c r="R86" s="23">
        <f t="shared" si="47"/>
        <v>0</v>
      </c>
      <c r="S86" s="17">
        <v>0</v>
      </c>
      <c r="T86" s="16">
        <f t="shared" si="34"/>
        <v>0</v>
      </c>
      <c r="U86" s="23">
        <f t="shared" si="48"/>
        <v>0</v>
      </c>
      <c r="AB86" s="14">
        <f t="shared" si="24"/>
        <v>4.2382634584847935E-5</v>
      </c>
      <c r="AC86" s="10">
        <f t="shared" si="36"/>
        <v>1.3850996614786556E-6</v>
      </c>
      <c r="AD86" s="14">
        <f t="shared" si="37"/>
        <v>1.043527029730495E-5</v>
      </c>
      <c r="AE86" s="10">
        <f t="shared" si="38"/>
        <v>3.4916325746121626E-7</v>
      </c>
      <c r="AF86" s="14">
        <f t="shared" si="39"/>
        <v>4.2868791983256593E-6</v>
      </c>
      <c r="AG86" s="10">
        <f t="shared" si="40"/>
        <v>1.2833347551637557E-7</v>
      </c>
      <c r="AH86" s="14">
        <f t="shared" si="41"/>
        <v>1.3784231392731778E-6</v>
      </c>
      <c r="AI86" s="10">
        <f t="shared" si="25"/>
        <v>4.6150799541273654E-8</v>
      </c>
      <c r="AJ86" s="14">
        <f t="shared" si="42"/>
        <v>1.0444339221234876E-6</v>
      </c>
      <c r="AK86" s="10">
        <f t="shared" si="43"/>
        <v>2.9695881504797317E-8</v>
      </c>
    </row>
    <row r="87" spans="1:37" x14ac:dyDescent="0.25">
      <c r="A87" s="22">
        <f t="shared" si="23"/>
        <v>14</v>
      </c>
      <c r="B87" s="17" t="s">
        <v>12</v>
      </c>
      <c r="C87" s="17" t="s">
        <v>18</v>
      </c>
      <c r="D87" s="16">
        <v>1000</v>
      </c>
      <c r="E87" s="30">
        <v>3.563747222222224</v>
      </c>
      <c r="F87" s="24">
        <v>94.844977777777757</v>
      </c>
      <c r="G87" s="16">
        <v>5</v>
      </c>
      <c r="H87" s="16">
        <f>G87/($E87*$D87*$F$2)</f>
        <v>2.3383626317180173E-5</v>
      </c>
      <c r="I87" s="23">
        <f t="shared" si="44"/>
        <v>8.7862673686933357E-7</v>
      </c>
      <c r="J87" s="16">
        <v>2</v>
      </c>
      <c r="K87" s="16">
        <f>J87/($E87*$D87*$F$2)</f>
        <v>9.3534505268720702E-6</v>
      </c>
      <c r="L87" s="23">
        <f t="shared" si="45"/>
        <v>3.5145069474773344E-7</v>
      </c>
      <c r="M87" s="16">
        <v>0</v>
      </c>
      <c r="N87" s="16">
        <f>M87/($E87*$D87*$F$2)</f>
        <v>0</v>
      </c>
      <c r="O87" s="23">
        <f t="shared" si="46"/>
        <v>0</v>
      </c>
      <c r="P87" s="16">
        <v>1</v>
      </c>
      <c r="Q87" s="16">
        <f>P87/($E87*$D87*$F$2)</f>
        <v>4.6767252634360351E-6</v>
      </c>
      <c r="R87" s="23">
        <f t="shared" si="47"/>
        <v>1.7572534737386672E-7</v>
      </c>
      <c r="S87" s="17">
        <v>0</v>
      </c>
      <c r="T87" s="16">
        <f>S87/($E87*$D87*$F$2)</f>
        <v>0</v>
      </c>
      <c r="U87" s="23">
        <f t="shared" si="48"/>
        <v>0</v>
      </c>
      <c r="AB87" s="14">
        <f t="shared" si="24"/>
        <v>4.2382634584847935E-5</v>
      </c>
      <c r="AC87" s="10">
        <f t="shared" si="36"/>
        <v>1.3850996614786556E-6</v>
      </c>
      <c r="AD87" s="14">
        <f t="shared" si="37"/>
        <v>1.043527029730495E-5</v>
      </c>
      <c r="AE87" s="10">
        <f t="shared" si="38"/>
        <v>3.4916325746121626E-7</v>
      </c>
      <c r="AF87" s="14">
        <f t="shared" si="39"/>
        <v>4.2868791983256593E-6</v>
      </c>
      <c r="AG87" s="10">
        <f t="shared" si="40"/>
        <v>1.2833347551637557E-7</v>
      </c>
      <c r="AH87" s="14">
        <f t="shared" si="41"/>
        <v>1.3784231392731778E-6</v>
      </c>
      <c r="AI87" s="10">
        <f t="shared" si="25"/>
        <v>4.6150799541273654E-8</v>
      </c>
      <c r="AJ87" s="14">
        <f t="shared" si="42"/>
        <v>1.0444339221234876E-6</v>
      </c>
      <c r="AK87" s="10">
        <f t="shared" si="43"/>
        <v>2.9695881504797317E-8</v>
      </c>
    </row>
    <row r="88" spans="1:37" x14ac:dyDescent="0.25">
      <c r="A88" s="25">
        <f t="shared" si="23"/>
        <v>15</v>
      </c>
      <c r="B88" s="26" t="s">
        <v>12</v>
      </c>
      <c r="C88" s="26" t="s">
        <v>27</v>
      </c>
      <c r="D88" s="27">
        <v>1000</v>
      </c>
      <c r="E88" s="31">
        <v>2.8784333333333372</v>
      </c>
      <c r="F88" s="28">
        <v>94.282513888888857</v>
      </c>
      <c r="G88" s="27">
        <v>10</v>
      </c>
      <c r="H88" s="27">
        <f>G88/($E88*$D88*$F$2)</f>
        <v>5.7901867914258834E-5</v>
      </c>
      <c r="I88" s="32">
        <f>G88/($F88*$D88*$F$2)</f>
        <v>1.7677367710313907E-6</v>
      </c>
      <c r="J88" s="27">
        <v>2</v>
      </c>
      <c r="K88" s="27">
        <f>J88/($E88*$D88*$F$2)</f>
        <v>1.1580373582851766E-5</v>
      </c>
      <c r="L88" s="32">
        <f>J88/($F88*$D88*$F$2)</f>
        <v>3.5354735420627817E-7</v>
      </c>
      <c r="M88" s="27">
        <v>0</v>
      </c>
      <c r="N88" s="27">
        <f>M88/($E88*$D88*$F$2)</f>
        <v>0</v>
      </c>
      <c r="O88" s="32">
        <f>M88/($F88*$D88*$F$2)</f>
        <v>0</v>
      </c>
      <c r="P88" s="27">
        <v>0</v>
      </c>
      <c r="Q88" s="27">
        <f>P88/($E88*$D88*$F$2)</f>
        <v>0</v>
      </c>
      <c r="R88" s="32">
        <f>P88/($F88*$D88*$F$2)</f>
        <v>0</v>
      </c>
      <c r="S88" s="26">
        <v>0</v>
      </c>
      <c r="T88" s="27">
        <f>S88/($E88*$D88*$F$2)</f>
        <v>0</v>
      </c>
      <c r="U88" s="32">
        <f>S88/($F88*$D88*$F$2)</f>
        <v>0</v>
      </c>
      <c r="AB88" s="9">
        <f t="shared" si="24"/>
        <v>4.2382634584847935E-5</v>
      </c>
      <c r="AC88" s="11">
        <f t="shared" si="36"/>
        <v>1.3850996614786556E-6</v>
      </c>
      <c r="AD88" s="9">
        <f t="shared" si="37"/>
        <v>1.043527029730495E-5</v>
      </c>
      <c r="AE88" s="11">
        <f t="shared" si="38"/>
        <v>3.4916325746121626E-7</v>
      </c>
      <c r="AF88" s="9">
        <f t="shared" si="39"/>
        <v>4.2868791983256593E-6</v>
      </c>
      <c r="AG88" s="11">
        <f t="shared" si="40"/>
        <v>1.2833347551637557E-7</v>
      </c>
      <c r="AH88" s="9">
        <f t="shared" si="41"/>
        <v>1.3784231392731778E-6</v>
      </c>
      <c r="AI88" s="11">
        <f t="shared" si="25"/>
        <v>4.6150799541273654E-8</v>
      </c>
      <c r="AJ88" s="9">
        <f t="shared" si="42"/>
        <v>1.0444339221234876E-6</v>
      </c>
      <c r="AK88" s="11">
        <f t="shared" si="43"/>
        <v>2.9695881504797317E-8</v>
      </c>
    </row>
    <row r="89" spans="1:37" x14ac:dyDescent="0.25">
      <c r="A89" t="s">
        <v>35</v>
      </c>
      <c r="D89">
        <v>1000</v>
      </c>
      <c r="E89">
        <f t="shared" ref="E89" si="49">SUM(E74:E88)</f>
        <v>60.407799999999995</v>
      </c>
      <c r="F89">
        <f t="shared" ref="F89" si="50">SUM(F74:F88)</f>
        <v>1678.1637388888887</v>
      </c>
      <c r="G89">
        <f>SUM(G74:G88)</f>
        <v>149</v>
      </c>
      <c r="H89" s="16">
        <f>G89/($E89*$D89*$F$2)</f>
        <v>4.110948144665645E-5</v>
      </c>
      <c r="I89" s="16">
        <f>G89/($F89*$D89*$F$2)</f>
        <v>1.4797920344635425E-6</v>
      </c>
      <c r="J89">
        <f t="shared" ref="J89" si="51">SUM(J74:J88)</f>
        <v>38</v>
      </c>
      <c r="K89" s="16">
        <f>J89/($E89*$D89*$F$2)</f>
        <v>1.0484297281697619E-5</v>
      </c>
      <c r="L89" s="16">
        <f>J89/($F89*$D89*$F$2)</f>
        <v>3.7739662623902425E-7</v>
      </c>
      <c r="M89">
        <f t="shared" ref="M89" si="52">SUM(M74:M88)</f>
        <v>16</v>
      </c>
      <c r="N89" s="16">
        <f>M89/($E89*$D89*$F$2)</f>
        <v>4.4144409607147865E-6</v>
      </c>
      <c r="O89" s="16">
        <f>M89/($F89*$D89*$F$2)</f>
        <v>1.5890384262695758E-7</v>
      </c>
      <c r="P89">
        <f t="shared" ref="P89" si="53">SUM(P74:P88)</f>
        <v>5</v>
      </c>
      <c r="Q89" s="16">
        <f>P89/($E89*$D89*$F$2)</f>
        <v>1.379512800223371E-6</v>
      </c>
      <c r="R89" s="16">
        <f>P89/($F89*$D89*$F$2)</f>
        <v>4.9657450820924239E-8</v>
      </c>
      <c r="S89">
        <f>SUM(S74:S88)</f>
        <v>4</v>
      </c>
      <c r="T89" s="16">
        <f>S89/($E89*$D89*$F$2)</f>
        <v>1.1036102401786966E-6</v>
      </c>
      <c r="U89" s="16">
        <f>S89/($F89*$D89*$F$2)</f>
        <v>3.9725960656739394E-8</v>
      </c>
    </row>
    <row r="92" spans="1:37" s="35" customFormat="1" ht="15.75" thickBot="1" x14ac:dyDescent="0.3"/>
    <row r="93" spans="1:37" ht="15.75" thickTop="1" x14ac:dyDescent="0.25"/>
    <row r="94" spans="1:37" x14ac:dyDescent="0.25">
      <c r="A94" t="s">
        <v>29</v>
      </c>
    </row>
    <row r="97" spans="1:37" x14ac:dyDescent="0.25">
      <c r="A97" s="51" t="s">
        <v>0</v>
      </c>
      <c r="B97" s="51" t="s">
        <v>1</v>
      </c>
      <c r="C97" s="51" t="s">
        <v>2</v>
      </c>
      <c r="D97" s="51" t="s">
        <v>6</v>
      </c>
      <c r="E97" s="54" t="s">
        <v>11</v>
      </c>
      <c r="F97" s="55"/>
      <c r="G97" s="45" t="s">
        <v>50</v>
      </c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7"/>
      <c r="AB97" s="48" t="s">
        <v>5</v>
      </c>
      <c r="AC97" s="50"/>
      <c r="AD97" s="50"/>
      <c r="AE97" s="50"/>
      <c r="AF97" s="50"/>
      <c r="AG97" s="50"/>
      <c r="AH97" s="50"/>
      <c r="AI97" s="50"/>
      <c r="AJ97" s="50"/>
      <c r="AK97" s="49"/>
    </row>
    <row r="98" spans="1:37" x14ac:dyDescent="0.25">
      <c r="A98" s="52"/>
      <c r="B98" s="52"/>
      <c r="C98" s="52"/>
      <c r="D98" s="52"/>
      <c r="E98" s="56"/>
      <c r="F98" s="57"/>
      <c r="G98" s="45" t="s">
        <v>3</v>
      </c>
      <c r="H98" s="46"/>
      <c r="I98" s="47"/>
      <c r="J98" s="45" t="s">
        <v>4</v>
      </c>
      <c r="K98" s="46"/>
      <c r="L98" s="47"/>
      <c r="M98" s="45" t="s">
        <v>10</v>
      </c>
      <c r="N98" s="46"/>
      <c r="O98" s="47"/>
      <c r="P98" s="45" t="s">
        <v>28</v>
      </c>
      <c r="Q98" s="46"/>
      <c r="R98" s="47"/>
      <c r="S98" s="45" t="s">
        <v>30</v>
      </c>
      <c r="T98" s="46"/>
      <c r="U98" s="47"/>
      <c r="AB98" s="48" t="str">
        <f>G98</f>
        <v>Without Layers</v>
      </c>
      <c r="AC98" s="49"/>
      <c r="AD98" s="48" t="str">
        <f>J98</f>
        <v>With Layers</v>
      </c>
      <c r="AE98" s="49"/>
      <c r="AF98" s="48" t="str">
        <f>M98</f>
        <v>With buffer=5m</v>
      </c>
      <c r="AG98" s="49"/>
      <c r="AH98" s="48" t="str">
        <f>P98</f>
        <v>With buffer=10m</v>
      </c>
      <c r="AI98" s="49"/>
      <c r="AJ98" s="48" t="str">
        <f>S98</f>
        <v>With buffer=20m</v>
      </c>
      <c r="AK98" s="49"/>
    </row>
    <row r="99" spans="1:37" x14ac:dyDescent="0.25">
      <c r="A99" s="53"/>
      <c r="B99" s="53"/>
      <c r="C99" s="53"/>
      <c r="D99" s="53"/>
      <c r="E99" s="1" t="s">
        <v>49</v>
      </c>
      <c r="F99" s="1" t="s">
        <v>8</v>
      </c>
      <c r="G99" s="29" t="s">
        <v>48</v>
      </c>
      <c r="H99" s="29" t="s">
        <v>49</v>
      </c>
      <c r="I99" s="29" t="s">
        <v>8</v>
      </c>
      <c r="J99" s="29" t="s">
        <v>48</v>
      </c>
      <c r="K99" s="29" t="s">
        <v>49</v>
      </c>
      <c r="L99" s="29" t="s">
        <v>8</v>
      </c>
      <c r="M99" s="29" t="s">
        <v>48</v>
      </c>
      <c r="N99" s="29" t="s">
        <v>49</v>
      </c>
      <c r="O99" s="29" t="s">
        <v>8</v>
      </c>
      <c r="P99" s="29" t="s">
        <v>48</v>
      </c>
      <c r="Q99" s="29" t="s">
        <v>49</v>
      </c>
      <c r="R99" s="29" t="s">
        <v>8</v>
      </c>
      <c r="S99" s="29" t="s">
        <v>48</v>
      </c>
      <c r="T99" s="29" t="s">
        <v>49</v>
      </c>
      <c r="U99" s="29" t="s">
        <v>8</v>
      </c>
      <c r="AB99" s="7" t="s">
        <v>7</v>
      </c>
      <c r="AC99" s="7" t="s">
        <v>8</v>
      </c>
      <c r="AD99" s="7" t="s">
        <v>7</v>
      </c>
      <c r="AE99" s="7" t="s">
        <v>8</v>
      </c>
      <c r="AF99" s="7" t="s">
        <v>7</v>
      </c>
      <c r="AG99" s="7" t="s">
        <v>8</v>
      </c>
      <c r="AH99" s="7" t="str">
        <f>Q99</f>
        <v>HPV</v>
      </c>
      <c r="AI99" s="7" t="str">
        <f>R99</f>
        <v>all</v>
      </c>
      <c r="AJ99" s="7" t="str">
        <f>T99</f>
        <v>HPV</v>
      </c>
      <c r="AK99" s="7" t="str">
        <f>U99</f>
        <v>all</v>
      </c>
    </row>
    <row r="100" spans="1:37" x14ac:dyDescent="0.25">
      <c r="A100" s="22">
        <v>1</v>
      </c>
      <c r="B100" s="16" t="s">
        <v>12</v>
      </c>
      <c r="C100" s="16" t="s">
        <v>19</v>
      </c>
      <c r="D100" s="16">
        <v>1000</v>
      </c>
      <c r="E100" s="22">
        <v>3.6726388888888879</v>
      </c>
      <c r="F100" s="23">
        <v>79.774569444444438</v>
      </c>
      <c r="G100" s="15">
        <v>4</v>
      </c>
      <c r="H100" s="15">
        <f>G100/($E100*$D100*$F$2)</f>
        <v>1.8152252013765466E-5</v>
      </c>
      <c r="I100" s="21">
        <f>G100/($F100*$D100*$F$2)</f>
        <v>8.3568820403466798E-7</v>
      </c>
      <c r="J100" s="15">
        <v>0</v>
      </c>
      <c r="K100" s="15">
        <f>J100/($E100*$D100*$F$2)</f>
        <v>0</v>
      </c>
      <c r="L100" s="21">
        <f>J100/($F100*$D100*$F$2)</f>
        <v>0</v>
      </c>
      <c r="M100" s="15">
        <v>0</v>
      </c>
      <c r="N100" s="15">
        <f>M100/($E100*$D100*$F$2)</f>
        <v>0</v>
      </c>
      <c r="O100" s="21">
        <f>M100/($F100*$D100*$F$2)</f>
        <v>0</v>
      </c>
      <c r="P100" s="15">
        <v>0</v>
      </c>
      <c r="Q100" s="15">
        <f>P100/($E100*$D100*$F$2)</f>
        <v>0</v>
      </c>
      <c r="R100" s="21">
        <f>P100/($F100*$D100*$F$2)</f>
        <v>0</v>
      </c>
      <c r="S100" s="36">
        <v>0</v>
      </c>
      <c r="T100" s="15">
        <f>S100/($E100*$D100*$F$2)</f>
        <v>0</v>
      </c>
      <c r="U100" s="21">
        <f>S100/($F100*$D100*$F$2)</f>
        <v>0</v>
      </c>
      <c r="AB100" s="18">
        <f>AVERAGE($H$100:$H$114)</f>
        <v>2.4853461023800259E-5</v>
      </c>
      <c r="AC100" s="13">
        <f>AVERAGE($I$100:$I$114)</f>
        <v>8.1929397971107167E-7</v>
      </c>
      <c r="AD100" s="18">
        <f>AVERAGE($K$100:$K$114)</f>
        <v>6.0748186880188641E-6</v>
      </c>
      <c r="AE100" s="13">
        <f>AVERAGE($L$100:$L$114)</f>
        <v>1.9850306899887673E-7</v>
      </c>
      <c r="AF100" s="18">
        <f>AVERAGE($N$100:$N$114)</f>
        <v>2.9454543825504523E-6</v>
      </c>
      <c r="AG100" s="13">
        <f>AVERAGE($O$100:$O$114)</f>
        <v>8.2382244045980126E-8</v>
      </c>
      <c r="AH100" s="18">
        <f>AVERAGE($Q$100:$Q$114)</f>
        <v>8.373275934712013E-7</v>
      </c>
      <c r="AI100" s="13">
        <f>AVERAGE($R$100:$R$114)</f>
        <v>2.555171717380164E-8</v>
      </c>
      <c r="AJ100" s="18">
        <f>AVERAGE($T$100:$T$114)</f>
        <v>2.6862530329475619E-7</v>
      </c>
      <c r="AK100" s="13">
        <f>AVERAGE($U$100:$U$114)</f>
        <v>7.6749786237454775E-9</v>
      </c>
    </row>
    <row r="101" spans="1:37" x14ac:dyDescent="0.25">
      <c r="A101" s="22">
        <f t="shared" ref="A101:A114" si="54">A100+1</f>
        <v>2</v>
      </c>
      <c r="B101" s="16" t="s">
        <v>12</v>
      </c>
      <c r="C101" s="16" t="s">
        <v>20</v>
      </c>
      <c r="D101" s="16">
        <v>1000</v>
      </c>
      <c r="E101" s="22">
        <v>4.6576138888888874</v>
      </c>
      <c r="F101" s="23">
        <v>166.55976111111113</v>
      </c>
      <c r="G101" s="16">
        <v>11</v>
      </c>
      <c r="H101" s="16">
        <f>G101/($E101*$D101*$F$2)</f>
        <v>3.9362072019471116E-5</v>
      </c>
      <c r="I101" s="23">
        <f>G101/($F101*$D101*$F$2)</f>
        <v>1.1007060295375462E-6</v>
      </c>
      <c r="J101" s="16">
        <v>3</v>
      </c>
      <c r="K101" s="16">
        <f>J101/($E101*$D101*$F$2)</f>
        <v>1.073511055076485E-5</v>
      </c>
      <c r="L101" s="23">
        <f>J101/($F101*$D101*$F$2)</f>
        <v>3.0019255351023988E-7</v>
      </c>
      <c r="M101" s="16">
        <v>3</v>
      </c>
      <c r="N101" s="16">
        <f>M101/($E101*$D101*$F$2)</f>
        <v>1.073511055076485E-5</v>
      </c>
      <c r="O101" s="23">
        <f>M101/($F101*$D101*$F$2)</f>
        <v>3.0019255351023988E-7</v>
      </c>
      <c r="P101" s="16">
        <v>1</v>
      </c>
      <c r="Q101" s="16">
        <f>P101/($E101*$D101*$F$2)</f>
        <v>3.5783701835882833E-6</v>
      </c>
      <c r="R101" s="23">
        <f>P101/($F101*$D101*$F$2)</f>
        <v>1.0006418450341329E-7</v>
      </c>
      <c r="S101" s="17">
        <v>0</v>
      </c>
      <c r="T101" s="16">
        <f>S101/($E101*$D101*$F$2)</f>
        <v>0</v>
      </c>
      <c r="U101" s="23">
        <f>S101/($F101*$D101*$F$2)</f>
        <v>0</v>
      </c>
      <c r="AB101" s="14">
        <f>$AB$100</f>
        <v>2.4853461023800259E-5</v>
      </c>
      <c r="AC101" s="10">
        <f>$AC$100</f>
        <v>8.1929397971107167E-7</v>
      </c>
      <c r="AD101" s="14">
        <f>$AD$100</f>
        <v>6.0748186880188641E-6</v>
      </c>
      <c r="AE101" s="10">
        <f>$AE$100</f>
        <v>1.9850306899887673E-7</v>
      </c>
      <c r="AF101" s="14">
        <f t="shared" ref="AF101:AF114" si="55">$AF$100</f>
        <v>2.9454543825504523E-6</v>
      </c>
      <c r="AG101" s="10">
        <f t="shared" ref="AG101:AG114" si="56">$AG$100</f>
        <v>8.2382244045980126E-8</v>
      </c>
      <c r="AH101" s="14">
        <f>$AH$100</f>
        <v>8.373275934712013E-7</v>
      </c>
      <c r="AI101" s="10">
        <f>$AI$100</f>
        <v>2.555171717380164E-8</v>
      </c>
      <c r="AJ101" s="14">
        <f>$AJ$100</f>
        <v>2.6862530329475619E-7</v>
      </c>
      <c r="AK101" s="10">
        <f>$AK$100</f>
        <v>7.6749786237454775E-9</v>
      </c>
    </row>
    <row r="102" spans="1:37" x14ac:dyDescent="0.25">
      <c r="A102" s="22">
        <f t="shared" si="54"/>
        <v>3</v>
      </c>
      <c r="B102" s="16" t="s">
        <v>12</v>
      </c>
      <c r="C102" s="16" t="s">
        <v>21</v>
      </c>
      <c r="D102" s="16">
        <v>1000</v>
      </c>
      <c r="E102" s="22">
        <v>4.8418388888888959</v>
      </c>
      <c r="F102" s="23">
        <v>115.00931944444446</v>
      </c>
      <c r="G102" s="16">
        <v>2</v>
      </c>
      <c r="H102" s="16">
        <f t="shared" ref="H102:H112" si="57">G102/($E102*$D102*$F$2)</f>
        <v>6.8844366981782543E-6</v>
      </c>
      <c r="I102" s="23">
        <f t="shared" ref="I102:I103" si="58">G102/($F102*$D102*$F$2)</f>
        <v>2.8983158490417021E-7</v>
      </c>
      <c r="J102" s="16">
        <v>0</v>
      </c>
      <c r="K102" s="16">
        <f t="shared" ref="K102:K112" si="59">J102/($E102*$D102*$F$2)</f>
        <v>0</v>
      </c>
      <c r="L102" s="23">
        <f t="shared" ref="L102:L103" si="60">J102/($F102*$D102*$F$2)</f>
        <v>0</v>
      </c>
      <c r="M102" s="16">
        <v>0</v>
      </c>
      <c r="N102" s="16">
        <f t="shared" ref="N102:N112" si="61">M102/($E102*$D102*$F$2)</f>
        <v>0</v>
      </c>
      <c r="O102" s="23">
        <f t="shared" ref="O102:O103" si="62">M102/($F102*$D102*$F$2)</f>
        <v>0</v>
      </c>
      <c r="P102" s="16">
        <v>0</v>
      </c>
      <c r="Q102" s="16">
        <f t="shared" ref="Q102:Q112" si="63">P102/($E102*$D102*$F$2)</f>
        <v>0</v>
      </c>
      <c r="R102" s="23">
        <f t="shared" ref="R102:R103" si="64">P102/($F102*$D102*$F$2)</f>
        <v>0</v>
      </c>
      <c r="S102" s="17">
        <v>0</v>
      </c>
      <c r="T102" s="16">
        <f t="shared" ref="T102:T112" si="65">S102/($E102*$D102*$F$2)</f>
        <v>0</v>
      </c>
      <c r="U102" s="23">
        <f t="shared" ref="U102:U103" si="66">S102/($F102*$D102*$F$2)</f>
        <v>0</v>
      </c>
      <c r="AB102" s="14">
        <f t="shared" ref="AB102:AE114" si="67">AB$100</f>
        <v>2.4853461023800259E-5</v>
      </c>
      <c r="AC102" s="10">
        <f t="shared" si="67"/>
        <v>8.1929397971107167E-7</v>
      </c>
      <c r="AD102" s="14">
        <f t="shared" si="67"/>
        <v>6.0748186880188641E-6</v>
      </c>
      <c r="AE102" s="10">
        <f t="shared" si="67"/>
        <v>1.9850306899887673E-7</v>
      </c>
      <c r="AF102" s="14">
        <f t="shared" si="55"/>
        <v>2.9454543825504523E-6</v>
      </c>
      <c r="AG102" s="10">
        <f t="shared" si="56"/>
        <v>8.2382244045980126E-8</v>
      </c>
      <c r="AH102" s="14">
        <f t="shared" ref="AH102:AK114" si="68">AH$100</f>
        <v>8.373275934712013E-7</v>
      </c>
      <c r="AI102" s="10">
        <f t="shared" si="68"/>
        <v>2.555171717380164E-8</v>
      </c>
      <c r="AJ102" s="14">
        <f t="shared" si="68"/>
        <v>2.6862530329475619E-7</v>
      </c>
      <c r="AK102" s="10">
        <f t="shared" si="68"/>
        <v>7.6749786237454775E-9</v>
      </c>
    </row>
    <row r="103" spans="1:37" x14ac:dyDescent="0.25">
      <c r="A103" s="22">
        <f t="shared" si="54"/>
        <v>4</v>
      </c>
      <c r="B103" s="16" t="s">
        <v>12</v>
      </c>
      <c r="C103" s="16" t="s">
        <v>13</v>
      </c>
      <c r="D103" s="16">
        <v>1000</v>
      </c>
      <c r="E103" s="22">
        <v>3.9206972222222145</v>
      </c>
      <c r="F103" s="23">
        <v>92.223586111111089</v>
      </c>
      <c r="G103" s="16">
        <v>6</v>
      </c>
      <c r="H103" s="16">
        <f t="shared" si="57"/>
        <v>2.5505667571881753E-5</v>
      </c>
      <c r="I103" s="23">
        <f t="shared" si="58"/>
        <v>1.0843213131998562E-6</v>
      </c>
      <c r="J103" s="16">
        <v>1</v>
      </c>
      <c r="K103" s="16">
        <f t="shared" si="59"/>
        <v>4.2509445953136261E-6</v>
      </c>
      <c r="L103" s="23">
        <f t="shared" si="60"/>
        <v>1.807202188666427E-7</v>
      </c>
      <c r="M103" s="16">
        <v>0</v>
      </c>
      <c r="N103" s="16">
        <f t="shared" si="61"/>
        <v>0</v>
      </c>
      <c r="O103" s="23">
        <f t="shared" si="62"/>
        <v>0</v>
      </c>
      <c r="P103" s="16">
        <v>0</v>
      </c>
      <c r="Q103" s="16">
        <f t="shared" si="63"/>
        <v>0</v>
      </c>
      <c r="R103" s="23">
        <f t="shared" si="64"/>
        <v>0</v>
      </c>
      <c r="S103" s="17">
        <v>0</v>
      </c>
      <c r="T103" s="16">
        <f t="shared" si="65"/>
        <v>0</v>
      </c>
      <c r="U103" s="23">
        <f t="shared" si="66"/>
        <v>0</v>
      </c>
      <c r="AB103" s="14">
        <f t="shared" si="67"/>
        <v>2.4853461023800259E-5</v>
      </c>
      <c r="AC103" s="10">
        <f t="shared" si="67"/>
        <v>8.1929397971107167E-7</v>
      </c>
      <c r="AD103" s="14">
        <f t="shared" si="67"/>
        <v>6.0748186880188641E-6</v>
      </c>
      <c r="AE103" s="10">
        <f t="shared" si="67"/>
        <v>1.9850306899887673E-7</v>
      </c>
      <c r="AF103" s="14">
        <f t="shared" si="55"/>
        <v>2.9454543825504523E-6</v>
      </c>
      <c r="AG103" s="10">
        <f t="shared" si="56"/>
        <v>8.2382244045980126E-8</v>
      </c>
      <c r="AH103" s="14">
        <f t="shared" si="68"/>
        <v>8.373275934712013E-7</v>
      </c>
      <c r="AI103" s="10">
        <f t="shared" si="68"/>
        <v>2.555171717380164E-8</v>
      </c>
      <c r="AJ103" s="14">
        <f t="shared" si="68"/>
        <v>2.6862530329475619E-7</v>
      </c>
      <c r="AK103" s="10">
        <f t="shared" si="68"/>
        <v>7.6749786237454775E-9</v>
      </c>
    </row>
    <row r="104" spans="1:37" x14ac:dyDescent="0.25">
      <c r="A104" s="22">
        <f t="shared" si="54"/>
        <v>5</v>
      </c>
      <c r="B104" s="16" t="s">
        <v>12</v>
      </c>
      <c r="C104" s="16" t="s">
        <v>14</v>
      </c>
      <c r="D104" s="16">
        <v>1000</v>
      </c>
      <c r="E104" s="22">
        <v>4.2080472222222189</v>
      </c>
      <c r="F104" s="23">
        <v>99.019727777777774</v>
      </c>
      <c r="G104" s="16">
        <v>4</v>
      </c>
      <c r="H104" s="16">
        <f>G104/($E104*$D104*$F$2)</f>
        <v>1.5842661250236826E-5</v>
      </c>
      <c r="I104" s="23">
        <f>G104/($F104*$D104*$F$2)</f>
        <v>6.7326651125805403E-7</v>
      </c>
      <c r="J104" s="16">
        <v>1</v>
      </c>
      <c r="K104" s="16">
        <f>J104/($E104*$D104*$F$2)</f>
        <v>3.9606653125592065E-6</v>
      </c>
      <c r="L104" s="23">
        <f>J104/($F104*$D104*$F$2)</f>
        <v>1.6831662781451351E-7</v>
      </c>
      <c r="M104" s="16">
        <v>0</v>
      </c>
      <c r="N104" s="16">
        <f>M104/($E104*$D104*$F$2)</f>
        <v>0</v>
      </c>
      <c r="O104" s="23">
        <f>M104/($F104*$D104*$F$2)</f>
        <v>0</v>
      </c>
      <c r="P104" s="16">
        <v>0</v>
      </c>
      <c r="Q104" s="16">
        <f>P104/($E104*$D104*$F$2)</f>
        <v>0</v>
      </c>
      <c r="R104" s="23">
        <f>P104/($F104*$D104*$F$2)</f>
        <v>0</v>
      </c>
      <c r="S104" s="17">
        <v>0</v>
      </c>
      <c r="T104" s="16">
        <f>S104/($E104*$D104*$F$2)</f>
        <v>0</v>
      </c>
      <c r="U104" s="23">
        <f>S104/($F104*$D104*$F$2)</f>
        <v>0</v>
      </c>
      <c r="AB104" s="14">
        <f t="shared" si="67"/>
        <v>2.4853461023800259E-5</v>
      </c>
      <c r="AC104" s="10">
        <f t="shared" si="67"/>
        <v>8.1929397971107167E-7</v>
      </c>
      <c r="AD104" s="14">
        <f t="shared" si="67"/>
        <v>6.0748186880188641E-6</v>
      </c>
      <c r="AE104" s="10">
        <f t="shared" si="67"/>
        <v>1.9850306899887673E-7</v>
      </c>
      <c r="AF104" s="14">
        <f t="shared" si="55"/>
        <v>2.9454543825504523E-6</v>
      </c>
      <c r="AG104" s="10">
        <f t="shared" si="56"/>
        <v>8.2382244045980126E-8</v>
      </c>
      <c r="AH104" s="14">
        <f t="shared" si="68"/>
        <v>8.373275934712013E-7</v>
      </c>
      <c r="AI104" s="10">
        <f t="shared" si="68"/>
        <v>2.555171717380164E-8</v>
      </c>
      <c r="AJ104" s="14">
        <f t="shared" si="68"/>
        <v>2.6862530329475619E-7</v>
      </c>
      <c r="AK104" s="10">
        <f t="shared" si="68"/>
        <v>7.6749786237454775E-9</v>
      </c>
    </row>
    <row r="105" spans="1:37" x14ac:dyDescent="0.25">
      <c r="A105" s="22">
        <f t="shared" si="54"/>
        <v>6</v>
      </c>
      <c r="B105" s="16" t="s">
        <v>12</v>
      </c>
      <c r="C105" s="16" t="s">
        <v>15</v>
      </c>
      <c r="D105" s="16">
        <v>1000</v>
      </c>
      <c r="E105" s="22">
        <v>3.8898972222222201</v>
      </c>
      <c r="F105" s="23">
        <v>96.78281666666669</v>
      </c>
      <c r="G105" s="16">
        <v>4</v>
      </c>
      <c r="H105" s="16">
        <f t="shared" si="57"/>
        <v>1.7138413397097764E-5</v>
      </c>
      <c r="I105" s="23">
        <f t="shared" ref="I105:I113" si="69">G105/($F105*$D105*$F$2)</f>
        <v>6.8882751053088089E-7</v>
      </c>
      <c r="J105" s="16">
        <v>0</v>
      </c>
      <c r="K105" s="16">
        <f t="shared" si="59"/>
        <v>0</v>
      </c>
      <c r="L105" s="23">
        <f t="shared" ref="L105:L113" si="70">J105/($F105*$D105*$F$2)</f>
        <v>0</v>
      </c>
      <c r="M105" s="16">
        <v>0</v>
      </c>
      <c r="N105" s="16">
        <f t="shared" si="61"/>
        <v>0</v>
      </c>
      <c r="O105" s="23">
        <f t="shared" ref="O105:O113" si="71">M105/($F105*$D105*$F$2)</f>
        <v>0</v>
      </c>
      <c r="P105" s="16">
        <v>0</v>
      </c>
      <c r="Q105" s="16">
        <f t="shared" si="63"/>
        <v>0</v>
      </c>
      <c r="R105" s="23">
        <f t="shared" ref="R105:R113" si="72">P105/($F105*$D105*$F$2)</f>
        <v>0</v>
      </c>
      <c r="S105" s="17">
        <v>0</v>
      </c>
      <c r="T105" s="16">
        <f t="shared" si="65"/>
        <v>0</v>
      </c>
      <c r="U105" s="23">
        <f t="shared" ref="U105:U113" si="73">S105/($F105*$D105*$F$2)</f>
        <v>0</v>
      </c>
      <c r="AB105" s="14">
        <f t="shared" si="67"/>
        <v>2.4853461023800259E-5</v>
      </c>
      <c r="AC105" s="10">
        <f t="shared" si="67"/>
        <v>8.1929397971107167E-7</v>
      </c>
      <c r="AD105" s="14">
        <f t="shared" si="67"/>
        <v>6.0748186880188641E-6</v>
      </c>
      <c r="AE105" s="10">
        <f t="shared" si="67"/>
        <v>1.9850306899887673E-7</v>
      </c>
      <c r="AF105" s="14">
        <f t="shared" si="55"/>
        <v>2.9454543825504523E-6</v>
      </c>
      <c r="AG105" s="10">
        <f t="shared" si="56"/>
        <v>8.2382244045980126E-8</v>
      </c>
      <c r="AH105" s="14">
        <f t="shared" si="68"/>
        <v>8.373275934712013E-7</v>
      </c>
      <c r="AI105" s="10">
        <f t="shared" si="68"/>
        <v>2.555171717380164E-8</v>
      </c>
      <c r="AJ105" s="14">
        <f t="shared" si="68"/>
        <v>2.6862530329475619E-7</v>
      </c>
      <c r="AK105" s="10">
        <f t="shared" si="68"/>
        <v>7.6749786237454775E-9</v>
      </c>
    </row>
    <row r="106" spans="1:37" x14ac:dyDescent="0.25">
      <c r="A106" s="22">
        <f t="shared" si="54"/>
        <v>7</v>
      </c>
      <c r="B106" s="16" t="s">
        <v>12</v>
      </c>
      <c r="C106" s="16" t="s">
        <v>22</v>
      </c>
      <c r="D106" s="16">
        <v>1000</v>
      </c>
      <c r="E106" s="22">
        <v>4.7703972222222184</v>
      </c>
      <c r="F106" s="23">
        <v>110.17316944444444</v>
      </c>
      <c r="G106" s="16">
        <v>3</v>
      </c>
      <c r="H106" s="16">
        <f t="shared" si="57"/>
        <v>1.0481307461584562E-5</v>
      </c>
      <c r="I106" s="23">
        <f t="shared" si="69"/>
        <v>4.538310030666117E-7</v>
      </c>
      <c r="J106" s="16">
        <v>1</v>
      </c>
      <c r="K106" s="16">
        <f t="shared" si="59"/>
        <v>3.4937691538615207E-6</v>
      </c>
      <c r="L106" s="23">
        <f t="shared" si="70"/>
        <v>1.512770010222039E-7</v>
      </c>
      <c r="M106" s="16">
        <v>0</v>
      </c>
      <c r="N106" s="16">
        <f t="shared" si="61"/>
        <v>0</v>
      </c>
      <c r="O106" s="23">
        <f t="shared" si="71"/>
        <v>0</v>
      </c>
      <c r="P106" s="16">
        <v>0</v>
      </c>
      <c r="Q106" s="16">
        <f t="shared" si="63"/>
        <v>0</v>
      </c>
      <c r="R106" s="23">
        <f t="shared" si="72"/>
        <v>0</v>
      </c>
      <c r="S106" s="17">
        <v>0</v>
      </c>
      <c r="T106" s="16">
        <f t="shared" si="65"/>
        <v>0</v>
      </c>
      <c r="U106" s="23">
        <f t="shared" si="73"/>
        <v>0</v>
      </c>
      <c r="AB106" s="14">
        <f t="shared" si="67"/>
        <v>2.4853461023800259E-5</v>
      </c>
      <c r="AC106" s="10">
        <f t="shared" si="67"/>
        <v>8.1929397971107167E-7</v>
      </c>
      <c r="AD106" s="14">
        <f t="shared" si="67"/>
        <v>6.0748186880188641E-6</v>
      </c>
      <c r="AE106" s="10">
        <f t="shared" si="67"/>
        <v>1.9850306899887673E-7</v>
      </c>
      <c r="AF106" s="14">
        <f t="shared" si="55"/>
        <v>2.9454543825504523E-6</v>
      </c>
      <c r="AG106" s="10">
        <f t="shared" si="56"/>
        <v>8.2382244045980126E-8</v>
      </c>
      <c r="AH106" s="14">
        <f t="shared" si="68"/>
        <v>8.373275934712013E-7</v>
      </c>
      <c r="AI106" s="10">
        <f t="shared" si="68"/>
        <v>2.555171717380164E-8</v>
      </c>
      <c r="AJ106" s="14">
        <f t="shared" si="68"/>
        <v>2.6862530329475619E-7</v>
      </c>
      <c r="AK106" s="10">
        <f t="shared" si="68"/>
        <v>7.6749786237454775E-9</v>
      </c>
    </row>
    <row r="107" spans="1:37" x14ac:dyDescent="0.25">
      <c r="A107" s="22">
        <f t="shared" si="54"/>
        <v>8</v>
      </c>
      <c r="B107" s="16" t="s">
        <v>12</v>
      </c>
      <c r="C107" s="16" t="s">
        <v>23</v>
      </c>
      <c r="D107" s="16">
        <v>1000</v>
      </c>
      <c r="E107" s="22">
        <v>4.1362861111111151</v>
      </c>
      <c r="F107" s="23">
        <v>144.77058055555551</v>
      </c>
      <c r="G107" s="16">
        <v>12</v>
      </c>
      <c r="H107" s="16">
        <f t="shared" si="57"/>
        <v>4.8352554593056118E-5</v>
      </c>
      <c r="I107" s="23">
        <f t="shared" si="69"/>
        <v>1.3814961522741859E-6</v>
      </c>
      <c r="J107" s="16">
        <v>8</v>
      </c>
      <c r="K107" s="16">
        <f t="shared" si="59"/>
        <v>3.2235036395370745E-5</v>
      </c>
      <c r="L107" s="23">
        <f t="shared" si="70"/>
        <v>9.2099743484945722E-7</v>
      </c>
      <c r="M107" s="16">
        <v>3</v>
      </c>
      <c r="N107" s="16">
        <f t="shared" si="61"/>
        <v>1.2088138648264029E-5</v>
      </c>
      <c r="O107" s="23">
        <f t="shared" si="71"/>
        <v>3.4537403806854647E-7</v>
      </c>
      <c r="P107" s="16">
        <v>0</v>
      </c>
      <c r="Q107" s="16">
        <f t="shared" si="63"/>
        <v>0</v>
      </c>
      <c r="R107" s="23">
        <f t="shared" si="72"/>
        <v>0</v>
      </c>
      <c r="S107" s="17">
        <v>1</v>
      </c>
      <c r="T107" s="16">
        <f t="shared" si="65"/>
        <v>4.0293795494213431E-6</v>
      </c>
      <c r="U107" s="23">
        <f t="shared" si="73"/>
        <v>1.1512467935618215E-7</v>
      </c>
      <c r="AB107" s="14">
        <f t="shared" si="67"/>
        <v>2.4853461023800259E-5</v>
      </c>
      <c r="AC107" s="10">
        <f t="shared" si="67"/>
        <v>8.1929397971107167E-7</v>
      </c>
      <c r="AD107" s="14">
        <f t="shared" si="67"/>
        <v>6.0748186880188641E-6</v>
      </c>
      <c r="AE107" s="10">
        <f t="shared" si="67"/>
        <v>1.9850306899887673E-7</v>
      </c>
      <c r="AF107" s="14">
        <f t="shared" si="55"/>
        <v>2.9454543825504523E-6</v>
      </c>
      <c r="AG107" s="10">
        <f t="shared" si="56"/>
        <v>8.2382244045980126E-8</v>
      </c>
      <c r="AH107" s="14">
        <f t="shared" si="68"/>
        <v>8.373275934712013E-7</v>
      </c>
      <c r="AI107" s="10">
        <f t="shared" si="68"/>
        <v>2.555171717380164E-8</v>
      </c>
      <c r="AJ107" s="14">
        <f t="shared" si="68"/>
        <v>2.6862530329475619E-7</v>
      </c>
      <c r="AK107" s="10">
        <f t="shared" si="68"/>
        <v>7.6749786237454775E-9</v>
      </c>
    </row>
    <row r="108" spans="1:37" x14ac:dyDescent="0.25">
      <c r="A108" s="22">
        <f t="shared" si="54"/>
        <v>9</v>
      </c>
      <c r="B108" s="16" t="s">
        <v>12</v>
      </c>
      <c r="C108" s="16" t="s">
        <v>24</v>
      </c>
      <c r="D108" s="16">
        <v>1000</v>
      </c>
      <c r="E108" s="22">
        <v>3.7250944444444332</v>
      </c>
      <c r="F108" s="23">
        <v>124.7335083333333</v>
      </c>
      <c r="G108" s="16">
        <v>17</v>
      </c>
      <c r="H108" s="16">
        <f t="shared" si="57"/>
        <v>7.6060711361531706E-5</v>
      </c>
      <c r="I108" s="23">
        <f t="shared" si="69"/>
        <v>2.2715093732164065E-6</v>
      </c>
      <c r="J108" s="16">
        <v>3</v>
      </c>
      <c r="K108" s="16">
        <f t="shared" si="59"/>
        <v>1.3422478475564419E-5</v>
      </c>
      <c r="L108" s="23">
        <f t="shared" si="70"/>
        <v>4.0085459527348347E-7</v>
      </c>
      <c r="M108" s="16">
        <v>0</v>
      </c>
      <c r="N108" s="16">
        <f t="shared" si="61"/>
        <v>0</v>
      </c>
      <c r="O108" s="23">
        <f t="shared" si="71"/>
        <v>0</v>
      </c>
      <c r="P108" s="16">
        <v>0</v>
      </c>
      <c r="Q108" s="16">
        <f t="shared" si="63"/>
        <v>0</v>
      </c>
      <c r="R108" s="23">
        <f t="shared" si="72"/>
        <v>0</v>
      </c>
      <c r="S108" s="17">
        <v>0</v>
      </c>
      <c r="T108" s="16">
        <f t="shared" si="65"/>
        <v>0</v>
      </c>
      <c r="U108" s="23">
        <f t="shared" si="73"/>
        <v>0</v>
      </c>
      <c r="AB108" s="14">
        <f t="shared" si="67"/>
        <v>2.4853461023800259E-5</v>
      </c>
      <c r="AC108" s="10">
        <f t="shared" si="67"/>
        <v>8.1929397971107167E-7</v>
      </c>
      <c r="AD108" s="14">
        <f t="shared" si="67"/>
        <v>6.0748186880188641E-6</v>
      </c>
      <c r="AE108" s="10">
        <f t="shared" si="67"/>
        <v>1.9850306899887673E-7</v>
      </c>
      <c r="AF108" s="14">
        <f t="shared" si="55"/>
        <v>2.9454543825504523E-6</v>
      </c>
      <c r="AG108" s="10">
        <f t="shared" si="56"/>
        <v>8.2382244045980126E-8</v>
      </c>
      <c r="AH108" s="14">
        <f t="shared" si="68"/>
        <v>8.373275934712013E-7</v>
      </c>
      <c r="AI108" s="10">
        <f t="shared" si="68"/>
        <v>2.555171717380164E-8</v>
      </c>
      <c r="AJ108" s="14">
        <f t="shared" si="68"/>
        <v>2.6862530329475619E-7</v>
      </c>
      <c r="AK108" s="10">
        <f t="shared" si="68"/>
        <v>7.6749786237454775E-9</v>
      </c>
    </row>
    <row r="109" spans="1:37" x14ac:dyDescent="0.25">
      <c r="A109" s="22">
        <f t="shared" si="54"/>
        <v>10</v>
      </c>
      <c r="B109" s="16" t="s">
        <v>12</v>
      </c>
      <c r="C109" s="16" t="s">
        <v>25</v>
      </c>
      <c r="D109" s="16">
        <v>1000</v>
      </c>
      <c r="E109" s="30">
        <v>3.8716305555555603</v>
      </c>
      <c r="F109" s="24">
        <v>155.05862777777779</v>
      </c>
      <c r="G109" s="16">
        <v>10</v>
      </c>
      <c r="H109" s="16">
        <f t="shared" si="57"/>
        <v>4.304818455043699E-5</v>
      </c>
      <c r="I109" s="23">
        <f t="shared" si="69"/>
        <v>1.0748622572974456E-6</v>
      </c>
      <c r="J109" s="16">
        <v>0</v>
      </c>
      <c r="K109" s="16">
        <f t="shared" si="59"/>
        <v>0</v>
      </c>
      <c r="L109" s="23">
        <f t="shared" si="70"/>
        <v>0</v>
      </c>
      <c r="M109" s="16">
        <v>4</v>
      </c>
      <c r="N109" s="16">
        <f t="shared" si="61"/>
        <v>1.7219273820174795E-5</v>
      </c>
      <c r="O109" s="23">
        <f t="shared" si="71"/>
        <v>4.2994490291897828E-7</v>
      </c>
      <c r="P109" s="16">
        <v>1</v>
      </c>
      <c r="Q109" s="16">
        <f t="shared" si="63"/>
        <v>4.3048184550436988E-6</v>
      </c>
      <c r="R109" s="23">
        <f t="shared" si="72"/>
        <v>1.0748622572974457E-7</v>
      </c>
      <c r="S109" s="17">
        <v>0</v>
      </c>
      <c r="T109" s="16">
        <f t="shared" si="65"/>
        <v>0</v>
      </c>
      <c r="U109" s="23">
        <f t="shared" si="73"/>
        <v>0</v>
      </c>
      <c r="AB109" s="14">
        <f t="shared" si="67"/>
        <v>2.4853461023800259E-5</v>
      </c>
      <c r="AC109" s="10">
        <f t="shared" si="67"/>
        <v>8.1929397971107167E-7</v>
      </c>
      <c r="AD109" s="14">
        <f t="shared" si="67"/>
        <v>6.0748186880188641E-6</v>
      </c>
      <c r="AE109" s="10">
        <f t="shared" si="67"/>
        <v>1.9850306899887673E-7</v>
      </c>
      <c r="AF109" s="14">
        <f t="shared" si="55"/>
        <v>2.9454543825504523E-6</v>
      </c>
      <c r="AG109" s="10">
        <f t="shared" si="56"/>
        <v>8.2382244045980126E-8</v>
      </c>
      <c r="AH109" s="14">
        <f t="shared" si="68"/>
        <v>8.373275934712013E-7</v>
      </c>
      <c r="AI109" s="10">
        <f t="shared" si="68"/>
        <v>2.555171717380164E-8</v>
      </c>
      <c r="AJ109" s="14">
        <f t="shared" si="68"/>
        <v>2.6862530329475619E-7</v>
      </c>
      <c r="AK109" s="10">
        <f t="shared" si="68"/>
        <v>7.6749786237454775E-9</v>
      </c>
    </row>
    <row r="110" spans="1:37" x14ac:dyDescent="0.25">
      <c r="A110" s="22">
        <f t="shared" si="54"/>
        <v>11</v>
      </c>
      <c r="B110" s="17" t="s">
        <v>12</v>
      </c>
      <c r="C110" s="17" t="s">
        <v>26</v>
      </c>
      <c r="D110" s="16">
        <v>1000</v>
      </c>
      <c r="E110" s="30">
        <v>4.4547250000000078</v>
      </c>
      <c r="F110" s="24">
        <v>99.95538055555555</v>
      </c>
      <c r="G110" s="16">
        <v>2</v>
      </c>
      <c r="H110" s="16">
        <f t="shared" si="57"/>
        <v>7.4826915989950619E-6</v>
      </c>
      <c r="I110" s="23">
        <f t="shared" si="69"/>
        <v>3.3348213120759967E-7</v>
      </c>
      <c r="J110" s="16">
        <v>1</v>
      </c>
      <c r="K110" s="16">
        <f t="shared" si="59"/>
        <v>3.7413457994975309E-6</v>
      </c>
      <c r="L110" s="23">
        <f t="shared" si="70"/>
        <v>1.6674106560379983E-7</v>
      </c>
      <c r="M110" s="16">
        <v>0</v>
      </c>
      <c r="N110" s="16">
        <f t="shared" si="61"/>
        <v>0</v>
      </c>
      <c r="O110" s="23">
        <f t="shared" si="71"/>
        <v>0</v>
      </c>
      <c r="P110" s="16">
        <v>0</v>
      </c>
      <c r="Q110" s="16">
        <f t="shared" si="63"/>
        <v>0</v>
      </c>
      <c r="R110" s="23">
        <f t="shared" si="72"/>
        <v>0</v>
      </c>
      <c r="S110" s="17">
        <v>0</v>
      </c>
      <c r="T110" s="16">
        <f t="shared" si="65"/>
        <v>0</v>
      </c>
      <c r="U110" s="23">
        <f t="shared" si="73"/>
        <v>0</v>
      </c>
      <c r="AB110" s="14">
        <f t="shared" si="67"/>
        <v>2.4853461023800259E-5</v>
      </c>
      <c r="AC110" s="10">
        <f t="shared" si="67"/>
        <v>8.1929397971107167E-7</v>
      </c>
      <c r="AD110" s="14">
        <f t="shared" si="67"/>
        <v>6.0748186880188641E-6</v>
      </c>
      <c r="AE110" s="10">
        <f t="shared" si="67"/>
        <v>1.9850306899887673E-7</v>
      </c>
      <c r="AF110" s="14">
        <f t="shared" si="55"/>
        <v>2.9454543825504523E-6</v>
      </c>
      <c r="AG110" s="10">
        <f t="shared" si="56"/>
        <v>8.2382244045980126E-8</v>
      </c>
      <c r="AH110" s="14">
        <f t="shared" si="68"/>
        <v>8.373275934712013E-7</v>
      </c>
      <c r="AI110" s="10">
        <f t="shared" si="68"/>
        <v>2.555171717380164E-8</v>
      </c>
      <c r="AJ110" s="14">
        <f t="shared" si="68"/>
        <v>2.6862530329475619E-7</v>
      </c>
      <c r="AK110" s="10">
        <f t="shared" si="68"/>
        <v>7.6749786237454775E-9</v>
      </c>
    </row>
    <row r="111" spans="1:37" x14ac:dyDescent="0.25">
      <c r="A111" s="22">
        <f t="shared" si="54"/>
        <v>12</v>
      </c>
      <c r="B111" s="17" t="s">
        <v>12</v>
      </c>
      <c r="C111" s="17" t="s">
        <v>16</v>
      </c>
      <c r="D111" s="16">
        <v>1000</v>
      </c>
      <c r="E111" s="30">
        <v>4.026452777777763</v>
      </c>
      <c r="F111" s="24">
        <v>104.02222777777774</v>
      </c>
      <c r="G111" s="16">
        <v>1</v>
      </c>
      <c r="H111" s="16">
        <f t="shared" si="57"/>
        <v>4.1392927190531105E-6</v>
      </c>
      <c r="I111" s="23">
        <f t="shared" si="69"/>
        <v>1.6022216619193733E-7</v>
      </c>
      <c r="J111" s="16">
        <v>1</v>
      </c>
      <c r="K111" s="16">
        <f t="shared" si="59"/>
        <v>4.1392927190531105E-6</v>
      </c>
      <c r="L111" s="23">
        <f t="shared" si="70"/>
        <v>1.6022216619193733E-7</v>
      </c>
      <c r="M111" s="16">
        <v>1</v>
      </c>
      <c r="N111" s="16">
        <f t="shared" si="61"/>
        <v>4.1392927190531105E-6</v>
      </c>
      <c r="O111" s="23">
        <f t="shared" si="71"/>
        <v>1.6022216619193733E-7</v>
      </c>
      <c r="P111" s="16">
        <v>0</v>
      </c>
      <c r="Q111" s="16">
        <f t="shared" si="63"/>
        <v>0</v>
      </c>
      <c r="R111" s="23">
        <f t="shared" si="72"/>
        <v>0</v>
      </c>
      <c r="S111" s="17">
        <v>0</v>
      </c>
      <c r="T111" s="16">
        <f t="shared" si="65"/>
        <v>0</v>
      </c>
      <c r="U111" s="23">
        <f t="shared" si="73"/>
        <v>0</v>
      </c>
      <c r="AB111" s="14">
        <f t="shared" si="67"/>
        <v>2.4853461023800259E-5</v>
      </c>
      <c r="AC111" s="10">
        <f t="shared" si="67"/>
        <v>8.1929397971107167E-7</v>
      </c>
      <c r="AD111" s="14">
        <f t="shared" si="67"/>
        <v>6.0748186880188641E-6</v>
      </c>
      <c r="AE111" s="10">
        <f t="shared" si="67"/>
        <v>1.9850306899887673E-7</v>
      </c>
      <c r="AF111" s="14">
        <f t="shared" si="55"/>
        <v>2.9454543825504523E-6</v>
      </c>
      <c r="AG111" s="10">
        <f t="shared" si="56"/>
        <v>8.2382244045980126E-8</v>
      </c>
      <c r="AH111" s="14">
        <f t="shared" si="68"/>
        <v>8.373275934712013E-7</v>
      </c>
      <c r="AI111" s="10">
        <f t="shared" si="68"/>
        <v>2.555171717380164E-8</v>
      </c>
      <c r="AJ111" s="14">
        <f t="shared" si="68"/>
        <v>2.6862530329475619E-7</v>
      </c>
      <c r="AK111" s="10">
        <f t="shared" si="68"/>
        <v>7.6749786237454775E-9</v>
      </c>
    </row>
    <row r="112" spans="1:37" x14ac:dyDescent="0.25">
      <c r="A112" s="22">
        <f t="shared" si="54"/>
        <v>13</v>
      </c>
      <c r="B112" s="17" t="s">
        <v>12</v>
      </c>
      <c r="C112" s="17" t="s">
        <v>17</v>
      </c>
      <c r="D112" s="16">
        <v>1000</v>
      </c>
      <c r="E112" s="30">
        <v>3.7903000000000051</v>
      </c>
      <c r="F112" s="24">
        <v>100.9529722222222</v>
      </c>
      <c r="G112" s="16">
        <v>0</v>
      </c>
      <c r="H112" s="16">
        <f t="shared" si="57"/>
        <v>0</v>
      </c>
      <c r="I112" s="23">
        <f t="shared" si="69"/>
        <v>0</v>
      </c>
      <c r="J112" s="16">
        <v>0</v>
      </c>
      <c r="K112" s="16">
        <f t="shared" si="59"/>
        <v>0</v>
      </c>
      <c r="L112" s="23">
        <f t="shared" si="70"/>
        <v>0</v>
      </c>
      <c r="M112" s="16">
        <v>0</v>
      </c>
      <c r="N112" s="16">
        <f t="shared" si="61"/>
        <v>0</v>
      </c>
      <c r="O112" s="23">
        <f t="shared" si="71"/>
        <v>0</v>
      </c>
      <c r="P112" s="16">
        <v>0</v>
      </c>
      <c r="Q112" s="16">
        <f t="shared" si="63"/>
        <v>0</v>
      </c>
      <c r="R112" s="23">
        <f t="shared" si="72"/>
        <v>0</v>
      </c>
      <c r="S112" s="17">
        <v>0</v>
      </c>
      <c r="T112" s="16">
        <f t="shared" si="65"/>
        <v>0</v>
      </c>
      <c r="U112" s="23">
        <f t="shared" si="73"/>
        <v>0</v>
      </c>
      <c r="AB112" s="14">
        <f t="shared" si="67"/>
        <v>2.4853461023800259E-5</v>
      </c>
      <c r="AC112" s="10">
        <f t="shared" si="67"/>
        <v>8.1929397971107167E-7</v>
      </c>
      <c r="AD112" s="14">
        <f t="shared" si="67"/>
        <v>6.0748186880188641E-6</v>
      </c>
      <c r="AE112" s="10">
        <f t="shared" si="67"/>
        <v>1.9850306899887673E-7</v>
      </c>
      <c r="AF112" s="14">
        <f t="shared" si="55"/>
        <v>2.9454543825504523E-6</v>
      </c>
      <c r="AG112" s="10">
        <f t="shared" si="56"/>
        <v>8.2382244045980126E-8</v>
      </c>
      <c r="AH112" s="14">
        <f t="shared" si="68"/>
        <v>8.373275934712013E-7</v>
      </c>
      <c r="AI112" s="10">
        <f t="shared" si="68"/>
        <v>2.555171717380164E-8</v>
      </c>
      <c r="AJ112" s="14">
        <f t="shared" si="68"/>
        <v>2.6862530329475619E-7</v>
      </c>
      <c r="AK112" s="10">
        <f t="shared" si="68"/>
        <v>7.6749786237454775E-9</v>
      </c>
    </row>
    <row r="113" spans="1:37" x14ac:dyDescent="0.25">
      <c r="A113" s="22">
        <f t="shared" si="54"/>
        <v>14</v>
      </c>
      <c r="B113" s="17" t="s">
        <v>12</v>
      </c>
      <c r="C113" s="17" t="s">
        <v>18</v>
      </c>
      <c r="D113" s="16">
        <v>1000</v>
      </c>
      <c r="E113" s="30">
        <v>3.563747222222224</v>
      </c>
      <c r="F113" s="24">
        <v>94.844977777777757</v>
      </c>
      <c r="G113" s="16">
        <v>3</v>
      </c>
      <c r="H113" s="16">
        <f>G113/($E113*$D113*$F$2)</f>
        <v>1.4030175790308104E-5</v>
      </c>
      <c r="I113" s="23">
        <f t="shared" si="69"/>
        <v>5.2717604212160008E-7</v>
      </c>
      <c r="J113" s="16">
        <v>2</v>
      </c>
      <c r="K113" s="16">
        <f>J113/($E113*$D113*$F$2)</f>
        <v>9.3534505268720702E-6</v>
      </c>
      <c r="L113" s="23">
        <f t="shared" si="70"/>
        <v>3.5145069474773344E-7</v>
      </c>
      <c r="M113" s="16">
        <v>0</v>
      </c>
      <c r="N113" s="16">
        <f>M113/($E113*$D113*$F$2)</f>
        <v>0</v>
      </c>
      <c r="O113" s="23">
        <f t="shared" si="71"/>
        <v>0</v>
      </c>
      <c r="P113" s="16">
        <v>1</v>
      </c>
      <c r="Q113" s="16">
        <f>P113/($E113*$D113*$F$2)</f>
        <v>4.6767252634360351E-6</v>
      </c>
      <c r="R113" s="23">
        <f t="shared" si="72"/>
        <v>1.7572534737386672E-7</v>
      </c>
      <c r="S113" s="17">
        <v>0</v>
      </c>
      <c r="T113" s="16">
        <f>S113/($E113*$D113*$F$2)</f>
        <v>0</v>
      </c>
      <c r="U113" s="23">
        <f t="shared" si="73"/>
        <v>0</v>
      </c>
      <c r="AB113" s="14">
        <f t="shared" si="67"/>
        <v>2.4853461023800259E-5</v>
      </c>
      <c r="AC113" s="10">
        <f t="shared" si="67"/>
        <v>8.1929397971107167E-7</v>
      </c>
      <c r="AD113" s="14">
        <f t="shared" si="67"/>
        <v>6.0748186880188641E-6</v>
      </c>
      <c r="AE113" s="10">
        <f t="shared" si="67"/>
        <v>1.9850306899887673E-7</v>
      </c>
      <c r="AF113" s="14">
        <f t="shared" si="55"/>
        <v>2.9454543825504523E-6</v>
      </c>
      <c r="AG113" s="10">
        <f t="shared" si="56"/>
        <v>8.2382244045980126E-8</v>
      </c>
      <c r="AH113" s="14">
        <f t="shared" si="68"/>
        <v>8.373275934712013E-7</v>
      </c>
      <c r="AI113" s="10">
        <f t="shared" si="68"/>
        <v>2.555171717380164E-8</v>
      </c>
      <c r="AJ113" s="14">
        <f t="shared" si="68"/>
        <v>2.6862530329475619E-7</v>
      </c>
      <c r="AK113" s="10">
        <f t="shared" si="68"/>
        <v>7.6749786237454775E-9</v>
      </c>
    </row>
    <row r="114" spans="1:37" x14ac:dyDescent="0.25">
      <c r="A114" s="25">
        <f t="shared" si="54"/>
        <v>15</v>
      </c>
      <c r="B114" s="26" t="s">
        <v>12</v>
      </c>
      <c r="C114" s="26" t="s">
        <v>27</v>
      </c>
      <c r="D114" s="27">
        <v>1000</v>
      </c>
      <c r="E114" s="31">
        <v>2.8784333333333372</v>
      </c>
      <c r="F114" s="28">
        <v>94.282513888888857</v>
      </c>
      <c r="G114" s="27">
        <v>8</v>
      </c>
      <c r="H114" s="27">
        <f>G114/($E114*$D114*$F$2)</f>
        <v>4.6321494331407066E-5</v>
      </c>
      <c r="I114" s="32">
        <f>G114/($F114*$D114*$F$2)</f>
        <v>1.4141894168251127E-6</v>
      </c>
      <c r="J114" s="27">
        <v>1</v>
      </c>
      <c r="K114" s="27">
        <f>J114/($E114*$D114*$F$2)</f>
        <v>5.7901867914258832E-6</v>
      </c>
      <c r="L114" s="32">
        <f>J114/($F114*$D114*$F$2)</f>
        <v>1.7677367710313908E-7</v>
      </c>
      <c r="M114" s="27">
        <v>0</v>
      </c>
      <c r="N114" s="27">
        <f>M114/($E114*$D114*$F$2)</f>
        <v>0</v>
      </c>
      <c r="O114" s="32">
        <f>M114/($F114*$D114*$F$2)</f>
        <v>0</v>
      </c>
      <c r="P114" s="27">
        <v>0</v>
      </c>
      <c r="Q114" s="27">
        <f>P114/($E114*$D114*$F$2)</f>
        <v>0</v>
      </c>
      <c r="R114" s="32">
        <f>P114/($F114*$D114*$F$2)</f>
        <v>0</v>
      </c>
      <c r="S114" s="26">
        <v>0</v>
      </c>
      <c r="T114" s="27">
        <f>S114/($E114*$D114*$F$2)</f>
        <v>0</v>
      </c>
      <c r="U114" s="32">
        <f>S114/($F114*$D114*$F$2)</f>
        <v>0</v>
      </c>
      <c r="AB114" s="9">
        <f t="shared" si="67"/>
        <v>2.4853461023800259E-5</v>
      </c>
      <c r="AC114" s="11">
        <f t="shared" si="67"/>
        <v>8.1929397971107167E-7</v>
      </c>
      <c r="AD114" s="9">
        <f t="shared" si="67"/>
        <v>6.0748186880188641E-6</v>
      </c>
      <c r="AE114" s="11">
        <f t="shared" si="67"/>
        <v>1.9850306899887673E-7</v>
      </c>
      <c r="AF114" s="9">
        <f t="shared" si="55"/>
        <v>2.9454543825504523E-6</v>
      </c>
      <c r="AG114" s="11">
        <f t="shared" si="56"/>
        <v>8.2382244045980126E-8</v>
      </c>
      <c r="AH114" s="9">
        <f t="shared" si="68"/>
        <v>8.373275934712013E-7</v>
      </c>
      <c r="AI114" s="11">
        <f t="shared" si="68"/>
        <v>2.555171717380164E-8</v>
      </c>
      <c r="AJ114" s="9">
        <f t="shared" si="68"/>
        <v>2.6862530329475619E-7</v>
      </c>
      <c r="AK114" s="11">
        <f t="shared" si="68"/>
        <v>7.6749786237454775E-9</v>
      </c>
    </row>
    <row r="115" spans="1:37" x14ac:dyDescent="0.25">
      <c r="A115" t="s">
        <v>35</v>
      </c>
      <c r="D115">
        <v>1000</v>
      </c>
      <c r="E115">
        <f t="shared" ref="E115" si="74">SUM(E100:E114)</f>
        <v>60.407799999999995</v>
      </c>
      <c r="F115">
        <f t="shared" ref="F115" si="75">SUM(F100:F114)</f>
        <v>1678.1637388888887</v>
      </c>
      <c r="G115">
        <f>SUM(G100:G114)</f>
        <v>87</v>
      </c>
      <c r="H115" s="16">
        <f>G115/($E115*$D115*$F$2)</f>
        <v>2.4003522723886654E-5</v>
      </c>
      <c r="I115" s="16">
        <f>G115/($F115*$D115*$F$2)</f>
        <v>8.6403964428408175E-7</v>
      </c>
      <c r="J115">
        <f t="shared" ref="J115" si="76">SUM(J100:J114)</f>
        <v>22</v>
      </c>
      <c r="K115" s="16">
        <f>J115/($E115*$D115*$F$2)</f>
        <v>6.0698563209828319E-6</v>
      </c>
      <c r="L115" s="16">
        <f>J115/($F115*$D115*$F$2)</f>
        <v>2.1849278361206667E-7</v>
      </c>
      <c r="M115">
        <f t="shared" ref="M115" si="77">SUM(M100:M114)</f>
        <v>11</v>
      </c>
      <c r="N115" s="16">
        <f>M115/($E115*$D115*$F$2)</f>
        <v>3.0349281604914159E-6</v>
      </c>
      <c r="O115" s="16">
        <f>M115/($F115*$D115*$F$2)</f>
        <v>1.0924639180603334E-7</v>
      </c>
      <c r="P115">
        <f t="shared" ref="P115" si="78">SUM(P100:P114)</f>
        <v>3</v>
      </c>
      <c r="Q115" s="16">
        <f>P115/($E115*$D115*$F$2)</f>
        <v>8.2770768013402258E-7</v>
      </c>
      <c r="R115" s="16">
        <f>P115/($F115*$D115*$F$2)</f>
        <v>2.9794470492554545E-8</v>
      </c>
      <c r="S115">
        <f>SUM(S100:S114)</f>
        <v>1</v>
      </c>
      <c r="T115" s="16">
        <f>S115/($E115*$D115*$F$2)</f>
        <v>2.7590256004467416E-7</v>
      </c>
      <c r="U115" s="16">
        <f>S115/($F115*$D115*$F$2)</f>
        <v>9.9314901641848485E-9</v>
      </c>
    </row>
    <row r="146" spans="1:37" s="35" customFormat="1" ht="15.75" thickBot="1" x14ac:dyDescent="0.3"/>
    <row r="147" spans="1:37" ht="15.75" thickTop="1" x14ac:dyDescent="0.25"/>
    <row r="148" spans="1:37" x14ac:dyDescent="0.25">
      <c r="A148" t="s">
        <v>31</v>
      </c>
    </row>
    <row r="150" spans="1:37" x14ac:dyDescent="0.25">
      <c r="A150" s="51" t="s">
        <v>0</v>
      </c>
      <c r="B150" s="51" t="s">
        <v>1</v>
      </c>
      <c r="C150" s="51" t="s">
        <v>2</v>
      </c>
      <c r="D150" s="51" t="s">
        <v>6</v>
      </c>
      <c r="E150" s="54" t="s">
        <v>11</v>
      </c>
      <c r="F150" s="55"/>
      <c r="G150" s="45" t="s">
        <v>50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7"/>
      <c r="AB150" s="48" t="s">
        <v>5</v>
      </c>
      <c r="AC150" s="50"/>
      <c r="AD150" s="50"/>
      <c r="AE150" s="50"/>
      <c r="AF150" s="50"/>
      <c r="AG150" s="50"/>
      <c r="AH150" s="50"/>
      <c r="AI150" s="50"/>
      <c r="AJ150" s="50"/>
      <c r="AK150" s="49"/>
    </row>
    <row r="151" spans="1:37" x14ac:dyDescent="0.25">
      <c r="A151" s="52"/>
      <c r="B151" s="52"/>
      <c r="C151" s="52"/>
      <c r="D151" s="52"/>
      <c r="E151" s="56"/>
      <c r="F151" s="57"/>
      <c r="G151" s="45" t="s">
        <v>3</v>
      </c>
      <c r="H151" s="46"/>
      <c r="I151" s="47"/>
      <c r="J151" s="45" t="s">
        <v>4</v>
      </c>
      <c r="K151" s="46"/>
      <c r="L151" s="47"/>
      <c r="M151" s="45" t="s">
        <v>10</v>
      </c>
      <c r="N151" s="46"/>
      <c r="O151" s="47"/>
      <c r="P151" s="45" t="s">
        <v>28</v>
      </c>
      <c r="Q151" s="46"/>
      <c r="R151" s="47"/>
      <c r="S151" s="45" t="s">
        <v>30</v>
      </c>
      <c r="T151" s="46"/>
      <c r="U151" s="47"/>
      <c r="AB151" s="48" t="str">
        <f>G151</f>
        <v>Without Layers</v>
      </c>
      <c r="AC151" s="49"/>
      <c r="AD151" s="48" t="str">
        <f>J151</f>
        <v>With Layers</v>
      </c>
      <c r="AE151" s="49"/>
      <c r="AF151" s="48" t="str">
        <f>M151</f>
        <v>With buffer=5m</v>
      </c>
      <c r="AG151" s="49"/>
      <c r="AH151" s="48" t="str">
        <f>P151</f>
        <v>With buffer=10m</v>
      </c>
      <c r="AI151" s="49"/>
      <c r="AJ151" s="48" t="str">
        <f>S151</f>
        <v>With buffer=20m</v>
      </c>
      <c r="AK151" s="49"/>
    </row>
    <row r="152" spans="1:37" x14ac:dyDescent="0.25">
      <c r="A152" s="53"/>
      <c r="B152" s="53"/>
      <c r="C152" s="53"/>
      <c r="D152" s="53"/>
      <c r="E152" s="1" t="s">
        <v>49</v>
      </c>
      <c r="F152" s="1" t="s">
        <v>8</v>
      </c>
      <c r="G152" s="29" t="s">
        <v>48</v>
      </c>
      <c r="H152" s="29" t="s">
        <v>49</v>
      </c>
      <c r="I152" s="29" t="s">
        <v>8</v>
      </c>
      <c r="J152" s="29" t="s">
        <v>48</v>
      </c>
      <c r="K152" s="29" t="s">
        <v>49</v>
      </c>
      <c r="L152" s="29" t="s">
        <v>8</v>
      </c>
      <c r="M152" s="29" t="s">
        <v>48</v>
      </c>
      <c r="N152" s="29" t="s">
        <v>49</v>
      </c>
      <c r="O152" s="29" t="s">
        <v>8</v>
      </c>
      <c r="P152" s="29" t="s">
        <v>48</v>
      </c>
      <c r="Q152" s="29" t="s">
        <v>49</v>
      </c>
      <c r="R152" s="29" t="s">
        <v>8</v>
      </c>
      <c r="S152" s="29" t="s">
        <v>48</v>
      </c>
      <c r="T152" s="29" t="s">
        <v>49</v>
      </c>
      <c r="U152" s="29" t="s">
        <v>8</v>
      </c>
      <c r="AB152" s="7" t="s">
        <v>7</v>
      </c>
      <c r="AC152" s="7" t="s">
        <v>8</v>
      </c>
      <c r="AD152" s="7" t="s">
        <v>7</v>
      </c>
      <c r="AE152" s="7" t="s">
        <v>8</v>
      </c>
      <c r="AF152" s="7" t="s">
        <v>7</v>
      </c>
      <c r="AG152" s="7" t="s">
        <v>8</v>
      </c>
      <c r="AH152" s="7" t="str">
        <f>Q152</f>
        <v>HPV</v>
      </c>
      <c r="AI152" s="7" t="str">
        <f>R152</f>
        <v>all</v>
      </c>
      <c r="AJ152" s="7" t="str">
        <f>T152</f>
        <v>HPV</v>
      </c>
      <c r="AK152" s="7" t="str">
        <f>U152</f>
        <v>all</v>
      </c>
    </row>
    <row r="153" spans="1:37" x14ac:dyDescent="0.25">
      <c r="A153" s="22">
        <v>1</v>
      </c>
      <c r="B153" s="16" t="s">
        <v>12</v>
      </c>
      <c r="C153" s="16" t="s">
        <v>19</v>
      </c>
      <c r="D153" s="16">
        <v>1000</v>
      </c>
      <c r="E153" s="22">
        <v>3.6726388888888879</v>
      </c>
      <c r="F153" s="23">
        <v>79.774569444444438</v>
      </c>
      <c r="G153" s="20">
        <v>2</v>
      </c>
      <c r="H153" s="15">
        <f>G153/($E153*$D153*$F$2)</f>
        <v>9.0761260068827328E-6</v>
      </c>
      <c r="I153" s="21">
        <f>G153/($F153*$D153*$F$2)</f>
        <v>4.1784410201733399E-7</v>
      </c>
      <c r="J153" s="15">
        <v>0</v>
      </c>
      <c r="K153" s="15">
        <f>J153/($E153*$D153*$F$2)</f>
        <v>0</v>
      </c>
      <c r="L153" s="21">
        <f>J153/($F153*$D153*$F$2)</f>
        <v>0</v>
      </c>
      <c r="M153" s="15">
        <v>0</v>
      </c>
      <c r="N153" s="15">
        <f>M153/($E153*$D153*$F$2)</f>
        <v>0</v>
      </c>
      <c r="O153" s="21">
        <f>M153/($F153*$D153*$F$2)</f>
        <v>0</v>
      </c>
      <c r="P153" s="15">
        <v>0</v>
      </c>
      <c r="Q153" s="15">
        <f>P153/($E153*$D153*$F$2)</f>
        <v>0</v>
      </c>
      <c r="R153" s="21">
        <f>P153/($F153*$D153*$F$2)</f>
        <v>0</v>
      </c>
      <c r="S153" s="36">
        <v>0</v>
      </c>
      <c r="T153" s="15">
        <f>S153/($E153*$D153*$F$2)</f>
        <v>0</v>
      </c>
      <c r="U153" s="21">
        <f>S153/($F153*$D153*$F$2)</f>
        <v>0</v>
      </c>
      <c r="AB153" s="18">
        <f>AVERAGE($H$153:$H$167)</f>
        <v>1.3612756779768723E-5</v>
      </c>
      <c r="AC153" s="13">
        <f>AVERAGE($I$153:$I$167)</f>
        <v>4.7086573066446183E-7</v>
      </c>
      <c r="AD153" s="18">
        <f>AVERAGE($K$153:$K$167)</f>
        <v>2.7506773717968653E-6</v>
      </c>
      <c r="AE153" s="13">
        <f>AVERAGE($L$153:$L$167)</f>
        <v>8.8627102423787262E-8</v>
      </c>
      <c r="AF153" s="18">
        <f>AVERAGE($N$153:$N$167)</f>
        <v>1.606705018781934E-6</v>
      </c>
      <c r="AG153" s="13">
        <f>AVERAGE($O$153:$O$167)</f>
        <v>4.2514115036816168E-8</v>
      </c>
      <c r="AH153" s="18">
        <f>AVERAGE($Q$153:$Q$167)</f>
        <v>8.373275934712013E-7</v>
      </c>
      <c r="AI153" s="13">
        <f>AVERAGE($R$153:$R$167)</f>
        <v>2.555171717380164E-8</v>
      </c>
      <c r="AJ153" s="18">
        <f>AVERAGE($T$153:$T$167)</f>
        <v>2.6862530329475619E-7</v>
      </c>
      <c r="AK153" s="13">
        <f>AVERAGE($U$153:$U$167)</f>
        <v>7.6749786237454775E-9</v>
      </c>
    </row>
    <row r="154" spans="1:37" x14ac:dyDescent="0.25">
      <c r="A154" s="22">
        <f t="shared" ref="A154:A167" si="79">A153+1</f>
        <v>2</v>
      </c>
      <c r="B154" s="16" t="s">
        <v>12</v>
      </c>
      <c r="C154" s="16" t="s">
        <v>20</v>
      </c>
      <c r="D154" s="16">
        <v>1000</v>
      </c>
      <c r="E154" s="22">
        <v>4.6576138888888874</v>
      </c>
      <c r="F154" s="23">
        <v>166.55976111111113</v>
      </c>
      <c r="G154" s="22">
        <v>5</v>
      </c>
      <c r="H154" s="16">
        <f>G154/($E154*$D154*$F$2)</f>
        <v>1.7891850917941416E-5</v>
      </c>
      <c r="I154" s="23">
        <f>G154/($F154*$D154*$F$2)</f>
        <v>5.0032092251706648E-7</v>
      </c>
      <c r="J154" s="16">
        <v>2</v>
      </c>
      <c r="K154" s="16">
        <f>J154/($E154*$D154*$F$2)</f>
        <v>7.1567403671765666E-6</v>
      </c>
      <c r="L154" s="23">
        <f>J154/($F154*$D154*$F$2)</f>
        <v>2.0012836900682657E-7</v>
      </c>
      <c r="M154" s="16">
        <v>2</v>
      </c>
      <c r="N154" s="16">
        <f>M154/($E154*$D154*$F$2)</f>
        <v>7.1567403671765666E-6</v>
      </c>
      <c r="O154" s="23">
        <f>M154/($F154*$D154*$F$2)</f>
        <v>2.0012836900682657E-7</v>
      </c>
      <c r="P154" s="16">
        <v>1</v>
      </c>
      <c r="Q154" s="16">
        <f>P154/($E154*$D154*$F$2)</f>
        <v>3.5783701835882833E-6</v>
      </c>
      <c r="R154" s="23">
        <f>P154/($F154*$D154*$F$2)</f>
        <v>1.0006418450341329E-7</v>
      </c>
      <c r="S154" s="17">
        <v>0</v>
      </c>
      <c r="T154" s="16">
        <f>S154/($E154*$D154*$F$2)</f>
        <v>0</v>
      </c>
      <c r="U154" s="23">
        <f>S154/($F154*$D154*$F$2)</f>
        <v>0</v>
      </c>
      <c r="AB154" s="14">
        <f>$AB$153</f>
        <v>1.3612756779768723E-5</v>
      </c>
      <c r="AC154" s="10">
        <f>$AC$153</f>
        <v>4.7086573066446183E-7</v>
      </c>
      <c r="AD154" s="14">
        <f>$AD$153</f>
        <v>2.7506773717968653E-6</v>
      </c>
      <c r="AE154" s="10">
        <f>$AE$153</f>
        <v>8.8627102423787262E-8</v>
      </c>
      <c r="AF154" s="14">
        <f t="shared" ref="AF154:AF167" si="80">$AF$153</f>
        <v>1.606705018781934E-6</v>
      </c>
      <c r="AG154" s="10">
        <f t="shared" ref="AG154:AG167" si="81">$AG$153</f>
        <v>4.2514115036816168E-8</v>
      </c>
      <c r="AH154" s="14">
        <f>$AH$153</f>
        <v>8.373275934712013E-7</v>
      </c>
      <c r="AI154" s="10">
        <f>$AI$153</f>
        <v>2.555171717380164E-8</v>
      </c>
      <c r="AJ154" s="14">
        <f>$AJ$153</f>
        <v>2.6862530329475619E-7</v>
      </c>
      <c r="AK154" s="10">
        <f>$AK$153</f>
        <v>7.6749786237454775E-9</v>
      </c>
    </row>
    <row r="155" spans="1:37" x14ac:dyDescent="0.25">
      <c r="A155" s="22">
        <f t="shared" si="79"/>
        <v>3</v>
      </c>
      <c r="B155" s="16" t="s">
        <v>12</v>
      </c>
      <c r="C155" s="16" t="s">
        <v>21</v>
      </c>
      <c r="D155" s="16">
        <v>1000</v>
      </c>
      <c r="E155" s="22">
        <v>4.8418388888888959</v>
      </c>
      <c r="F155" s="23">
        <v>115.00931944444446</v>
      </c>
      <c r="G155" s="22">
        <v>2</v>
      </c>
      <c r="H155" s="16">
        <f t="shared" ref="H155:H165" si="82">G155/($E155*$D155*$F$2)</f>
        <v>6.8844366981782543E-6</v>
      </c>
      <c r="I155" s="23">
        <f t="shared" ref="I155:I156" si="83">G155/($F155*$D155*$F$2)</f>
        <v>2.8983158490417021E-7</v>
      </c>
      <c r="J155" s="16">
        <v>0</v>
      </c>
      <c r="K155" s="16">
        <f t="shared" ref="K155:K165" si="84">J155/($E155*$D155*$F$2)</f>
        <v>0</v>
      </c>
      <c r="L155" s="23">
        <f t="shared" ref="L155:L156" si="85">J155/($F155*$D155*$F$2)</f>
        <v>0</v>
      </c>
      <c r="M155" s="16">
        <v>0</v>
      </c>
      <c r="N155" s="16">
        <f t="shared" ref="N155:N165" si="86">M155/($E155*$D155*$F$2)</f>
        <v>0</v>
      </c>
      <c r="O155" s="23">
        <f t="shared" ref="O155:O156" si="87">M155/($F155*$D155*$F$2)</f>
        <v>0</v>
      </c>
      <c r="P155" s="16">
        <v>0</v>
      </c>
      <c r="Q155" s="16">
        <f t="shared" ref="Q155:Q165" si="88">P155/($E155*$D155*$F$2)</f>
        <v>0</v>
      </c>
      <c r="R155" s="23">
        <f t="shared" ref="R155:R156" si="89">P155/($F155*$D155*$F$2)</f>
        <v>0</v>
      </c>
      <c r="S155" s="17">
        <v>0</v>
      </c>
      <c r="T155" s="16">
        <f t="shared" ref="T155:T165" si="90">S155/($E155*$D155*$F$2)</f>
        <v>0</v>
      </c>
      <c r="U155" s="23">
        <f t="shared" ref="U155:U156" si="91">S155/($F155*$D155*$F$2)</f>
        <v>0</v>
      </c>
      <c r="AB155" s="14">
        <f t="shared" ref="AB155:AE167" si="92">AB$153</f>
        <v>1.3612756779768723E-5</v>
      </c>
      <c r="AC155" s="10">
        <f t="shared" si="92"/>
        <v>4.7086573066446183E-7</v>
      </c>
      <c r="AD155" s="14">
        <f t="shared" si="92"/>
        <v>2.7506773717968653E-6</v>
      </c>
      <c r="AE155" s="10">
        <f t="shared" si="92"/>
        <v>8.8627102423787262E-8</v>
      </c>
      <c r="AF155" s="14">
        <f t="shared" si="80"/>
        <v>1.606705018781934E-6</v>
      </c>
      <c r="AG155" s="10">
        <f t="shared" si="81"/>
        <v>4.2514115036816168E-8</v>
      </c>
      <c r="AH155" s="14">
        <f t="shared" ref="AH155:AK167" si="93">AH$153</f>
        <v>8.373275934712013E-7</v>
      </c>
      <c r="AI155" s="10">
        <f t="shared" si="93"/>
        <v>2.555171717380164E-8</v>
      </c>
      <c r="AJ155" s="14">
        <f t="shared" si="93"/>
        <v>2.6862530329475619E-7</v>
      </c>
      <c r="AK155" s="10">
        <f t="shared" si="93"/>
        <v>7.6749786237454775E-9</v>
      </c>
    </row>
    <row r="156" spans="1:37" x14ac:dyDescent="0.25">
      <c r="A156" s="22">
        <f t="shared" si="79"/>
        <v>4</v>
      </c>
      <c r="B156" s="16" t="s">
        <v>12</v>
      </c>
      <c r="C156" s="16" t="s">
        <v>13</v>
      </c>
      <c r="D156" s="16">
        <v>1000</v>
      </c>
      <c r="E156" s="22">
        <v>3.9206972222222145</v>
      </c>
      <c r="F156" s="23">
        <v>92.223586111111089</v>
      </c>
      <c r="G156" s="22">
        <v>4</v>
      </c>
      <c r="H156" s="16">
        <f t="shared" si="82"/>
        <v>1.7003778381254505E-5</v>
      </c>
      <c r="I156" s="23">
        <f t="shared" si="83"/>
        <v>7.2288087546657081E-7</v>
      </c>
      <c r="J156" s="16">
        <v>1</v>
      </c>
      <c r="K156" s="16">
        <f t="shared" si="84"/>
        <v>4.2509445953136261E-6</v>
      </c>
      <c r="L156" s="23">
        <f t="shared" si="85"/>
        <v>1.807202188666427E-7</v>
      </c>
      <c r="M156" s="16">
        <v>0</v>
      </c>
      <c r="N156" s="16">
        <f t="shared" si="86"/>
        <v>0</v>
      </c>
      <c r="O156" s="23">
        <f t="shared" si="87"/>
        <v>0</v>
      </c>
      <c r="P156" s="16">
        <v>0</v>
      </c>
      <c r="Q156" s="16">
        <f t="shared" si="88"/>
        <v>0</v>
      </c>
      <c r="R156" s="23">
        <f t="shared" si="89"/>
        <v>0</v>
      </c>
      <c r="S156" s="17">
        <v>0</v>
      </c>
      <c r="T156" s="16">
        <f t="shared" si="90"/>
        <v>0</v>
      </c>
      <c r="U156" s="23">
        <f t="shared" si="91"/>
        <v>0</v>
      </c>
      <c r="AB156" s="14">
        <f t="shared" si="92"/>
        <v>1.3612756779768723E-5</v>
      </c>
      <c r="AC156" s="10">
        <f t="shared" si="92"/>
        <v>4.7086573066446183E-7</v>
      </c>
      <c r="AD156" s="14">
        <f t="shared" si="92"/>
        <v>2.7506773717968653E-6</v>
      </c>
      <c r="AE156" s="10">
        <f t="shared" si="92"/>
        <v>8.8627102423787262E-8</v>
      </c>
      <c r="AF156" s="14">
        <f t="shared" si="80"/>
        <v>1.606705018781934E-6</v>
      </c>
      <c r="AG156" s="10">
        <f t="shared" si="81"/>
        <v>4.2514115036816168E-8</v>
      </c>
      <c r="AH156" s="14">
        <f t="shared" si="93"/>
        <v>8.373275934712013E-7</v>
      </c>
      <c r="AI156" s="10">
        <f t="shared" si="93"/>
        <v>2.555171717380164E-8</v>
      </c>
      <c r="AJ156" s="14">
        <f t="shared" si="93"/>
        <v>2.6862530329475619E-7</v>
      </c>
      <c r="AK156" s="10">
        <f t="shared" si="93"/>
        <v>7.6749786237454775E-9</v>
      </c>
    </row>
    <row r="157" spans="1:37" x14ac:dyDescent="0.25">
      <c r="A157" s="22">
        <f t="shared" si="79"/>
        <v>5</v>
      </c>
      <c r="B157" s="16" t="s">
        <v>12</v>
      </c>
      <c r="C157" s="16" t="s">
        <v>14</v>
      </c>
      <c r="D157" s="16">
        <v>1000</v>
      </c>
      <c r="E157" s="22">
        <v>4.2080472222222189</v>
      </c>
      <c r="F157" s="23">
        <v>99.019727777777774</v>
      </c>
      <c r="G157" s="22">
        <v>3</v>
      </c>
      <c r="H157" s="16">
        <f>G157/($E157*$D157*$F$2)</f>
        <v>1.1881995937677619E-5</v>
      </c>
      <c r="I157" s="23">
        <f>G157/($F157*$D157*$F$2)</f>
        <v>5.0494988344354047E-7</v>
      </c>
      <c r="J157" s="16">
        <v>0</v>
      </c>
      <c r="K157" s="16">
        <f>J157/($E157*$D157*$F$2)</f>
        <v>0</v>
      </c>
      <c r="L157" s="23">
        <f>J157/($F157*$D157*$F$2)</f>
        <v>0</v>
      </c>
      <c r="M157" s="16">
        <v>0</v>
      </c>
      <c r="N157" s="16">
        <f>M157/($E157*$D157*$F$2)</f>
        <v>0</v>
      </c>
      <c r="O157" s="23">
        <f>M157/($F157*$D157*$F$2)</f>
        <v>0</v>
      </c>
      <c r="P157" s="16">
        <v>0</v>
      </c>
      <c r="Q157" s="16">
        <f>P157/($E157*$D157*$F$2)</f>
        <v>0</v>
      </c>
      <c r="R157" s="23">
        <f>P157/($F157*$D157*$F$2)</f>
        <v>0</v>
      </c>
      <c r="S157" s="17">
        <v>0</v>
      </c>
      <c r="T157" s="16">
        <f>S157/($E157*$D157*$F$2)</f>
        <v>0</v>
      </c>
      <c r="U157" s="23">
        <f>S157/($F157*$D157*$F$2)</f>
        <v>0</v>
      </c>
      <c r="AB157" s="14">
        <f t="shared" si="92"/>
        <v>1.3612756779768723E-5</v>
      </c>
      <c r="AC157" s="10">
        <f t="shared" si="92"/>
        <v>4.7086573066446183E-7</v>
      </c>
      <c r="AD157" s="14">
        <f t="shared" si="92"/>
        <v>2.7506773717968653E-6</v>
      </c>
      <c r="AE157" s="10">
        <f t="shared" si="92"/>
        <v>8.8627102423787262E-8</v>
      </c>
      <c r="AF157" s="14">
        <f t="shared" si="80"/>
        <v>1.606705018781934E-6</v>
      </c>
      <c r="AG157" s="10">
        <f t="shared" si="81"/>
        <v>4.2514115036816168E-8</v>
      </c>
      <c r="AH157" s="14">
        <f t="shared" si="93"/>
        <v>8.373275934712013E-7</v>
      </c>
      <c r="AI157" s="10">
        <f t="shared" si="93"/>
        <v>2.555171717380164E-8</v>
      </c>
      <c r="AJ157" s="14">
        <f t="shared" si="93"/>
        <v>2.6862530329475619E-7</v>
      </c>
      <c r="AK157" s="10">
        <f t="shared" si="93"/>
        <v>7.6749786237454775E-9</v>
      </c>
    </row>
    <row r="158" spans="1:37" x14ac:dyDescent="0.25">
      <c r="A158" s="22">
        <f t="shared" si="79"/>
        <v>6</v>
      </c>
      <c r="B158" s="16" t="s">
        <v>12</v>
      </c>
      <c r="C158" s="16" t="s">
        <v>15</v>
      </c>
      <c r="D158" s="16">
        <v>1000</v>
      </c>
      <c r="E158" s="22">
        <v>3.8898972222222201</v>
      </c>
      <c r="F158" s="23">
        <v>96.78281666666669</v>
      </c>
      <c r="G158" s="22">
        <v>4</v>
      </c>
      <c r="H158" s="16">
        <f t="shared" si="82"/>
        <v>1.7138413397097764E-5</v>
      </c>
      <c r="I158" s="23">
        <f t="shared" ref="I158:I166" si="94">G158/($F158*$D158*$F$2)</f>
        <v>6.8882751053088089E-7</v>
      </c>
      <c r="J158" s="16">
        <v>0</v>
      </c>
      <c r="K158" s="16">
        <f t="shared" si="84"/>
        <v>0</v>
      </c>
      <c r="L158" s="23">
        <f t="shared" ref="L158:L166" si="95">J158/($F158*$D158*$F$2)</f>
        <v>0</v>
      </c>
      <c r="M158" s="16">
        <v>0</v>
      </c>
      <c r="N158" s="16">
        <f t="shared" si="86"/>
        <v>0</v>
      </c>
      <c r="O158" s="23">
        <f t="shared" ref="O158:O166" si="96">M158/($F158*$D158*$F$2)</f>
        <v>0</v>
      </c>
      <c r="P158" s="16">
        <v>0</v>
      </c>
      <c r="Q158" s="16">
        <f t="shared" si="88"/>
        <v>0</v>
      </c>
      <c r="R158" s="23">
        <f t="shared" ref="R158:R166" si="97">P158/($F158*$D158*$F$2)</f>
        <v>0</v>
      </c>
      <c r="S158" s="17">
        <v>0</v>
      </c>
      <c r="T158" s="16">
        <f t="shared" si="90"/>
        <v>0</v>
      </c>
      <c r="U158" s="23">
        <f t="shared" ref="U158:U166" si="98">S158/($F158*$D158*$F$2)</f>
        <v>0</v>
      </c>
      <c r="AB158" s="14">
        <f t="shared" si="92"/>
        <v>1.3612756779768723E-5</v>
      </c>
      <c r="AC158" s="10">
        <f t="shared" si="92"/>
        <v>4.7086573066446183E-7</v>
      </c>
      <c r="AD158" s="14">
        <f t="shared" si="92"/>
        <v>2.7506773717968653E-6</v>
      </c>
      <c r="AE158" s="10">
        <f t="shared" si="92"/>
        <v>8.8627102423787262E-8</v>
      </c>
      <c r="AF158" s="14">
        <f t="shared" si="80"/>
        <v>1.606705018781934E-6</v>
      </c>
      <c r="AG158" s="10">
        <f t="shared" si="81"/>
        <v>4.2514115036816168E-8</v>
      </c>
      <c r="AH158" s="14">
        <f t="shared" si="93"/>
        <v>8.373275934712013E-7</v>
      </c>
      <c r="AI158" s="10">
        <f t="shared" si="93"/>
        <v>2.555171717380164E-8</v>
      </c>
      <c r="AJ158" s="14">
        <f t="shared" si="93"/>
        <v>2.6862530329475619E-7</v>
      </c>
      <c r="AK158" s="10">
        <f t="shared" si="93"/>
        <v>7.6749786237454775E-9</v>
      </c>
    </row>
    <row r="159" spans="1:37" x14ac:dyDescent="0.25">
      <c r="A159" s="22">
        <f t="shared" si="79"/>
        <v>7</v>
      </c>
      <c r="B159" s="16" t="s">
        <v>12</v>
      </c>
      <c r="C159" s="16" t="s">
        <v>22</v>
      </c>
      <c r="D159" s="16">
        <v>1000</v>
      </c>
      <c r="E159" s="22">
        <v>4.7703972222222184</v>
      </c>
      <c r="F159" s="23">
        <v>110.17316944444444</v>
      </c>
      <c r="G159" s="22">
        <v>3</v>
      </c>
      <c r="H159" s="16">
        <f t="shared" si="82"/>
        <v>1.0481307461584562E-5</v>
      </c>
      <c r="I159" s="23">
        <f t="shared" si="94"/>
        <v>4.538310030666117E-7</v>
      </c>
      <c r="J159" s="16">
        <v>0</v>
      </c>
      <c r="K159" s="16">
        <f t="shared" si="84"/>
        <v>0</v>
      </c>
      <c r="L159" s="23">
        <f t="shared" si="95"/>
        <v>0</v>
      </c>
      <c r="M159" s="16">
        <v>0</v>
      </c>
      <c r="N159" s="16">
        <f t="shared" si="86"/>
        <v>0</v>
      </c>
      <c r="O159" s="23">
        <f t="shared" si="96"/>
        <v>0</v>
      </c>
      <c r="P159" s="16">
        <v>0</v>
      </c>
      <c r="Q159" s="16">
        <f t="shared" si="88"/>
        <v>0</v>
      </c>
      <c r="R159" s="23">
        <f t="shared" si="97"/>
        <v>0</v>
      </c>
      <c r="S159" s="17">
        <v>0</v>
      </c>
      <c r="T159" s="16">
        <f t="shared" si="90"/>
        <v>0</v>
      </c>
      <c r="U159" s="23">
        <f t="shared" si="98"/>
        <v>0</v>
      </c>
      <c r="AB159" s="14">
        <f t="shared" si="92"/>
        <v>1.3612756779768723E-5</v>
      </c>
      <c r="AC159" s="10">
        <f t="shared" si="92"/>
        <v>4.7086573066446183E-7</v>
      </c>
      <c r="AD159" s="14">
        <f t="shared" si="92"/>
        <v>2.7506773717968653E-6</v>
      </c>
      <c r="AE159" s="10">
        <f t="shared" si="92"/>
        <v>8.8627102423787262E-8</v>
      </c>
      <c r="AF159" s="14">
        <f t="shared" si="80"/>
        <v>1.606705018781934E-6</v>
      </c>
      <c r="AG159" s="10">
        <f t="shared" si="81"/>
        <v>4.2514115036816168E-8</v>
      </c>
      <c r="AH159" s="14">
        <f t="shared" si="93"/>
        <v>8.373275934712013E-7</v>
      </c>
      <c r="AI159" s="10">
        <f t="shared" si="93"/>
        <v>2.555171717380164E-8</v>
      </c>
      <c r="AJ159" s="14">
        <f t="shared" si="93"/>
        <v>2.6862530329475619E-7</v>
      </c>
      <c r="AK159" s="10">
        <f t="shared" si="93"/>
        <v>7.6749786237454775E-9</v>
      </c>
    </row>
    <row r="160" spans="1:37" x14ac:dyDescent="0.25">
      <c r="A160" s="22">
        <f t="shared" si="79"/>
        <v>8</v>
      </c>
      <c r="B160" s="16" t="s">
        <v>12</v>
      </c>
      <c r="C160" s="16" t="s">
        <v>23</v>
      </c>
      <c r="D160" s="16">
        <v>1000</v>
      </c>
      <c r="E160" s="22">
        <v>4.1362861111111151</v>
      </c>
      <c r="F160" s="23">
        <v>144.77058055555551</v>
      </c>
      <c r="G160" s="22">
        <v>8</v>
      </c>
      <c r="H160" s="16">
        <f t="shared" si="82"/>
        <v>3.2235036395370745E-5</v>
      </c>
      <c r="I160" s="23">
        <f t="shared" si="94"/>
        <v>9.2099743484945722E-7</v>
      </c>
      <c r="J160" s="16">
        <v>3</v>
      </c>
      <c r="K160" s="16">
        <f t="shared" si="84"/>
        <v>1.2088138648264029E-5</v>
      </c>
      <c r="L160" s="23">
        <f t="shared" si="95"/>
        <v>3.4537403806854647E-7</v>
      </c>
      <c r="M160" s="16">
        <v>1</v>
      </c>
      <c r="N160" s="16">
        <f t="shared" si="86"/>
        <v>4.0293795494213431E-6</v>
      </c>
      <c r="O160" s="23">
        <f t="shared" si="96"/>
        <v>1.1512467935618215E-7</v>
      </c>
      <c r="P160" s="16">
        <v>0</v>
      </c>
      <c r="Q160" s="16">
        <f t="shared" si="88"/>
        <v>0</v>
      </c>
      <c r="R160" s="23">
        <f t="shared" si="97"/>
        <v>0</v>
      </c>
      <c r="S160" s="17">
        <v>1</v>
      </c>
      <c r="T160" s="16">
        <f t="shared" si="90"/>
        <v>4.0293795494213431E-6</v>
      </c>
      <c r="U160" s="23">
        <f t="shared" si="98"/>
        <v>1.1512467935618215E-7</v>
      </c>
      <c r="AB160" s="14">
        <f t="shared" si="92"/>
        <v>1.3612756779768723E-5</v>
      </c>
      <c r="AC160" s="10">
        <f t="shared" si="92"/>
        <v>4.7086573066446183E-7</v>
      </c>
      <c r="AD160" s="14">
        <f t="shared" si="92"/>
        <v>2.7506773717968653E-6</v>
      </c>
      <c r="AE160" s="10">
        <f t="shared" si="92"/>
        <v>8.8627102423787262E-8</v>
      </c>
      <c r="AF160" s="14">
        <f t="shared" si="80"/>
        <v>1.606705018781934E-6</v>
      </c>
      <c r="AG160" s="10">
        <f t="shared" si="81"/>
        <v>4.2514115036816168E-8</v>
      </c>
      <c r="AH160" s="14">
        <f t="shared" si="93"/>
        <v>8.373275934712013E-7</v>
      </c>
      <c r="AI160" s="10">
        <f t="shared" si="93"/>
        <v>2.555171717380164E-8</v>
      </c>
      <c r="AJ160" s="14">
        <f t="shared" si="93"/>
        <v>2.6862530329475619E-7</v>
      </c>
      <c r="AK160" s="10">
        <f t="shared" si="93"/>
        <v>7.6749786237454775E-9</v>
      </c>
    </row>
    <row r="161" spans="1:37" x14ac:dyDescent="0.25">
      <c r="A161" s="22">
        <f t="shared" si="79"/>
        <v>9</v>
      </c>
      <c r="B161" s="16" t="s">
        <v>12</v>
      </c>
      <c r="C161" s="16" t="s">
        <v>24</v>
      </c>
      <c r="D161" s="16">
        <v>1000</v>
      </c>
      <c r="E161" s="22">
        <v>3.7250944444444332</v>
      </c>
      <c r="F161" s="23">
        <v>124.7335083333333</v>
      </c>
      <c r="G161" s="22">
        <v>9</v>
      </c>
      <c r="H161" s="16">
        <f t="shared" si="82"/>
        <v>4.0267435426693256E-5</v>
      </c>
      <c r="I161" s="23">
        <f t="shared" si="94"/>
        <v>1.2025637858204505E-6</v>
      </c>
      <c r="J161" s="16">
        <v>2</v>
      </c>
      <c r="K161" s="16">
        <f t="shared" si="84"/>
        <v>8.9483189837096123E-6</v>
      </c>
      <c r="L161" s="23">
        <f t="shared" si="95"/>
        <v>2.6723639684898896E-7</v>
      </c>
      <c r="M161" s="16">
        <v>0</v>
      </c>
      <c r="N161" s="16">
        <f t="shared" si="86"/>
        <v>0</v>
      </c>
      <c r="O161" s="23">
        <f t="shared" si="96"/>
        <v>0</v>
      </c>
      <c r="P161" s="16">
        <v>0</v>
      </c>
      <c r="Q161" s="16">
        <f t="shared" si="88"/>
        <v>0</v>
      </c>
      <c r="R161" s="23">
        <f t="shared" si="97"/>
        <v>0</v>
      </c>
      <c r="S161" s="17">
        <v>0</v>
      </c>
      <c r="T161" s="16">
        <f t="shared" si="90"/>
        <v>0</v>
      </c>
      <c r="U161" s="23">
        <f t="shared" si="98"/>
        <v>0</v>
      </c>
      <c r="AB161" s="14">
        <f t="shared" si="92"/>
        <v>1.3612756779768723E-5</v>
      </c>
      <c r="AC161" s="10">
        <f t="shared" si="92"/>
        <v>4.7086573066446183E-7</v>
      </c>
      <c r="AD161" s="14">
        <f t="shared" si="92"/>
        <v>2.7506773717968653E-6</v>
      </c>
      <c r="AE161" s="10">
        <f t="shared" si="92"/>
        <v>8.8627102423787262E-8</v>
      </c>
      <c r="AF161" s="14">
        <f t="shared" si="80"/>
        <v>1.606705018781934E-6</v>
      </c>
      <c r="AG161" s="10">
        <f t="shared" si="81"/>
        <v>4.2514115036816168E-8</v>
      </c>
      <c r="AH161" s="14">
        <f t="shared" si="93"/>
        <v>8.373275934712013E-7</v>
      </c>
      <c r="AI161" s="10">
        <f t="shared" si="93"/>
        <v>2.555171717380164E-8</v>
      </c>
      <c r="AJ161" s="14">
        <f t="shared" si="93"/>
        <v>2.6862530329475619E-7</v>
      </c>
      <c r="AK161" s="10">
        <f t="shared" si="93"/>
        <v>7.6749786237454775E-9</v>
      </c>
    </row>
    <row r="162" spans="1:37" x14ac:dyDescent="0.25">
      <c r="A162" s="22">
        <f t="shared" si="79"/>
        <v>10</v>
      </c>
      <c r="B162" s="16" t="s">
        <v>12</v>
      </c>
      <c r="C162" s="16" t="s">
        <v>25</v>
      </c>
      <c r="D162" s="16">
        <v>1000</v>
      </c>
      <c r="E162" s="30">
        <v>3.8716305555555603</v>
      </c>
      <c r="F162" s="24">
        <v>155.05862777777779</v>
      </c>
      <c r="G162" s="22">
        <v>3</v>
      </c>
      <c r="H162" s="16">
        <f t="shared" si="82"/>
        <v>1.2914455365131097E-5</v>
      </c>
      <c r="I162" s="23">
        <f t="shared" si="94"/>
        <v>3.2245867718923373E-7</v>
      </c>
      <c r="J162" s="16">
        <v>0</v>
      </c>
      <c r="K162" s="16">
        <f t="shared" si="84"/>
        <v>0</v>
      </c>
      <c r="L162" s="23">
        <f t="shared" si="95"/>
        <v>0</v>
      </c>
      <c r="M162" s="16">
        <v>3</v>
      </c>
      <c r="N162" s="16">
        <f t="shared" si="86"/>
        <v>1.2914455365131097E-5</v>
      </c>
      <c r="O162" s="23">
        <f t="shared" si="96"/>
        <v>3.2245867718923373E-7</v>
      </c>
      <c r="P162" s="16">
        <v>1</v>
      </c>
      <c r="Q162" s="16">
        <f t="shared" si="88"/>
        <v>4.3048184550436988E-6</v>
      </c>
      <c r="R162" s="23">
        <f t="shared" si="97"/>
        <v>1.0748622572974457E-7</v>
      </c>
      <c r="S162" s="17">
        <v>0</v>
      </c>
      <c r="T162" s="16">
        <f t="shared" si="90"/>
        <v>0</v>
      </c>
      <c r="U162" s="23">
        <f t="shared" si="98"/>
        <v>0</v>
      </c>
      <c r="AB162" s="14">
        <f t="shared" si="92"/>
        <v>1.3612756779768723E-5</v>
      </c>
      <c r="AC162" s="10">
        <f t="shared" si="92"/>
        <v>4.7086573066446183E-7</v>
      </c>
      <c r="AD162" s="14">
        <f t="shared" si="92"/>
        <v>2.7506773717968653E-6</v>
      </c>
      <c r="AE162" s="10">
        <f t="shared" si="92"/>
        <v>8.8627102423787262E-8</v>
      </c>
      <c r="AF162" s="14">
        <f t="shared" si="80"/>
        <v>1.606705018781934E-6</v>
      </c>
      <c r="AG162" s="10">
        <f t="shared" si="81"/>
        <v>4.2514115036816168E-8</v>
      </c>
      <c r="AH162" s="14">
        <f t="shared" si="93"/>
        <v>8.373275934712013E-7</v>
      </c>
      <c r="AI162" s="10">
        <f t="shared" si="93"/>
        <v>2.555171717380164E-8</v>
      </c>
      <c r="AJ162" s="14">
        <f t="shared" si="93"/>
        <v>2.6862530329475619E-7</v>
      </c>
      <c r="AK162" s="10">
        <f t="shared" si="93"/>
        <v>7.6749786237454775E-9</v>
      </c>
    </row>
    <row r="163" spans="1:37" x14ac:dyDescent="0.25">
      <c r="A163" s="22">
        <f t="shared" si="79"/>
        <v>11</v>
      </c>
      <c r="B163" s="17" t="s">
        <v>12</v>
      </c>
      <c r="C163" s="17" t="s">
        <v>26</v>
      </c>
      <c r="D163" s="16">
        <v>1000</v>
      </c>
      <c r="E163" s="30">
        <v>4.4547250000000078</v>
      </c>
      <c r="F163" s="24">
        <v>99.95538055555555</v>
      </c>
      <c r="G163" s="22">
        <v>2</v>
      </c>
      <c r="H163" s="16">
        <f t="shared" si="82"/>
        <v>7.4826915989950619E-6</v>
      </c>
      <c r="I163" s="23">
        <f t="shared" si="94"/>
        <v>3.3348213120759967E-7</v>
      </c>
      <c r="J163" s="16">
        <v>0</v>
      </c>
      <c r="K163" s="16">
        <f t="shared" si="84"/>
        <v>0</v>
      </c>
      <c r="L163" s="23">
        <f t="shared" si="95"/>
        <v>0</v>
      </c>
      <c r="M163" s="16">
        <v>0</v>
      </c>
      <c r="N163" s="16">
        <f t="shared" si="86"/>
        <v>0</v>
      </c>
      <c r="O163" s="23">
        <f t="shared" si="96"/>
        <v>0</v>
      </c>
      <c r="P163" s="16">
        <v>0</v>
      </c>
      <c r="Q163" s="16">
        <f t="shared" si="88"/>
        <v>0</v>
      </c>
      <c r="R163" s="23">
        <f t="shared" si="97"/>
        <v>0</v>
      </c>
      <c r="S163" s="17">
        <v>0</v>
      </c>
      <c r="T163" s="16">
        <f t="shared" si="90"/>
        <v>0</v>
      </c>
      <c r="U163" s="23">
        <f t="shared" si="98"/>
        <v>0</v>
      </c>
      <c r="AB163" s="14">
        <f t="shared" si="92"/>
        <v>1.3612756779768723E-5</v>
      </c>
      <c r="AC163" s="10">
        <f t="shared" si="92"/>
        <v>4.7086573066446183E-7</v>
      </c>
      <c r="AD163" s="14">
        <f t="shared" si="92"/>
        <v>2.7506773717968653E-6</v>
      </c>
      <c r="AE163" s="10">
        <f t="shared" si="92"/>
        <v>8.8627102423787262E-8</v>
      </c>
      <c r="AF163" s="14">
        <f t="shared" si="80"/>
        <v>1.606705018781934E-6</v>
      </c>
      <c r="AG163" s="10">
        <f t="shared" si="81"/>
        <v>4.2514115036816168E-8</v>
      </c>
      <c r="AH163" s="14">
        <f t="shared" si="93"/>
        <v>8.373275934712013E-7</v>
      </c>
      <c r="AI163" s="10">
        <f t="shared" si="93"/>
        <v>2.555171717380164E-8</v>
      </c>
      <c r="AJ163" s="14">
        <f t="shared" si="93"/>
        <v>2.6862530329475619E-7</v>
      </c>
      <c r="AK163" s="10">
        <f t="shared" si="93"/>
        <v>7.6749786237454775E-9</v>
      </c>
    </row>
    <row r="164" spans="1:37" x14ac:dyDescent="0.25">
      <c r="A164" s="22">
        <f t="shared" si="79"/>
        <v>12</v>
      </c>
      <c r="B164" s="17" t="s">
        <v>12</v>
      </c>
      <c r="C164" s="17" t="s">
        <v>16</v>
      </c>
      <c r="D164" s="16">
        <v>1000</v>
      </c>
      <c r="E164" s="30">
        <v>4.026452777777763</v>
      </c>
      <c r="F164" s="24">
        <v>104.02222777777774</v>
      </c>
      <c r="G164" s="22">
        <v>0</v>
      </c>
      <c r="H164" s="16">
        <f t="shared" si="82"/>
        <v>0</v>
      </c>
      <c r="I164" s="23">
        <f t="shared" si="94"/>
        <v>0</v>
      </c>
      <c r="J164" s="16">
        <v>1</v>
      </c>
      <c r="K164" s="16">
        <f t="shared" si="84"/>
        <v>4.1392927190531105E-6</v>
      </c>
      <c r="L164" s="23">
        <f t="shared" si="95"/>
        <v>1.6022216619193733E-7</v>
      </c>
      <c r="M164" s="16">
        <v>0</v>
      </c>
      <c r="N164" s="16">
        <f t="shared" si="86"/>
        <v>0</v>
      </c>
      <c r="O164" s="23">
        <f t="shared" si="96"/>
        <v>0</v>
      </c>
      <c r="P164" s="16">
        <v>0</v>
      </c>
      <c r="Q164" s="16">
        <f t="shared" si="88"/>
        <v>0</v>
      </c>
      <c r="R164" s="23">
        <f t="shared" si="97"/>
        <v>0</v>
      </c>
      <c r="S164" s="17">
        <v>0</v>
      </c>
      <c r="T164" s="16">
        <f t="shared" si="90"/>
        <v>0</v>
      </c>
      <c r="U164" s="23">
        <f t="shared" si="98"/>
        <v>0</v>
      </c>
      <c r="AB164" s="14">
        <f t="shared" si="92"/>
        <v>1.3612756779768723E-5</v>
      </c>
      <c r="AC164" s="10">
        <f t="shared" si="92"/>
        <v>4.7086573066446183E-7</v>
      </c>
      <c r="AD164" s="14">
        <f t="shared" si="92"/>
        <v>2.7506773717968653E-6</v>
      </c>
      <c r="AE164" s="10">
        <f t="shared" si="92"/>
        <v>8.8627102423787262E-8</v>
      </c>
      <c r="AF164" s="14">
        <f t="shared" si="80"/>
        <v>1.606705018781934E-6</v>
      </c>
      <c r="AG164" s="10">
        <f t="shared" si="81"/>
        <v>4.2514115036816168E-8</v>
      </c>
      <c r="AH164" s="14">
        <f t="shared" si="93"/>
        <v>8.373275934712013E-7</v>
      </c>
      <c r="AI164" s="10">
        <f t="shared" si="93"/>
        <v>2.555171717380164E-8</v>
      </c>
      <c r="AJ164" s="14">
        <f t="shared" si="93"/>
        <v>2.6862530329475619E-7</v>
      </c>
      <c r="AK164" s="10">
        <f t="shared" si="93"/>
        <v>7.6749786237454775E-9</v>
      </c>
    </row>
    <row r="165" spans="1:37" x14ac:dyDescent="0.25">
      <c r="A165" s="22">
        <f t="shared" si="79"/>
        <v>13</v>
      </c>
      <c r="B165" s="17" t="s">
        <v>12</v>
      </c>
      <c r="C165" s="17" t="s">
        <v>17</v>
      </c>
      <c r="D165" s="16">
        <v>1000</v>
      </c>
      <c r="E165" s="30">
        <v>3.7903000000000051</v>
      </c>
      <c r="F165" s="24">
        <v>100.9529722222222</v>
      </c>
      <c r="G165" s="22">
        <v>0</v>
      </c>
      <c r="H165" s="16">
        <f t="shared" si="82"/>
        <v>0</v>
      </c>
      <c r="I165" s="23">
        <f t="shared" si="94"/>
        <v>0</v>
      </c>
      <c r="J165" s="16">
        <v>0</v>
      </c>
      <c r="K165" s="16">
        <f t="shared" si="84"/>
        <v>0</v>
      </c>
      <c r="L165" s="23">
        <f t="shared" si="95"/>
        <v>0</v>
      </c>
      <c r="M165" s="16">
        <v>0</v>
      </c>
      <c r="N165" s="16">
        <f t="shared" si="86"/>
        <v>0</v>
      </c>
      <c r="O165" s="23">
        <f t="shared" si="96"/>
        <v>0</v>
      </c>
      <c r="P165" s="16">
        <v>0</v>
      </c>
      <c r="Q165" s="16">
        <f t="shared" si="88"/>
        <v>0</v>
      </c>
      <c r="R165" s="23">
        <f t="shared" si="97"/>
        <v>0</v>
      </c>
      <c r="S165" s="17">
        <v>0</v>
      </c>
      <c r="T165" s="16">
        <f t="shared" si="90"/>
        <v>0</v>
      </c>
      <c r="U165" s="23">
        <f t="shared" si="98"/>
        <v>0</v>
      </c>
      <c r="AB165" s="14">
        <f t="shared" si="92"/>
        <v>1.3612756779768723E-5</v>
      </c>
      <c r="AC165" s="10">
        <f t="shared" si="92"/>
        <v>4.7086573066446183E-7</v>
      </c>
      <c r="AD165" s="14">
        <f t="shared" si="92"/>
        <v>2.7506773717968653E-6</v>
      </c>
      <c r="AE165" s="10">
        <f t="shared" si="92"/>
        <v>8.8627102423787262E-8</v>
      </c>
      <c r="AF165" s="14">
        <f t="shared" si="80"/>
        <v>1.606705018781934E-6</v>
      </c>
      <c r="AG165" s="10">
        <f t="shared" si="81"/>
        <v>4.2514115036816168E-8</v>
      </c>
      <c r="AH165" s="14">
        <f t="shared" si="93"/>
        <v>8.373275934712013E-7</v>
      </c>
      <c r="AI165" s="10">
        <f t="shared" si="93"/>
        <v>2.555171717380164E-8</v>
      </c>
      <c r="AJ165" s="14">
        <f t="shared" si="93"/>
        <v>2.6862530329475619E-7</v>
      </c>
      <c r="AK165" s="10">
        <f t="shared" si="93"/>
        <v>7.6749786237454775E-9</v>
      </c>
    </row>
    <row r="166" spans="1:37" x14ac:dyDescent="0.25">
      <c r="A166" s="22">
        <f t="shared" si="79"/>
        <v>14</v>
      </c>
      <c r="B166" s="17" t="s">
        <v>12</v>
      </c>
      <c r="C166" s="17" t="s">
        <v>18</v>
      </c>
      <c r="D166" s="16">
        <v>1000</v>
      </c>
      <c r="E166" s="30">
        <v>3.563747222222224</v>
      </c>
      <c r="F166" s="24">
        <v>94.844977777777757</v>
      </c>
      <c r="G166" s="22">
        <v>2</v>
      </c>
      <c r="H166" s="16">
        <f>G166/($E166*$D166*$F$2)</f>
        <v>9.3534505268720702E-6</v>
      </c>
      <c r="I166" s="23">
        <f t="shared" si="94"/>
        <v>3.5145069474773344E-7</v>
      </c>
      <c r="J166" s="16">
        <v>1</v>
      </c>
      <c r="K166" s="16">
        <f>J166/($E166*$D166*$F$2)</f>
        <v>4.6767252634360351E-6</v>
      </c>
      <c r="L166" s="23">
        <f t="shared" si="95"/>
        <v>1.7572534737386672E-7</v>
      </c>
      <c r="M166" s="16">
        <v>0</v>
      </c>
      <c r="N166" s="16">
        <f>M166/($E166*$D166*$F$2)</f>
        <v>0</v>
      </c>
      <c r="O166" s="23">
        <f t="shared" si="96"/>
        <v>0</v>
      </c>
      <c r="P166" s="16">
        <v>1</v>
      </c>
      <c r="Q166" s="16">
        <f>P166/($E166*$D166*$F$2)</f>
        <v>4.6767252634360351E-6</v>
      </c>
      <c r="R166" s="23">
        <f t="shared" si="97"/>
        <v>1.7572534737386672E-7</v>
      </c>
      <c r="S166" s="17">
        <v>0</v>
      </c>
      <c r="T166" s="16">
        <f>S166/($E166*$D166*$F$2)</f>
        <v>0</v>
      </c>
      <c r="U166" s="23">
        <f t="shared" si="98"/>
        <v>0</v>
      </c>
      <c r="AB166" s="14">
        <f t="shared" si="92"/>
        <v>1.3612756779768723E-5</v>
      </c>
      <c r="AC166" s="10">
        <f t="shared" si="92"/>
        <v>4.7086573066446183E-7</v>
      </c>
      <c r="AD166" s="14">
        <f t="shared" si="92"/>
        <v>2.7506773717968653E-6</v>
      </c>
      <c r="AE166" s="10">
        <f t="shared" si="92"/>
        <v>8.8627102423787262E-8</v>
      </c>
      <c r="AF166" s="14">
        <f t="shared" si="80"/>
        <v>1.606705018781934E-6</v>
      </c>
      <c r="AG166" s="10">
        <f t="shared" si="81"/>
        <v>4.2514115036816168E-8</v>
      </c>
      <c r="AH166" s="14">
        <f t="shared" si="93"/>
        <v>8.373275934712013E-7</v>
      </c>
      <c r="AI166" s="10">
        <f t="shared" si="93"/>
        <v>2.555171717380164E-8</v>
      </c>
      <c r="AJ166" s="14">
        <f t="shared" si="93"/>
        <v>2.6862530329475619E-7</v>
      </c>
      <c r="AK166" s="10">
        <f t="shared" si="93"/>
        <v>7.6749786237454775E-9</v>
      </c>
    </row>
    <row r="167" spans="1:37" x14ac:dyDescent="0.25">
      <c r="A167" s="25">
        <f t="shared" si="79"/>
        <v>15</v>
      </c>
      <c r="B167" s="26" t="s">
        <v>12</v>
      </c>
      <c r="C167" s="26" t="s">
        <v>27</v>
      </c>
      <c r="D167" s="27">
        <v>1000</v>
      </c>
      <c r="E167" s="31">
        <v>2.8784333333333372</v>
      </c>
      <c r="F167" s="28">
        <v>94.282513888888857</v>
      </c>
      <c r="G167" s="25">
        <v>2</v>
      </c>
      <c r="H167" s="27">
        <f>G167/($E167*$D167*$F$2)</f>
        <v>1.1580373582851766E-5</v>
      </c>
      <c r="I167" s="32">
        <f>G167/($F167*$D167*$F$2)</f>
        <v>3.5354735420627817E-7</v>
      </c>
      <c r="J167" s="27">
        <v>0</v>
      </c>
      <c r="K167" s="27">
        <f>J167/($E167*$D167*$F$2)</f>
        <v>0</v>
      </c>
      <c r="L167" s="32">
        <f>J167/($F167*$D167*$F$2)</f>
        <v>0</v>
      </c>
      <c r="M167" s="27">
        <v>0</v>
      </c>
      <c r="N167" s="27">
        <f>M167/($E167*$D167*$F$2)</f>
        <v>0</v>
      </c>
      <c r="O167" s="32">
        <f>M167/($F167*$D167*$F$2)</f>
        <v>0</v>
      </c>
      <c r="P167" s="27">
        <v>0</v>
      </c>
      <c r="Q167" s="27">
        <f>P167/($E167*$D167*$F$2)</f>
        <v>0</v>
      </c>
      <c r="R167" s="32">
        <f>P167/($F167*$D167*$F$2)</f>
        <v>0</v>
      </c>
      <c r="S167" s="26">
        <v>0</v>
      </c>
      <c r="T167" s="27">
        <f>S167/($E167*$D167*$F$2)</f>
        <v>0</v>
      </c>
      <c r="U167" s="32">
        <f>S167/($F167*$D167*$F$2)</f>
        <v>0</v>
      </c>
      <c r="AB167" s="9">
        <f t="shared" si="92"/>
        <v>1.3612756779768723E-5</v>
      </c>
      <c r="AC167" s="11">
        <f t="shared" si="92"/>
        <v>4.7086573066446183E-7</v>
      </c>
      <c r="AD167" s="9">
        <f t="shared" si="92"/>
        <v>2.7506773717968653E-6</v>
      </c>
      <c r="AE167" s="11">
        <f t="shared" si="92"/>
        <v>8.8627102423787262E-8</v>
      </c>
      <c r="AF167" s="9">
        <f t="shared" si="80"/>
        <v>1.606705018781934E-6</v>
      </c>
      <c r="AG167" s="11">
        <f t="shared" si="81"/>
        <v>4.2514115036816168E-8</v>
      </c>
      <c r="AH167" s="9">
        <f t="shared" si="93"/>
        <v>8.373275934712013E-7</v>
      </c>
      <c r="AI167" s="11">
        <f t="shared" si="93"/>
        <v>2.555171717380164E-8</v>
      </c>
      <c r="AJ167" s="9">
        <f t="shared" si="93"/>
        <v>2.6862530329475619E-7</v>
      </c>
      <c r="AK167" s="11">
        <f t="shared" si="93"/>
        <v>7.6749786237454775E-9</v>
      </c>
    </row>
    <row r="168" spans="1:37" x14ac:dyDescent="0.25">
      <c r="A168" t="s">
        <v>35</v>
      </c>
      <c r="D168">
        <v>1000</v>
      </c>
      <c r="E168">
        <f t="shared" ref="E168" si="99">SUM(E153:E167)</f>
        <v>60.407799999999995</v>
      </c>
      <c r="F168">
        <f t="shared" ref="F168" si="100">SUM(F153:F167)</f>
        <v>1678.1637388888887</v>
      </c>
      <c r="G168">
        <f>SUM(G153:G167)</f>
        <v>49</v>
      </c>
      <c r="H168" s="16">
        <f>G168/($E168*$D168*$F$2)</f>
        <v>1.3519225442189035E-5</v>
      </c>
      <c r="I168" s="16">
        <f>G168/($F168*$D168*$F$2)</f>
        <v>4.8664301804505761E-7</v>
      </c>
      <c r="J168">
        <f t="shared" ref="J168" si="101">SUM(J153:J167)</f>
        <v>10</v>
      </c>
      <c r="K168" s="16">
        <f>J168/($E168*$D168*$F$2)</f>
        <v>2.759025600446742E-6</v>
      </c>
      <c r="L168" s="16">
        <f>J168/($F168*$D168*$F$2)</f>
        <v>9.9314901641848478E-8</v>
      </c>
      <c r="M168">
        <f t="shared" ref="M168" si="102">SUM(M153:M167)</f>
        <v>6</v>
      </c>
      <c r="N168" s="16">
        <f>M168/($E168*$D168*$F$2)</f>
        <v>1.6554153602680452E-6</v>
      </c>
      <c r="O168" s="16">
        <f>M168/($F168*$D168*$F$2)</f>
        <v>5.9588940985109091E-8</v>
      </c>
      <c r="P168">
        <f t="shared" ref="P168" si="103">SUM(P153:P167)</f>
        <v>3</v>
      </c>
      <c r="Q168" s="16">
        <f>P168/($E168*$D168*$F$2)</f>
        <v>8.2770768013402258E-7</v>
      </c>
      <c r="R168" s="16">
        <f>P168/($F168*$D168*$F$2)</f>
        <v>2.9794470492554545E-8</v>
      </c>
      <c r="S168">
        <f>SUM(S153:S167)</f>
        <v>1</v>
      </c>
      <c r="T168" s="16">
        <f>S168/($E168*$D168*$F$2)</f>
        <v>2.7590256004467416E-7</v>
      </c>
      <c r="U168" s="16">
        <f>S168/($F168*$D168*$F$2)</f>
        <v>9.9314901641848485E-9</v>
      </c>
    </row>
  </sheetData>
  <mergeCells count="68">
    <mergeCell ref="AB71:AK71"/>
    <mergeCell ref="AB72:AC72"/>
    <mergeCell ref="AD72:AE72"/>
    <mergeCell ref="AF72:AG72"/>
    <mergeCell ref="AH72:AI72"/>
    <mergeCell ref="AJ72:AK72"/>
    <mergeCell ref="AJ151:AK151"/>
    <mergeCell ref="AH151:AI151"/>
    <mergeCell ref="AF151:AG151"/>
    <mergeCell ref="AD151:AE151"/>
    <mergeCell ref="AB151:AC151"/>
    <mergeCell ref="G97:U97"/>
    <mergeCell ref="G98:I98"/>
    <mergeCell ref="J98:L98"/>
    <mergeCell ref="M98:O98"/>
    <mergeCell ref="AB150:AK150"/>
    <mergeCell ref="AB97:AK97"/>
    <mergeCell ref="AJ98:AK98"/>
    <mergeCell ref="AH98:AI98"/>
    <mergeCell ref="AF98:AG98"/>
    <mergeCell ref="AD98:AE98"/>
    <mergeCell ref="AB98:AC98"/>
    <mergeCell ref="P98:R98"/>
    <mergeCell ref="S98:U98"/>
    <mergeCell ref="G150:U150"/>
    <mergeCell ref="A71:A73"/>
    <mergeCell ref="B71:B73"/>
    <mergeCell ref="C71:C73"/>
    <mergeCell ref="D71:D73"/>
    <mergeCell ref="E71:F72"/>
    <mergeCell ref="A97:A99"/>
    <mergeCell ref="B97:B99"/>
    <mergeCell ref="C97:C99"/>
    <mergeCell ref="D97:D99"/>
    <mergeCell ref="E97:F98"/>
    <mergeCell ref="G71:U71"/>
    <mergeCell ref="G72:I72"/>
    <mergeCell ref="J72:L72"/>
    <mergeCell ref="M72:O72"/>
    <mergeCell ref="P72:R72"/>
    <mergeCell ref="S72:U72"/>
    <mergeCell ref="A150:A152"/>
    <mergeCell ref="B150:B152"/>
    <mergeCell ref="C150:C152"/>
    <mergeCell ref="D150:D152"/>
    <mergeCell ref="E150:F151"/>
    <mergeCell ref="P5:R5"/>
    <mergeCell ref="S5:U5"/>
    <mergeCell ref="G4:U4"/>
    <mergeCell ref="A4:A6"/>
    <mergeCell ref="D4:D6"/>
    <mergeCell ref="C4:C6"/>
    <mergeCell ref="B4:B6"/>
    <mergeCell ref="M5:O5"/>
    <mergeCell ref="J5:L5"/>
    <mergeCell ref="E4:F5"/>
    <mergeCell ref="G5:I5"/>
    <mergeCell ref="AJ5:AK5"/>
    <mergeCell ref="AB4:AK4"/>
    <mergeCell ref="AH5:AI5"/>
    <mergeCell ref="AF5:AG5"/>
    <mergeCell ref="AB5:AC5"/>
    <mergeCell ref="AD5:AE5"/>
    <mergeCell ref="G151:I151"/>
    <mergeCell ref="J151:L151"/>
    <mergeCell ref="M151:O151"/>
    <mergeCell ref="P151:R151"/>
    <mergeCell ref="S151:U1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F60F-61CB-4978-94C0-CDA08919F05F}">
  <dimension ref="A1:AK168"/>
  <sheetViews>
    <sheetView zoomScale="40" zoomScaleNormal="40" workbookViewId="0">
      <selection activeCell="D168" sqref="D168"/>
    </sheetView>
  </sheetViews>
  <sheetFormatPr baseColWidth="10" defaultColWidth="8.7109375" defaultRowHeight="15" x14ac:dyDescent="0.25"/>
  <cols>
    <col min="1" max="1" width="9.140625" bestFit="1" customWidth="1"/>
    <col min="2" max="2" width="11.5703125" bestFit="1" customWidth="1"/>
    <col min="3" max="3" width="18" bestFit="1" customWidth="1"/>
    <col min="4" max="6" width="9.140625" bestFit="1" customWidth="1"/>
    <col min="7" max="7" width="19.5703125" bestFit="1" customWidth="1"/>
    <col min="8" max="9" width="15.42578125" bestFit="1" customWidth="1"/>
    <col min="10" max="10" width="13.5703125" bestFit="1" customWidth="1"/>
    <col min="11" max="11" width="14.140625" bestFit="1" customWidth="1"/>
    <col min="12" max="12" width="14.42578125" bestFit="1" customWidth="1"/>
    <col min="13" max="13" width="9.42578125" bestFit="1" customWidth="1"/>
    <col min="14" max="15" width="15.42578125" bestFit="1" customWidth="1"/>
    <col min="16" max="16" width="9.42578125" bestFit="1" customWidth="1"/>
    <col min="17" max="18" width="14.42578125" bestFit="1" customWidth="1"/>
    <col min="19" max="19" width="9.42578125" bestFit="1" customWidth="1"/>
    <col min="20" max="21" width="15.42578125" bestFit="1" customWidth="1"/>
    <col min="22" max="26" width="13" bestFit="1" customWidth="1"/>
    <col min="27" max="27" width="11.85546875" bestFit="1" customWidth="1"/>
    <col min="28" max="28" width="15.42578125" bestFit="1" customWidth="1"/>
    <col min="29" max="31" width="12.5703125" bestFit="1" customWidth="1"/>
    <col min="32" max="32" width="11.5703125" bestFit="1" customWidth="1"/>
    <col min="33" max="35" width="12.5703125" bestFit="1" customWidth="1"/>
    <col min="36" max="37" width="13.140625" bestFit="1" customWidth="1"/>
    <col min="38" max="38" width="13" bestFit="1" customWidth="1"/>
  </cols>
  <sheetData>
    <row r="1" spans="1:37" x14ac:dyDescent="0.25">
      <c r="A1" t="s">
        <v>9</v>
      </c>
    </row>
    <row r="2" spans="1:37" x14ac:dyDescent="0.25">
      <c r="A2" t="s">
        <v>44</v>
      </c>
      <c r="B2">
        <v>60</v>
      </c>
      <c r="C2" t="s">
        <v>45</v>
      </c>
      <c r="D2">
        <v>3600</v>
      </c>
      <c r="E2" t="s">
        <v>46</v>
      </c>
      <c r="F2">
        <f>D2/B2</f>
        <v>60</v>
      </c>
    </row>
    <row r="4" spans="1:37" x14ac:dyDescent="0.25">
      <c r="A4" s="51" t="s">
        <v>0</v>
      </c>
      <c r="B4" s="51" t="s">
        <v>1</v>
      </c>
      <c r="C4" s="51" t="s">
        <v>2</v>
      </c>
      <c r="D4" s="51" t="s">
        <v>6</v>
      </c>
      <c r="E4" s="54" t="s">
        <v>11</v>
      </c>
      <c r="F4" s="55"/>
      <c r="G4" s="45" t="s">
        <v>50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AB4" s="48" t="s">
        <v>5</v>
      </c>
      <c r="AC4" s="50"/>
      <c r="AD4" s="50"/>
      <c r="AE4" s="50"/>
      <c r="AF4" s="50"/>
      <c r="AG4" s="50"/>
      <c r="AH4" s="50"/>
      <c r="AI4" s="50"/>
      <c r="AJ4" s="50"/>
      <c r="AK4" s="49"/>
    </row>
    <row r="5" spans="1:37" x14ac:dyDescent="0.25">
      <c r="A5" s="52"/>
      <c r="B5" s="52"/>
      <c r="C5" s="52"/>
      <c r="D5" s="52"/>
      <c r="E5" s="56"/>
      <c r="F5" s="57"/>
      <c r="G5" s="45" t="s">
        <v>3</v>
      </c>
      <c r="H5" s="46"/>
      <c r="I5" s="47"/>
      <c r="J5" s="45" t="s">
        <v>4</v>
      </c>
      <c r="K5" s="46"/>
      <c r="L5" s="47"/>
      <c r="M5" s="45" t="s">
        <v>10</v>
      </c>
      <c r="N5" s="46"/>
      <c r="O5" s="47"/>
      <c r="P5" s="45" t="s">
        <v>28</v>
      </c>
      <c r="Q5" s="46"/>
      <c r="R5" s="47"/>
      <c r="S5" s="45" t="s">
        <v>30</v>
      </c>
      <c r="T5" s="46"/>
      <c r="U5" s="47"/>
      <c r="AB5" s="48" t="str">
        <f>G5</f>
        <v>Without Layers</v>
      </c>
      <c r="AC5" s="49"/>
      <c r="AD5" s="48" t="str">
        <f>J5</f>
        <v>With Layers</v>
      </c>
      <c r="AE5" s="49"/>
      <c r="AF5" s="48" t="str">
        <f>M5</f>
        <v>With buffer=5m</v>
      </c>
      <c r="AG5" s="49"/>
      <c r="AH5" s="48" t="str">
        <f>P5</f>
        <v>With buffer=10m</v>
      </c>
      <c r="AI5" s="49"/>
      <c r="AJ5" s="48" t="str">
        <f>S5</f>
        <v>With buffer=20m</v>
      </c>
      <c r="AK5" s="49"/>
    </row>
    <row r="6" spans="1:37" x14ac:dyDescent="0.25">
      <c r="A6" s="53"/>
      <c r="B6" s="53"/>
      <c r="C6" s="53"/>
      <c r="D6" s="53"/>
      <c r="E6" s="1" t="s">
        <v>49</v>
      </c>
      <c r="F6" s="1" t="s">
        <v>8</v>
      </c>
      <c r="G6" s="29" t="s">
        <v>48</v>
      </c>
      <c r="H6" s="29" t="s">
        <v>49</v>
      </c>
      <c r="I6" s="29" t="s">
        <v>8</v>
      </c>
      <c r="J6" s="29" t="s">
        <v>48</v>
      </c>
      <c r="K6" s="29" t="s">
        <v>49</v>
      </c>
      <c r="L6" s="29" t="s">
        <v>8</v>
      </c>
      <c r="M6" s="29" t="s">
        <v>48</v>
      </c>
      <c r="N6" s="29" t="s">
        <v>49</v>
      </c>
      <c r="O6" s="29" t="s">
        <v>8</v>
      </c>
      <c r="P6" s="29" t="s">
        <v>48</v>
      </c>
      <c r="Q6" s="29" t="s">
        <v>49</v>
      </c>
      <c r="R6" s="29" t="s">
        <v>8</v>
      </c>
      <c r="S6" s="29" t="s">
        <v>48</v>
      </c>
      <c r="T6" s="29" t="s">
        <v>49</v>
      </c>
      <c r="U6" s="29" t="s">
        <v>8</v>
      </c>
      <c r="AB6" s="7" t="str">
        <f>H6</f>
        <v>HPV</v>
      </c>
      <c r="AC6" s="7" t="str">
        <f>I6</f>
        <v>all</v>
      </c>
      <c r="AD6" s="7" t="str">
        <f>K6</f>
        <v>HPV</v>
      </c>
      <c r="AE6" s="7" t="str">
        <f>L6</f>
        <v>all</v>
      </c>
      <c r="AF6" s="7" t="str">
        <f>N6</f>
        <v>HPV</v>
      </c>
      <c r="AG6" s="7" t="str">
        <f>O6</f>
        <v>all</v>
      </c>
      <c r="AH6" s="7" t="str">
        <f>Q6</f>
        <v>HPV</v>
      </c>
      <c r="AI6" s="7" t="str">
        <f>R6</f>
        <v>all</v>
      </c>
      <c r="AJ6" s="7" t="str">
        <f>T6</f>
        <v>HPV</v>
      </c>
      <c r="AK6" s="7" t="str">
        <f>U6</f>
        <v>all</v>
      </c>
    </row>
    <row r="7" spans="1:37" x14ac:dyDescent="0.25">
      <c r="A7" s="22">
        <v>1</v>
      </c>
      <c r="B7" s="16" t="s">
        <v>12</v>
      </c>
      <c r="C7" s="16" t="s">
        <v>19</v>
      </c>
      <c r="D7" s="16">
        <v>1000</v>
      </c>
      <c r="E7" s="22">
        <v>3.6726388888888879</v>
      </c>
      <c r="F7" s="23">
        <v>79.774569444444438</v>
      </c>
      <c r="G7" s="20">
        <v>18</v>
      </c>
      <c r="H7" s="15">
        <f>G7/($E7*$D7*$F$2)</f>
        <v>8.1685134061944585E-5</v>
      </c>
      <c r="I7" s="21">
        <f>G7/($F7*$D7*$F$2)</f>
        <v>3.7605969181560058E-6</v>
      </c>
      <c r="J7" s="20">
        <v>2</v>
      </c>
      <c r="K7" s="15">
        <f>J7/($E7*$D7*$F$2)</f>
        <v>9.0761260068827328E-6</v>
      </c>
      <c r="L7" s="21">
        <f>J7/($F7*$D7*$F$2)</f>
        <v>4.1784410201733399E-7</v>
      </c>
      <c r="M7" s="20">
        <v>2</v>
      </c>
      <c r="N7" s="15">
        <f>M7/($E7*$D7*$F$2)</f>
        <v>9.0761260068827328E-6</v>
      </c>
      <c r="O7" s="21">
        <f>M7/($F7*$D7*$F$2)</f>
        <v>4.1784410201733399E-7</v>
      </c>
      <c r="P7" s="20">
        <v>2</v>
      </c>
      <c r="Q7" s="15">
        <f>P7/($E7*$D7*$F$2)</f>
        <v>9.0761260068827328E-6</v>
      </c>
      <c r="R7" s="21">
        <f>P7/($F7*$D7*$F$2)</f>
        <v>4.1784410201733399E-7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7.9087444160159834E-5</v>
      </c>
      <c r="AC7" s="19">
        <f>AVERAGE($I$7:$I$21)</f>
        <v>2.6553029403867564E-6</v>
      </c>
      <c r="AD7" s="19">
        <f>AVERAGE($K$7:$K$21)</f>
        <v>1.2186478046047111E-5</v>
      </c>
      <c r="AE7" s="13">
        <f>AVERAGE($L$7:$L$21)</f>
        <v>4.2953617059357432E-7</v>
      </c>
      <c r="AF7" s="18">
        <f>AVERAGE($N$7:$N$21)</f>
        <v>8.9292408272970358E-6</v>
      </c>
      <c r="AG7" s="13">
        <f>AVERAGE($O$7:$O$21)</f>
        <v>2.9384748332160489E-7</v>
      </c>
      <c r="AH7" s="18">
        <f>AVERAGE($Q$7:$Q$21)</f>
        <v>5.9333069060660134E-6</v>
      </c>
      <c r="AI7" s="13">
        <f>AVERAGE($R$7:$R$21)</f>
        <v>2.1767523029994467E-7</v>
      </c>
      <c r="AJ7" s="18">
        <f>AVERAGE($T$7:$T$21)</f>
        <v>8.8861481917155818E-7</v>
      </c>
      <c r="AK7" s="13">
        <f>AVERAGE($U$7:$U$21)</f>
        <v>2.9676965961404392E-8</v>
      </c>
    </row>
    <row r="8" spans="1:37" x14ac:dyDescent="0.25">
      <c r="A8" s="22">
        <f t="shared" ref="A8:A21" si="0">A7+1</f>
        <v>2</v>
      </c>
      <c r="B8" s="16" t="s">
        <v>12</v>
      </c>
      <c r="C8" s="16" t="s">
        <v>20</v>
      </c>
      <c r="D8" s="16">
        <v>1000</v>
      </c>
      <c r="E8" s="22">
        <v>4.6576138888888874</v>
      </c>
      <c r="F8" s="23">
        <v>166.55976111111113</v>
      </c>
      <c r="G8" s="22">
        <v>46</v>
      </c>
      <c r="H8" s="16">
        <f>G8/($E8*$D8*$F$2)</f>
        <v>1.6460502844506102E-4</v>
      </c>
      <c r="I8" s="23">
        <f>G8/($F8*$D8*$F$2)</f>
        <v>4.6029524871570119E-6</v>
      </c>
      <c r="J8" s="22">
        <v>3</v>
      </c>
      <c r="K8" s="16">
        <f>J8/($E8*$D8*$F$2)</f>
        <v>1.073511055076485E-5</v>
      </c>
      <c r="L8" s="23">
        <f>J8/($F8*$D8*$F$2)</f>
        <v>3.0019255351023988E-7</v>
      </c>
      <c r="M8" s="22">
        <v>3</v>
      </c>
      <c r="N8" s="16">
        <f>M8/($E8*$D8*$F$2)</f>
        <v>1.073511055076485E-5</v>
      </c>
      <c r="O8" s="23">
        <f>M8/($F8*$D8*$F$2)</f>
        <v>3.0019255351023988E-7</v>
      </c>
      <c r="P8" s="22">
        <v>3</v>
      </c>
      <c r="Q8" s="16">
        <f>P8/($E8*$D8*$F$2)</f>
        <v>1.073511055076485E-5</v>
      </c>
      <c r="R8" s="23">
        <f>P8/($F8*$D8*$F$2)</f>
        <v>3.0019255351023988E-7</v>
      </c>
      <c r="S8" s="30">
        <v>1</v>
      </c>
      <c r="T8" s="16">
        <f>S8/($E8*$D8*$F$2)</f>
        <v>3.5783701835882833E-6</v>
      </c>
      <c r="U8" s="23">
        <f>S8/($F8*$D8*$F$2)</f>
        <v>1.0006418450341329E-7</v>
      </c>
      <c r="AB8" s="14">
        <f t="shared" ref="AB8:AI21" si="1">AB$7</f>
        <v>7.9087444160159834E-5</v>
      </c>
      <c r="AC8" s="8">
        <f t="shared" si="1"/>
        <v>2.6553029403867564E-6</v>
      </c>
      <c r="AD8" s="8">
        <f t="shared" si="1"/>
        <v>1.2186478046047111E-5</v>
      </c>
      <c r="AE8" s="10">
        <f t="shared" si="1"/>
        <v>4.2953617059357432E-7</v>
      </c>
      <c r="AF8" s="14">
        <f t="shared" si="1"/>
        <v>8.9292408272970358E-6</v>
      </c>
      <c r="AG8" s="10">
        <f t="shared" si="1"/>
        <v>2.9384748332160489E-7</v>
      </c>
      <c r="AH8" s="14">
        <f t="shared" si="1"/>
        <v>5.9333069060660134E-6</v>
      </c>
      <c r="AI8" s="10">
        <f t="shared" si="1"/>
        <v>2.1767523029994467E-7</v>
      </c>
      <c r="AJ8" s="14">
        <f t="shared" ref="AJ8:AK21" si="2">AJ$7</f>
        <v>8.8861481917155818E-7</v>
      </c>
      <c r="AK8" s="10">
        <f t="shared" si="2"/>
        <v>2.9676965961404392E-8</v>
      </c>
    </row>
    <row r="9" spans="1:37" x14ac:dyDescent="0.25">
      <c r="A9" s="22">
        <f t="shared" si="0"/>
        <v>3</v>
      </c>
      <c r="B9" s="16" t="s">
        <v>12</v>
      </c>
      <c r="C9" s="16" t="s">
        <v>21</v>
      </c>
      <c r="D9" s="16">
        <v>1000</v>
      </c>
      <c r="E9" s="22">
        <v>4.8418388888888959</v>
      </c>
      <c r="F9" s="23">
        <v>115.00931944444446</v>
      </c>
      <c r="G9" s="22">
        <v>6</v>
      </c>
      <c r="H9" s="16">
        <f t="shared" ref="H9:H19" si="3">G9/($E9*$D9*$F$2)</f>
        <v>2.0653310094534764E-5</v>
      </c>
      <c r="I9" s="23">
        <f t="shared" ref="I9:I20" si="4">G9/($F9*$D9*$F$2)</f>
        <v>8.6949475471251059E-7</v>
      </c>
      <c r="J9" s="22">
        <v>0</v>
      </c>
      <c r="K9" s="16">
        <f t="shared" ref="K9:K19" si="5">J9/($E9*$D9*$F$2)</f>
        <v>0</v>
      </c>
      <c r="L9" s="23">
        <f>J9/($F9*$D9*$F$2)</f>
        <v>0</v>
      </c>
      <c r="M9" s="22">
        <v>1</v>
      </c>
      <c r="N9" s="16">
        <f t="shared" ref="N9:N19" si="6">M9/($E9*$D9*$F$2)</f>
        <v>3.4422183490891272E-6</v>
      </c>
      <c r="O9" s="23">
        <f t="shared" ref="O9:O20" si="7">M9/($F9*$D9*$F$2)</f>
        <v>1.4491579245208511E-7</v>
      </c>
      <c r="P9" s="22">
        <v>1</v>
      </c>
      <c r="Q9" s="16">
        <f t="shared" ref="Q9:Q19" si="8">P9/($E9*$D9*$F$2)</f>
        <v>3.4422183490891272E-6</v>
      </c>
      <c r="R9" s="23">
        <f t="shared" ref="R9:R10" si="9">P9/($F9*$D9*$F$2)</f>
        <v>1.4491579245208511E-7</v>
      </c>
      <c r="S9" s="30">
        <v>0</v>
      </c>
      <c r="T9" s="16">
        <f t="shared" ref="T9:T19" si="10">S9/($E9*$D9*$F$2)</f>
        <v>0</v>
      </c>
      <c r="U9" s="23">
        <f t="shared" ref="U9:U10" si="11">S9/($F9*$D9*$F$2)</f>
        <v>0</v>
      </c>
      <c r="AB9" s="14">
        <f t="shared" si="1"/>
        <v>7.9087444160159834E-5</v>
      </c>
      <c r="AC9" s="8">
        <f t="shared" si="1"/>
        <v>2.6553029403867564E-6</v>
      </c>
      <c r="AD9" s="8">
        <f t="shared" si="1"/>
        <v>1.2186478046047111E-5</v>
      </c>
      <c r="AE9" s="10">
        <f t="shared" si="1"/>
        <v>4.2953617059357432E-7</v>
      </c>
      <c r="AF9" s="14">
        <f t="shared" si="1"/>
        <v>8.9292408272970358E-6</v>
      </c>
      <c r="AG9" s="10">
        <f t="shared" si="1"/>
        <v>2.9384748332160489E-7</v>
      </c>
      <c r="AH9" s="14">
        <f t="shared" si="1"/>
        <v>5.9333069060660134E-6</v>
      </c>
      <c r="AI9" s="10">
        <f t="shared" si="1"/>
        <v>2.1767523029994467E-7</v>
      </c>
      <c r="AJ9" s="14">
        <f t="shared" si="2"/>
        <v>8.8861481917155818E-7</v>
      </c>
      <c r="AK9" s="10">
        <f t="shared" si="2"/>
        <v>2.9676965961404392E-8</v>
      </c>
    </row>
    <row r="10" spans="1:37" x14ac:dyDescent="0.25">
      <c r="A10" s="22">
        <f t="shared" si="0"/>
        <v>4</v>
      </c>
      <c r="B10" s="16" t="s">
        <v>12</v>
      </c>
      <c r="C10" s="16" t="s">
        <v>13</v>
      </c>
      <c r="D10" s="16">
        <v>1000</v>
      </c>
      <c r="E10" s="22">
        <v>3.9206972222222145</v>
      </c>
      <c r="F10" s="23">
        <v>92.223586111111089</v>
      </c>
      <c r="G10" s="22">
        <v>17</v>
      </c>
      <c r="H10" s="16">
        <f t="shared" si="3"/>
        <v>7.2266058120331643E-5</v>
      </c>
      <c r="I10" s="23">
        <f t="shared" si="4"/>
        <v>3.0722437207329264E-6</v>
      </c>
      <c r="J10" s="22">
        <v>0</v>
      </c>
      <c r="K10" s="16">
        <f t="shared" si="5"/>
        <v>0</v>
      </c>
      <c r="L10" s="23">
        <f t="shared" ref="L10:L20" si="12">J10/($F10*$D10*$F$2)</f>
        <v>0</v>
      </c>
      <c r="M10" s="22">
        <v>0</v>
      </c>
      <c r="N10" s="16">
        <f t="shared" si="6"/>
        <v>0</v>
      </c>
      <c r="O10" s="23">
        <f t="shared" si="7"/>
        <v>0</v>
      </c>
      <c r="P10" s="22">
        <v>1</v>
      </c>
      <c r="Q10" s="16">
        <f t="shared" si="8"/>
        <v>4.2509445953136261E-6</v>
      </c>
      <c r="R10" s="23">
        <f t="shared" si="9"/>
        <v>1.807202188666427E-7</v>
      </c>
      <c r="S10" s="30">
        <v>0</v>
      </c>
      <c r="T10" s="16">
        <f t="shared" si="10"/>
        <v>0</v>
      </c>
      <c r="U10" s="23">
        <f t="shared" si="11"/>
        <v>0</v>
      </c>
      <c r="AB10" s="14">
        <f t="shared" si="1"/>
        <v>7.9087444160159834E-5</v>
      </c>
      <c r="AC10" s="8">
        <f t="shared" si="1"/>
        <v>2.6553029403867564E-6</v>
      </c>
      <c r="AD10" s="8">
        <f t="shared" si="1"/>
        <v>1.2186478046047111E-5</v>
      </c>
      <c r="AE10" s="10">
        <f t="shared" si="1"/>
        <v>4.2953617059357432E-7</v>
      </c>
      <c r="AF10" s="14">
        <f t="shared" si="1"/>
        <v>8.9292408272970358E-6</v>
      </c>
      <c r="AG10" s="10">
        <f t="shared" si="1"/>
        <v>2.9384748332160489E-7</v>
      </c>
      <c r="AH10" s="14">
        <f t="shared" si="1"/>
        <v>5.9333069060660134E-6</v>
      </c>
      <c r="AI10" s="10">
        <f t="shared" si="1"/>
        <v>2.1767523029994467E-7</v>
      </c>
      <c r="AJ10" s="14">
        <f t="shared" si="2"/>
        <v>8.8861481917155818E-7</v>
      </c>
      <c r="AK10" s="10">
        <f t="shared" si="2"/>
        <v>2.9676965961404392E-8</v>
      </c>
    </row>
    <row r="11" spans="1:37" x14ac:dyDescent="0.25">
      <c r="A11" s="22">
        <f t="shared" si="0"/>
        <v>5</v>
      </c>
      <c r="B11" s="16" t="s">
        <v>12</v>
      </c>
      <c r="C11" s="16" t="s">
        <v>14</v>
      </c>
      <c r="D11" s="16">
        <v>1000</v>
      </c>
      <c r="E11" s="22">
        <v>4.2080472222222189</v>
      </c>
      <c r="F11" s="23">
        <v>99.019727777777774</v>
      </c>
      <c r="G11" s="22">
        <v>14</v>
      </c>
      <c r="H11" s="16">
        <f t="shared" si="3"/>
        <v>5.5449314375828894E-5</v>
      </c>
      <c r="I11" s="23">
        <f t="shared" si="4"/>
        <v>2.3564327894031888E-6</v>
      </c>
      <c r="J11" s="22">
        <v>8</v>
      </c>
      <c r="K11" s="16">
        <f t="shared" si="5"/>
        <v>3.1685322500473652E-5</v>
      </c>
      <c r="L11" s="23">
        <f t="shared" si="12"/>
        <v>1.3465330225161081E-6</v>
      </c>
      <c r="M11" s="22">
        <v>1</v>
      </c>
      <c r="N11" s="16">
        <f>M11/($E11*$D11*$F$2)</f>
        <v>3.9606653125592065E-6</v>
      </c>
      <c r="O11" s="23">
        <f>M11/($F11*$D11*$F$2)</f>
        <v>1.6831662781451351E-7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1</v>
      </c>
      <c r="T11" s="16">
        <f>S11/($E11*$D11*$F$2)</f>
        <v>3.9606653125592065E-6</v>
      </c>
      <c r="U11" s="23">
        <f>S11/($F11*$D11*$F$2)</f>
        <v>1.6831662781451351E-7</v>
      </c>
      <c r="AB11" s="14">
        <f t="shared" si="1"/>
        <v>7.9087444160159834E-5</v>
      </c>
      <c r="AC11" s="8">
        <f t="shared" si="1"/>
        <v>2.6553029403867564E-6</v>
      </c>
      <c r="AD11" s="8">
        <f t="shared" si="1"/>
        <v>1.2186478046047111E-5</v>
      </c>
      <c r="AE11" s="10">
        <f t="shared" si="1"/>
        <v>4.2953617059357432E-7</v>
      </c>
      <c r="AF11" s="14">
        <f t="shared" si="1"/>
        <v>8.9292408272970358E-6</v>
      </c>
      <c r="AG11" s="10">
        <f t="shared" si="1"/>
        <v>2.9384748332160489E-7</v>
      </c>
      <c r="AH11" s="14">
        <f t="shared" si="1"/>
        <v>5.9333069060660134E-6</v>
      </c>
      <c r="AI11" s="10">
        <f t="shared" si="1"/>
        <v>2.1767523029994467E-7</v>
      </c>
      <c r="AJ11" s="14">
        <f t="shared" si="2"/>
        <v>8.8861481917155818E-7</v>
      </c>
      <c r="AK11" s="10">
        <f t="shared" si="2"/>
        <v>2.9676965961404392E-8</v>
      </c>
    </row>
    <row r="12" spans="1:37" x14ac:dyDescent="0.25">
      <c r="A12" s="22">
        <f t="shared" si="0"/>
        <v>6</v>
      </c>
      <c r="B12" s="16" t="s">
        <v>12</v>
      </c>
      <c r="C12" s="16" t="s">
        <v>15</v>
      </c>
      <c r="D12" s="16">
        <v>1000</v>
      </c>
      <c r="E12" s="22">
        <v>3.8898972222222201</v>
      </c>
      <c r="F12" s="23">
        <v>96.78281666666669</v>
      </c>
      <c r="G12" s="22">
        <v>5</v>
      </c>
      <c r="H12" s="16">
        <f t="shared" si="3"/>
        <v>2.1423016746372204E-5</v>
      </c>
      <c r="I12" s="23">
        <f t="shared" si="4"/>
        <v>8.6103438816360104E-7</v>
      </c>
      <c r="J12" s="22">
        <v>3</v>
      </c>
      <c r="K12" s="16">
        <f t="shared" si="5"/>
        <v>1.2853810047823322E-5</v>
      </c>
      <c r="L12" s="23">
        <f t="shared" si="12"/>
        <v>5.1662063289816064E-7</v>
      </c>
      <c r="M12" s="22">
        <v>0</v>
      </c>
      <c r="N12" s="16">
        <f t="shared" si="6"/>
        <v>0</v>
      </c>
      <c r="O12" s="23">
        <f t="shared" si="7"/>
        <v>0</v>
      </c>
      <c r="P12" s="30">
        <v>4</v>
      </c>
      <c r="Q12" s="16">
        <f t="shared" si="8"/>
        <v>1.7138413397097764E-5</v>
      </c>
      <c r="R12" s="23">
        <f t="shared" ref="R12:R20" si="13">P12/($F12*$D12*$F$2)</f>
        <v>6.8882751053088089E-7</v>
      </c>
      <c r="S12" s="30">
        <v>0</v>
      </c>
      <c r="T12" s="16">
        <f t="shared" si="10"/>
        <v>0</v>
      </c>
      <c r="U12" s="23">
        <f t="shared" ref="U12:U20" si="14">S12/($F12*$D12*$F$2)</f>
        <v>0</v>
      </c>
      <c r="AB12" s="2">
        <f t="shared" si="1"/>
        <v>7.9087444160159834E-5</v>
      </c>
      <c r="AC12" s="3">
        <f t="shared" si="1"/>
        <v>2.6553029403867564E-6</v>
      </c>
      <c r="AD12" s="3">
        <f t="shared" si="1"/>
        <v>1.2186478046047111E-5</v>
      </c>
      <c r="AE12" s="4">
        <f t="shared" si="1"/>
        <v>4.2953617059357432E-7</v>
      </c>
      <c r="AF12" s="14">
        <f t="shared" si="1"/>
        <v>8.9292408272970358E-6</v>
      </c>
      <c r="AG12" s="10">
        <f t="shared" si="1"/>
        <v>2.9384748332160489E-7</v>
      </c>
      <c r="AH12" s="14">
        <f t="shared" si="1"/>
        <v>5.9333069060660134E-6</v>
      </c>
      <c r="AI12" s="10">
        <f t="shared" si="1"/>
        <v>2.1767523029994467E-7</v>
      </c>
      <c r="AJ12" s="14">
        <f t="shared" si="2"/>
        <v>8.8861481917155818E-7</v>
      </c>
      <c r="AK12" s="10">
        <f t="shared" si="2"/>
        <v>2.9676965961404392E-8</v>
      </c>
    </row>
    <row r="13" spans="1:37" s="12" customFormat="1" x14ac:dyDescent="0.25">
      <c r="A13" s="22">
        <f t="shared" si="0"/>
        <v>7</v>
      </c>
      <c r="B13" s="16" t="s">
        <v>12</v>
      </c>
      <c r="C13" s="16" t="s">
        <v>22</v>
      </c>
      <c r="D13" s="16">
        <v>1000</v>
      </c>
      <c r="E13" s="22">
        <v>4.7703972222222184</v>
      </c>
      <c r="F13" s="23">
        <v>110.17316944444444</v>
      </c>
      <c r="G13" s="22">
        <v>14</v>
      </c>
      <c r="H13" s="16">
        <f t="shared" si="3"/>
        <v>4.8912768154061289E-5</v>
      </c>
      <c r="I13" s="23">
        <f t="shared" si="4"/>
        <v>2.1178780143108545E-6</v>
      </c>
      <c r="J13" s="22">
        <v>5</v>
      </c>
      <c r="K13" s="16">
        <f t="shared" si="5"/>
        <v>1.7468845769307602E-5</v>
      </c>
      <c r="L13" s="23">
        <f t="shared" si="12"/>
        <v>7.5638500511101955E-7</v>
      </c>
      <c r="M13" s="22">
        <v>0</v>
      </c>
      <c r="N13" s="16">
        <f t="shared" si="6"/>
        <v>0</v>
      </c>
      <c r="O13" s="23">
        <f t="shared" si="7"/>
        <v>0</v>
      </c>
      <c r="P13" s="22">
        <v>4</v>
      </c>
      <c r="Q13" s="16">
        <f t="shared" si="8"/>
        <v>1.3975076615446083E-5</v>
      </c>
      <c r="R13" s="23">
        <f t="shared" si="13"/>
        <v>6.051080040888156E-7</v>
      </c>
      <c r="S13" s="30">
        <v>0</v>
      </c>
      <c r="T13" s="16">
        <f t="shared" si="10"/>
        <v>0</v>
      </c>
      <c r="U13" s="23">
        <f t="shared" si="14"/>
        <v>0</v>
      </c>
      <c r="AB13" s="14">
        <f t="shared" si="1"/>
        <v>7.9087444160159834E-5</v>
      </c>
      <c r="AC13" s="8">
        <f t="shared" si="1"/>
        <v>2.6553029403867564E-6</v>
      </c>
      <c r="AD13" s="8">
        <f t="shared" si="1"/>
        <v>1.2186478046047111E-5</v>
      </c>
      <c r="AE13" s="10">
        <f t="shared" si="1"/>
        <v>4.2953617059357432E-7</v>
      </c>
      <c r="AF13" s="14">
        <f t="shared" si="1"/>
        <v>8.9292408272970358E-6</v>
      </c>
      <c r="AG13" s="10">
        <f t="shared" si="1"/>
        <v>2.9384748332160489E-7</v>
      </c>
      <c r="AH13" s="14">
        <f t="shared" si="1"/>
        <v>5.9333069060660134E-6</v>
      </c>
      <c r="AI13" s="10">
        <f t="shared" si="1"/>
        <v>2.1767523029994467E-7</v>
      </c>
      <c r="AJ13" s="14">
        <f t="shared" si="2"/>
        <v>8.8861481917155818E-7</v>
      </c>
      <c r="AK13" s="10">
        <f t="shared" si="2"/>
        <v>2.9676965961404392E-8</v>
      </c>
    </row>
    <row r="14" spans="1:37" x14ac:dyDescent="0.25">
      <c r="A14" s="22">
        <f t="shared" si="0"/>
        <v>8</v>
      </c>
      <c r="B14" s="16" t="s">
        <v>12</v>
      </c>
      <c r="C14" s="16" t="s">
        <v>23</v>
      </c>
      <c r="D14" s="16">
        <v>1000</v>
      </c>
      <c r="E14" s="22">
        <v>4.1362861111111151</v>
      </c>
      <c r="F14" s="23">
        <v>144.77058055555551</v>
      </c>
      <c r="G14" s="22">
        <v>30</v>
      </c>
      <c r="H14" s="16">
        <f t="shared" si="3"/>
        <v>1.2088138648264031E-4</v>
      </c>
      <c r="I14" s="23">
        <f t="shared" si="4"/>
        <v>3.4537403806854648E-6</v>
      </c>
      <c r="J14" s="22">
        <v>9</v>
      </c>
      <c r="K14" s="16">
        <f t="shared" si="5"/>
        <v>3.6264415944792088E-5</v>
      </c>
      <c r="L14" s="23">
        <f t="shared" si="12"/>
        <v>1.0361221142056394E-6</v>
      </c>
      <c r="M14" s="22">
        <v>5</v>
      </c>
      <c r="N14" s="16">
        <f t="shared" si="6"/>
        <v>2.0146897747106716E-5</v>
      </c>
      <c r="O14" s="23">
        <f t="shared" si="7"/>
        <v>5.756233967809108E-7</v>
      </c>
      <c r="P14" s="30">
        <v>1</v>
      </c>
      <c r="Q14" s="16">
        <f t="shared" si="8"/>
        <v>4.0293795494213431E-6</v>
      </c>
      <c r="R14" s="23">
        <f t="shared" si="13"/>
        <v>1.1512467935618215E-7</v>
      </c>
      <c r="S14" s="30">
        <v>0</v>
      </c>
      <c r="T14" s="16">
        <f t="shared" si="10"/>
        <v>0</v>
      </c>
      <c r="U14" s="23">
        <f t="shared" si="14"/>
        <v>0</v>
      </c>
      <c r="AB14" s="2">
        <f t="shared" si="1"/>
        <v>7.9087444160159834E-5</v>
      </c>
      <c r="AC14" s="3">
        <f t="shared" si="1"/>
        <v>2.6553029403867564E-6</v>
      </c>
      <c r="AD14" s="3">
        <f t="shared" si="1"/>
        <v>1.2186478046047111E-5</v>
      </c>
      <c r="AE14" s="4">
        <f t="shared" si="1"/>
        <v>4.2953617059357432E-7</v>
      </c>
      <c r="AF14" s="14">
        <f t="shared" si="1"/>
        <v>8.9292408272970358E-6</v>
      </c>
      <c r="AG14" s="10">
        <f t="shared" si="1"/>
        <v>2.9384748332160489E-7</v>
      </c>
      <c r="AH14" s="14">
        <f t="shared" si="1"/>
        <v>5.9333069060660134E-6</v>
      </c>
      <c r="AI14" s="10">
        <f t="shared" si="1"/>
        <v>2.1767523029994467E-7</v>
      </c>
      <c r="AJ14" s="14">
        <f t="shared" si="2"/>
        <v>8.8861481917155818E-7</v>
      </c>
      <c r="AK14" s="10">
        <f t="shared" si="2"/>
        <v>2.9676965961404392E-8</v>
      </c>
    </row>
    <row r="15" spans="1:37" x14ac:dyDescent="0.25">
      <c r="A15" s="22">
        <f t="shared" si="0"/>
        <v>9</v>
      </c>
      <c r="B15" s="16" t="s">
        <v>12</v>
      </c>
      <c r="C15" s="16" t="s">
        <v>24</v>
      </c>
      <c r="D15" s="16">
        <v>1000</v>
      </c>
      <c r="E15" s="22">
        <v>3.7250944444444332</v>
      </c>
      <c r="F15" s="23">
        <v>124.7335083333333</v>
      </c>
      <c r="G15" s="22">
        <v>27</v>
      </c>
      <c r="H15" s="16">
        <f t="shared" si="3"/>
        <v>1.2080230628007976E-4</v>
      </c>
      <c r="I15" s="23">
        <f t="shared" si="4"/>
        <v>3.6076913574613514E-6</v>
      </c>
      <c r="J15" s="22">
        <v>4</v>
      </c>
      <c r="K15" s="16">
        <f t="shared" si="5"/>
        <v>1.7896637967419225E-5</v>
      </c>
      <c r="L15" s="23">
        <f t="shared" si="12"/>
        <v>5.3447279369797793E-7</v>
      </c>
      <c r="M15" s="22">
        <v>1</v>
      </c>
      <c r="N15" s="16">
        <f t="shared" si="6"/>
        <v>4.4741594918548062E-6</v>
      </c>
      <c r="O15" s="23">
        <f t="shared" si="7"/>
        <v>1.3361819842449448E-7</v>
      </c>
      <c r="P15" s="30">
        <v>2</v>
      </c>
      <c r="Q15" s="16">
        <f t="shared" si="8"/>
        <v>8.9483189837096123E-6</v>
      </c>
      <c r="R15" s="23">
        <f t="shared" si="13"/>
        <v>2.6723639684898896E-7</v>
      </c>
      <c r="S15" s="30">
        <v>0</v>
      </c>
      <c r="T15" s="16">
        <f t="shared" si="10"/>
        <v>0</v>
      </c>
      <c r="U15" s="23">
        <f t="shared" si="14"/>
        <v>0</v>
      </c>
      <c r="AB15" s="2">
        <f t="shared" si="1"/>
        <v>7.9087444160159834E-5</v>
      </c>
      <c r="AC15" s="3">
        <f t="shared" si="1"/>
        <v>2.6553029403867564E-6</v>
      </c>
      <c r="AD15" s="3">
        <f t="shared" si="1"/>
        <v>1.2186478046047111E-5</v>
      </c>
      <c r="AE15" s="4">
        <f t="shared" si="1"/>
        <v>4.2953617059357432E-7</v>
      </c>
      <c r="AF15" s="14">
        <f t="shared" si="1"/>
        <v>8.9292408272970358E-6</v>
      </c>
      <c r="AG15" s="10">
        <f t="shared" si="1"/>
        <v>2.9384748332160489E-7</v>
      </c>
      <c r="AH15" s="14">
        <f t="shared" si="1"/>
        <v>5.9333069060660134E-6</v>
      </c>
      <c r="AI15" s="10">
        <f t="shared" si="1"/>
        <v>2.1767523029994467E-7</v>
      </c>
      <c r="AJ15" s="14">
        <f t="shared" si="2"/>
        <v>8.8861481917155818E-7</v>
      </c>
      <c r="AK15" s="10">
        <f t="shared" si="2"/>
        <v>2.9676965961404392E-8</v>
      </c>
    </row>
    <row r="16" spans="1:37" x14ac:dyDescent="0.25">
      <c r="A16" s="22">
        <f t="shared" si="0"/>
        <v>10</v>
      </c>
      <c r="B16" s="16" t="s">
        <v>12</v>
      </c>
      <c r="C16" s="16" t="s">
        <v>25</v>
      </c>
      <c r="D16" s="16">
        <v>1000</v>
      </c>
      <c r="E16" s="30">
        <v>3.8716305555555603</v>
      </c>
      <c r="F16" s="24">
        <v>155.05862777777779</v>
      </c>
      <c r="G16" s="22">
        <v>49</v>
      </c>
      <c r="H16" s="16">
        <f t="shared" si="3"/>
        <v>2.1093610429714126E-4</v>
      </c>
      <c r="I16" s="23">
        <f t="shared" si="4"/>
        <v>5.2668250607574838E-6</v>
      </c>
      <c r="J16" s="30">
        <v>5</v>
      </c>
      <c r="K16" s="16">
        <f t="shared" si="5"/>
        <v>2.1524092275218495E-5</v>
      </c>
      <c r="L16" s="23">
        <f t="shared" si="12"/>
        <v>5.3743112864872282E-7</v>
      </c>
      <c r="M16" s="30">
        <v>6</v>
      </c>
      <c r="N16" s="16">
        <f t="shared" si="6"/>
        <v>2.5828910730262195E-5</v>
      </c>
      <c r="O16" s="23">
        <f t="shared" si="7"/>
        <v>6.4491735437846747E-7</v>
      </c>
      <c r="P16" s="30">
        <v>2</v>
      </c>
      <c r="Q16" s="16">
        <f t="shared" si="8"/>
        <v>8.6096369100873977E-6</v>
      </c>
      <c r="R16" s="23">
        <f t="shared" si="13"/>
        <v>2.1497245145948914E-7</v>
      </c>
      <c r="S16" s="30">
        <v>0</v>
      </c>
      <c r="T16" s="16">
        <f t="shared" si="10"/>
        <v>0</v>
      </c>
      <c r="U16" s="23">
        <f t="shared" si="14"/>
        <v>0</v>
      </c>
      <c r="AB16" s="2">
        <f t="shared" si="1"/>
        <v>7.9087444160159834E-5</v>
      </c>
      <c r="AC16" s="3">
        <f t="shared" si="1"/>
        <v>2.6553029403867564E-6</v>
      </c>
      <c r="AD16" s="3">
        <f t="shared" si="1"/>
        <v>1.2186478046047111E-5</v>
      </c>
      <c r="AE16" s="4">
        <f t="shared" si="1"/>
        <v>4.2953617059357432E-7</v>
      </c>
      <c r="AF16" s="14">
        <f t="shared" si="1"/>
        <v>8.9292408272970358E-6</v>
      </c>
      <c r="AG16" s="10">
        <f t="shared" si="1"/>
        <v>2.9384748332160489E-7</v>
      </c>
      <c r="AH16" s="14">
        <f t="shared" si="1"/>
        <v>5.9333069060660134E-6</v>
      </c>
      <c r="AI16" s="10">
        <f t="shared" si="1"/>
        <v>2.1767523029994467E-7</v>
      </c>
      <c r="AJ16" s="14">
        <f t="shared" si="2"/>
        <v>8.8861481917155818E-7</v>
      </c>
      <c r="AK16" s="10">
        <f t="shared" si="2"/>
        <v>2.9676965961404392E-8</v>
      </c>
    </row>
    <row r="17" spans="1:37" x14ac:dyDescent="0.25">
      <c r="A17" s="22">
        <f t="shared" si="0"/>
        <v>11</v>
      </c>
      <c r="B17" s="16" t="s">
        <v>12</v>
      </c>
      <c r="C17" s="16" t="s">
        <v>26</v>
      </c>
      <c r="D17" s="16">
        <v>1000</v>
      </c>
      <c r="E17" s="30">
        <v>4.4547250000000078</v>
      </c>
      <c r="F17" s="24">
        <v>99.95538055555555</v>
      </c>
      <c r="G17" s="22">
        <v>13</v>
      </c>
      <c r="H17" s="16">
        <f t="shared" si="3"/>
        <v>4.8637495393467901E-5</v>
      </c>
      <c r="I17" s="23">
        <f t="shared" si="4"/>
        <v>2.1676338528493981E-6</v>
      </c>
      <c r="J17" s="30">
        <v>3</v>
      </c>
      <c r="K17" s="16">
        <f t="shared" si="5"/>
        <v>1.1224037398492592E-5</v>
      </c>
      <c r="L17" s="23">
        <f t="shared" si="12"/>
        <v>5.002231968113995E-7</v>
      </c>
      <c r="M17" s="30">
        <v>2</v>
      </c>
      <c r="N17" s="16">
        <f t="shared" si="6"/>
        <v>7.4826915989950619E-6</v>
      </c>
      <c r="O17" s="23">
        <f t="shared" si="7"/>
        <v>3.3348213120759967E-7</v>
      </c>
      <c r="P17" s="30">
        <v>0</v>
      </c>
      <c r="Q17" s="16">
        <f t="shared" si="8"/>
        <v>0</v>
      </c>
      <c r="R17" s="23">
        <f t="shared" si="13"/>
        <v>0</v>
      </c>
      <c r="S17" s="30">
        <v>0</v>
      </c>
      <c r="T17" s="16">
        <f t="shared" si="10"/>
        <v>0</v>
      </c>
      <c r="U17" s="23">
        <f t="shared" si="14"/>
        <v>0</v>
      </c>
      <c r="AB17" s="2">
        <f t="shared" si="1"/>
        <v>7.9087444160159834E-5</v>
      </c>
      <c r="AC17" s="3">
        <f t="shared" si="1"/>
        <v>2.6553029403867564E-6</v>
      </c>
      <c r="AD17" s="3">
        <f t="shared" si="1"/>
        <v>1.2186478046047111E-5</v>
      </c>
      <c r="AE17" s="4">
        <f t="shared" si="1"/>
        <v>4.2953617059357432E-7</v>
      </c>
      <c r="AF17" s="14">
        <f t="shared" si="1"/>
        <v>8.9292408272970358E-6</v>
      </c>
      <c r="AG17" s="10">
        <f t="shared" si="1"/>
        <v>2.9384748332160489E-7</v>
      </c>
      <c r="AH17" s="14">
        <f t="shared" si="1"/>
        <v>5.9333069060660134E-6</v>
      </c>
      <c r="AI17" s="10">
        <f t="shared" si="1"/>
        <v>2.1767523029994467E-7</v>
      </c>
      <c r="AJ17" s="14">
        <f t="shared" si="2"/>
        <v>8.8861481917155818E-7</v>
      </c>
      <c r="AK17" s="10">
        <f t="shared" si="2"/>
        <v>2.9676965961404392E-8</v>
      </c>
    </row>
    <row r="18" spans="1:37" x14ac:dyDescent="0.25">
      <c r="A18" s="22">
        <f t="shared" si="0"/>
        <v>12</v>
      </c>
      <c r="B18" s="17" t="s">
        <v>12</v>
      </c>
      <c r="C18" s="17" t="s">
        <v>16</v>
      </c>
      <c r="D18" s="16">
        <v>1000</v>
      </c>
      <c r="E18" s="30">
        <v>4.026452777777763</v>
      </c>
      <c r="F18" s="24">
        <v>104.02222777777774</v>
      </c>
      <c r="G18" s="30">
        <v>8</v>
      </c>
      <c r="H18" s="16">
        <f t="shared" si="3"/>
        <v>3.3114341752424884E-5</v>
      </c>
      <c r="I18" s="23">
        <f t="shared" si="4"/>
        <v>1.2817773295354987E-6</v>
      </c>
      <c r="J18" s="30">
        <v>2</v>
      </c>
      <c r="K18" s="16">
        <f t="shared" si="5"/>
        <v>8.278585438106221E-6</v>
      </c>
      <c r="L18" s="23">
        <f t="shared" si="12"/>
        <v>3.2044433238387466E-7</v>
      </c>
      <c r="M18" s="30">
        <v>4</v>
      </c>
      <c r="N18" s="16">
        <f t="shared" si="6"/>
        <v>1.6557170876212442E-5</v>
      </c>
      <c r="O18" s="23">
        <f t="shared" si="7"/>
        <v>6.4088866476774933E-7</v>
      </c>
      <c r="P18" s="30">
        <v>0</v>
      </c>
      <c r="Q18" s="16">
        <f t="shared" si="8"/>
        <v>0</v>
      </c>
      <c r="R18" s="23">
        <f t="shared" si="13"/>
        <v>0</v>
      </c>
      <c r="S18" s="30">
        <v>0</v>
      </c>
      <c r="T18" s="16">
        <f t="shared" si="10"/>
        <v>0</v>
      </c>
      <c r="U18" s="23">
        <f t="shared" si="14"/>
        <v>0</v>
      </c>
      <c r="AB18" s="2">
        <f t="shared" si="1"/>
        <v>7.9087444160159834E-5</v>
      </c>
      <c r="AC18" s="3">
        <f t="shared" si="1"/>
        <v>2.6553029403867564E-6</v>
      </c>
      <c r="AD18" s="3">
        <f t="shared" si="1"/>
        <v>1.2186478046047111E-5</v>
      </c>
      <c r="AE18" s="4">
        <f t="shared" si="1"/>
        <v>4.2953617059357432E-7</v>
      </c>
      <c r="AF18" s="14">
        <f t="shared" si="1"/>
        <v>8.9292408272970358E-6</v>
      </c>
      <c r="AG18" s="10">
        <f t="shared" si="1"/>
        <v>2.9384748332160489E-7</v>
      </c>
      <c r="AH18" s="14">
        <f t="shared" si="1"/>
        <v>5.9333069060660134E-6</v>
      </c>
      <c r="AI18" s="10">
        <f t="shared" si="1"/>
        <v>2.1767523029994467E-7</v>
      </c>
      <c r="AJ18" s="14">
        <f t="shared" si="2"/>
        <v>8.8861481917155818E-7</v>
      </c>
      <c r="AK18" s="10">
        <f t="shared" si="2"/>
        <v>2.9676965961404392E-8</v>
      </c>
    </row>
    <row r="19" spans="1:37" x14ac:dyDescent="0.25">
      <c r="A19" s="22">
        <f t="shared" si="0"/>
        <v>13</v>
      </c>
      <c r="B19" s="17" t="s">
        <v>12</v>
      </c>
      <c r="C19" s="17" t="s">
        <v>17</v>
      </c>
      <c r="D19" s="16">
        <v>1000</v>
      </c>
      <c r="E19" s="30">
        <v>3.7903000000000051</v>
      </c>
      <c r="F19" s="24">
        <v>100.9529722222222</v>
      </c>
      <c r="G19" s="30">
        <v>10</v>
      </c>
      <c r="H19" s="16">
        <f t="shared" si="3"/>
        <v>4.3971893165888305E-5</v>
      </c>
      <c r="I19" s="23">
        <f t="shared" si="4"/>
        <v>1.6509337268425592E-6</v>
      </c>
      <c r="J19" s="30">
        <v>0</v>
      </c>
      <c r="K19" s="16">
        <f t="shared" si="5"/>
        <v>0</v>
      </c>
      <c r="L19" s="23">
        <f t="shared" si="12"/>
        <v>0</v>
      </c>
      <c r="M19" s="30">
        <v>1</v>
      </c>
      <c r="N19" s="16">
        <f t="shared" si="6"/>
        <v>4.39718931658883E-6</v>
      </c>
      <c r="O19" s="23">
        <f t="shared" si="7"/>
        <v>1.6509337268425593E-7</v>
      </c>
      <c r="P19" s="30">
        <v>2</v>
      </c>
      <c r="Q19" s="16">
        <f t="shared" si="8"/>
        <v>8.79437863317766E-6</v>
      </c>
      <c r="R19" s="23">
        <f t="shared" si="13"/>
        <v>3.3018674536851187E-7</v>
      </c>
      <c r="S19" s="30">
        <v>0</v>
      </c>
      <c r="T19" s="16">
        <f t="shared" si="10"/>
        <v>0</v>
      </c>
      <c r="U19" s="23">
        <f t="shared" si="14"/>
        <v>0</v>
      </c>
      <c r="AB19" s="2">
        <f t="shared" si="1"/>
        <v>7.9087444160159834E-5</v>
      </c>
      <c r="AC19" s="3">
        <f t="shared" si="1"/>
        <v>2.6553029403867564E-6</v>
      </c>
      <c r="AD19" s="3">
        <f t="shared" si="1"/>
        <v>1.2186478046047111E-5</v>
      </c>
      <c r="AE19" s="4">
        <f t="shared" si="1"/>
        <v>4.2953617059357432E-7</v>
      </c>
      <c r="AF19" s="14">
        <f t="shared" si="1"/>
        <v>8.9292408272970358E-6</v>
      </c>
      <c r="AG19" s="10">
        <f t="shared" si="1"/>
        <v>2.9384748332160489E-7</v>
      </c>
      <c r="AH19" s="14">
        <f t="shared" si="1"/>
        <v>5.9333069060660134E-6</v>
      </c>
      <c r="AI19" s="10">
        <f t="shared" si="1"/>
        <v>2.1767523029994467E-7</v>
      </c>
      <c r="AJ19" s="14">
        <f t="shared" si="2"/>
        <v>8.8861481917155818E-7</v>
      </c>
      <c r="AK19" s="10">
        <f t="shared" si="2"/>
        <v>2.9676965961404392E-8</v>
      </c>
    </row>
    <row r="20" spans="1:37" x14ac:dyDescent="0.25">
      <c r="A20" s="22">
        <f t="shared" si="0"/>
        <v>14</v>
      </c>
      <c r="B20" s="17" t="s">
        <v>12</v>
      </c>
      <c r="C20" s="17" t="s">
        <v>18</v>
      </c>
      <c r="D20" s="16">
        <v>1000</v>
      </c>
      <c r="E20" s="30">
        <v>3.563747222222224</v>
      </c>
      <c r="F20" s="24">
        <v>94.844977777777757</v>
      </c>
      <c r="G20" s="30">
        <v>12</v>
      </c>
      <c r="H20" s="16">
        <f>G20/($E20*$D20*$F$2)</f>
        <v>5.6120703161232418E-5</v>
      </c>
      <c r="I20" s="23">
        <f t="shared" si="4"/>
        <v>2.1087041684864003E-6</v>
      </c>
      <c r="J20" s="30">
        <v>0</v>
      </c>
      <c r="K20" s="16">
        <f>J20/($E20*$D20*$F$2)</f>
        <v>0</v>
      </c>
      <c r="L20" s="23">
        <f t="shared" si="12"/>
        <v>0</v>
      </c>
      <c r="M20" s="30">
        <v>1</v>
      </c>
      <c r="N20" s="16">
        <f>M20/($E20*$D20*$F$2)</f>
        <v>4.6767252634360351E-6</v>
      </c>
      <c r="O20" s="23">
        <f t="shared" si="7"/>
        <v>1.7572534737386672E-7</v>
      </c>
      <c r="P20" s="30">
        <v>0</v>
      </c>
      <c r="Q20" s="16">
        <f>P20/($E20*$D20*$F$2)</f>
        <v>0</v>
      </c>
      <c r="R20" s="23">
        <f t="shared" si="13"/>
        <v>0</v>
      </c>
      <c r="S20" s="30">
        <v>0</v>
      </c>
      <c r="T20" s="16">
        <f>S20/($E20*$D20*$F$2)</f>
        <v>0</v>
      </c>
      <c r="U20" s="23">
        <f t="shared" si="14"/>
        <v>0</v>
      </c>
      <c r="AB20" s="2">
        <f t="shared" si="1"/>
        <v>7.9087444160159834E-5</v>
      </c>
      <c r="AC20" s="3">
        <f t="shared" si="1"/>
        <v>2.6553029403867564E-6</v>
      </c>
      <c r="AD20" s="3">
        <f t="shared" si="1"/>
        <v>1.2186478046047111E-5</v>
      </c>
      <c r="AE20" s="4">
        <f t="shared" si="1"/>
        <v>4.2953617059357432E-7</v>
      </c>
      <c r="AF20" s="14">
        <f t="shared" si="1"/>
        <v>8.9292408272970358E-6</v>
      </c>
      <c r="AG20" s="10">
        <f t="shared" si="1"/>
        <v>2.9384748332160489E-7</v>
      </c>
      <c r="AH20" s="14">
        <f t="shared" si="1"/>
        <v>5.9333069060660134E-6</v>
      </c>
      <c r="AI20" s="10">
        <f t="shared" si="1"/>
        <v>2.1767523029994467E-7</v>
      </c>
      <c r="AJ20" s="14">
        <f t="shared" si="2"/>
        <v>8.8861481917155818E-7</v>
      </c>
      <c r="AK20" s="10">
        <f t="shared" si="2"/>
        <v>2.9676965961404392E-8</v>
      </c>
    </row>
    <row r="21" spans="1:37" x14ac:dyDescent="0.25">
      <c r="A21" s="25">
        <f t="shared" si="0"/>
        <v>15</v>
      </c>
      <c r="B21" s="26" t="s">
        <v>12</v>
      </c>
      <c r="C21" s="26" t="s">
        <v>27</v>
      </c>
      <c r="D21" s="27">
        <v>1000</v>
      </c>
      <c r="E21" s="31">
        <v>2.8784333333333372</v>
      </c>
      <c r="F21" s="28">
        <v>94.282513888888857</v>
      </c>
      <c r="G21" s="31">
        <v>15</v>
      </c>
      <c r="H21" s="27">
        <f>G21/($E21*$D21*$F$2)</f>
        <v>8.6852801871388261E-5</v>
      </c>
      <c r="I21" s="32">
        <f>G21/($F21*$D21*$F$2)</f>
        <v>2.6516051565470861E-6</v>
      </c>
      <c r="J21" s="31">
        <v>1</v>
      </c>
      <c r="K21" s="27">
        <f>J21/($E21*$D21*$F$2)</f>
        <v>5.7901867914258832E-6</v>
      </c>
      <c r="L21" s="32">
        <f>J21/($F21*$D21*$F$2)</f>
        <v>1.7677367710313908E-7</v>
      </c>
      <c r="M21" s="31">
        <v>4</v>
      </c>
      <c r="N21" s="27">
        <f>M21/($E21*$D21*$F$2)</f>
        <v>2.3160747165703533E-5</v>
      </c>
      <c r="O21" s="32">
        <f>M21/($F21*$D21*$F$2)</f>
        <v>7.0709470841255634E-7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1</v>
      </c>
      <c r="T21" s="27">
        <f>S21/($E21*$D21*$F$2)</f>
        <v>5.7901867914258832E-6</v>
      </c>
      <c r="U21" s="32">
        <f>S21/($F21*$D21*$F$2)</f>
        <v>1.7677367710313908E-7</v>
      </c>
      <c r="AB21" s="5">
        <f t="shared" si="1"/>
        <v>7.9087444160159834E-5</v>
      </c>
      <c r="AC21" s="6">
        <f t="shared" si="1"/>
        <v>2.6553029403867564E-6</v>
      </c>
      <c r="AD21" s="6">
        <f t="shared" si="1"/>
        <v>1.2186478046047111E-5</v>
      </c>
      <c r="AE21" s="33">
        <f t="shared" si="1"/>
        <v>4.2953617059357432E-7</v>
      </c>
      <c r="AF21" s="9">
        <f t="shared" si="1"/>
        <v>8.9292408272970358E-6</v>
      </c>
      <c r="AG21" s="11">
        <f t="shared" si="1"/>
        <v>2.9384748332160489E-7</v>
      </c>
      <c r="AH21" s="9">
        <f t="shared" si="1"/>
        <v>5.9333069060660134E-6</v>
      </c>
      <c r="AI21" s="11">
        <f t="shared" si="1"/>
        <v>2.1767523029994467E-7</v>
      </c>
      <c r="AJ21" s="9">
        <f t="shared" si="2"/>
        <v>8.8861481917155818E-7</v>
      </c>
      <c r="AK21" s="11">
        <f t="shared" si="2"/>
        <v>2.9676965961404392E-8</v>
      </c>
    </row>
    <row r="22" spans="1:37" x14ac:dyDescent="0.25">
      <c r="A22" t="s">
        <v>35</v>
      </c>
      <c r="D22">
        <v>1000</v>
      </c>
      <c r="E22">
        <f t="shared" ref="E22" si="15">SUM(E7:E21)</f>
        <v>60.407799999999995</v>
      </c>
      <c r="F22">
        <f t="shared" ref="F22" si="16">SUM(F7:F21)</f>
        <v>1678.1637388888887</v>
      </c>
      <c r="G22">
        <f>SUM(G7:G21)</f>
        <v>284</v>
      </c>
      <c r="H22" s="16">
        <f>G22/($E22*$D22*$F$2)</f>
        <v>7.835632705268747E-5</v>
      </c>
      <c r="I22" s="16">
        <f>G22/($F22*$D22*$F$2)</f>
        <v>2.8205432066284969E-6</v>
      </c>
      <c r="J22">
        <f t="shared" ref="J22" si="17">SUM(J7:J21)</f>
        <v>45</v>
      </c>
      <c r="K22" s="16">
        <f>J22/($E22*$D22*$F$2)</f>
        <v>1.2415615202010337E-5</v>
      </c>
      <c r="L22" s="16">
        <f>J22/($F22*$D22*$F$2)</f>
        <v>4.4691705738831818E-7</v>
      </c>
      <c r="M22">
        <f t="shared" ref="M22" si="18">SUM(M7:M21)</f>
        <v>31</v>
      </c>
      <c r="N22" s="16">
        <f>M22/($E22*$D22*$F$2)</f>
        <v>8.5529793613848995E-6</v>
      </c>
      <c r="O22" s="16">
        <f>M22/($F22*$D22*$F$2)</f>
        <v>3.0787619508973032E-7</v>
      </c>
      <c r="P22">
        <f t="shared" ref="P22" si="19">SUM(P7:P21)</f>
        <v>22</v>
      </c>
      <c r="Q22" s="16">
        <f>P22/($E22*$D22*$F$2)</f>
        <v>6.0698563209828319E-6</v>
      </c>
      <c r="R22" s="16">
        <f>P22/($F22*$D22*$F$2)</f>
        <v>2.1849278361206667E-7</v>
      </c>
      <c r="S22">
        <f>SUM(S7:S21)</f>
        <v>3</v>
      </c>
      <c r="T22" s="16">
        <f>S22/($E22*$D22*$F$2)</f>
        <v>8.2770768013402258E-7</v>
      </c>
      <c r="U22" s="16">
        <f>S22/($F22*$D22*$F$2)</f>
        <v>2.9794470492554545E-8</v>
      </c>
    </row>
    <row r="66" spans="1:37" s="35" customFormat="1" ht="15.75" thickBot="1" x14ac:dyDescent="0.3"/>
    <row r="67" spans="1:37" ht="15.75" thickTop="1" x14ac:dyDescent="0.25"/>
    <row r="68" spans="1:37" x14ac:dyDescent="0.25">
      <c r="A68" t="s">
        <v>34</v>
      </c>
    </row>
    <row r="71" spans="1:37" x14ac:dyDescent="0.25">
      <c r="A71" s="51" t="s">
        <v>0</v>
      </c>
      <c r="B71" s="51" t="s">
        <v>1</v>
      </c>
      <c r="C71" s="51" t="s">
        <v>2</v>
      </c>
      <c r="D71" s="51" t="s">
        <v>6</v>
      </c>
      <c r="E71" s="54" t="s">
        <v>11</v>
      </c>
      <c r="F71" s="55"/>
      <c r="G71" s="45" t="s">
        <v>50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7"/>
      <c r="AB71" s="48" t="s">
        <v>5</v>
      </c>
      <c r="AC71" s="50"/>
      <c r="AD71" s="50"/>
      <c r="AE71" s="50"/>
      <c r="AF71" s="50"/>
      <c r="AG71" s="50"/>
      <c r="AH71" s="50"/>
      <c r="AI71" s="50"/>
      <c r="AJ71" s="50"/>
      <c r="AK71" s="49"/>
    </row>
    <row r="72" spans="1:37" x14ac:dyDescent="0.25">
      <c r="A72" s="52"/>
      <c r="B72" s="52"/>
      <c r="C72" s="52"/>
      <c r="D72" s="52"/>
      <c r="E72" s="56"/>
      <c r="F72" s="57"/>
      <c r="G72" s="45" t="s">
        <v>3</v>
      </c>
      <c r="H72" s="46"/>
      <c r="I72" s="47"/>
      <c r="J72" s="45" t="s">
        <v>4</v>
      </c>
      <c r="K72" s="46"/>
      <c r="L72" s="47"/>
      <c r="M72" s="45" t="s">
        <v>10</v>
      </c>
      <c r="N72" s="46"/>
      <c r="O72" s="47"/>
      <c r="P72" s="45" t="s">
        <v>28</v>
      </c>
      <c r="Q72" s="46"/>
      <c r="R72" s="47"/>
      <c r="S72" s="45" t="s">
        <v>30</v>
      </c>
      <c r="T72" s="46"/>
      <c r="U72" s="47"/>
      <c r="AB72" s="48" t="str">
        <f>G72</f>
        <v>Without Layers</v>
      </c>
      <c r="AC72" s="49"/>
      <c r="AD72" s="48" t="str">
        <f>J72</f>
        <v>With Layers</v>
      </c>
      <c r="AE72" s="49"/>
      <c r="AF72" s="48" t="str">
        <f>M72</f>
        <v>With buffer=5m</v>
      </c>
      <c r="AG72" s="49"/>
      <c r="AH72" s="48" t="str">
        <f>P72</f>
        <v>With buffer=10m</v>
      </c>
      <c r="AI72" s="49"/>
      <c r="AJ72" s="48" t="str">
        <f>S72</f>
        <v>With buffer=20m</v>
      </c>
      <c r="AK72" s="49"/>
    </row>
    <row r="73" spans="1:37" x14ac:dyDescent="0.25">
      <c r="A73" s="53"/>
      <c r="B73" s="53"/>
      <c r="C73" s="53"/>
      <c r="D73" s="53"/>
      <c r="E73" s="1" t="s">
        <v>49</v>
      </c>
      <c r="F73" s="1" t="s">
        <v>8</v>
      </c>
      <c r="G73" s="29" t="s">
        <v>48</v>
      </c>
      <c r="H73" s="29" t="s">
        <v>49</v>
      </c>
      <c r="I73" s="29" t="s">
        <v>8</v>
      </c>
      <c r="J73" s="29" t="s">
        <v>48</v>
      </c>
      <c r="K73" s="29" t="s">
        <v>49</v>
      </c>
      <c r="L73" s="29" t="s">
        <v>8</v>
      </c>
      <c r="M73" s="29" t="s">
        <v>48</v>
      </c>
      <c r="N73" s="29" t="s">
        <v>49</v>
      </c>
      <c r="O73" s="29" t="s">
        <v>8</v>
      </c>
      <c r="P73" s="29" t="s">
        <v>48</v>
      </c>
      <c r="Q73" s="29" t="s">
        <v>49</v>
      </c>
      <c r="R73" s="29" t="s">
        <v>8</v>
      </c>
      <c r="S73" s="29" t="s">
        <v>48</v>
      </c>
      <c r="T73" s="29" t="s">
        <v>49</v>
      </c>
      <c r="U73" s="29" t="s">
        <v>8</v>
      </c>
      <c r="AB73" s="7" t="s">
        <v>7</v>
      </c>
      <c r="AC73" s="7" t="s">
        <v>8</v>
      </c>
      <c r="AD73" s="7" t="s">
        <v>7</v>
      </c>
      <c r="AE73" s="7" t="s">
        <v>8</v>
      </c>
      <c r="AF73" s="7" t="s">
        <v>7</v>
      </c>
      <c r="AG73" s="7" t="s">
        <v>8</v>
      </c>
      <c r="AH73" s="7" t="str">
        <f>Q73</f>
        <v>HPV</v>
      </c>
      <c r="AI73" s="7" t="str">
        <f>R73</f>
        <v>all</v>
      </c>
      <c r="AJ73" s="7" t="str">
        <f>T73</f>
        <v>HPV</v>
      </c>
      <c r="AK73" s="7" t="str">
        <f>U73</f>
        <v>all</v>
      </c>
    </row>
    <row r="74" spans="1:37" x14ac:dyDescent="0.25">
      <c r="A74" s="22">
        <v>1</v>
      </c>
      <c r="B74" s="16" t="s">
        <v>12</v>
      </c>
      <c r="C74" s="16" t="s">
        <v>19</v>
      </c>
      <c r="D74" s="16">
        <v>1000</v>
      </c>
      <c r="E74" s="22">
        <v>3.6726388888888879</v>
      </c>
      <c r="F74" s="23">
        <v>79.774569444444438</v>
      </c>
      <c r="G74" s="15">
        <v>14</v>
      </c>
      <c r="H74" s="15">
        <f>G74/($E74*$D74*$F$2)</f>
        <v>6.3532882048179126E-5</v>
      </c>
      <c r="I74" s="21">
        <f>G74/($F74*$D74*$F$2)</f>
        <v>2.9249087141213377E-6</v>
      </c>
      <c r="J74" s="15">
        <v>2</v>
      </c>
      <c r="K74" s="15">
        <f>J74/($E74*$D74*$F$2)</f>
        <v>9.0761260068827328E-6</v>
      </c>
      <c r="L74" s="21">
        <f>J74/($F74*$D74*$F$2)</f>
        <v>4.1784410201733399E-7</v>
      </c>
      <c r="M74" s="15">
        <v>2</v>
      </c>
      <c r="N74" s="15">
        <f>M74/($E74*$D74*$F$2)</f>
        <v>9.0761260068827328E-6</v>
      </c>
      <c r="O74" s="21">
        <f>M74/($F74*$D74*$F$2)</f>
        <v>4.1784410201733399E-7</v>
      </c>
      <c r="P74" s="15">
        <v>1</v>
      </c>
      <c r="Q74" s="15">
        <f>P74/($E74*$D74*$F$2)</f>
        <v>4.5380630034413664E-6</v>
      </c>
      <c r="R74" s="21">
        <f>P74/($F74*$D74*$F$2)</f>
        <v>2.08922051008667E-7</v>
      </c>
      <c r="S74" s="36">
        <v>0</v>
      </c>
      <c r="T74" s="15">
        <f>S74/($E74*$D74*$F$2)</f>
        <v>0</v>
      </c>
      <c r="U74" s="21">
        <f>S74/($F74*$D74*$F$2)</f>
        <v>0</v>
      </c>
      <c r="AB74" s="18">
        <f>AVERAGE($H$74:$H$88)</f>
        <v>5.0900965273208299E-5</v>
      </c>
      <c r="AC74" s="13">
        <f>AVERAGE($I$74:$I$88)</f>
        <v>1.7004313433470175E-6</v>
      </c>
      <c r="AD74" s="18">
        <f>AVERAGE($K$74:$K$88)</f>
        <v>6.8125426562134025E-6</v>
      </c>
      <c r="AE74" s="13">
        <f>AVERAGE($L$74:$L$88)</f>
        <v>2.3530723352220667E-7</v>
      </c>
      <c r="AF74" s="18">
        <f>AVERAGE($N$74:$N$88)</f>
        <v>5.1777007299490521E-6</v>
      </c>
      <c r="AG74" s="13">
        <f>AVERAGE($O$74:$O$88)</f>
        <v>1.7682543160805615E-7</v>
      </c>
      <c r="AH74" s="18">
        <f>AVERAGE($Q$74:$Q$88)</f>
        <v>3.0217904399043353E-6</v>
      </c>
      <c r="AI74" s="13">
        <f>AVERAGE($R$74:$R$88)</f>
        <v>1.0664469109439956E-7</v>
      </c>
      <c r="AJ74" s="18">
        <f>AVERAGE($T$74:$T$88)</f>
        <v>5.0260236640983262E-7</v>
      </c>
      <c r="AK74" s="13">
        <f>AVERAGE($U$74:$U$88)</f>
        <v>1.7892054154528452E-8</v>
      </c>
    </row>
    <row r="75" spans="1:37" x14ac:dyDescent="0.25">
      <c r="A75" s="22">
        <f t="shared" ref="A75:A88" si="20">A74+1</f>
        <v>2</v>
      </c>
      <c r="B75" s="16" t="s">
        <v>12</v>
      </c>
      <c r="C75" s="16" t="s">
        <v>20</v>
      </c>
      <c r="D75" s="16">
        <v>1000</v>
      </c>
      <c r="E75" s="22">
        <v>4.6576138888888874</v>
      </c>
      <c r="F75" s="23">
        <v>166.55976111111113</v>
      </c>
      <c r="G75" s="16">
        <v>31</v>
      </c>
      <c r="H75" s="16">
        <f>G75/($E75*$D75*$F$2)</f>
        <v>1.1092947569123678E-4</v>
      </c>
      <c r="I75" s="23">
        <f>G75/($F75*$D75*$F$2)</f>
        <v>3.1019897196058121E-6</v>
      </c>
      <c r="J75" s="16">
        <v>3</v>
      </c>
      <c r="K75" s="16">
        <f>J75/($E75*$D75*$F$2)</f>
        <v>1.073511055076485E-5</v>
      </c>
      <c r="L75" s="23">
        <f>J75/($F75*$D75*$F$2)</f>
        <v>3.0019255351023988E-7</v>
      </c>
      <c r="M75" s="16">
        <v>1</v>
      </c>
      <c r="N75" s="16">
        <f>M75/($E75*$D75*$F$2)</f>
        <v>3.5783701835882833E-6</v>
      </c>
      <c r="O75" s="23">
        <f>M75/($F75*$D75*$F$2)</f>
        <v>1.0006418450341329E-7</v>
      </c>
      <c r="P75" s="16">
        <v>2</v>
      </c>
      <c r="Q75" s="16">
        <f>P75/($E75*$D75*$F$2)</f>
        <v>7.1567403671765666E-6</v>
      </c>
      <c r="R75" s="23">
        <f>P75/($F75*$D75*$F$2)</f>
        <v>2.0012836900682657E-7</v>
      </c>
      <c r="S75" s="17">
        <v>1</v>
      </c>
      <c r="T75" s="16">
        <f>S75/($E75*$D75*$F$2)</f>
        <v>3.5783701835882833E-6</v>
      </c>
      <c r="U75" s="23">
        <f>S75/($F75*$D75*$F$2)</f>
        <v>1.0006418450341329E-7</v>
      </c>
      <c r="AB75" s="14">
        <f t="shared" ref="AB75:AB88" si="21">$AB$74</f>
        <v>5.0900965273208299E-5</v>
      </c>
      <c r="AC75" s="10">
        <f>$AC$74</f>
        <v>1.7004313433470175E-6</v>
      </c>
      <c r="AD75" s="14">
        <f>$AD$74</f>
        <v>6.8125426562134025E-6</v>
      </c>
      <c r="AE75" s="10">
        <f>$AE$74</f>
        <v>2.3530723352220667E-7</v>
      </c>
      <c r="AF75" s="14">
        <f>$AF$74</f>
        <v>5.1777007299490521E-6</v>
      </c>
      <c r="AG75" s="10">
        <f>$AG$74</f>
        <v>1.7682543160805615E-7</v>
      </c>
      <c r="AH75" s="14">
        <f>$AH$74</f>
        <v>3.0217904399043353E-6</v>
      </c>
      <c r="AI75" s="10">
        <f t="shared" ref="AI75:AI88" si="22">$AI$74</f>
        <v>1.0664469109439956E-7</v>
      </c>
      <c r="AJ75" s="14">
        <f>$AJ$74</f>
        <v>5.0260236640983262E-7</v>
      </c>
      <c r="AK75" s="10">
        <f>$AK$74</f>
        <v>1.7892054154528452E-8</v>
      </c>
    </row>
    <row r="76" spans="1:37" x14ac:dyDescent="0.25">
      <c r="A76" s="22">
        <f t="shared" si="20"/>
        <v>3</v>
      </c>
      <c r="B76" s="16" t="s">
        <v>12</v>
      </c>
      <c r="C76" s="16" t="s">
        <v>21</v>
      </c>
      <c r="D76" s="16">
        <v>1000</v>
      </c>
      <c r="E76" s="22">
        <v>4.8418388888888959</v>
      </c>
      <c r="F76" s="23">
        <v>115.00931944444446</v>
      </c>
      <c r="G76" s="16">
        <v>3</v>
      </c>
      <c r="H76" s="16">
        <f t="shared" ref="H76:H86" si="23">G76/($E76*$D76*$F$2)</f>
        <v>1.0326655047267382E-5</v>
      </c>
      <c r="I76" s="23">
        <f t="shared" ref="I76:I77" si="24">G76/($F76*$D76*$F$2)</f>
        <v>4.3474737735625529E-7</v>
      </c>
      <c r="J76" s="16">
        <v>0</v>
      </c>
      <c r="K76" s="16">
        <f t="shared" ref="K76:K86" si="25">J76/($E76*$D76*$F$2)</f>
        <v>0</v>
      </c>
      <c r="L76" s="23">
        <f t="shared" ref="L76:L77" si="26">J76/($F76*$D76*$F$2)</f>
        <v>0</v>
      </c>
      <c r="M76" s="16">
        <v>0</v>
      </c>
      <c r="N76" s="16">
        <f t="shared" ref="N76:N86" si="27">M76/($E76*$D76*$F$2)</f>
        <v>0</v>
      </c>
      <c r="O76" s="23">
        <f t="shared" ref="O76:O77" si="28">M76/($F76*$D76*$F$2)</f>
        <v>0</v>
      </c>
      <c r="P76" s="16">
        <v>0</v>
      </c>
      <c r="Q76" s="16">
        <f t="shared" ref="Q76:Q86" si="29">P76/($E76*$D76*$F$2)</f>
        <v>0</v>
      </c>
      <c r="R76" s="23">
        <f t="shared" ref="R76:R77" si="30">P76/($F76*$D76*$F$2)</f>
        <v>0</v>
      </c>
      <c r="S76" s="17">
        <v>0</v>
      </c>
      <c r="T76" s="16">
        <f t="shared" ref="T76:T86" si="31">S76/($E76*$D76*$F$2)</f>
        <v>0</v>
      </c>
      <c r="U76" s="23">
        <f t="shared" ref="U76:U77" si="32">S76/($F76*$D76*$F$2)</f>
        <v>0</v>
      </c>
      <c r="AB76" s="14">
        <f t="shared" si="21"/>
        <v>5.0900965273208299E-5</v>
      </c>
      <c r="AC76" s="10">
        <f t="shared" ref="AC76:AC88" si="33">$AC$74</f>
        <v>1.7004313433470175E-6</v>
      </c>
      <c r="AD76" s="14">
        <f t="shared" ref="AD76:AD88" si="34">$AD$74</f>
        <v>6.8125426562134025E-6</v>
      </c>
      <c r="AE76" s="10">
        <f t="shared" ref="AE76:AE88" si="35">$AE$74</f>
        <v>2.3530723352220667E-7</v>
      </c>
      <c r="AF76" s="14">
        <f t="shared" ref="AF76:AF88" si="36">$AF$74</f>
        <v>5.1777007299490521E-6</v>
      </c>
      <c r="AG76" s="10">
        <f t="shared" ref="AG76:AG88" si="37">$AG$74</f>
        <v>1.7682543160805615E-7</v>
      </c>
      <c r="AH76" s="14">
        <f t="shared" ref="AH76:AH88" si="38">$AH$74</f>
        <v>3.0217904399043353E-6</v>
      </c>
      <c r="AI76" s="10">
        <f t="shared" si="22"/>
        <v>1.0664469109439956E-7</v>
      </c>
      <c r="AJ76" s="14">
        <f t="shared" ref="AJ76:AJ88" si="39">$AJ$74</f>
        <v>5.0260236640983262E-7</v>
      </c>
      <c r="AK76" s="10">
        <f t="shared" ref="AK76:AK88" si="40">$AK$74</f>
        <v>1.7892054154528452E-8</v>
      </c>
    </row>
    <row r="77" spans="1:37" x14ac:dyDescent="0.25">
      <c r="A77" s="22">
        <f t="shared" si="20"/>
        <v>4</v>
      </c>
      <c r="B77" s="16" t="s">
        <v>12</v>
      </c>
      <c r="C77" s="16" t="s">
        <v>13</v>
      </c>
      <c r="D77" s="16">
        <v>1000</v>
      </c>
      <c r="E77" s="22">
        <v>3.9206972222222145</v>
      </c>
      <c r="F77" s="23">
        <v>92.223586111111089</v>
      </c>
      <c r="G77" s="16">
        <v>12</v>
      </c>
      <c r="H77" s="16">
        <f t="shared" si="23"/>
        <v>5.1011335143763507E-5</v>
      </c>
      <c r="I77" s="23">
        <f t="shared" si="24"/>
        <v>2.1686426263997124E-6</v>
      </c>
      <c r="J77" s="16">
        <v>0</v>
      </c>
      <c r="K77" s="16">
        <f t="shared" si="25"/>
        <v>0</v>
      </c>
      <c r="L77" s="23">
        <f t="shared" si="26"/>
        <v>0</v>
      </c>
      <c r="M77" s="16">
        <v>0</v>
      </c>
      <c r="N77" s="16">
        <f t="shared" si="27"/>
        <v>0</v>
      </c>
      <c r="O77" s="23">
        <f t="shared" si="28"/>
        <v>0</v>
      </c>
      <c r="P77" s="16">
        <v>1</v>
      </c>
      <c r="Q77" s="16">
        <f t="shared" si="29"/>
        <v>4.2509445953136261E-6</v>
      </c>
      <c r="R77" s="23">
        <f t="shared" si="30"/>
        <v>1.807202188666427E-7</v>
      </c>
      <c r="S77" s="17">
        <v>0</v>
      </c>
      <c r="T77" s="16">
        <f t="shared" si="31"/>
        <v>0</v>
      </c>
      <c r="U77" s="23">
        <f t="shared" si="32"/>
        <v>0</v>
      </c>
      <c r="AB77" s="14">
        <f t="shared" si="21"/>
        <v>5.0900965273208299E-5</v>
      </c>
      <c r="AC77" s="10">
        <f t="shared" si="33"/>
        <v>1.7004313433470175E-6</v>
      </c>
      <c r="AD77" s="14">
        <f t="shared" si="34"/>
        <v>6.8125426562134025E-6</v>
      </c>
      <c r="AE77" s="10">
        <f t="shared" si="35"/>
        <v>2.3530723352220667E-7</v>
      </c>
      <c r="AF77" s="14">
        <f t="shared" si="36"/>
        <v>5.1777007299490521E-6</v>
      </c>
      <c r="AG77" s="10">
        <f t="shared" si="37"/>
        <v>1.7682543160805615E-7</v>
      </c>
      <c r="AH77" s="14">
        <f t="shared" si="38"/>
        <v>3.0217904399043353E-6</v>
      </c>
      <c r="AI77" s="10">
        <f t="shared" si="22"/>
        <v>1.0664469109439956E-7</v>
      </c>
      <c r="AJ77" s="14">
        <f t="shared" si="39"/>
        <v>5.0260236640983262E-7</v>
      </c>
      <c r="AK77" s="10">
        <f t="shared" si="40"/>
        <v>1.7892054154528452E-8</v>
      </c>
    </row>
    <row r="78" spans="1:37" x14ac:dyDescent="0.25">
      <c r="A78" s="22">
        <f t="shared" si="20"/>
        <v>5</v>
      </c>
      <c r="B78" s="16" t="s">
        <v>12</v>
      </c>
      <c r="C78" s="16" t="s">
        <v>14</v>
      </c>
      <c r="D78" s="16">
        <v>1000</v>
      </c>
      <c r="E78" s="22">
        <v>4.2080472222222189</v>
      </c>
      <c r="F78" s="23">
        <v>99.019727777777774</v>
      </c>
      <c r="G78" s="16">
        <v>8</v>
      </c>
      <c r="H78" s="16">
        <f>G78/($E78*$D78*$F$2)</f>
        <v>3.1685322500473652E-5</v>
      </c>
      <c r="I78" s="23">
        <f>G78/($F78*$D78*$F$2)</f>
        <v>1.3465330225161081E-6</v>
      </c>
      <c r="J78" s="16">
        <v>2</v>
      </c>
      <c r="K78" s="16">
        <f>J78/($E78*$D78*$F$2)</f>
        <v>7.921330625118413E-6</v>
      </c>
      <c r="L78" s="23">
        <f>J78/($F78*$D78*$F$2)</f>
        <v>3.3663325562902701E-7</v>
      </c>
      <c r="M78" s="16">
        <v>1</v>
      </c>
      <c r="N78" s="16">
        <f>M78/($E78*$D78*$F$2)</f>
        <v>3.9606653125592065E-6</v>
      </c>
      <c r="O78" s="23">
        <f>M78/($F78*$D78*$F$2)</f>
        <v>1.6831662781451351E-7</v>
      </c>
      <c r="P78" s="16">
        <v>0</v>
      </c>
      <c r="Q78" s="16">
        <f>P78/($E78*$D78*$F$2)</f>
        <v>0</v>
      </c>
      <c r="R78" s="23">
        <f>P78/($F78*$D78*$F$2)</f>
        <v>0</v>
      </c>
      <c r="S78" s="17">
        <v>1</v>
      </c>
      <c r="T78" s="16">
        <f>S78/($E78*$D78*$F$2)</f>
        <v>3.9606653125592065E-6</v>
      </c>
      <c r="U78" s="23">
        <f>S78/($F78*$D78*$F$2)</f>
        <v>1.6831662781451351E-7</v>
      </c>
      <c r="AB78" s="14">
        <f t="shared" si="21"/>
        <v>5.0900965273208299E-5</v>
      </c>
      <c r="AC78" s="10">
        <f t="shared" si="33"/>
        <v>1.7004313433470175E-6</v>
      </c>
      <c r="AD78" s="14">
        <f t="shared" si="34"/>
        <v>6.8125426562134025E-6</v>
      </c>
      <c r="AE78" s="10">
        <f t="shared" si="35"/>
        <v>2.3530723352220667E-7</v>
      </c>
      <c r="AF78" s="14">
        <f t="shared" si="36"/>
        <v>5.1777007299490521E-6</v>
      </c>
      <c r="AG78" s="10">
        <f t="shared" si="37"/>
        <v>1.7682543160805615E-7</v>
      </c>
      <c r="AH78" s="14">
        <f t="shared" si="38"/>
        <v>3.0217904399043353E-6</v>
      </c>
      <c r="AI78" s="10">
        <f t="shared" si="22"/>
        <v>1.0664469109439956E-7</v>
      </c>
      <c r="AJ78" s="14">
        <f t="shared" si="39"/>
        <v>5.0260236640983262E-7</v>
      </c>
      <c r="AK78" s="10">
        <f t="shared" si="40"/>
        <v>1.7892054154528452E-8</v>
      </c>
    </row>
    <row r="79" spans="1:37" x14ac:dyDescent="0.25">
      <c r="A79" s="22">
        <f t="shared" si="20"/>
        <v>6</v>
      </c>
      <c r="B79" s="16" t="s">
        <v>12</v>
      </c>
      <c r="C79" s="16" t="s">
        <v>15</v>
      </c>
      <c r="D79" s="16">
        <v>1000</v>
      </c>
      <c r="E79" s="22">
        <v>3.8898972222222201</v>
      </c>
      <c r="F79" s="23">
        <v>96.78281666666669</v>
      </c>
      <c r="G79" s="16">
        <v>2</v>
      </c>
      <c r="H79" s="16">
        <f t="shared" si="23"/>
        <v>8.569206698548882E-6</v>
      </c>
      <c r="I79" s="23">
        <f t="shared" ref="I79:I87" si="41">G79/($F79*$D79*$F$2)</f>
        <v>3.4441375526544045E-7</v>
      </c>
      <c r="J79" s="16">
        <v>2</v>
      </c>
      <c r="K79" s="16">
        <f t="shared" si="25"/>
        <v>8.569206698548882E-6</v>
      </c>
      <c r="L79" s="23">
        <f t="shared" ref="L79:L87" si="42">J79/($F79*$D79*$F$2)</f>
        <v>3.4441375526544045E-7</v>
      </c>
      <c r="M79" s="16">
        <v>0</v>
      </c>
      <c r="N79" s="16">
        <f t="shared" si="27"/>
        <v>0</v>
      </c>
      <c r="O79" s="23">
        <f t="shared" ref="O79:O87" si="43">M79/($F79*$D79*$F$2)</f>
        <v>0</v>
      </c>
      <c r="P79" s="16">
        <v>1</v>
      </c>
      <c r="Q79" s="16">
        <f t="shared" si="29"/>
        <v>4.284603349274441E-6</v>
      </c>
      <c r="R79" s="23">
        <f t="shared" ref="R79:R87" si="44">P79/($F79*$D79*$F$2)</f>
        <v>1.7220687763272022E-7</v>
      </c>
      <c r="S79" s="17">
        <v>0</v>
      </c>
      <c r="T79" s="16">
        <f t="shared" si="31"/>
        <v>0</v>
      </c>
      <c r="U79" s="23">
        <f t="shared" ref="U79:U87" si="45">S79/($F79*$D79*$F$2)</f>
        <v>0</v>
      </c>
      <c r="AB79" s="14">
        <f t="shared" si="21"/>
        <v>5.0900965273208299E-5</v>
      </c>
      <c r="AC79" s="10">
        <f t="shared" si="33"/>
        <v>1.7004313433470175E-6</v>
      </c>
      <c r="AD79" s="14">
        <f t="shared" si="34"/>
        <v>6.8125426562134025E-6</v>
      </c>
      <c r="AE79" s="10">
        <f t="shared" si="35"/>
        <v>2.3530723352220667E-7</v>
      </c>
      <c r="AF79" s="14">
        <f t="shared" si="36"/>
        <v>5.1777007299490521E-6</v>
      </c>
      <c r="AG79" s="10">
        <f t="shared" si="37"/>
        <v>1.7682543160805615E-7</v>
      </c>
      <c r="AH79" s="14">
        <f t="shared" si="38"/>
        <v>3.0217904399043353E-6</v>
      </c>
      <c r="AI79" s="10">
        <f t="shared" si="22"/>
        <v>1.0664469109439956E-7</v>
      </c>
      <c r="AJ79" s="14">
        <f t="shared" si="39"/>
        <v>5.0260236640983262E-7</v>
      </c>
      <c r="AK79" s="10">
        <f t="shared" si="40"/>
        <v>1.7892054154528452E-8</v>
      </c>
    </row>
    <row r="80" spans="1:37" x14ac:dyDescent="0.25">
      <c r="A80" s="22">
        <f t="shared" si="20"/>
        <v>7</v>
      </c>
      <c r="B80" s="16" t="s">
        <v>12</v>
      </c>
      <c r="C80" s="16" t="s">
        <v>22</v>
      </c>
      <c r="D80" s="16">
        <v>1000</v>
      </c>
      <c r="E80" s="22">
        <v>4.7703972222222184</v>
      </c>
      <c r="F80" s="23">
        <v>110.17316944444444</v>
      </c>
      <c r="G80" s="16">
        <v>12</v>
      </c>
      <c r="H80" s="16">
        <f t="shared" si="23"/>
        <v>4.1925229846338247E-5</v>
      </c>
      <c r="I80" s="23">
        <f t="shared" si="41"/>
        <v>1.8153240122664468E-6</v>
      </c>
      <c r="J80" s="16">
        <v>3</v>
      </c>
      <c r="K80" s="16">
        <f t="shared" si="25"/>
        <v>1.0481307461584562E-5</v>
      </c>
      <c r="L80" s="23">
        <f t="shared" si="42"/>
        <v>4.538310030666117E-7</v>
      </c>
      <c r="M80" s="16">
        <v>0</v>
      </c>
      <c r="N80" s="16">
        <f t="shared" si="27"/>
        <v>0</v>
      </c>
      <c r="O80" s="23">
        <f t="shared" si="43"/>
        <v>0</v>
      </c>
      <c r="P80" s="16">
        <v>1</v>
      </c>
      <c r="Q80" s="16">
        <f t="shared" si="29"/>
        <v>3.4937691538615207E-6</v>
      </c>
      <c r="R80" s="23">
        <f t="shared" si="44"/>
        <v>1.512770010222039E-7</v>
      </c>
      <c r="S80" s="17">
        <v>0</v>
      </c>
      <c r="T80" s="16">
        <f t="shared" si="31"/>
        <v>0</v>
      </c>
      <c r="U80" s="23">
        <f t="shared" si="45"/>
        <v>0</v>
      </c>
      <c r="AB80" s="14">
        <f t="shared" si="21"/>
        <v>5.0900965273208299E-5</v>
      </c>
      <c r="AC80" s="10">
        <f t="shared" si="33"/>
        <v>1.7004313433470175E-6</v>
      </c>
      <c r="AD80" s="14">
        <f t="shared" si="34"/>
        <v>6.8125426562134025E-6</v>
      </c>
      <c r="AE80" s="10">
        <f t="shared" si="35"/>
        <v>2.3530723352220667E-7</v>
      </c>
      <c r="AF80" s="14">
        <f t="shared" si="36"/>
        <v>5.1777007299490521E-6</v>
      </c>
      <c r="AG80" s="10">
        <f t="shared" si="37"/>
        <v>1.7682543160805615E-7</v>
      </c>
      <c r="AH80" s="14">
        <f t="shared" si="38"/>
        <v>3.0217904399043353E-6</v>
      </c>
      <c r="AI80" s="10">
        <f t="shared" si="22"/>
        <v>1.0664469109439956E-7</v>
      </c>
      <c r="AJ80" s="14">
        <f t="shared" si="39"/>
        <v>5.0260236640983262E-7</v>
      </c>
      <c r="AK80" s="10">
        <f t="shared" si="40"/>
        <v>1.7892054154528452E-8</v>
      </c>
    </row>
    <row r="81" spans="1:37" x14ac:dyDescent="0.25">
      <c r="A81" s="22">
        <f t="shared" si="20"/>
        <v>8</v>
      </c>
      <c r="B81" s="16" t="s">
        <v>12</v>
      </c>
      <c r="C81" s="16" t="s">
        <v>23</v>
      </c>
      <c r="D81" s="16">
        <v>1000</v>
      </c>
      <c r="E81" s="22">
        <v>4.1362861111111151</v>
      </c>
      <c r="F81" s="23">
        <v>144.77058055555551</v>
      </c>
      <c r="G81" s="16">
        <v>20</v>
      </c>
      <c r="H81" s="16">
        <f t="shared" si="23"/>
        <v>8.0587590988426863E-5</v>
      </c>
      <c r="I81" s="23">
        <f t="shared" si="41"/>
        <v>2.3024935871236432E-6</v>
      </c>
      <c r="J81" s="16">
        <v>6</v>
      </c>
      <c r="K81" s="16">
        <f t="shared" si="25"/>
        <v>2.4176277296528059E-5</v>
      </c>
      <c r="L81" s="23">
        <f t="shared" si="42"/>
        <v>6.9074807613709294E-7</v>
      </c>
      <c r="M81" s="16">
        <v>4</v>
      </c>
      <c r="N81" s="16">
        <f t="shared" si="27"/>
        <v>1.6117518197685373E-5</v>
      </c>
      <c r="O81" s="23">
        <f t="shared" si="43"/>
        <v>4.6049871742472861E-7</v>
      </c>
      <c r="P81" s="16">
        <v>1</v>
      </c>
      <c r="Q81" s="16">
        <f t="shared" si="29"/>
        <v>4.0293795494213431E-6</v>
      </c>
      <c r="R81" s="23">
        <f t="shared" si="44"/>
        <v>1.1512467935618215E-7</v>
      </c>
      <c r="S81" s="17">
        <v>0</v>
      </c>
      <c r="T81" s="16">
        <f t="shared" si="31"/>
        <v>0</v>
      </c>
      <c r="U81" s="23">
        <f t="shared" si="45"/>
        <v>0</v>
      </c>
      <c r="AB81" s="14">
        <f t="shared" si="21"/>
        <v>5.0900965273208299E-5</v>
      </c>
      <c r="AC81" s="10">
        <f t="shared" si="33"/>
        <v>1.7004313433470175E-6</v>
      </c>
      <c r="AD81" s="14">
        <f t="shared" si="34"/>
        <v>6.8125426562134025E-6</v>
      </c>
      <c r="AE81" s="10">
        <f t="shared" si="35"/>
        <v>2.3530723352220667E-7</v>
      </c>
      <c r="AF81" s="14">
        <f t="shared" si="36"/>
        <v>5.1777007299490521E-6</v>
      </c>
      <c r="AG81" s="10">
        <f t="shared" si="37"/>
        <v>1.7682543160805615E-7</v>
      </c>
      <c r="AH81" s="14">
        <f t="shared" si="38"/>
        <v>3.0217904399043353E-6</v>
      </c>
      <c r="AI81" s="10">
        <f t="shared" si="22"/>
        <v>1.0664469109439956E-7</v>
      </c>
      <c r="AJ81" s="14">
        <f t="shared" si="39"/>
        <v>5.0260236640983262E-7</v>
      </c>
      <c r="AK81" s="10">
        <f t="shared" si="40"/>
        <v>1.7892054154528452E-8</v>
      </c>
    </row>
    <row r="82" spans="1:37" x14ac:dyDescent="0.25">
      <c r="A82" s="22">
        <f t="shared" si="20"/>
        <v>9</v>
      </c>
      <c r="B82" s="17" t="s">
        <v>12</v>
      </c>
      <c r="C82" s="17" t="s">
        <v>24</v>
      </c>
      <c r="D82" s="16">
        <v>1000</v>
      </c>
      <c r="E82" s="22">
        <v>3.7250944444444332</v>
      </c>
      <c r="F82" s="23">
        <v>124.7335083333333</v>
      </c>
      <c r="G82" s="16">
        <v>19</v>
      </c>
      <c r="H82" s="16">
        <f t="shared" si="23"/>
        <v>8.500903034524132E-5</v>
      </c>
      <c r="I82" s="23">
        <f t="shared" si="41"/>
        <v>2.5387457700653953E-6</v>
      </c>
      <c r="J82" s="16">
        <v>2</v>
      </c>
      <c r="K82" s="16">
        <f t="shared" si="25"/>
        <v>8.9483189837096123E-6</v>
      </c>
      <c r="L82" s="23">
        <f t="shared" si="42"/>
        <v>2.6723639684898896E-7</v>
      </c>
      <c r="M82" s="16">
        <v>0</v>
      </c>
      <c r="N82" s="16">
        <f t="shared" si="27"/>
        <v>0</v>
      </c>
      <c r="O82" s="23">
        <f t="shared" si="43"/>
        <v>0</v>
      </c>
      <c r="P82" s="16">
        <v>1</v>
      </c>
      <c r="Q82" s="16">
        <f t="shared" si="29"/>
        <v>4.4741594918548062E-6</v>
      </c>
      <c r="R82" s="23">
        <f t="shared" si="44"/>
        <v>1.3361819842449448E-7</v>
      </c>
      <c r="S82" s="17">
        <v>0</v>
      </c>
      <c r="T82" s="16">
        <f t="shared" si="31"/>
        <v>0</v>
      </c>
      <c r="U82" s="23">
        <f t="shared" si="45"/>
        <v>0</v>
      </c>
      <c r="AB82" s="14">
        <f t="shared" si="21"/>
        <v>5.0900965273208299E-5</v>
      </c>
      <c r="AC82" s="10">
        <f t="shared" si="33"/>
        <v>1.7004313433470175E-6</v>
      </c>
      <c r="AD82" s="14">
        <f t="shared" si="34"/>
        <v>6.8125426562134025E-6</v>
      </c>
      <c r="AE82" s="10">
        <f t="shared" si="35"/>
        <v>2.3530723352220667E-7</v>
      </c>
      <c r="AF82" s="14">
        <f t="shared" si="36"/>
        <v>5.1777007299490521E-6</v>
      </c>
      <c r="AG82" s="10">
        <f t="shared" si="37"/>
        <v>1.7682543160805615E-7</v>
      </c>
      <c r="AH82" s="14">
        <f t="shared" si="38"/>
        <v>3.0217904399043353E-6</v>
      </c>
      <c r="AI82" s="10">
        <f t="shared" si="22"/>
        <v>1.0664469109439956E-7</v>
      </c>
      <c r="AJ82" s="14">
        <f t="shared" si="39"/>
        <v>5.0260236640983262E-7</v>
      </c>
      <c r="AK82" s="10">
        <f t="shared" si="40"/>
        <v>1.7892054154528452E-8</v>
      </c>
    </row>
    <row r="83" spans="1:37" x14ac:dyDescent="0.25">
      <c r="A83" s="22">
        <f t="shared" si="20"/>
        <v>10</v>
      </c>
      <c r="B83" s="17" t="s">
        <v>12</v>
      </c>
      <c r="C83" s="17" t="s">
        <v>25</v>
      </c>
      <c r="D83" s="16">
        <v>1000</v>
      </c>
      <c r="E83" s="30">
        <v>3.8716305555555603</v>
      </c>
      <c r="F83" s="24">
        <v>155.05862777777779</v>
      </c>
      <c r="G83" s="16">
        <v>30</v>
      </c>
      <c r="H83" s="16">
        <f t="shared" si="23"/>
        <v>1.2914455365131098E-4</v>
      </c>
      <c r="I83" s="23">
        <f t="shared" si="41"/>
        <v>3.2245867718923373E-6</v>
      </c>
      <c r="J83" s="16">
        <v>2</v>
      </c>
      <c r="K83" s="16">
        <f t="shared" si="25"/>
        <v>8.6096369100873977E-6</v>
      </c>
      <c r="L83" s="23">
        <f t="shared" si="42"/>
        <v>2.1497245145948914E-7</v>
      </c>
      <c r="M83" s="16">
        <v>3</v>
      </c>
      <c r="N83" s="16">
        <f t="shared" si="27"/>
        <v>1.2914455365131097E-5</v>
      </c>
      <c r="O83" s="23">
        <f t="shared" si="43"/>
        <v>3.2245867718923373E-7</v>
      </c>
      <c r="P83" s="16">
        <v>1</v>
      </c>
      <c r="Q83" s="16">
        <f t="shared" si="29"/>
        <v>4.3048184550436988E-6</v>
      </c>
      <c r="R83" s="23">
        <f t="shared" si="44"/>
        <v>1.0748622572974457E-7</v>
      </c>
      <c r="S83" s="17">
        <v>0</v>
      </c>
      <c r="T83" s="16">
        <f t="shared" si="31"/>
        <v>0</v>
      </c>
      <c r="U83" s="23">
        <f t="shared" si="45"/>
        <v>0</v>
      </c>
      <c r="AB83" s="14">
        <f t="shared" si="21"/>
        <v>5.0900965273208299E-5</v>
      </c>
      <c r="AC83" s="10">
        <f t="shared" si="33"/>
        <v>1.7004313433470175E-6</v>
      </c>
      <c r="AD83" s="14">
        <f t="shared" si="34"/>
        <v>6.8125426562134025E-6</v>
      </c>
      <c r="AE83" s="10">
        <f t="shared" si="35"/>
        <v>2.3530723352220667E-7</v>
      </c>
      <c r="AF83" s="14">
        <f t="shared" si="36"/>
        <v>5.1777007299490521E-6</v>
      </c>
      <c r="AG83" s="10">
        <f t="shared" si="37"/>
        <v>1.7682543160805615E-7</v>
      </c>
      <c r="AH83" s="14">
        <f t="shared" si="38"/>
        <v>3.0217904399043353E-6</v>
      </c>
      <c r="AI83" s="10">
        <f t="shared" si="22"/>
        <v>1.0664469109439956E-7</v>
      </c>
      <c r="AJ83" s="14">
        <f t="shared" si="39"/>
        <v>5.0260236640983262E-7</v>
      </c>
      <c r="AK83" s="10">
        <f t="shared" si="40"/>
        <v>1.7892054154528452E-8</v>
      </c>
    </row>
    <row r="84" spans="1:37" x14ac:dyDescent="0.25">
      <c r="A84" s="22">
        <f t="shared" si="20"/>
        <v>11</v>
      </c>
      <c r="B84" s="17" t="s">
        <v>12</v>
      </c>
      <c r="C84" s="17" t="s">
        <v>26</v>
      </c>
      <c r="D84" s="16">
        <v>1000</v>
      </c>
      <c r="E84" s="30">
        <v>4.4547250000000078</v>
      </c>
      <c r="F84" s="24">
        <v>99.95538055555555</v>
      </c>
      <c r="G84" s="16">
        <v>4</v>
      </c>
      <c r="H84" s="16">
        <f t="shared" si="23"/>
        <v>1.4965383197990124E-5</v>
      </c>
      <c r="I84" s="23">
        <f t="shared" si="41"/>
        <v>6.6696426241519934E-7</v>
      </c>
      <c r="J84" s="16">
        <v>1</v>
      </c>
      <c r="K84" s="16">
        <f t="shared" si="25"/>
        <v>3.7413457994975309E-6</v>
      </c>
      <c r="L84" s="23">
        <f t="shared" si="42"/>
        <v>1.6674106560379983E-7</v>
      </c>
      <c r="M84" s="16">
        <v>2</v>
      </c>
      <c r="N84" s="16">
        <f t="shared" si="27"/>
        <v>7.4826915989950619E-6</v>
      </c>
      <c r="O84" s="23">
        <f t="shared" si="43"/>
        <v>3.3348213120759967E-7</v>
      </c>
      <c r="P84" s="16">
        <v>0</v>
      </c>
      <c r="Q84" s="16">
        <f t="shared" si="29"/>
        <v>0</v>
      </c>
      <c r="R84" s="23">
        <f t="shared" si="44"/>
        <v>0</v>
      </c>
      <c r="S84" s="17">
        <v>0</v>
      </c>
      <c r="T84" s="16">
        <f t="shared" si="31"/>
        <v>0</v>
      </c>
      <c r="U84" s="23">
        <f t="shared" si="45"/>
        <v>0</v>
      </c>
      <c r="AB84" s="14">
        <f t="shared" si="21"/>
        <v>5.0900965273208299E-5</v>
      </c>
      <c r="AC84" s="10">
        <f t="shared" si="33"/>
        <v>1.7004313433470175E-6</v>
      </c>
      <c r="AD84" s="14">
        <f t="shared" si="34"/>
        <v>6.8125426562134025E-6</v>
      </c>
      <c r="AE84" s="10">
        <f t="shared" si="35"/>
        <v>2.3530723352220667E-7</v>
      </c>
      <c r="AF84" s="14">
        <f t="shared" si="36"/>
        <v>5.1777007299490521E-6</v>
      </c>
      <c r="AG84" s="10">
        <f t="shared" si="37"/>
        <v>1.7682543160805615E-7</v>
      </c>
      <c r="AH84" s="14">
        <f t="shared" si="38"/>
        <v>3.0217904399043353E-6</v>
      </c>
      <c r="AI84" s="10">
        <f t="shared" si="22"/>
        <v>1.0664469109439956E-7</v>
      </c>
      <c r="AJ84" s="14">
        <f t="shared" si="39"/>
        <v>5.0260236640983262E-7</v>
      </c>
      <c r="AK84" s="10">
        <f t="shared" si="40"/>
        <v>1.7892054154528452E-8</v>
      </c>
    </row>
    <row r="85" spans="1:37" x14ac:dyDescent="0.25">
      <c r="A85" s="22">
        <f t="shared" si="20"/>
        <v>12</v>
      </c>
      <c r="B85" s="17" t="s">
        <v>12</v>
      </c>
      <c r="C85" s="17" t="s">
        <v>16</v>
      </c>
      <c r="D85" s="16">
        <v>1000</v>
      </c>
      <c r="E85" s="30">
        <v>4.026452777777763</v>
      </c>
      <c r="F85" s="24">
        <v>104.02222777777774</v>
      </c>
      <c r="G85" s="16">
        <v>5</v>
      </c>
      <c r="H85" s="16">
        <f t="shared" si="23"/>
        <v>2.0696463595265553E-5</v>
      </c>
      <c r="I85" s="23">
        <f t="shared" si="41"/>
        <v>8.0111083095968669E-7</v>
      </c>
      <c r="J85" s="16">
        <v>1</v>
      </c>
      <c r="K85" s="16">
        <f t="shared" si="25"/>
        <v>4.1392927190531105E-6</v>
      </c>
      <c r="L85" s="23">
        <f t="shared" si="42"/>
        <v>1.6022216619193733E-7</v>
      </c>
      <c r="M85" s="16">
        <v>2</v>
      </c>
      <c r="N85" s="16">
        <f t="shared" si="27"/>
        <v>8.278585438106221E-6</v>
      </c>
      <c r="O85" s="23">
        <f t="shared" si="43"/>
        <v>3.2044433238387466E-7</v>
      </c>
      <c r="P85" s="16">
        <v>0</v>
      </c>
      <c r="Q85" s="16">
        <f t="shared" si="29"/>
        <v>0</v>
      </c>
      <c r="R85" s="23">
        <f t="shared" si="44"/>
        <v>0</v>
      </c>
      <c r="S85" s="17">
        <v>0</v>
      </c>
      <c r="T85" s="16">
        <f t="shared" si="31"/>
        <v>0</v>
      </c>
      <c r="U85" s="23">
        <f t="shared" si="45"/>
        <v>0</v>
      </c>
      <c r="AB85" s="14">
        <f t="shared" si="21"/>
        <v>5.0900965273208299E-5</v>
      </c>
      <c r="AC85" s="10">
        <f t="shared" si="33"/>
        <v>1.7004313433470175E-6</v>
      </c>
      <c r="AD85" s="14">
        <f t="shared" si="34"/>
        <v>6.8125426562134025E-6</v>
      </c>
      <c r="AE85" s="10">
        <f t="shared" si="35"/>
        <v>2.3530723352220667E-7</v>
      </c>
      <c r="AF85" s="14">
        <f t="shared" si="36"/>
        <v>5.1777007299490521E-6</v>
      </c>
      <c r="AG85" s="10">
        <f t="shared" si="37"/>
        <v>1.7682543160805615E-7</v>
      </c>
      <c r="AH85" s="14">
        <f t="shared" si="38"/>
        <v>3.0217904399043353E-6</v>
      </c>
      <c r="AI85" s="10">
        <f t="shared" si="22"/>
        <v>1.0664469109439956E-7</v>
      </c>
      <c r="AJ85" s="14">
        <f t="shared" si="39"/>
        <v>5.0260236640983262E-7</v>
      </c>
      <c r="AK85" s="10">
        <f t="shared" si="40"/>
        <v>1.7892054154528452E-8</v>
      </c>
    </row>
    <row r="86" spans="1:37" x14ac:dyDescent="0.25">
      <c r="A86" s="22">
        <f t="shared" si="20"/>
        <v>13</v>
      </c>
      <c r="B86" s="17" t="s">
        <v>12</v>
      </c>
      <c r="C86" s="17" t="s">
        <v>17</v>
      </c>
      <c r="D86" s="16">
        <v>1000</v>
      </c>
      <c r="E86" s="30">
        <v>3.7903000000000051</v>
      </c>
      <c r="F86" s="24">
        <v>100.9529722222222</v>
      </c>
      <c r="G86" s="16">
        <v>4</v>
      </c>
      <c r="H86" s="16">
        <f t="shared" si="23"/>
        <v>1.758875726635532E-5</v>
      </c>
      <c r="I86" s="23">
        <f t="shared" si="41"/>
        <v>6.6037349073702373E-7</v>
      </c>
      <c r="J86" s="16">
        <v>0</v>
      </c>
      <c r="K86" s="16">
        <f t="shared" si="25"/>
        <v>0</v>
      </c>
      <c r="L86" s="23">
        <f t="shared" si="42"/>
        <v>0</v>
      </c>
      <c r="M86" s="16">
        <v>0</v>
      </c>
      <c r="N86" s="16">
        <f t="shared" si="27"/>
        <v>0</v>
      </c>
      <c r="O86" s="23">
        <f t="shared" si="43"/>
        <v>0</v>
      </c>
      <c r="P86" s="16">
        <v>2</v>
      </c>
      <c r="Q86" s="16">
        <f t="shared" si="29"/>
        <v>8.79437863317766E-6</v>
      </c>
      <c r="R86" s="23">
        <f t="shared" si="44"/>
        <v>3.3018674536851187E-7</v>
      </c>
      <c r="S86" s="17">
        <v>0</v>
      </c>
      <c r="T86" s="16">
        <f t="shared" si="31"/>
        <v>0</v>
      </c>
      <c r="U86" s="23">
        <f t="shared" si="45"/>
        <v>0</v>
      </c>
      <c r="AB86" s="14">
        <f t="shared" si="21"/>
        <v>5.0900965273208299E-5</v>
      </c>
      <c r="AC86" s="10">
        <f t="shared" si="33"/>
        <v>1.7004313433470175E-6</v>
      </c>
      <c r="AD86" s="14">
        <f t="shared" si="34"/>
        <v>6.8125426562134025E-6</v>
      </c>
      <c r="AE86" s="10">
        <f t="shared" si="35"/>
        <v>2.3530723352220667E-7</v>
      </c>
      <c r="AF86" s="14">
        <f t="shared" si="36"/>
        <v>5.1777007299490521E-6</v>
      </c>
      <c r="AG86" s="10">
        <f t="shared" si="37"/>
        <v>1.7682543160805615E-7</v>
      </c>
      <c r="AH86" s="14">
        <f t="shared" si="38"/>
        <v>3.0217904399043353E-6</v>
      </c>
      <c r="AI86" s="10">
        <f t="shared" si="22"/>
        <v>1.0664469109439956E-7</v>
      </c>
      <c r="AJ86" s="14">
        <f t="shared" si="39"/>
        <v>5.0260236640983262E-7</v>
      </c>
      <c r="AK86" s="10">
        <f t="shared" si="40"/>
        <v>1.7892054154528452E-8</v>
      </c>
    </row>
    <row r="87" spans="1:37" x14ac:dyDescent="0.25">
      <c r="A87" s="22">
        <f t="shared" si="20"/>
        <v>14</v>
      </c>
      <c r="B87" s="17" t="s">
        <v>12</v>
      </c>
      <c r="C87" s="17" t="s">
        <v>18</v>
      </c>
      <c r="D87" s="16">
        <v>1000</v>
      </c>
      <c r="E87" s="30">
        <v>3.563747222222224</v>
      </c>
      <c r="F87" s="24">
        <v>94.844977777777757</v>
      </c>
      <c r="G87" s="16">
        <v>6</v>
      </c>
      <c r="H87" s="16">
        <f>G87/($E87*$D87*$F$2)</f>
        <v>2.8060351580616209E-5</v>
      </c>
      <c r="I87" s="23">
        <f t="shared" si="41"/>
        <v>1.0543520842432002E-6</v>
      </c>
      <c r="J87" s="16">
        <v>0</v>
      </c>
      <c r="K87" s="16">
        <f>J87/($E87*$D87*$F$2)</f>
        <v>0</v>
      </c>
      <c r="L87" s="23">
        <f t="shared" si="42"/>
        <v>0</v>
      </c>
      <c r="M87" s="16">
        <v>1</v>
      </c>
      <c r="N87" s="16">
        <f>M87/($E87*$D87*$F$2)</f>
        <v>4.6767252634360351E-6</v>
      </c>
      <c r="O87" s="23">
        <f t="shared" si="43"/>
        <v>1.7572534737386672E-7</v>
      </c>
      <c r="P87" s="16">
        <v>0</v>
      </c>
      <c r="Q87" s="16">
        <f>P87/($E87*$D87*$F$2)</f>
        <v>0</v>
      </c>
      <c r="R87" s="23">
        <f t="shared" si="44"/>
        <v>0</v>
      </c>
      <c r="S87" s="17">
        <v>0</v>
      </c>
      <c r="T87" s="16">
        <f>S87/($E87*$D87*$F$2)</f>
        <v>0</v>
      </c>
      <c r="U87" s="23">
        <f t="shared" si="45"/>
        <v>0</v>
      </c>
      <c r="AB87" s="14">
        <f t="shared" si="21"/>
        <v>5.0900965273208299E-5</v>
      </c>
      <c r="AC87" s="10">
        <f t="shared" si="33"/>
        <v>1.7004313433470175E-6</v>
      </c>
      <c r="AD87" s="14">
        <f t="shared" si="34"/>
        <v>6.8125426562134025E-6</v>
      </c>
      <c r="AE87" s="10">
        <f t="shared" si="35"/>
        <v>2.3530723352220667E-7</v>
      </c>
      <c r="AF87" s="14">
        <f t="shared" si="36"/>
        <v>5.1777007299490521E-6</v>
      </c>
      <c r="AG87" s="10">
        <f t="shared" si="37"/>
        <v>1.7682543160805615E-7</v>
      </c>
      <c r="AH87" s="14">
        <f t="shared" si="38"/>
        <v>3.0217904399043353E-6</v>
      </c>
      <c r="AI87" s="10">
        <f t="shared" si="22"/>
        <v>1.0664469109439956E-7</v>
      </c>
      <c r="AJ87" s="14">
        <f t="shared" si="39"/>
        <v>5.0260236640983262E-7</v>
      </c>
      <c r="AK87" s="10">
        <f t="shared" si="40"/>
        <v>1.7892054154528452E-8</v>
      </c>
    </row>
    <row r="88" spans="1:37" x14ac:dyDescent="0.25">
      <c r="A88" s="25">
        <f t="shared" si="20"/>
        <v>15</v>
      </c>
      <c r="B88" s="26" t="s">
        <v>12</v>
      </c>
      <c r="C88" s="26" t="s">
        <v>27</v>
      </c>
      <c r="D88" s="27">
        <v>1000</v>
      </c>
      <c r="E88" s="31">
        <v>2.8784333333333372</v>
      </c>
      <c r="F88" s="28">
        <v>94.282513888888857</v>
      </c>
      <c r="G88" s="27">
        <v>12</v>
      </c>
      <c r="H88" s="27">
        <f>G88/($E88*$D88*$F$2)</f>
        <v>6.9482241497110608E-5</v>
      </c>
      <c r="I88" s="32">
        <f>G88/($F88*$D88*$F$2)</f>
        <v>2.1212841252376688E-6</v>
      </c>
      <c r="J88" s="27">
        <v>1</v>
      </c>
      <c r="K88" s="27">
        <f>J88/($E88*$D88*$F$2)</f>
        <v>5.7901867914258832E-6</v>
      </c>
      <c r="L88" s="32">
        <f>J88/($F88*$D88*$F$2)</f>
        <v>1.7677367710313908E-7</v>
      </c>
      <c r="M88" s="27">
        <v>2</v>
      </c>
      <c r="N88" s="27">
        <f>M88/($E88*$D88*$F$2)</f>
        <v>1.1580373582851766E-5</v>
      </c>
      <c r="O88" s="32">
        <f>M88/($F88*$D88*$F$2)</f>
        <v>3.5354735420627817E-7</v>
      </c>
      <c r="P88" s="27">
        <v>0</v>
      </c>
      <c r="Q88" s="27">
        <f>P88/($E88*$D88*$F$2)</f>
        <v>0</v>
      </c>
      <c r="R88" s="32">
        <f>P88/($F88*$D88*$F$2)</f>
        <v>0</v>
      </c>
      <c r="S88" s="26">
        <v>0</v>
      </c>
      <c r="T88" s="27">
        <f>S88/($E88*$D88*$F$2)</f>
        <v>0</v>
      </c>
      <c r="U88" s="32">
        <f>S88/($F88*$D88*$F$2)</f>
        <v>0</v>
      </c>
      <c r="AB88" s="9">
        <f t="shared" si="21"/>
        <v>5.0900965273208299E-5</v>
      </c>
      <c r="AC88" s="11">
        <f t="shared" si="33"/>
        <v>1.7004313433470175E-6</v>
      </c>
      <c r="AD88" s="9">
        <f t="shared" si="34"/>
        <v>6.8125426562134025E-6</v>
      </c>
      <c r="AE88" s="11">
        <f t="shared" si="35"/>
        <v>2.3530723352220667E-7</v>
      </c>
      <c r="AF88" s="9">
        <f t="shared" si="36"/>
        <v>5.1777007299490521E-6</v>
      </c>
      <c r="AG88" s="11">
        <f t="shared" si="37"/>
        <v>1.7682543160805615E-7</v>
      </c>
      <c r="AH88" s="9">
        <f t="shared" si="38"/>
        <v>3.0217904399043353E-6</v>
      </c>
      <c r="AI88" s="11">
        <f t="shared" si="22"/>
        <v>1.0664469109439956E-7</v>
      </c>
      <c r="AJ88" s="9">
        <f t="shared" si="39"/>
        <v>5.0260236640983262E-7</v>
      </c>
      <c r="AK88" s="11">
        <f t="shared" si="40"/>
        <v>1.7892054154528452E-8</v>
      </c>
    </row>
    <row r="89" spans="1:37" x14ac:dyDescent="0.25">
      <c r="A89" t="s">
        <v>35</v>
      </c>
      <c r="D89">
        <v>1000</v>
      </c>
      <c r="E89">
        <f t="shared" ref="E89" si="46">SUM(E74:E88)</f>
        <v>60.407799999999995</v>
      </c>
      <c r="F89">
        <f t="shared" ref="F89" si="47">SUM(F74:F88)</f>
        <v>1678.1637388888887</v>
      </c>
      <c r="G89">
        <f>SUM(G74:G88)</f>
        <v>182</v>
      </c>
      <c r="H89" s="16">
        <f>G89/($E89*$D89*$F$2)</f>
        <v>5.0214265928130703E-5</v>
      </c>
      <c r="I89" s="16">
        <f>G89/($F89*$D89*$F$2)</f>
        <v>1.8075312098816424E-6</v>
      </c>
      <c r="J89">
        <f t="shared" ref="J89" si="48">SUM(J74:J88)</f>
        <v>25</v>
      </c>
      <c r="K89" s="16">
        <f>J89/($E89*$D89*$F$2)</f>
        <v>6.8975640011168541E-6</v>
      </c>
      <c r="L89" s="16">
        <f>J89/($F89*$D89*$F$2)</f>
        <v>2.4828725410462122E-7</v>
      </c>
      <c r="M89">
        <f t="shared" ref="M89" si="49">SUM(M74:M88)</f>
        <v>18</v>
      </c>
      <c r="N89" s="16">
        <f>M89/($E89*$D89*$F$2)</f>
        <v>4.9662460808041352E-6</v>
      </c>
      <c r="O89" s="16">
        <f>M89/($F89*$D89*$F$2)</f>
        <v>1.7876682295532727E-7</v>
      </c>
      <c r="P89">
        <f t="shared" ref="P89" si="50">SUM(P74:P88)</f>
        <v>11</v>
      </c>
      <c r="Q89" s="16">
        <f>P89/($E89*$D89*$F$2)</f>
        <v>3.0349281604914159E-6</v>
      </c>
      <c r="R89" s="16">
        <f>P89/($F89*$D89*$F$2)</f>
        <v>1.0924639180603334E-7</v>
      </c>
      <c r="S89">
        <f>SUM(S74:S88)</f>
        <v>2</v>
      </c>
      <c r="T89" s="16">
        <f>S89/($E89*$D89*$F$2)</f>
        <v>5.5180512008934831E-7</v>
      </c>
      <c r="U89" s="16">
        <f>S89/($F89*$D89*$F$2)</f>
        <v>1.9862980328369697E-8</v>
      </c>
    </row>
    <row r="92" spans="1:37" s="35" customFormat="1" ht="15.75" thickBot="1" x14ac:dyDescent="0.3"/>
    <row r="93" spans="1:37" ht="15.75" thickTop="1" x14ac:dyDescent="0.25"/>
    <row r="94" spans="1:37" x14ac:dyDescent="0.25">
      <c r="A94" t="s">
        <v>29</v>
      </c>
    </row>
    <row r="97" spans="1:37" x14ac:dyDescent="0.25">
      <c r="A97" s="51" t="s">
        <v>0</v>
      </c>
      <c r="B97" s="51" t="s">
        <v>1</v>
      </c>
      <c r="C97" s="51" t="s">
        <v>2</v>
      </c>
      <c r="D97" s="51" t="s">
        <v>6</v>
      </c>
      <c r="E97" s="54" t="s">
        <v>11</v>
      </c>
      <c r="F97" s="55"/>
      <c r="G97" s="45" t="s">
        <v>50</v>
      </c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7"/>
      <c r="AB97" s="48" t="s">
        <v>5</v>
      </c>
      <c r="AC97" s="50"/>
      <c r="AD97" s="50"/>
      <c r="AE97" s="50"/>
      <c r="AF97" s="50"/>
      <c r="AG97" s="50"/>
      <c r="AH97" s="50"/>
      <c r="AI97" s="50"/>
      <c r="AJ97" s="50"/>
      <c r="AK97" s="49"/>
    </row>
    <row r="98" spans="1:37" x14ac:dyDescent="0.25">
      <c r="A98" s="52"/>
      <c r="B98" s="52"/>
      <c r="C98" s="52"/>
      <c r="D98" s="52"/>
      <c r="E98" s="56"/>
      <c r="F98" s="57"/>
      <c r="G98" s="45" t="s">
        <v>3</v>
      </c>
      <c r="H98" s="46"/>
      <c r="I98" s="47"/>
      <c r="J98" s="45" t="s">
        <v>4</v>
      </c>
      <c r="K98" s="46"/>
      <c r="L98" s="47"/>
      <c r="M98" s="45" t="s">
        <v>10</v>
      </c>
      <c r="N98" s="46"/>
      <c r="O98" s="47"/>
      <c r="P98" s="45" t="s">
        <v>28</v>
      </c>
      <c r="Q98" s="46"/>
      <c r="R98" s="47"/>
      <c r="S98" s="45" t="s">
        <v>30</v>
      </c>
      <c r="T98" s="46"/>
      <c r="U98" s="47"/>
      <c r="AB98" s="48" t="str">
        <f>G98</f>
        <v>Without Layers</v>
      </c>
      <c r="AC98" s="49"/>
      <c r="AD98" s="48" t="str">
        <f>J98</f>
        <v>With Layers</v>
      </c>
      <c r="AE98" s="49"/>
      <c r="AF98" s="48" t="str">
        <f>M98</f>
        <v>With buffer=5m</v>
      </c>
      <c r="AG98" s="49"/>
      <c r="AH98" s="48" t="str">
        <f>P98</f>
        <v>With buffer=10m</v>
      </c>
      <c r="AI98" s="49"/>
      <c r="AJ98" s="48" t="str">
        <f>S98</f>
        <v>With buffer=20m</v>
      </c>
      <c r="AK98" s="49"/>
    </row>
    <row r="99" spans="1:37" x14ac:dyDescent="0.25">
      <c r="A99" s="53"/>
      <c r="B99" s="53"/>
      <c r="C99" s="53"/>
      <c r="D99" s="53"/>
      <c r="E99" s="1" t="s">
        <v>49</v>
      </c>
      <c r="F99" s="1" t="s">
        <v>8</v>
      </c>
      <c r="G99" s="29" t="s">
        <v>48</v>
      </c>
      <c r="H99" s="29" t="s">
        <v>49</v>
      </c>
      <c r="I99" s="29" t="s">
        <v>8</v>
      </c>
      <c r="J99" s="29" t="s">
        <v>48</v>
      </c>
      <c r="K99" s="29" t="s">
        <v>49</v>
      </c>
      <c r="L99" s="29" t="s">
        <v>8</v>
      </c>
      <c r="M99" s="29" t="s">
        <v>48</v>
      </c>
      <c r="N99" s="29" t="s">
        <v>49</v>
      </c>
      <c r="O99" s="29" t="s">
        <v>8</v>
      </c>
      <c r="P99" s="29" t="s">
        <v>48</v>
      </c>
      <c r="Q99" s="29" t="s">
        <v>49</v>
      </c>
      <c r="R99" s="29" t="s">
        <v>8</v>
      </c>
      <c r="S99" s="29" t="s">
        <v>48</v>
      </c>
      <c r="T99" s="29" t="s">
        <v>49</v>
      </c>
      <c r="U99" s="29" t="s">
        <v>8</v>
      </c>
      <c r="AB99" s="7" t="str">
        <f>H99</f>
        <v>HPV</v>
      </c>
      <c r="AC99" s="7" t="str">
        <f>I99</f>
        <v>all</v>
      </c>
      <c r="AD99" s="7" t="str">
        <f>K99</f>
        <v>HPV</v>
      </c>
      <c r="AE99" s="7" t="str">
        <f>L99</f>
        <v>all</v>
      </c>
      <c r="AF99" s="7" t="str">
        <f>N99</f>
        <v>HPV</v>
      </c>
      <c r="AG99" s="7" t="str">
        <f>O99</f>
        <v>all</v>
      </c>
      <c r="AH99" s="7" t="str">
        <f>Q99</f>
        <v>HPV</v>
      </c>
      <c r="AI99" s="7" t="str">
        <f>R99</f>
        <v>all</v>
      </c>
      <c r="AJ99" s="7" t="str">
        <f>T99</f>
        <v>HPV</v>
      </c>
      <c r="AK99" s="7" t="str">
        <f>U99</f>
        <v>all</v>
      </c>
    </row>
    <row r="100" spans="1:37" x14ac:dyDescent="0.25">
      <c r="A100" s="22">
        <v>1</v>
      </c>
      <c r="B100" s="16" t="s">
        <v>12</v>
      </c>
      <c r="C100" s="16" t="s">
        <v>19</v>
      </c>
      <c r="D100" s="16">
        <v>1000</v>
      </c>
      <c r="E100" s="22">
        <v>3.6726388888888879</v>
      </c>
      <c r="F100" s="23">
        <v>79.774569444444438</v>
      </c>
      <c r="G100" s="15">
        <v>7</v>
      </c>
      <c r="H100" s="15">
        <f>G100/($E100*$D100*$F$2)</f>
        <v>3.1766441024089563E-5</v>
      </c>
      <c r="I100" s="21">
        <f>G100/($F100*$D100*$F$2)</f>
        <v>1.4624543570606688E-6</v>
      </c>
      <c r="J100" s="15">
        <v>2</v>
      </c>
      <c r="K100" s="15">
        <f>J100/($E100*$D100*$F$2)</f>
        <v>9.0761260068827328E-6</v>
      </c>
      <c r="L100" s="21">
        <f>J100/($F100*$D100*$F$2)</f>
        <v>4.1784410201733399E-7</v>
      </c>
      <c r="M100" s="15">
        <v>2</v>
      </c>
      <c r="N100" s="15">
        <f>M100/($E100*$D100*$F$2)</f>
        <v>9.0761260068827328E-6</v>
      </c>
      <c r="O100" s="21">
        <f>M100/($F100*$D100*$F$2)</f>
        <v>4.1784410201733399E-7</v>
      </c>
      <c r="P100" s="15">
        <v>1</v>
      </c>
      <c r="Q100" s="15">
        <f>P100/($E100*$D100*$F$2)</f>
        <v>4.5380630034413664E-6</v>
      </c>
      <c r="R100" s="21">
        <f>P100/($F100*$D100*$F$2)</f>
        <v>2.08922051008667E-7</v>
      </c>
      <c r="S100" s="36">
        <v>0</v>
      </c>
      <c r="T100" s="15">
        <f>S100/($E100*$D100*$F$2)</f>
        <v>0</v>
      </c>
      <c r="U100" s="21">
        <f>S100/($F100*$D100*$F$2)</f>
        <v>0</v>
      </c>
      <c r="AB100" s="18">
        <f>AVERAGE($H$100:$H$114)</f>
        <v>2.9592381650002854E-5</v>
      </c>
      <c r="AC100" s="19">
        <f>AVERAGE($I$100:$I$114)</f>
        <v>9.7176076215163237E-7</v>
      </c>
      <c r="AD100" s="19">
        <f>AVERAGE($K$100:$K$114)</f>
        <v>4.4178412394726059E-6</v>
      </c>
      <c r="AE100" s="13">
        <f>AVERAGE($L$100:$L$114)</f>
        <v>1.5236678014239196E-7</v>
      </c>
      <c r="AF100" s="18">
        <f>AVERAGE($N$100:$N$114)</f>
        <v>3.8134650242491384E-6</v>
      </c>
      <c r="AG100" s="13">
        <f>AVERAGE($O$100:$O$114)</f>
        <v>1.3240713971148552E-7</v>
      </c>
      <c r="AH100" s="18">
        <f>AVERAGE($Q$100:$Q$114)</f>
        <v>1.8577390657202168E-6</v>
      </c>
      <c r="AI100" s="13">
        <f>AVERAGE($R$100:$R$114)</f>
        <v>6.8084379462985219E-8</v>
      </c>
      <c r="AJ100" s="18">
        <f>AVERAGE($T$100:$T$114)</f>
        <v>2.3855801223921886E-7</v>
      </c>
      <c r="AK100" s="13">
        <f>AVERAGE($U$100:$U$114)</f>
        <v>6.6709456335608862E-9</v>
      </c>
    </row>
    <row r="101" spans="1:37" x14ac:dyDescent="0.25">
      <c r="A101" s="22">
        <f t="shared" ref="A101:A114" si="51">A100+1</f>
        <v>2</v>
      </c>
      <c r="B101" s="16" t="s">
        <v>12</v>
      </c>
      <c r="C101" s="16" t="s">
        <v>20</v>
      </c>
      <c r="D101" s="16">
        <v>1000</v>
      </c>
      <c r="E101" s="22">
        <v>4.6576138888888874</v>
      </c>
      <c r="F101" s="23">
        <v>166.55976111111113</v>
      </c>
      <c r="G101" s="16">
        <v>18</v>
      </c>
      <c r="H101" s="16">
        <f>G101/($E101*$D101*$F$2)</f>
        <v>6.4410663304589099E-5</v>
      </c>
      <c r="I101" s="23">
        <f>G101/($F101*$D101*$F$2)</f>
        <v>1.8011553210614394E-6</v>
      </c>
      <c r="J101" s="16">
        <v>2</v>
      </c>
      <c r="K101" s="16">
        <f>J101/($E101*$D101*$F$2)</f>
        <v>7.1567403671765666E-6</v>
      </c>
      <c r="L101" s="23">
        <f>J101/($F101*$D101*$F$2)</f>
        <v>2.0012836900682657E-7</v>
      </c>
      <c r="M101" s="16">
        <v>1</v>
      </c>
      <c r="N101" s="16">
        <f>M101/($E101*$D101*$F$2)</f>
        <v>3.5783701835882833E-6</v>
      </c>
      <c r="O101" s="23">
        <f>M101/($F101*$D101*$F$2)</f>
        <v>1.0006418450341329E-7</v>
      </c>
      <c r="P101" s="16">
        <v>2</v>
      </c>
      <c r="Q101" s="16">
        <f>P101/($E101*$D101*$F$2)</f>
        <v>7.1567403671765666E-6</v>
      </c>
      <c r="R101" s="23">
        <f>P101/($F101*$D101*$F$2)</f>
        <v>2.0012836900682657E-7</v>
      </c>
      <c r="S101" s="17">
        <v>1</v>
      </c>
      <c r="T101" s="16">
        <f>S101/($E101*$D101*$F$2)</f>
        <v>3.5783701835882833E-6</v>
      </c>
      <c r="U101" s="23">
        <f>S101/($F101*$D101*$F$2)</f>
        <v>1.0006418450341329E-7</v>
      </c>
      <c r="AB101" s="14">
        <f>$AB$100</f>
        <v>2.9592381650002854E-5</v>
      </c>
      <c r="AC101" s="8">
        <f>$AC$100</f>
        <v>9.7176076215163237E-7</v>
      </c>
      <c r="AD101" s="8">
        <f>$AD$100</f>
        <v>4.4178412394726059E-6</v>
      </c>
      <c r="AE101" s="10">
        <f>$AE$100</f>
        <v>1.5236678014239196E-7</v>
      </c>
      <c r="AF101" s="14">
        <f>$AF$100</f>
        <v>3.8134650242491384E-6</v>
      </c>
      <c r="AG101" s="10">
        <f>$AG$100</f>
        <v>1.3240713971148552E-7</v>
      </c>
      <c r="AH101" s="14">
        <f>$AH$100</f>
        <v>1.8577390657202168E-6</v>
      </c>
      <c r="AI101" s="10">
        <f>$AI$100</f>
        <v>6.8084379462985219E-8</v>
      </c>
      <c r="AJ101" s="14">
        <f>$AJ$100</f>
        <v>2.3855801223921886E-7</v>
      </c>
      <c r="AK101" s="10">
        <f>$AK$100</f>
        <v>6.6709456335608862E-9</v>
      </c>
    </row>
    <row r="102" spans="1:37" x14ac:dyDescent="0.25">
      <c r="A102" s="22">
        <f t="shared" si="51"/>
        <v>3</v>
      </c>
      <c r="B102" s="16" t="s">
        <v>12</v>
      </c>
      <c r="C102" s="16" t="s">
        <v>21</v>
      </c>
      <c r="D102" s="16">
        <v>1000</v>
      </c>
      <c r="E102" s="22">
        <v>4.8418388888888959</v>
      </c>
      <c r="F102" s="23">
        <v>115.00931944444446</v>
      </c>
      <c r="G102" s="16">
        <v>3</v>
      </c>
      <c r="H102" s="16">
        <f t="shared" ref="H102:H112" si="52">G102/($E102*$D102*$F$2)</f>
        <v>1.0326655047267382E-5</v>
      </c>
      <c r="I102" s="23">
        <f t="shared" ref="I102:I103" si="53">G102/($F102*$D102*$F$2)</f>
        <v>4.3474737735625529E-7</v>
      </c>
      <c r="J102" s="16">
        <v>0</v>
      </c>
      <c r="K102" s="16">
        <f t="shared" ref="K102:K112" si="54">J102/($E102*$D102*$F$2)</f>
        <v>0</v>
      </c>
      <c r="L102" s="23">
        <f t="shared" ref="L102:L103" si="55">J102/($F102*$D102*$F$2)</f>
        <v>0</v>
      </c>
      <c r="M102" s="16">
        <v>0</v>
      </c>
      <c r="N102" s="16">
        <f t="shared" ref="N102:N112" si="56">M102/($E102*$D102*$F$2)</f>
        <v>0</v>
      </c>
      <c r="O102" s="23">
        <f t="shared" ref="O102:O103" si="57">M102/($F102*$D102*$F$2)</f>
        <v>0</v>
      </c>
      <c r="P102" s="16">
        <v>0</v>
      </c>
      <c r="Q102" s="16">
        <f t="shared" ref="Q102:Q112" si="58">P102/($E102*$D102*$F$2)</f>
        <v>0</v>
      </c>
      <c r="R102" s="23">
        <f t="shared" ref="R102:R103" si="59">P102/($F102*$D102*$F$2)</f>
        <v>0</v>
      </c>
      <c r="S102" s="17">
        <v>0</v>
      </c>
      <c r="T102" s="16">
        <f t="shared" ref="T102:T112" si="60">S102/($E102*$D102*$F$2)</f>
        <v>0</v>
      </c>
      <c r="U102" s="23">
        <f t="shared" ref="U102:U103" si="61">S102/($F102*$D102*$F$2)</f>
        <v>0</v>
      </c>
      <c r="AB102" s="14">
        <f t="shared" ref="AB102:AK114" si="62">AB$100</f>
        <v>2.9592381650002854E-5</v>
      </c>
      <c r="AC102" s="8">
        <f t="shared" si="62"/>
        <v>9.7176076215163237E-7</v>
      </c>
      <c r="AD102" s="8">
        <f t="shared" si="62"/>
        <v>4.4178412394726059E-6</v>
      </c>
      <c r="AE102" s="10">
        <f t="shared" si="62"/>
        <v>1.5236678014239196E-7</v>
      </c>
      <c r="AF102" s="14">
        <f t="shared" si="62"/>
        <v>3.8134650242491384E-6</v>
      </c>
      <c r="AG102" s="10">
        <f t="shared" si="62"/>
        <v>1.3240713971148552E-7</v>
      </c>
      <c r="AH102" s="14">
        <f t="shared" si="62"/>
        <v>1.8577390657202168E-6</v>
      </c>
      <c r="AI102" s="10">
        <f t="shared" si="62"/>
        <v>6.8084379462985219E-8</v>
      </c>
      <c r="AJ102" s="14">
        <f t="shared" si="62"/>
        <v>2.3855801223921886E-7</v>
      </c>
      <c r="AK102" s="10">
        <f t="shared" si="62"/>
        <v>6.6709456335608862E-9</v>
      </c>
    </row>
    <row r="103" spans="1:37" x14ac:dyDescent="0.25">
      <c r="A103" s="22">
        <f t="shared" si="51"/>
        <v>4</v>
      </c>
      <c r="B103" s="16" t="s">
        <v>12</v>
      </c>
      <c r="C103" s="16" t="s">
        <v>13</v>
      </c>
      <c r="D103" s="16">
        <v>1000</v>
      </c>
      <c r="E103" s="22">
        <v>3.9206972222222145</v>
      </c>
      <c r="F103" s="23">
        <v>92.223586111111089</v>
      </c>
      <c r="G103" s="16">
        <v>7</v>
      </c>
      <c r="H103" s="16">
        <f t="shared" si="52"/>
        <v>2.9756612167195381E-5</v>
      </c>
      <c r="I103" s="23">
        <f t="shared" si="53"/>
        <v>1.2650415320664989E-6</v>
      </c>
      <c r="J103" s="16">
        <v>0</v>
      </c>
      <c r="K103" s="16">
        <f t="shared" si="54"/>
        <v>0</v>
      </c>
      <c r="L103" s="23">
        <f t="shared" si="55"/>
        <v>0</v>
      </c>
      <c r="M103" s="16">
        <v>0</v>
      </c>
      <c r="N103" s="16">
        <f t="shared" si="56"/>
        <v>0</v>
      </c>
      <c r="O103" s="23">
        <f t="shared" si="57"/>
        <v>0</v>
      </c>
      <c r="P103" s="16">
        <v>1</v>
      </c>
      <c r="Q103" s="16">
        <f t="shared" si="58"/>
        <v>4.2509445953136261E-6</v>
      </c>
      <c r="R103" s="23">
        <f t="shared" si="59"/>
        <v>1.807202188666427E-7</v>
      </c>
      <c r="S103" s="17">
        <v>0</v>
      </c>
      <c r="T103" s="16">
        <f t="shared" si="60"/>
        <v>0</v>
      </c>
      <c r="U103" s="23">
        <f t="shared" si="61"/>
        <v>0</v>
      </c>
      <c r="AB103" s="14">
        <f t="shared" si="62"/>
        <v>2.9592381650002854E-5</v>
      </c>
      <c r="AC103" s="8">
        <f t="shared" si="62"/>
        <v>9.7176076215163237E-7</v>
      </c>
      <c r="AD103" s="8">
        <f t="shared" si="62"/>
        <v>4.4178412394726059E-6</v>
      </c>
      <c r="AE103" s="10">
        <f t="shared" si="62"/>
        <v>1.5236678014239196E-7</v>
      </c>
      <c r="AF103" s="14">
        <f t="shared" si="62"/>
        <v>3.8134650242491384E-6</v>
      </c>
      <c r="AG103" s="10">
        <f t="shared" si="62"/>
        <v>1.3240713971148552E-7</v>
      </c>
      <c r="AH103" s="14">
        <f t="shared" si="62"/>
        <v>1.8577390657202168E-6</v>
      </c>
      <c r="AI103" s="10">
        <f t="shared" si="62"/>
        <v>6.8084379462985219E-8</v>
      </c>
      <c r="AJ103" s="14">
        <f t="shared" si="62"/>
        <v>2.3855801223921886E-7</v>
      </c>
      <c r="AK103" s="10">
        <f t="shared" si="62"/>
        <v>6.6709456335608862E-9</v>
      </c>
    </row>
    <row r="104" spans="1:37" x14ac:dyDescent="0.25">
      <c r="A104" s="22">
        <f t="shared" si="51"/>
        <v>5</v>
      </c>
      <c r="B104" s="16" t="s">
        <v>12</v>
      </c>
      <c r="C104" s="16" t="s">
        <v>14</v>
      </c>
      <c r="D104" s="16">
        <v>1000</v>
      </c>
      <c r="E104" s="22">
        <v>4.2080472222222189</v>
      </c>
      <c r="F104" s="23">
        <v>99.019727777777774</v>
      </c>
      <c r="G104" s="16">
        <v>5</v>
      </c>
      <c r="H104" s="16">
        <f>G104/($E104*$D104*$F$2)</f>
        <v>1.9803326562796034E-5</v>
      </c>
      <c r="I104" s="23">
        <f>G104/($F104*$D104*$F$2)</f>
        <v>8.4158313907256748E-7</v>
      </c>
      <c r="J104" s="16">
        <v>1</v>
      </c>
      <c r="K104" s="16">
        <f>J104/($E104*$D104*$F$2)</f>
        <v>3.9606653125592065E-6</v>
      </c>
      <c r="L104" s="23">
        <f>J104/($F104*$D104*$F$2)</f>
        <v>1.6831662781451351E-7</v>
      </c>
      <c r="M104" s="16">
        <v>0</v>
      </c>
      <c r="N104" s="16">
        <f>M104/($E104*$D104*$F$2)</f>
        <v>0</v>
      </c>
      <c r="O104" s="23">
        <f>M104/($F104*$D104*$F$2)</f>
        <v>0</v>
      </c>
      <c r="P104" s="16">
        <v>0</v>
      </c>
      <c r="Q104" s="16">
        <f>P104/($E104*$D104*$F$2)</f>
        <v>0</v>
      </c>
      <c r="R104" s="23">
        <f>P104/($F104*$D104*$F$2)</f>
        <v>0</v>
      </c>
      <c r="S104" s="17">
        <v>0</v>
      </c>
      <c r="T104" s="16">
        <f>S104/($E104*$D104*$F$2)</f>
        <v>0</v>
      </c>
      <c r="U104" s="23">
        <f>S104/($F104*$D104*$F$2)</f>
        <v>0</v>
      </c>
      <c r="AB104" s="14">
        <f t="shared" si="62"/>
        <v>2.9592381650002854E-5</v>
      </c>
      <c r="AC104" s="8">
        <f t="shared" si="62"/>
        <v>9.7176076215163237E-7</v>
      </c>
      <c r="AD104" s="8">
        <f t="shared" si="62"/>
        <v>4.4178412394726059E-6</v>
      </c>
      <c r="AE104" s="10">
        <f t="shared" si="62"/>
        <v>1.5236678014239196E-7</v>
      </c>
      <c r="AF104" s="14">
        <f t="shared" si="62"/>
        <v>3.8134650242491384E-6</v>
      </c>
      <c r="AG104" s="10">
        <f t="shared" si="62"/>
        <v>1.3240713971148552E-7</v>
      </c>
      <c r="AH104" s="14">
        <f t="shared" si="62"/>
        <v>1.8577390657202168E-6</v>
      </c>
      <c r="AI104" s="10">
        <f t="shared" si="62"/>
        <v>6.8084379462985219E-8</v>
      </c>
      <c r="AJ104" s="14">
        <f t="shared" si="62"/>
        <v>2.3855801223921886E-7</v>
      </c>
      <c r="AK104" s="10">
        <f t="shared" si="62"/>
        <v>6.6709456335608862E-9</v>
      </c>
    </row>
    <row r="105" spans="1:37" x14ac:dyDescent="0.25">
      <c r="A105" s="22">
        <f t="shared" si="51"/>
        <v>6</v>
      </c>
      <c r="B105" s="16" t="s">
        <v>12</v>
      </c>
      <c r="C105" s="16" t="s">
        <v>15</v>
      </c>
      <c r="D105" s="16">
        <v>1000</v>
      </c>
      <c r="E105" s="22">
        <v>3.8898972222222201</v>
      </c>
      <c r="F105" s="23">
        <v>96.78281666666669</v>
      </c>
      <c r="G105" s="16">
        <v>0</v>
      </c>
      <c r="H105" s="16">
        <f t="shared" si="52"/>
        <v>0</v>
      </c>
      <c r="I105" s="23">
        <f t="shared" ref="I105:I113" si="63">G105/($F105*$D105*$F$2)</f>
        <v>0</v>
      </c>
      <c r="J105" s="16">
        <v>2</v>
      </c>
      <c r="K105" s="16">
        <f t="shared" si="54"/>
        <v>8.569206698548882E-6</v>
      </c>
      <c r="L105" s="23">
        <f t="shared" ref="L105:L113" si="64">J105/($F105*$D105*$F$2)</f>
        <v>3.4441375526544045E-7</v>
      </c>
      <c r="M105" s="16">
        <v>0</v>
      </c>
      <c r="N105" s="16">
        <f t="shared" si="56"/>
        <v>0</v>
      </c>
      <c r="O105" s="23">
        <f t="shared" ref="O105:O113" si="65">M105/($F105*$D105*$F$2)</f>
        <v>0</v>
      </c>
      <c r="P105" s="16">
        <v>0</v>
      </c>
      <c r="Q105" s="16">
        <f t="shared" si="58"/>
        <v>0</v>
      </c>
      <c r="R105" s="23">
        <f t="shared" ref="R105:R113" si="66">P105/($F105*$D105*$F$2)</f>
        <v>0</v>
      </c>
      <c r="S105" s="17">
        <v>0</v>
      </c>
      <c r="T105" s="16">
        <f t="shared" si="60"/>
        <v>0</v>
      </c>
      <c r="U105" s="23">
        <f t="shared" ref="U105:U113" si="67">S105/($F105*$D105*$F$2)</f>
        <v>0</v>
      </c>
      <c r="AB105" s="2">
        <f t="shared" si="62"/>
        <v>2.9592381650002854E-5</v>
      </c>
      <c r="AC105" s="3">
        <f t="shared" si="62"/>
        <v>9.7176076215163237E-7</v>
      </c>
      <c r="AD105" s="3">
        <f t="shared" si="62"/>
        <v>4.4178412394726059E-6</v>
      </c>
      <c r="AE105" s="4">
        <f t="shared" si="62"/>
        <v>1.5236678014239196E-7</v>
      </c>
      <c r="AF105" s="14">
        <f t="shared" si="62"/>
        <v>3.8134650242491384E-6</v>
      </c>
      <c r="AG105" s="10">
        <f t="shared" si="62"/>
        <v>1.3240713971148552E-7</v>
      </c>
      <c r="AH105" s="14">
        <f t="shared" si="62"/>
        <v>1.8577390657202168E-6</v>
      </c>
      <c r="AI105" s="10">
        <f t="shared" si="62"/>
        <v>6.8084379462985219E-8</v>
      </c>
      <c r="AJ105" s="14">
        <f t="shared" si="62"/>
        <v>2.3855801223921886E-7</v>
      </c>
      <c r="AK105" s="10">
        <f t="shared" si="62"/>
        <v>6.6709456335608862E-9</v>
      </c>
    </row>
    <row r="106" spans="1:37" x14ac:dyDescent="0.25">
      <c r="A106" s="22">
        <f t="shared" si="51"/>
        <v>7</v>
      </c>
      <c r="B106" s="16" t="s">
        <v>12</v>
      </c>
      <c r="C106" s="16" t="s">
        <v>22</v>
      </c>
      <c r="D106" s="16">
        <v>1000</v>
      </c>
      <c r="E106" s="22">
        <v>4.7703972222222184</v>
      </c>
      <c r="F106" s="23">
        <v>110.17316944444444</v>
      </c>
      <c r="G106" s="16">
        <v>3</v>
      </c>
      <c r="H106" s="16">
        <f t="shared" si="52"/>
        <v>1.0481307461584562E-5</v>
      </c>
      <c r="I106" s="23">
        <f t="shared" si="63"/>
        <v>4.538310030666117E-7</v>
      </c>
      <c r="J106" s="16">
        <v>2</v>
      </c>
      <c r="K106" s="16">
        <f t="shared" si="54"/>
        <v>6.9875383077230415E-6</v>
      </c>
      <c r="L106" s="23">
        <f t="shared" si="64"/>
        <v>3.025540020444078E-7</v>
      </c>
      <c r="M106" s="16">
        <v>0</v>
      </c>
      <c r="N106" s="16">
        <f t="shared" si="56"/>
        <v>0</v>
      </c>
      <c r="O106" s="23">
        <f t="shared" si="65"/>
        <v>0</v>
      </c>
      <c r="P106" s="16">
        <v>1</v>
      </c>
      <c r="Q106" s="16">
        <f t="shared" si="58"/>
        <v>3.4937691538615207E-6</v>
      </c>
      <c r="R106" s="23">
        <f t="shared" si="66"/>
        <v>1.512770010222039E-7</v>
      </c>
      <c r="S106" s="17">
        <v>0</v>
      </c>
      <c r="T106" s="16">
        <f t="shared" si="60"/>
        <v>0</v>
      </c>
      <c r="U106" s="23">
        <f t="shared" si="67"/>
        <v>0</v>
      </c>
      <c r="AB106" s="14">
        <f t="shared" si="62"/>
        <v>2.9592381650002854E-5</v>
      </c>
      <c r="AC106" s="8">
        <f t="shared" si="62"/>
        <v>9.7176076215163237E-7</v>
      </c>
      <c r="AD106" s="8">
        <f t="shared" si="62"/>
        <v>4.4178412394726059E-6</v>
      </c>
      <c r="AE106" s="10">
        <f t="shared" si="62"/>
        <v>1.5236678014239196E-7</v>
      </c>
      <c r="AF106" s="14">
        <f t="shared" si="62"/>
        <v>3.8134650242491384E-6</v>
      </c>
      <c r="AG106" s="10">
        <f t="shared" si="62"/>
        <v>1.3240713971148552E-7</v>
      </c>
      <c r="AH106" s="14">
        <f t="shared" si="62"/>
        <v>1.8577390657202168E-6</v>
      </c>
      <c r="AI106" s="10">
        <f t="shared" si="62"/>
        <v>6.8084379462985219E-8</v>
      </c>
      <c r="AJ106" s="14">
        <f t="shared" si="62"/>
        <v>2.3855801223921886E-7</v>
      </c>
      <c r="AK106" s="10">
        <f t="shared" si="62"/>
        <v>6.6709456335608862E-9</v>
      </c>
    </row>
    <row r="107" spans="1:37" x14ac:dyDescent="0.25">
      <c r="A107" s="22">
        <f t="shared" si="51"/>
        <v>8</v>
      </c>
      <c r="B107" s="16" t="s">
        <v>12</v>
      </c>
      <c r="C107" s="16" t="s">
        <v>23</v>
      </c>
      <c r="D107" s="16">
        <v>1000</v>
      </c>
      <c r="E107" s="22">
        <v>4.1362861111111151</v>
      </c>
      <c r="F107" s="23">
        <v>144.77058055555551</v>
      </c>
      <c r="G107" s="16">
        <v>9</v>
      </c>
      <c r="H107" s="16">
        <f t="shared" si="52"/>
        <v>3.6264415944792088E-5</v>
      </c>
      <c r="I107" s="23">
        <f t="shared" si="63"/>
        <v>1.0361221142056394E-6</v>
      </c>
      <c r="J107" s="16">
        <v>4</v>
      </c>
      <c r="K107" s="16">
        <f t="shared" si="54"/>
        <v>1.6117518197685373E-5</v>
      </c>
      <c r="L107" s="23">
        <f t="shared" si="64"/>
        <v>4.6049871742472861E-7</v>
      </c>
      <c r="M107" s="16">
        <v>2</v>
      </c>
      <c r="N107" s="16">
        <f t="shared" si="56"/>
        <v>8.0587590988426863E-6</v>
      </c>
      <c r="O107" s="23">
        <f t="shared" si="65"/>
        <v>2.302493587123643E-7</v>
      </c>
      <c r="P107" s="16">
        <v>1</v>
      </c>
      <c r="Q107" s="16">
        <f t="shared" si="58"/>
        <v>4.0293795494213431E-6</v>
      </c>
      <c r="R107" s="23">
        <f t="shared" si="66"/>
        <v>1.1512467935618215E-7</v>
      </c>
      <c r="S107" s="17">
        <v>0</v>
      </c>
      <c r="T107" s="16">
        <f t="shared" si="60"/>
        <v>0</v>
      </c>
      <c r="U107" s="23">
        <f t="shared" si="67"/>
        <v>0</v>
      </c>
      <c r="AB107" s="2">
        <f t="shared" si="62"/>
        <v>2.9592381650002854E-5</v>
      </c>
      <c r="AC107" s="3">
        <f t="shared" si="62"/>
        <v>9.7176076215163237E-7</v>
      </c>
      <c r="AD107" s="3">
        <f t="shared" si="62"/>
        <v>4.4178412394726059E-6</v>
      </c>
      <c r="AE107" s="4">
        <f t="shared" si="62"/>
        <v>1.5236678014239196E-7</v>
      </c>
      <c r="AF107" s="14">
        <f t="shared" si="62"/>
        <v>3.8134650242491384E-6</v>
      </c>
      <c r="AG107" s="10">
        <f t="shared" si="62"/>
        <v>1.3240713971148552E-7</v>
      </c>
      <c r="AH107" s="14">
        <f t="shared" si="62"/>
        <v>1.8577390657202168E-6</v>
      </c>
      <c r="AI107" s="10">
        <f t="shared" si="62"/>
        <v>6.8084379462985219E-8</v>
      </c>
      <c r="AJ107" s="14">
        <f t="shared" si="62"/>
        <v>2.3855801223921886E-7</v>
      </c>
      <c r="AK107" s="10">
        <f t="shared" si="62"/>
        <v>6.6709456335608862E-9</v>
      </c>
    </row>
    <row r="108" spans="1:37" x14ac:dyDescent="0.25">
      <c r="A108" s="22">
        <f t="shared" si="51"/>
        <v>9</v>
      </c>
      <c r="B108" s="17" t="s">
        <v>12</v>
      </c>
      <c r="C108" s="17" t="s">
        <v>24</v>
      </c>
      <c r="D108" s="16">
        <v>1000</v>
      </c>
      <c r="E108" s="22">
        <v>3.7250944444444332</v>
      </c>
      <c r="F108" s="23">
        <v>124.7335083333333</v>
      </c>
      <c r="G108" s="16">
        <v>10</v>
      </c>
      <c r="H108" s="16">
        <f t="shared" si="52"/>
        <v>4.4741594918548063E-5</v>
      </c>
      <c r="I108" s="23">
        <f t="shared" si="63"/>
        <v>1.3361819842449449E-6</v>
      </c>
      <c r="J108" s="16">
        <v>0</v>
      </c>
      <c r="K108" s="16">
        <f t="shared" si="54"/>
        <v>0</v>
      </c>
      <c r="L108" s="23">
        <f t="shared" si="64"/>
        <v>0</v>
      </c>
      <c r="M108" s="16">
        <v>0</v>
      </c>
      <c r="N108" s="16">
        <f t="shared" si="56"/>
        <v>0</v>
      </c>
      <c r="O108" s="23">
        <f t="shared" si="65"/>
        <v>0</v>
      </c>
      <c r="P108" s="16">
        <v>0</v>
      </c>
      <c r="Q108" s="16">
        <f t="shared" si="58"/>
        <v>0</v>
      </c>
      <c r="R108" s="23">
        <f t="shared" si="66"/>
        <v>0</v>
      </c>
      <c r="S108" s="17">
        <v>0</v>
      </c>
      <c r="T108" s="16">
        <f t="shared" si="60"/>
        <v>0</v>
      </c>
      <c r="U108" s="23">
        <f t="shared" si="67"/>
        <v>0</v>
      </c>
      <c r="AB108" s="2">
        <f t="shared" si="62"/>
        <v>2.9592381650002854E-5</v>
      </c>
      <c r="AC108" s="3">
        <f t="shared" si="62"/>
        <v>9.7176076215163237E-7</v>
      </c>
      <c r="AD108" s="3">
        <f t="shared" si="62"/>
        <v>4.4178412394726059E-6</v>
      </c>
      <c r="AE108" s="4">
        <f t="shared" si="62"/>
        <v>1.5236678014239196E-7</v>
      </c>
      <c r="AF108" s="14">
        <f t="shared" si="62"/>
        <v>3.8134650242491384E-6</v>
      </c>
      <c r="AG108" s="10">
        <f t="shared" si="62"/>
        <v>1.3240713971148552E-7</v>
      </c>
      <c r="AH108" s="14">
        <f t="shared" si="62"/>
        <v>1.8577390657202168E-6</v>
      </c>
      <c r="AI108" s="10">
        <f t="shared" si="62"/>
        <v>6.8084379462985219E-8</v>
      </c>
      <c r="AJ108" s="14">
        <f t="shared" si="62"/>
        <v>2.3855801223921886E-7</v>
      </c>
      <c r="AK108" s="10">
        <f t="shared" si="62"/>
        <v>6.6709456335608862E-9</v>
      </c>
    </row>
    <row r="109" spans="1:37" x14ac:dyDescent="0.25">
      <c r="A109" s="22">
        <f t="shared" si="51"/>
        <v>10</v>
      </c>
      <c r="B109" s="17" t="s">
        <v>12</v>
      </c>
      <c r="C109" s="17" t="s">
        <v>25</v>
      </c>
      <c r="D109" s="16">
        <v>1000</v>
      </c>
      <c r="E109" s="30">
        <v>3.8716305555555603</v>
      </c>
      <c r="F109" s="24">
        <v>155.05862777777779</v>
      </c>
      <c r="G109" s="16">
        <v>20</v>
      </c>
      <c r="H109" s="16">
        <f t="shared" si="52"/>
        <v>8.609636910087398E-5</v>
      </c>
      <c r="I109" s="23">
        <f t="shared" si="63"/>
        <v>2.1497245145948913E-6</v>
      </c>
      <c r="J109" s="16">
        <v>2</v>
      </c>
      <c r="K109" s="16">
        <f t="shared" si="54"/>
        <v>8.6096369100873977E-6</v>
      </c>
      <c r="L109" s="23">
        <f t="shared" si="64"/>
        <v>2.1497245145948914E-7</v>
      </c>
      <c r="M109" s="16">
        <v>2</v>
      </c>
      <c r="N109" s="16">
        <f t="shared" si="56"/>
        <v>8.6096369100873977E-6</v>
      </c>
      <c r="O109" s="23">
        <f t="shared" si="65"/>
        <v>2.1497245145948914E-7</v>
      </c>
      <c r="P109" s="16">
        <v>0</v>
      </c>
      <c r="Q109" s="16">
        <f t="shared" si="58"/>
        <v>0</v>
      </c>
      <c r="R109" s="23">
        <f t="shared" si="66"/>
        <v>0</v>
      </c>
      <c r="S109" s="17">
        <v>0</v>
      </c>
      <c r="T109" s="16">
        <f t="shared" si="60"/>
        <v>0</v>
      </c>
      <c r="U109" s="23">
        <f t="shared" si="67"/>
        <v>0</v>
      </c>
      <c r="AB109" s="2">
        <f t="shared" si="62"/>
        <v>2.9592381650002854E-5</v>
      </c>
      <c r="AC109" s="3">
        <f t="shared" si="62"/>
        <v>9.7176076215163237E-7</v>
      </c>
      <c r="AD109" s="3">
        <f t="shared" si="62"/>
        <v>4.4178412394726059E-6</v>
      </c>
      <c r="AE109" s="4">
        <f t="shared" si="62"/>
        <v>1.5236678014239196E-7</v>
      </c>
      <c r="AF109" s="14">
        <f t="shared" si="62"/>
        <v>3.8134650242491384E-6</v>
      </c>
      <c r="AG109" s="10">
        <f t="shared" si="62"/>
        <v>1.3240713971148552E-7</v>
      </c>
      <c r="AH109" s="14">
        <f t="shared" si="62"/>
        <v>1.8577390657202168E-6</v>
      </c>
      <c r="AI109" s="10">
        <f t="shared" si="62"/>
        <v>6.8084379462985219E-8</v>
      </c>
      <c r="AJ109" s="14">
        <f t="shared" si="62"/>
        <v>2.3855801223921886E-7</v>
      </c>
      <c r="AK109" s="10">
        <f t="shared" si="62"/>
        <v>6.6709456335608862E-9</v>
      </c>
    </row>
    <row r="110" spans="1:37" x14ac:dyDescent="0.25">
      <c r="A110" s="22">
        <f t="shared" si="51"/>
        <v>11</v>
      </c>
      <c r="B110" s="17" t="s">
        <v>12</v>
      </c>
      <c r="C110" s="17" t="s">
        <v>26</v>
      </c>
      <c r="D110" s="16">
        <v>1000</v>
      </c>
      <c r="E110" s="30">
        <v>4.4547250000000078</v>
      </c>
      <c r="F110" s="24">
        <v>99.95538055555555</v>
      </c>
      <c r="G110" s="16">
        <v>2</v>
      </c>
      <c r="H110" s="16">
        <f t="shared" si="52"/>
        <v>7.4826915989950619E-6</v>
      </c>
      <c r="I110" s="23">
        <f t="shared" si="63"/>
        <v>3.3348213120759967E-7</v>
      </c>
      <c r="J110" s="16">
        <v>0</v>
      </c>
      <c r="K110" s="16">
        <f t="shared" si="54"/>
        <v>0</v>
      </c>
      <c r="L110" s="23">
        <f t="shared" si="64"/>
        <v>0</v>
      </c>
      <c r="M110" s="16">
        <v>2</v>
      </c>
      <c r="N110" s="16">
        <f t="shared" si="56"/>
        <v>7.4826915989950619E-6</v>
      </c>
      <c r="O110" s="23">
        <f t="shared" si="65"/>
        <v>3.3348213120759967E-7</v>
      </c>
      <c r="P110" s="16">
        <v>0</v>
      </c>
      <c r="Q110" s="16">
        <f t="shared" si="58"/>
        <v>0</v>
      </c>
      <c r="R110" s="23">
        <f t="shared" si="66"/>
        <v>0</v>
      </c>
      <c r="S110" s="17">
        <v>0</v>
      </c>
      <c r="T110" s="16">
        <f t="shared" si="60"/>
        <v>0</v>
      </c>
      <c r="U110" s="23">
        <f t="shared" si="67"/>
        <v>0</v>
      </c>
      <c r="AB110" s="2">
        <f t="shared" si="62"/>
        <v>2.9592381650002854E-5</v>
      </c>
      <c r="AC110" s="3">
        <f t="shared" si="62"/>
        <v>9.7176076215163237E-7</v>
      </c>
      <c r="AD110" s="3">
        <f t="shared" si="62"/>
        <v>4.4178412394726059E-6</v>
      </c>
      <c r="AE110" s="4">
        <f t="shared" si="62"/>
        <v>1.5236678014239196E-7</v>
      </c>
      <c r="AF110" s="14">
        <f t="shared" si="62"/>
        <v>3.8134650242491384E-6</v>
      </c>
      <c r="AG110" s="10">
        <f t="shared" si="62"/>
        <v>1.3240713971148552E-7</v>
      </c>
      <c r="AH110" s="14">
        <f t="shared" si="62"/>
        <v>1.8577390657202168E-6</v>
      </c>
      <c r="AI110" s="10">
        <f t="shared" si="62"/>
        <v>6.8084379462985219E-8</v>
      </c>
      <c r="AJ110" s="14">
        <f t="shared" si="62"/>
        <v>2.3855801223921886E-7</v>
      </c>
      <c r="AK110" s="10">
        <f t="shared" si="62"/>
        <v>6.6709456335608862E-9</v>
      </c>
    </row>
    <row r="111" spans="1:37" x14ac:dyDescent="0.25">
      <c r="A111" s="22">
        <f t="shared" si="51"/>
        <v>12</v>
      </c>
      <c r="B111" s="17" t="s">
        <v>12</v>
      </c>
      <c r="C111" s="17" t="s">
        <v>16</v>
      </c>
      <c r="D111" s="16">
        <v>1000</v>
      </c>
      <c r="E111" s="30">
        <v>4.026452777777763</v>
      </c>
      <c r="F111" s="24">
        <v>104.02222777777774</v>
      </c>
      <c r="G111" s="16">
        <v>2</v>
      </c>
      <c r="H111" s="16">
        <f t="shared" si="52"/>
        <v>8.278585438106221E-6</v>
      </c>
      <c r="I111" s="23">
        <f t="shared" si="63"/>
        <v>3.2044433238387466E-7</v>
      </c>
      <c r="J111" s="16">
        <v>0</v>
      </c>
      <c r="K111" s="16">
        <f t="shared" si="54"/>
        <v>0</v>
      </c>
      <c r="L111" s="23">
        <f t="shared" si="64"/>
        <v>0</v>
      </c>
      <c r="M111" s="16">
        <v>1</v>
      </c>
      <c r="N111" s="16">
        <f t="shared" si="56"/>
        <v>4.1392927190531105E-6</v>
      </c>
      <c r="O111" s="23">
        <f t="shared" si="65"/>
        <v>1.6022216619193733E-7</v>
      </c>
      <c r="P111" s="16">
        <v>0</v>
      </c>
      <c r="Q111" s="16">
        <f t="shared" si="58"/>
        <v>0</v>
      </c>
      <c r="R111" s="23">
        <f t="shared" si="66"/>
        <v>0</v>
      </c>
      <c r="S111" s="17">
        <v>0</v>
      </c>
      <c r="T111" s="16">
        <f t="shared" si="60"/>
        <v>0</v>
      </c>
      <c r="U111" s="23">
        <f t="shared" si="67"/>
        <v>0</v>
      </c>
      <c r="AB111" s="2">
        <f t="shared" si="62"/>
        <v>2.9592381650002854E-5</v>
      </c>
      <c r="AC111" s="3">
        <f t="shared" si="62"/>
        <v>9.7176076215163237E-7</v>
      </c>
      <c r="AD111" s="3">
        <f t="shared" si="62"/>
        <v>4.4178412394726059E-6</v>
      </c>
      <c r="AE111" s="4">
        <f t="shared" si="62"/>
        <v>1.5236678014239196E-7</v>
      </c>
      <c r="AF111" s="14">
        <f t="shared" si="62"/>
        <v>3.8134650242491384E-6</v>
      </c>
      <c r="AG111" s="10">
        <f t="shared" si="62"/>
        <v>1.3240713971148552E-7</v>
      </c>
      <c r="AH111" s="14">
        <f t="shared" si="62"/>
        <v>1.8577390657202168E-6</v>
      </c>
      <c r="AI111" s="10">
        <f t="shared" si="62"/>
        <v>6.8084379462985219E-8</v>
      </c>
      <c r="AJ111" s="14">
        <f t="shared" si="62"/>
        <v>2.3855801223921886E-7</v>
      </c>
      <c r="AK111" s="10">
        <f t="shared" si="62"/>
        <v>6.6709456335608862E-9</v>
      </c>
    </row>
    <row r="112" spans="1:37" x14ac:dyDescent="0.25">
      <c r="A112" s="22">
        <f t="shared" si="51"/>
        <v>13</v>
      </c>
      <c r="B112" s="17" t="s">
        <v>12</v>
      </c>
      <c r="C112" s="17" t="s">
        <v>17</v>
      </c>
      <c r="D112" s="16">
        <v>1000</v>
      </c>
      <c r="E112" s="30">
        <v>3.7903000000000051</v>
      </c>
      <c r="F112" s="24">
        <v>100.9529722222222</v>
      </c>
      <c r="G112" s="16">
        <v>3</v>
      </c>
      <c r="H112" s="16">
        <f t="shared" si="52"/>
        <v>1.3191567949766491E-5</v>
      </c>
      <c r="I112" s="23">
        <f t="shared" si="63"/>
        <v>4.9528011805276775E-7</v>
      </c>
      <c r="J112" s="16">
        <v>0</v>
      </c>
      <c r="K112" s="16">
        <f t="shared" si="54"/>
        <v>0</v>
      </c>
      <c r="L112" s="23">
        <f t="shared" si="64"/>
        <v>0</v>
      </c>
      <c r="M112" s="16">
        <v>0</v>
      </c>
      <c r="N112" s="16">
        <f t="shared" si="56"/>
        <v>0</v>
      </c>
      <c r="O112" s="23">
        <f t="shared" si="65"/>
        <v>0</v>
      </c>
      <c r="P112" s="16">
        <v>1</v>
      </c>
      <c r="Q112" s="16">
        <f t="shared" si="58"/>
        <v>4.39718931658883E-6</v>
      </c>
      <c r="R112" s="23">
        <f t="shared" si="66"/>
        <v>1.6509337268425593E-7</v>
      </c>
      <c r="S112" s="17">
        <v>0</v>
      </c>
      <c r="T112" s="16">
        <f t="shared" si="60"/>
        <v>0</v>
      </c>
      <c r="U112" s="23">
        <f t="shared" si="67"/>
        <v>0</v>
      </c>
      <c r="AB112" s="2">
        <f t="shared" si="62"/>
        <v>2.9592381650002854E-5</v>
      </c>
      <c r="AC112" s="3">
        <f t="shared" si="62"/>
        <v>9.7176076215163237E-7</v>
      </c>
      <c r="AD112" s="3">
        <f t="shared" si="62"/>
        <v>4.4178412394726059E-6</v>
      </c>
      <c r="AE112" s="4">
        <f t="shared" si="62"/>
        <v>1.5236678014239196E-7</v>
      </c>
      <c r="AF112" s="14">
        <f t="shared" si="62"/>
        <v>3.8134650242491384E-6</v>
      </c>
      <c r="AG112" s="10">
        <f t="shared" si="62"/>
        <v>1.3240713971148552E-7</v>
      </c>
      <c r="AH112" s="14">
        <f t="shared" si="62"/>
        <v>1.8577390657202168E-6</v>
      </c>
      <c r="AI112" s="10">
        <f t="shared" si="62"/>
        <v>6.8084379462985219E-8</v>
      </c>
      <c r="AJ112" s="14">
        <f t="shared" si="62"/>
        <v>2.3855801223921886E-7</v>
      </c>
      <c r="AK112" s="10">
        <f t="shared" si="62"/>
        <v>6.6709456335608862E-9</v>
      </c>
    </row>
    <row r="113" spans="1:37" x14ac:dyDescent="0.25">
      <c r="A113" s="22">
        <f t="shared" si="51"/>
        <v>14</v>
      </c>
      <c r="B113" s="17" t="s">
        <v>12</v>
      </c>
      <c r="C113" s="17" t="s">
        <v>18</v>
      </c>
      <c r="D113" s="16">
        <v>1000</v>
      </c>
      <c r="E113" s="30">
        <v>3.563747222222224</v>
      </c>
      <c r="F113" s="24">
        <v>94.844977777777757</v>
      </c>
      <c r="G113" s="16">
        <v>5</v>
      </c>
      <c r="H113" s="16">
        <f>G113/($E113*$D113*$F$2)</f>
        <v>2.3383626317180173E-5</v>
      </c>
      <c r="I113" s="23">
        <f t="shared" si="63"/>
        <v>8.7862673686933357E-7</v>
      </c>
      <c r="J113" s="16">
        <v>0</v>
      </c>
      <c r="K113" s="16">
        <f>J113/($E113*$D113*$F$2)</f>
        <v>0</v>
      </c>
      <c r="L113" s="23">
        <f t="shared" si="64"/>
        <v>0</v>
      </c>
      <c r="M113" s="16">
        <v>1</v>
      </c>
      <c r="N113" s="16">
        <f>M113/($E113*$D113*$F$2)</f>
        <v>4.6767252634360351E-6</v>
      </c>
      <c r="O113" s="23">
        <f t="shared" si="65"/>
        <v>1.7572534737386672E-7</v>
      </c>
      <c r="P113" s="16">
        <v>0</v>
      </c>
      <c r="Q113" s="16">
        <f>P113/($E113*$D113*$F$2)</f>
        <v>0</v>
      </c>
      <c r="R113" s="23">
        <f t="shared" si="66"/>
        <v>0</v>
      </c>
      <c r="S113" s="17">
        <v>0</v>
      </c>
      <c r="T113" s="16">
        <f>S113/($E113*$D113*$F$2)</f>
        <v>0</v>
      </c>
      <c r="U113" s="23">
        <f t="shared" si="67"/>
        <v>0</v>
      </c>
      <c r="AB113" s="2">
        <f t="shared" si="62"/>
        <v>2.9592381650002854E-5</v>
      </c>
      <c r="AC113" s="3">
        <f t="shared" si="62"/>
        <v>9.7176076215163237E-7</v>
      </c>
      <c r="AD113" s="3">
        <f t="shared" si="62"/>
        <v>4.4178412394726059E-6</v>
      </c>
      <c r="AE113" s="4">
        <f t="shared" si="62"/>
        <v>1.5236678014239196E-7</v>
      </c>
      <c r="AF113" s="14">
        <f t="shared" si="62"/>
        <v>3.8134650242491384E-6</v>
      </c>
      <c r="AG113" s="10">
        <f t="shared" si="62"/>
        <v>1.3240713971148552E-7</v>
      </c>
      <c r="AH113" s="14">
        <f t="shared" si="62"/>
        <v>1.8577390657202168E-6</v>
      </c>
      <c r="AI113" s="10">
        <f t="shared" si="62"/>
        <v>6.8084379462985219E-8</v>
      </c>
      <c r="AJ113" s="14">
        <f t="shared" si="62"/>
        <v>2.3855801223921886E-7</v>
      </c>
      <c r="AK113" s="10">
        <f t="shared" si="62"/>
        <v>6.6709456335608862E-9</v>
      </c>
    </row>
    <row r="114" spans="1:37" x14ac:dyDescent="0.25">
      <c r="A114" s="25">
        <f t="shared" si="51"/>
        <v>15</v>
      </c>
      <c r="B114" s="26" t="s">
        <v>12</v>
      </c>
      <c r="C114" s="26" t="s">
        <v>27</v>
      </c>
      <c r="D114" s="27">
        <v>1000</v>
      </c>
      <c r="E114" s="31">
        <v>2.8784333333333372</v>
      </c>
      <c r="F114" s="28">
        <v>94.282513888888857</v>
      </c>
      <c r="G114" s="27">
        <v>10</v>
      </c>
      <c r="H114" s="27">
        <f>G114/($E114*$D114*$F$2)</f>
        <v>5.7901867914258834E-5</v>
      </c>
      <c r="I114" s="32">
        <f>G114/($F114*$D114*$F$2)</f>
        <v>1.7677367710313907E-6</v>
      </c>
      <c r="J114" s="27">
        <v>1</v>
      </c>
      <c r="K114" s="27">
        <f>J114/($E114*$D114*$F$2)</f>
        <v>5.7901867914258832E-6</v>
      </c>
      <c r="L114" s="32">
        <f>J114/($F114*$D114*$F$2)</f>
        <v>1.7677367710313908E-7</v>
      </c>
      <c r="M114" s="27">
        <v>2</v>
      </c>
      <c r="N114" s="27">
        <f>M114/($E114*$D114*$F$2)</f>
        <v>1.1580373582851766E-5</v>
      </c>
      <c r="O114" s="32">
        <f>M114/($F114*$D114*$F$2)</f>
        <v>3.5354735420627817E-7</v>
      </c>
      <c r="P114" s="27">
        <v>0</v>
      </c>
      <c r="Q114" s="27">
        <f>P114/($E114*$D114*$F$2)</f>
        <v>0</v>
      </c>
      <c r="R114" s="32">
        <f>P114/($F114*$D114*$F$2)</f>
        <v>0</v>
      </c>
      <c r="S114" s="26">
        <v>0</v>
      </c>
      <c r="T114" s="27">
        <f>S114/($E114*$D114*$F$2)</f>
        <v>0</v>
      </c>
      <c r="U114" s="32">
        <f>S114/($F114*$D114*$F$2)</f>
        <v>0</v>
      </c>
      <c r="AB114" s="5">
        <f t="shared" si="62"/>
        <v>2.9592381650002854E-5</v>
      </c>
      <c r="AC114" s="6">
        <f t="shared" si="62"/>
        <v>9.7176076215163237E-7</v>
      </c>
      <c r="AD114" s="6">
        <f t="shared" si="62"/>
        <v>4.4178412394726059E-6</v>
      </c>
      <c r="AE114" s="33">
        <f t="shared" si="62"/>
        <v>1.5236678014239196E-7</v>
      </c>
      <c r="AF114" s="9">
        <f t="shared" si="62"/>
        <v>3.8134650242491384E-6</v>
      </c>
      <c r="AG114" s="11">
        <f t="shared" si="62"/>
        <v>1.3240713971148552E-7</v>
      </c>
      <c r="AH114" s="9">
        <f t="shared" si="62"/>
        <v>1.8577390657202168E-6</v>
      </c>
      <c r="AI114" s="11">
        <f t="shared" si="62"/>
        <v>6.8084379462985219E-8</v>
      </c>
      <c r="AJ114" s="9">
        <f t="shared" si="62"/>
        <v>2.3855801223921886E-7</v>
      </c>
      <c r="AK114" s="11">
        <f t="shared" si="62"/>
        <v>6.6709456335608862E-9</v>
      </c>
    </row>
    <row r="115" spans="1:37" x14ac:dyDescent="0.25">
      <c r="A115" t="s">
        <v>35</v>
      </c>
      <c r="D115">
        <f>SUM(D100:D114)</f>
        <v>15000</v>
      </c>
      <c r="E115">
        <f t="shared" ref="E115:F115" si="68">SUM(E100:E114)</f>
        <v>60.407799999999995</v>
      </c>
      <c r="F115">
        <f t="shared" si="68"/>
        <v>1678.1637388888887</v>
      </c>
      <c r="G115">
        <f>SUM(G100:G114)</f>
        <v>104</v>
      </c>
      <c r="H115" s="16">
        <f>G115/($E115*$D115*$F$2)</f>
        <v>1.9129244163097409E-6</v>
      </c>
      <c r="I115" s="16">
        <f>G115/($F115*$D115*$F$2)</f>
        <v>6.8858331805014928E-8</v>
      </c>
      <c r="J115">
        <f t="shared" ref="J115" si="69">SUM(J100:J114)</f>
        <v>16</v>
      </c>
      <c r="K115" s="16">
        <f>J115/($E115*$D115*$F$2)</f>
        <v>2.9429606404765248E-7</v>
      </c>
      <c r="L115" s="16">
        <f>J115/($F115*$D115*$F$2)</f>
        <v>1.0593589508463836E-8</v>
      </c>
      <c r="M115">
        <f t="shared" ref="M115" si="70">SUM(M100:M114)</f>
        <v>13</v>
      </c>
      <c r="N115" s="16">
        <f>M115/($E115*$D115*$F$2)</f>
        <v>2.3911555203871761E-7</v>
      </c>
      <c r="O115" s="16">
        <f>M115/($F115*$D115*$F$2)</f>
        <v>8.607291475626866E-9</v>
      </c>
      <c r="P115">
        <f t="shared" ref="P115" si="71">SUM(P100:P114)</f>
        <v>7</v>
      </c>
      <c r="Q115" s="16">
        <f>P115/($E115*$D115*$F$2)</f>
        <v>1.2875452802084794E-7</v>
      </c>
      <c r="R115" s="16">
        <f>P115/($F115*$D115*$F$2)</f>
        <v>4.6346954099529286E-9</v>
      </c>
      <c r="S115">
        <f>SUM(S100:S114)</f>
        <v>1</v>
      </c>
      <c r="T115" s="16">
        <f>S115/($E115*$D115*$F$2)</f>
        <v>1.839350400297828E-8</v>
      </c>
      <c r="U115" s="16">
        <f>S115/($F115*$D115*$F$2)</f>
        <v>6.6209934427898977E-10</v>
      </c>
    </row>
    <row r="146" spans="1:37" s="35" customFormat="1" ht="15.75" thickBot="1" x14ac:dyDescent="0.3"/>
    <row r="147" spans="1:37" ht="15.75" thickTop="1" x14ac:dyDescent="0.25"/>
    <row r="148" spans="1:37" x14ac:dyDescent="0.25">
      <c r="A148" t="s">
        <v>31</v>
      </c>
    </row>
    <row r="150" spans="1:37" x14ac:dyDescent="0.25">
      <c r="A150" s="51" t="s">
        <v>0</v>
      </c>
      <c r="B150" s="51" t="s">
        <v>1</v>
      </c>
      <c r="C150" s="51" t="s">
        <v>2</v>
      </c>
      <c r="D150" s="51" t="s">
        <v>6</v>
      </c>
      <c r="E150" s="54" t="s">
        <v>11</v>
      </c>
      <c r="F150" s="55"/>
      <c r="G150" s="45" t="s">
        <v>50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7"/>
    </row>
    <row r="151" spans="1:37" x14ac:dyDescent="0.25">
      <c r="A151" s="52"/>
      <c r="B151" s="52"/>
      <c r="C151" s="52"/>
      <c r="D151" s="52"/>
      <c r="E151" s="56"/>
      <c r="F151" s="57"/>
      <c r="G151" s="45" t="s">
        <v>3</v>
      </c>
      <c r="H151" s="46"/>
      <c r="I151" s="47"/>
      <c r="J151" s="45" t="s">
        <v>4</v>
      </c>
      <c r="K151" s="46"/>
      <c r="L151" s="47"/>
      <c r="M151" s="45" t="s">
        <v>10</v>
      </c>
      <c r="N151" s="46"/>
      <c r="O151" s="47"/>
      <c r="P151" s="45" t="s">
        <v>28</v>
      </c>
      <c r="Q151" s="46"/>
      <c r="R151" s="47"/>
      <c r="S151" s="45" t="s">
        <v>30</v>
      </c>
      <c r="T151" s="46"/>
      <c r="U151" s="47"/>
      <c r="AB151" s="48" t="s">
        <v>5</v>
      </c>
      <c r="AC151" s="50"/>
      <c r="AD151" s="50"/>
      <c r="AE151" s="50"/>
      <c r="AF151" s="50"/>
      <c r="AG151" s="50"/>
      <c r="AH151" s="50"/>
      <c r="AI151" s="50"/>
      <c r="AJ151" s="50"/>
      <c r="AK151" s="49"/>
    </row>
    <row r="152" spans="1:37" x14ac:dyDescent="0.25">
      <c r="A152" s="53"/>
      <c r="B152" s="53"/>
      <c r="C152" s="53"/>
      <c r="D152" s="53"/>
      <c r="E152" s="1" t="s">
        <v>49</v>
      </c>
      <c r="F152" s="1" t="s">
        <v>8</v>
      </c>
      <c r="G152" s="29" t="s">
        <v>48</v>
      </c>
      <c r="H152" s="29" t="s">
        <v>49</v>
      </c>
      <c r="I152" s="29" t="s">
        <v>8</v>
      </c>
      <c r="J152" s="29" t="s">
        <v>48</v>
      </c>
      <c r="K152" s="29" t="s">
        <v>49</v>
      </c>
      <c r="L152" s="29" t="s">
        <v>8</v>
      </c>
      <c r="M152" s="29" t="s">
        <v>48</v>
      </c>
      <c r="N152" s="29" t="s">
        <v>49</v>
      </c>
      <c r="O152" s="29" t="s">
        <v>8</v>
      </c>
      <c r="P152" s="29" t="s">
        <v>48</v>
      </c>
      <c r="Q152" s="29" t="s">
        <v>49</v>
      </c>
      <c r="R152" s="29" t="s">
        <v>8</v>
      </c>
      <c r="S152" s="29" t="s">
        <v>48</v>
      </c>
      <c r="T152" s="29" t="s">
        <v>49</v>
      </c>
      <c r="U152" s="29" t="s">
        <v>8</v>
      </c>
      <c r="AB152" s="48" t="str">
        <f>G151</f>
        <v>Without Layers</v>
      </c>
      <c r="AC152" s="49"/>
      <c r="AD152" s="48" t="str">
        <f>J151</f>
        <v>With Layers</v>
      </c>
      <c r="AE152" s="49"/>
      <c r="AF152" s="48" t="str">
        <f>M151</f>
        <v>With buffer=5m</v>
      </c>
      <c r="AG152" s="49"/>
      <c r="AH152" s="48" t="str">
        <f>P151</f>
        <v>With buffer=10m</v>
      </c>
      <c r="AI152" s="49"/>
      <c r="AJ152" s="48" t="str">
        <f>S151</f>
        <v>With buffer=20m</v>
      </c>
      <c r="AK152" s="49"/>
    </row>
    <row r="153" spans="1:37" x14ac:dyDescent="0.25">
      <c r="A153" s="22">
        <v>1</v>
      </c>
      <c r="B153" s="16" t="s">
        <v>12</v>
      </c>
      <c r="C153" s="16" t="s">
        <v>19</v>
      </c>
      <c r="D153" s="16">
        <v>1000</v>
      </c>
      <c r="E153" s="22">
        <v>3.6726388888888879</v>
      </c>
      <c r="F153" s="23">
        <v>79.774569444444438</v>
      </c>
      <c r="G153" s="36">
        <v>6</v>
      </c>
      <c r="H153" s="15">
        <f>G153/($E153*$D153*$F$2)</f>
        <v>2.7228378020648195E-5</v>
      </c>
      <c r="I153" s="21">
        <f>G153/($F153*$D153*$F$2)</f>
        <v>1.2535323060520019E-6</v>
      </c>
      <c r="J153" s="15">
        <v>2</v>
      </c>
      <c r="K153" s="15">
        <f>J153/($E153*$D153*$F$2)</f>
        <v>9.0761260068827328E-6</v>
      </c>
      <c r="L153" s="21">
        <f>J153/($F153*$D153*$F$2)</f>
        <v>4.1784410201733399E-7</v>
      </c>
      <c r="M153" s="15">
        <v>0</v>
      </c>
      <c r="N153" s="15">
        <f>M153/($E153*$D153*$F$2)</f>
        <v>0</v>
      </c>
      <c r="O153" s="21">
        <f>M153/($F153*$D153*$F$2)</f>
        <v>0</v>
      </c>
      <c r="P153" s="15">
        <v>1</v>
      </c>
      <c r="Q153" s="15">
        <f>P153/($E153*$D153*$F$2)</f>
        <v>4.5380630034413664E-6</v>
      </c>
      <c r="R153" s="21">
        <f>P153/($F153*$D153*$F$2)</f>
        <v>2.08922051008667E-7</v>
      </c>
      <c r="S153" s="36">
        <v>0</v>
      </c>
      <c r="T153" s="15">
        <f>S153/($E153*$D153*$F$2)</f>
        <v>0</v>
      </c>
      <c r="U153" s="21">
        <f>S153/($F153*$D153*$F$2)</f>
        <v>0</v>
      </c>
      <c r="AB153" s="7" t="s">
        <v>7</v>
      </c>
      <c r="AC153" s="7" t="s">
        <v>8</v>
      </c>
      <c r="AD153" s="7" t="s">
        <v>7</v>
      </c>
      <c r="AE153" s="7" t="s">
        <v>8</v>
      </c>
      <c r="AF153" s="7" t="s">
        <v>7</v>
      </c>
      <c r="AG153" s="7" t="s">
        <v>8</v>
      </c>
      <c r="AH153" s="7" t="str">
        <f>Q152</f>
        <v>HPV</v>
      </c>
      <c r="AI153" s="7" t="str">
        <f>R152</f>
        <v>all</v>
      </c>
      <c r="AJ153" s="7" t="str">
        <f>T152</f>
        <v>HPV</v>
      </c>
      <c r="AK153" s="7" t="str">
        <f>U152</f>
        <v>all</v>
      </c>
    </row>
    <row r="154" spans="1:37" x14ac:dyDescent="0.25">
      <c r="A154" s="22">
        <f t="shared" ref="A154:A167" si="72">A153+1</f>
        <v>2</v>
      </c>
      <c r="B154" s="16" t="s">
        <v>12</v>
      </c>
      <c r="C154" s="16" t="s">
        <v>20</v>
      </c>
      <c r="D154" s="16">
        <v>1000</v>
      </c>
      <c r="E154" s="22">
        <v>4.6576138888888874</v>
      </c>
      <c r="F154" s="23">
        <v>166.55976111111113</v>
      </c>
      <c r="G154" s="17">
        <v>12</v>
      </c>
      <c r="H154" s="16">
        <f>G154/($E154*$D154*$F$2)</f>
        <v>4.2940442203059399E-5</v>
      </c>
      <c r="I154" s="23">
        <f>G154/($F154*$D154*$F$2)</f>
        <v>1.2007702140409595E-6</v>
      </c>
      <c r="J154" s="16">
        <v>2</v>
      </c>
      <c r="K154" s="16">
        <f>J154/($E154*$D154*$F$2)</f>
        <v>7.1567403671765666E-6</v>
      </c>
      <c r="L154" s="23">
        <f>J154/($F154*$D154*$F$2)</f>
        <v>2.0012836900682657E-7</v>
      </c>
      <c r="M154" s="16">
        <v>1</v>
      </c>
      <c r="N154" s="16">
        <f>M154/($E154*$D154*$F$2)</f>
        <v>3.5783701835882833E-6</v>
      </c>
      <c r="O154" s="23">
        <f>M154/($F154*$D154*$F$2)</f>
        <v>1.0006418450341329E-7</v>
      </c>
      <c r="P154" s="16">
        <v>2</v>
      </c>
      <c r="Q154" s="16">
        <f>P154/($E154*$D154*$F$2)</f>
        <v>7.1567403671765666E-6</v>
      </c>
      <c r="R154" s="23">
        <f>P154/($F154*$D154*$F$2)</f>
        <v>2.0012836900682657E-7</v>
      </c>
      <c r="S154" s="17">
        <v>0</v>
      </c>
      <c r="T154" s="16">
        <f>S154/($E154*$D154*$F$2)</f>
        <v>0</v>
      </c>
      <c r="U154" s="23">
        <f>S154/($F154*$D154*$F$2)</f>
        <v>0</v>
      </c>
      <c r="AB154" s="18">
        <f>AVERAGE($H$153:$H$167)</f>
        <v>1.8957633626815304E-5</v>
      </c>
      <c r="AC154" s="13">
        <f>AVERAGE($I$153:$I$167)</f>
        <v>6.395802651001199E-7</v>
      </c>
      <c r="AD154" s="18">
        <f>AVERAGE($K$153:$K$167)</f>
        <v>2.8064192657096932E-6</v>
      </c>
      <c r="AE154" s="13">
        <f>AVERAGE($L$153:$L$167)</f>
        <v>1.0061050397884427E-7</v>
      </c>
      <c r="AF154" s="18">
        <f>AVERAGE($N$153:$N$167)</f>
        <v>2.9324371091867487E-6</v>
      </c>
      <c r="AG154" s="13">
        <f>AVERAGE($O$153:$O$167)</f>
        <v>9.3869388497534087E-8</v>
      </c>
      <c r="AH154" s="18">
        <f>AVERAGE($Q$153:$Q$167)</f>
        <v>1.8577390657202168E-6</v>
      </c>
      <c r="AI154" s="13">
        <f>AVERAGE($R$153:$R$167)</f>
        <v>6.8084379462985219E-8</v>
      </c>
      <c r="AJ154" s="18">
        <f>AVERAGE($T$153:$T$167)</f>
        <v>0</v>
      </c>
      <c r="AK154" s="13">
        <f>AVERAGE($U$153:$U$167)</f>
        <v>0</v>
      </c>
    </row>
    <row r="155" spans="1:37" x14ac:dyDescent="0.25">
      <c r="A155" s="22">
        <f t="shared" si="72"/>
        <v>3</v>
      </c>
      <c r="B155" s="16" t="s">
        <v>12</v>
      </c>
      <c r="C155" s="16" t="s">
        <v>21</v>
      </c>
      <c r="D155" s="16">
        <v>1000</v>
      </c>
      <c r="E155" s="22">
        <v>4.8418388888888959</v>
      </c>
      <c r="F155" s="23">
        <v>115.00931944444446</v>
      </c>
      <c r="G155" s="17">
        <v>1</v>
      </c>
      <c r="H155" s="16">
        <f t="shared" ref="H155:H165" si="73">G155/($E155*$D155*$F$2)</f>
        <v>3.4422183490891272E-6</v>
      </c>
      <c r="I155" s="23">
        <f t="shared" ref="I155:I156" si="74">G155/($F155*$D155*$F$2)</f>
        <v>1.4491579245208511E-7</v>
      </c>
      <c r="J155" s="16">
        <v>0</v>
      </c>
      <c r="K155" s="16">
        <f t="shared" ref="K155:K165" si="75">J155/($E155*$D155*$F$2)</f>
        <v>0</v>
      </c>
      <c r="L155" s="23">
        <f t="shared" ref="L155:L156" si="76">J155/($F155*$D155*$F$2)</f>
        <v>0</v>
      </c>
      <c r="M155" s="16">
        <v>0</v>
      </c>
      <c r="N155" s="16">
        <f t="shared" ref="N155:N165" si="77">M155/($E155*$D155*$F$2)</f>
        <v>0</v>
      </c>
      <c r="O155" s="23">
        <f t="shared" ref="O155:O156" si="78">M155/($F155*$D155*$F$2)</f>
        <v>0</v>
      </c>
      <c r="P155" s="16">
        <v>0</v>
      </c>
      <c r="Q155" s="16">
        <f t="shared" ref="Q155:Q165" si="79">P155/($E155*$D155*$F$2)</f>
        <v>0</v>
      </c>
      <c r="R155" s="23">
        <f t="shared" ref="R155:R156" si="80">P155/($F155*$D155*$F$2)</f>
        <v>0</v>
      </c>
      <c r="S155" s="17">
        <v>0</v>
      </c>
      <c r="T155" s="16">
        <f t="shared" ref="T155:T165" si="81">S155/($E155*$D155*$F$2)</f>
        <v>0</v>
      </c>
      <c r="U155" s="23">
        <f t="shared" ref="U155:U156" si="82">S155/($F155*$D155*$F$2)</f>
        <v>0</v>
      </c>
      <c r="AB155" s="14">
        <f>$AB$154</f>
        <v>1.8957633626815304E-5</v>
      </c>
      <c r="AC155" s="10">
        <f>$AC$154</f>
        <v>6.395802651001199E-7</v>
      </c>
      <c r="AD155" s="14">
        <f>$AD$154</f>
        <v>2.8064192657096932E-6</v>
      </c>
      <c r="AE155" s="10">
        <f>$AE$154</f>
        <v>1.0061050397884427E-7</v>
      </c>
      <c r="AF155" s="14">
        <f t="shared" ref="AF155:AF168" si="83">$AF$154</f>
        <v>2.9324371091867487E-6</v>
      </c>
      <c r="AG155" s="10">
        <f t="shared" ref="AG155:AG168" si="84">$AG$154</f>
        <v>9.3869388497534087E-8</v>
      </c>
      <c r="AH155" s="14">
        <f>$AH$154</f>
        <v>1.8577390657202168E-6</v>
      </c>
      <c r="AI155" s="10">
        <f>$AI$154</f>
        <v>6.8084379462985219E-8</v>
      </c>
      <c r="AJ155" s="14">
        <f>$AJ$154</f>
        <v>0</v>
      </c>
      <c r="AK155" s="10">
        <f>$AK$154</f>
        <v>0</v>
      </c>
    </row>
    <row r="156" spans="1:37" x14ac:dyDescent="0.25">
      <c r="A156" s="22">
        <f t="shared" si="72"/>
        <v>4</v>
      </c>
      <c r="B156" s="16" t="s">
        <v>12</v>
      </c>
      <c r="C156" s="16" t="s">
        <v>13</v>
      </c>
      <c r="D156" s="16">
        <v>1000</v>
      </c>
      <c r="E156" s="22">
        <v>3.9206972222222145</v>
      </c>
      <c r="F156" s="23">
        <v>92.223586111111089</v>
      </c>
      <c r="G156" s="17">
        <v>5</v>
      </c>
      <c r="H156" s="16">
        <f t="shared" si="73"/>
        <v>2.1254722976568129E-5</v>
      </c>
      <c r="I156" s="23">
        <f t="shared" si="74"/>
        <v>9.0360109433321362E-7</v>
      </c>
      <c r="J156" s="16">
        <v>0</v>
      </c>
      <c r="K156" s="16">
        <f t="shared" si="75"/>
        <v>0</v>
      </c>
      <c r="L156" s="23">
        <f t="shared" si="76"/>
        <v>0</v>
      </c>
      <c r="M156" s="16">
        <v>0</v>
      </c>
      <c r="N156" s="16">
        <f t="shared" si="77"/>
        <v>0</v>
      </c>
      <c r="O156" s="23">
        <f t="shared" si="78"/>
        <v>0</v>
      </c>
      <c r="P156" s="16">
        <v>1</v>
      </c>
      <c r="Q156" s="16">
        <f t="shared" si="79"/>
        <v>4.2509445953136261E-6</v>
      </c>
      <c r="R156" s="23">
        <f t="shared" si="80"/>
        <v>1.807202188666427E-7</v>
      </c>
      <c r="S156" s="17">
        <v>0</v>
      </c>
      <c r="T156" s="16">
        <f t="shared" si="81"/>
        <v>0</v>
      </c>
      <c r="U156" s="23">
        <f t="shared" si="82"/>
        <v>0</v>
      </c>
      <c r="AB156" s="14">
        <f t="shared" ref="AB156:AE168" si="85">AB$154</f>
        <v>1.8957633626815304E-5</v>
      </c>
      <c r="AC156" s="10">
        <f t="shared" si="85"/>
        <v>6.395802651001199E-7</v>
      </c>
      <c r="AD156" s="14">
        <f t="shared" si="85"/>
        <v>2.8064192657096932E-6</v>
      </c>
      <c r="AE156" s="10">
        <f t="shared" si="85"/>
        <v>1.0061050397884427E-7</v>
      </c>
      <c r="AF156" s="14">
        <f t="shared" si="83"/>
        <v>2.9324371091867487E-6</v>
      </c>
      <c r="AG156" s="10">
        <f t="shared" si="84"/>
        <v>9.3869388497534087E-8</v>
      </c>
      <c r="AH156" s="14">
        <f t="shared" ref="AH156:AK168" si="86">AH$154</f>
        <v>1.8577390657202168E-6</v>
      </c>
      <c r="AI156" s="10">
        <f t="shared" si="86"/>
        <v>6.8084379462985219E-8</v>
      </c>
      <c r="AJ156" s="14">
        <f t="shared" si="86"/>
        <v>0</v>
      </c>
      <c r="AK156" s="10">
        <f t="shared" si="86"/>
        <v>0</v>
      </c>
    </row>
    <row r="157" spans="1:37" x14ac:dyDescent="0.25">
      <c r="A157" s="22">
        <f t="shared" si="72"/>
        <v>5</v>
      </c>
      <c r="B157" s="16" t="s">
        <v>12</v>
      </c>
      <c r="C157" s="16" t="s">
        <v>14</v>
      </c>
      <c r="D157" s="16">
        <v>1000</v>
      </c>
      <c r="E157" s="22">
        <v>4.2080472222222189</v>
      </c>
      <c r="F157" s="23">
        <v>99.019727777777774</v>
      </c>
      <c r="G157" s="17">
        <v>4</v>
      </c>
      <c r="H157" s="16">
        <f>G157/($E157*$D157*$F$2)</f>
        <v>1.5842661250236826E-5</v>
      </c>
      <c r="I157" s="23">
        <f>G157/($F157*$D157*$F$2)</f>
        <v>6.7326651125805403E-7</v>
      </c>
      <c r="J157" s="16">
        <v>1</v>
      </c>
      <c r="K157" s="16">
        <f>J157/($E157*$D157*$F$2)</f>
        <v>3.9606653125592065E-6</v>
      </c>
      <c r="L157" s="23">
        <f>J157/($F157*$D157*$F$2)</f>
        <v>1.6831662781451351E-7</v>
      </c>
      <c r="M157" s="16">
        <v>0</v>
      </c>
      <c r="N157" s="16">
        <f>M157/($E157*$D157*$F$2)</f>
        <v>0</v>
      </c>
      <c r="O157" s="23">
        <f>M157/($F157*$D157*$F$2)</f>
        <v>0</v>
      </c>
      <c r="P157" s="16">
        <v>0</v>
      </c>
      <c r="Q157" s="16">
        <f>P157/($E157*$D157*$F$2)</f>
        <v>0</v>
      </c>
      <c r="R157" s="23">
        <f>P157/($F157*$D157*$F$2)</f>
        <v>0</v>
      </c>
      <c r="S157" s="17">
        <v>0</v>
      </c>
      <c r="T157" s="16">
        <f>S157/($E157*$D157*$F$2)</f>
        <v>0</v>
      </c>
      <c r="U157" s="23">
        <f>S157/($F157*$D157*$F$2)</f>
        <v>0</v>
      </c>
      <c r="AB157" s="14">
        <f t="shared" si="85"/>
        <v>1.8957633626815304E-5</v>
      </c>
      <c r="AC157" s="10">
        <f t="shared" si="85"/>
        <v>6.395802651001199E-7</v>
      </c>
      <c r="AD157" s="14">
        <f t="shared" si="85"/>
        <v>2.8064192657096932E-6</v>
      </c>
      <c r="AE157" s="10">
        <f t="shared" si="85"/>
        <v>1.0061050397884427E-7</v>
      </c>
      <c r="AF157" s="14">
        <f t="shared" si="83"/>
        <v>2.9324371091867487E-6</v>
      </c>
      <c r="AG157" s="10">
        <f t="shared" si="84"/>
        <v>9.3869388497534087E-8</v>
      </c>
      <c r="AH157" s="14">
        <f t="shared" si="86"/>
        <v>1.8577390657202168E-6</v>
      </c>
      <c r="AI157" s="10">
        <f t="shared" si="86"/>
        <v>6.8084379462985219E-8</v>
      </c>
      <c r="AJ157" s="14">
        <f t="shared" si="86"/>
        <v>0</v>
      </c>
      <c r="AK157" s="10">
        <f t="shared" si="86"/>
        <v>0</v>
      </c>
    </row>
    <row r="158" spans="1:37" x14ac:dyDescent="0.25">
      <c r="A158" s="22">
        <f t="shared" si="72"/>
        <v>6</v>
      </c>
      <c r="B158" s="16" t="s">
        <v>12</v>
      </c>
      <c r="C158" s="16" t="s">
        <v>15</v>
      </c>
      <c r="D158" s="16">
        <v>1000</v>
      </c>
      <c r="E158" s="22">
        <v>3.8898972222222201</v>
      </c>
      <c r="F158" s="23">
        <v>96.78281666666669</v>
      </c>
      <c r="G158" s="17">
        <v>0</v>
      </c>
      <c r="H158" s="16">
        <f t="shared" si="73"/>
        <v>0</v>
      </c>
      <c r="I158" s="23">
        <f t="shared" ref="I158:I166" si="87">G158/($F158*$D158*$F$2)</f>
        <v>0</v>
      </c>
      <c r="J158" s="16">
        <v>1</v>
      </c>
      <c r="K158" s="16">
        <f t="shared" si="75"/>
        <v>4.284603349274441E-6</v>
      </c>
      <c r="L158" s="23">
        <f t="shared" ref="L158:L166" si="88">J158/($F158*$D158*$F$2)</f>
        <v>1.7220687763272022E-7</v>
      </c>
      <c r="M158" s="16">
        <v>0</v>
      </c>
      <c r="N158" s="16">
        <f t="shared" si="77"/>
        <v>0</v>
      </c>
      <c r="O158" s="23">
        <f t="shared" ref="O158:O166" si="89">M158/($F158*$D158*$F$2)</f>
        <v>0</v>
      </c>
      <c r="P158" s="16">
        <v>0</v>
      </c>
      <c r="Q158" s="16">
        <f t="shared" si="79"/>
        <v>0</v>
      </c>
      <c r="R158" s="23">
        <f t="shared" ref="R158:R166" si="90">P158/($F158*$D158*$F$2)</f>
        <v>0</v>
      </c>
      <c r="S158" s="17">
        <v>0</v>
      </c>
      <c r="T158" s="16">
        <f t="shared" si="81"/>
        <v>0</v>
      </c>
      <c r="U158" s="23">
        <f t="shared" ref="U158:U166" si="91">S158/($F158*$D158*$F$2)</f>
        <v>0</v>
      </c>
      <c r="AB158" s="14">
        <f t="shared" si="85"/>
        <v>1.8957633626815304E-5</v>
      </c>
      <c r="AC158" s="10">
        <f t="shared" si="85"/>
        <v>6.395802651001199E-7</v>
      </c>
      <c r="AD158" s="14">
        <f t="shared" si="85"/>
        <v>2.8064192657096932E-6</v>
      </c>
      <c r="AE158" s="10">
        <f t="shared" si="85"/>
        <v>1.0061050397884427E-7</v>
      </c>
      <c r="AF158" s="14">
        <f t="shared" si="83"/>
        <v>2.9324371091867487E-6</v>
      </c>
      <c r="AG158" s="10">
        <f t="shared" si="84"/>
        <v>9.3869388497534087E-8</v>
      </c>
      <c r="AH158" s="14">
        <f t="shared" si="86"/>
        <v>1.8577390657202168E-6</v>
      </c>
      <c r="AI158" s="10">
        <f t="shared" si="86"/>
        <v>6.8084379462985219E-8</v>
      </c>
      <c r="AJ158" s="14">
        <f t="shared" si="86"/>
        <v>0</v>
      </c>
      <c r="AK158" s="10">
        <f t="shared" si="86"/>
        <v>0</v>
      </c>
    </row>
    <row r="159" spans="1:37" x14ac:dyDescent="0.25">
      <c r="A159" s="22">
        <f t="shared" si="72"/>
        <v>7</v>
      </c>
      <c r="B159" s="16" t="s">
        <v>12</v>
      </c>
      <c r="C159" s="16" t="s">
        <v>22</v>
      </c>
      <c r="D159" s="16">
        <v>1000</v>
      </c>
      <c r="E159" s="22">
        <v>4.7703972222222184</v>
      </c>
      <c r="F159" s="23">
        <v>110.17316944444444</v>
      </c>
      <c r="G159" s="17">
        <v>2</v>
      </c>
      <c r="H159" s="16">
        <f t="shared" si="73"/>
        <v>6.9875383077230415E-6</v>
      </c>
      <c r="I159" s="23">
        <f t="shared" si="87"/>
        <v>3.025540020444078E-7</v>
      </c>
      <c r="J159" s="16">
        <v>1</v>
      </c>
      <c r="K159" s="16">
        <f t="shared" si="75"/>
        <v>3.4937691538615207E-6</v>
      </c>
      <c r="L159" s="23">
        <f t="shared" si="88"/>
        <v>1.512770010222039E-7</v>
      </c>
      <c r="M159" s="16">
        <v>0</v>
      </c>
      <c r="N159" s="16">
        <f t="shared" si="77"/>
        <v>0</v>
      </c>
      <c r="O159" s="23">
        <f t="shared" si="89"/>
        <v>0</v>
      </c>
      <c r="P159" s="16">
        <v>1</v>
      </c>
      <c r="Q159" s="16">
        <f t="shared" si="79"/>
        <v>3.4937691538615207E-6</v>
      </c>
      <c r="R159" s="23">
        <f t="shared" si="90"/>
        <v>1.512770010222039E-7</v>
      </c>
      <c r="S159" s="17">
        <v>0</v>
      </c>
      <c r="T159" s="16">
        <f t="shared" si="81"/>
        <v>0</v>
      </c>
      <c r="U159" s="23">
        <f t="shared" si="91"/>
        <v>0</v>
      </c>
      <c r="AB159" s="14">
        <f t="shared" si="85"/>
        <v>1.8957633626815304E-5</v>
      </c>
      <c r="AC159" s="10">
        <f t="shared" si="85"/>
        <v>6.395802651001199E-7</v>
      </c>
      <c r="AD159" s="14">
        <f t="shared" si="85"/>
        <v>2.8064192657096932E-6</v>
      </c>
      <c r="AE159" s="10">
        <f t="shared" si="85"/>
        <v>1.0061050397884427E-7</v>
      </c>
      <c r="AF159" s="14">
        <f t="shared" si="83"/>
        <v>2.9324371091867487E-6</v>
      </c>
      <c r="AG159" s="10">
        <f t="shared" si="84"/>
        <v>9.3869388497534087E-8</v>
      </c>
      <c r="AH159" s="14">
        <f t="shared" si="86"/>
        <v>1.8577390657202168E-6</v>
      </c>
      <c r="AI159" s="10">
        <f t="shared" si="86"/>
        <v>6.8084379462985219E-8</v>
      </c>
      <c r="AJ159" s="14">
        <f t="shared" si="86"/>
        <v>0</v>
      </c>
      <c r="AK159" s="10">
        <f t="shared" si="86"/>
        <v>0</v>
      </c>
    </row>
    <row r="160" spans="1:37" x14ac:dyDescent="0.25">
      <c r="A160" s="22">
        <f t="shared" si="72"/>
        <v>8</v>
      </c>
      <c r="B160" s="16" t="s">
        <v>12</v>
      </c>
      <c r="C160" s="16" t="s">
        <v>23</v>
      </c>
      <c r="D160" s="16">
        <v>1000</v>
      </c>
      <c r="E160" s="22">
        <v>4.1362861111111151</v>
      </c>
      <c r="F160" s="23">
        <v>144.77058055555551</v>
      </c>
      <c r="G160" s="17">
        <v>5</v>
      </c>
      <c r="H160" s="16">
        <f t="shared" si="73"/>
        <v>2.0146897747106716E-5</v>
      </c>
      <c r="I160" s="23">
        <f t="shared" si="87"/>
        <v>5.756233967809108E-7</v>
      </c>
      <c r="J160" s="16">
        <v>1</v>
      </c>
      <c r="K160" s="16">
        <f t="shared" si="75"/>
        <v>4.0293795494213431E-6</v>
      </c>
      <c r="L160" s="23">
        <f t="shared" si="88"/>
        <v>1.1512467935618215E-7</v>
      </c>
      <c r="M160" s="16">
        <v>2</v>
      </c>
      <c r="N160" s="16">
        <f t="shared" si="77"/>
        <v>8.0587590988426863E-6</v>
      </c>
      <c r="O160" s="23">
        <f t="shared" si="89"/>
        <v>2.302493587123643E-7</v>
      </c>
      <c r="P160" s="16">
        <v>1</v>
      </c>
      <c r="Q160" s="16">
        <f t="shared" si="79"/>
        <v>4.0293795494213431E-6</v>
      </c>
      <c r="R160" s="23">
        <f t="shared" si="90"/>
        <v>1.1512467935618215E-7</v>
      </c>
      <c r="S160" s="17">
        <v>0</v>
      </c>
      <c r="T160" s="16">
        <f t="shared" si="81"/>
        <v>0</v>
      </c>
      <c r="U160" s="23">
        <f t="shared" si="91"/>
        <v>0</v>
      </c>
      <c r="AB160" s="14">
        <f t="shared" si="85"/>
        <v>1.8957633626815304E-5</v>
      </c>
      <c r="AC160" s="10">
        <f t="shared" si="85"/>
        <v>6.395802651001199E-7</v>
      </c>
      <c r="AD160" s="14">
        <f t="shared" si="85"/>
        <v>2.8064192657096932E-6</v>
      </c>
      <c r="AE160" s="10">
        <f t="shared" si="85"/>
        <v>1.0061050397884427E-7</v>
      </c>
      <c r="AF160" s="14">
        <f t="shared" si="83"/>
        <v>2.9324371091867487E-6</v>
      </c>
      <c r="AG160" s="10">
        <f t="shared" si="84"/>
        <v>9.3869388497534087E-8</v>
      </c>
      <c r="AH160" s="14">
        <f t="shared" si="86"/>
        <v>1.8577390657202168E-6</v>
      </c>
      <c r="AI160" s="10">
        <f t="shared" si="86"/>
        <v>6.8084379462985219E-8</v>
      </c>
      <c r="AJ160" s="14">
        <f t="shared" si="86"/>
        <v>0</v>
      </c>
      <c r="AK160" s="10">
        <f t="shared" si="86"/>
        <v>0</v>
      </c>
    </row>
    <row r="161" spans="1:37" x14ac:dyDescent="0.25">
      <c r="A161" s="22">
        <f t="shared" si="72"/>
        <v>9</v>
      </c>
      <c r="B161" s="16" t="s">
        <v>12</v>
      </c>
      <c r="C161" s="16" t="s">
        <v>24</v>
      </c>
      <c r="D161" s="16">
        <v>1000</v>
      </c>
      <c r="E161" s="22">
        <v>3.7250944444444332</v>
      </c>
      <c r="F161" s="23">
        <v>124.7335083333333</v>
      </c>
      <c r="G161" s="17">
        <v>5</v>
      </c>
      <c r="H161" s="16">
        <f t="shared" si="73"/>
        <v>2.2370797459274032E-5</v>
      </c>
      <c r="I161" s="23">
        <f t="shared" si="87"/>
        <v>6.6809099212247244E-7</v>
      </c>
      <c r="J161" s="16">
        <v>0</v>
      </c>
      <c r="K161" s="16">
        <f t="shared" si="75"/>
        <v>0</v>
      </c>
      <c r="L161" s="23">
        <f t="shared" si="88"/>
        <v>0</v>
      </c>
      <c r="M161" s="16">
        <v>0</v>
      </c>
      <c r="N161" s="16">
        <f t="shared" si="77"/>
        <v>0</v>
      </c>
      <c r="O161" s="23">
        <f t="shared" si="89"/>
        <v>0</v>
      </c>
      <c r="P161" s="16">
        <v>0</v>
      </c>
      <c r="Q161" s="16">
        <f t="shared" si="79"/>
        <v>0</v>
      </c>
      <c r="R161" s="23">
        <f t="shared" si="90"/>
        <v>0</v>
      </c>
      <c r="S161" s="17">
        <v>0</v>
      </c>
      <c r="T161" s="16">
        <f t="shared" si="81"/>
        <v>0</v>
      </c>
      <c r="U161" s="23">
        <f t="shared" si="91"/>
        <v>0</v>
      </c>
      <c r="AB161" s="14">
        <f t="shared" si="85"/>
        <v>1.8957633626815304E-5</v>
      </c>
      <c r="AC161" s="10">
        <f t="shared" si="85"/>
        <v>6.395802651001199E-7</v>
      </c>
      <c r="AD161" s="14">
        <f t="shared" si="85"/>
        <v>2.8064192657096932E-6</v>
      </c>
      <c r="AE161" s="10">
        <f t="shared" si="85"/>
        <v>1.0061050397884427E-7</v>
      </c>
      <c r="AF161" s="14">
        <f t="shared" si="83"/>
        <v>2.9324371091867487E-6</v>
      </c>
      <c r="AG161" s="10">
        <f t="shared" si="84"/>
        <v>9.3869388497534087E-8</v>
      </c>
      <c r="AH161" s="14">
        <f t="shared" si="86"/>
        <v>1.8577390657202168E-6</v>
      </c>
      <c r="AI161" s="10">
        <f t="shared" si="86"/>
        <v>6.8084379462985219E-8</v>
      </c>
      <c r="AJ161" s="14">
        <f t="shared" si="86"/>
        <v>0</v>
      </c>
      <c r="AK161" s="10">
        <f t="shared" si="86"/>
        <v>0</v>
      </c>
    </row>
    <row r="162" spans="1:37" x14ac:dyDescent="0.25">
      <c r="A162" s="22">
        <f t="shared" si="72"/>
        <v>10</v>
      </c>
      <c r="B162" s="16" t="s">
        <v>12</v>
      </c>
      <c r="C162" s="16" t="s">
        <v>25</v>
      </c>
      <c r="D162" s="16">
        <v>1000</v>
      </c>
      <c r="E162" s="30">
        <v>3.8716305555555603</v>
      </c>
      <c r="F162" s="24">
        <v>155.05862777777779</v>
      </c>
      <c r="G162" s="17">
        <v>12</v>
      </c>
      <c r="H162" s="16">
        <f t="shared" si="73"/>
        <v>5.1657821460524389E-5</v>
      </c>
      <c r="I162" s="23">
        <f t="shared" si="87"/>
        <v>1.2898347087569349E-6</v>
      </c>
      <c r="J162" s="16">
        <v>1</v>
      </c>
      <c r="K162" s="16">
        <f t="shared" si="75"/>
        <v>4.3048184550436988E-6</v>
      </c>
      <c r="L162" s="23">
        <f t="shared" si="88"/>
        <v>1.0748622572974457E-7</v>
      </c>
      <c r="M162" s="16">
        <v>2</v>
      </c>
      <c r="N162" s="16">
        <f t="shared" si="77"/>
        <v>8.6096369100873977E-6</v>
      </c>
      <c r="O162" s="23">
        <f t="shared" si="89"/>
        <v>2.1497245145948914E-7</v>
      </c>
      <c r="P162" s="16">
        <v>0</v>
      </c>
      <c r="Q162" s="16">
        <f t="shared" si="79"/>
        <v>0</v>
      </c>
      <c r="R162" s="23">
        <f t="shared" si="90"/>
        <v>0</v>
      </c>
      <c r="S162" s="17">
        <v>0</v>
      </c>
      <c r="T162" s="16">
        <f t="shared" si="81"/>
        <v>0</v>
      </c>
      <c r="U162" s="23">
        <f t="shared" si="91"/>
        <v>0</v>
      </c>
      <c r="AB162" s="14">
        <f t="shared" si="85"/>
        <v>1.8957633626815304E-5</v>
      </c>
      <c r="AC162" s="10">
        <f t="shared" si="85"/>
        <v>6.395802651001199E-7</v>
      </c>
      <c r="AD162" s="14">
        <f t="shared" si="85"/>
        <v>2.8064192657096932E-6</v>
      </c>
      <c r="AE162" s="10">
        <f t="shared" si="85"/>
        <v>1.0061050397884427E-7</v>
      </c>
      <c r="AF162" s="14">
        <f t="shared" si="83"/>
        <v>2.9324371091867487E-6</v>
      </c>
      <c r="AG162" s="10">
        <f t="shared" si="84"/>
        <v>9.3869388497534087E-8</v>
      </c>
      <c r="AH162" s="14">
        <f t="shared" si="86"/>
        <v>1.8577390657202168E-6</v>
      </c>
      <c r="AI162" s="10">
        <f t="shared" si="86"/>
        <v>6.8084379462985219E-8</v>
      </c>
      <c r="AJ162" s="14">
        <f t="shared" si="86"/>
        <v>0</v>
      </c>
      <c r="AK162" s="10">
        <f t="shared" si="86"/>
        <v>0</v>
      </c>
    </row>
    <row r="163" spans="1:37" x14ac:dyDescent="0.25">
      <c r="A163" s="22">
        <f t="shared" si="72"/>
        <v>11</v>
      </c>
      <c r="B163" s="17" t="s">
        <v>12</v>
      </c>
      <c r="C163" s="17" t="s">
        <v>26</v>
      </c>
      <c r="D163" s="16">
        <v>1000</v>
      </c>
      <c r="E163" s="30">
        <v>4.4547250000000078</v>
      </c>
      <c r="F163" s="24">
        <v>99.95538055555555</v>
      </c>
      <c r="G163" s="17">
        <v>2</v>
      </c>
      <c r="H163" s="16">
        <f t="shared" si="73"/>
        <v>7.4826915989950619E-6</v>
      </c>
      <c r="I163" s="23">
        <f t="shared" si="87"/>
        <v>3.3348213120759967E-7</v>
      </c>
      <c r="J163" s="16">
        <v>0</v>
      </c>
      <c r="K163" s="16">
        <f t="shared" si="75"/>
        <v>0</v>
      </c>
      <c r="L163" s="23">
        <f t="shared" si="88"/>
        <v>0</v>
      </c>
      <c r="M163" s="16">
        <v>2</v>
      </c>
      <c r="N163" s="16">
        <f t="shared" si="77"/>
        <v>7.4826915989950619E-6</v>
      </c>
      <c r="O163" s="23">
        <f t="shared" si="89"/>
        <v>3.3348213120759967E-7</v>
      </c>
      <c r="P163" s="16">
        <v>0</v>
      </c>
      <c r="Q163" s="16">
        <f t="shared" si="79"/>
        <v>0</v>
      </c>
      <c r="R163" s="23">
        <f t="shared" si="90"/>
        <v>0</v>
      </c>
      <c r="S163" s="17">
        <v>0</v>
      </c>
      <c r="T163" s="16">
        <f t="shared" si="81"/>
        <v>0</v>
      </c>
      <c r="U163" s="23">
        <f t="shared" si="91"/>
        <v>0</v>
      </c>
      <c r="AB163" s="14">
        <f t="shared" si="85"/>
        <v>1.8957633626815304E-5</v>
      </c>
      <c r="AC163" s="10">
        <f t="shared" si="85"/>
        <v>6.395802651001199E-7</v>
      </c>
      <c r="AD163" s="14">
        <f t="shared" si="85"/>
        <v>2.8064192657096932E-6</v>
      </c>
      <c r="AE163" s="10">
        <f t="shared" si="85"/>
        <v>1.0061050397884427E-7</v>
      </c>
      <c r="AF163" s="14">
        <f t="shared" si="83"/>
        <v>2.9324371091867487E-6</v>
      </c>
      <c r="AG163" s="10">
        <f t="shared" si="84"/>
        <v>9.3869388497534087E-8</v>
      </c>
      <c r="AH163" s="14">
        <f t="shared" si="86"/>
        <v>1.8577390657202168E-6</v>
      </c>
      <c r="AI163" s="10">
        <f t="shared" si="86"/>
        <v>6.8084379462985219E-8</v>
      </c>
      <c r="AJ163" s="14">
        <f t="shared" si="86"/>
        <v>0</v>
      </c>
      <c r="AK163" s="10">
        <f t="shared" si="86"/>
        <v>0</v>
      </c>
    </row>
    <row r="164" spans="1:37" x14ac:dyDescent="0.25">
      <c r="A164" s="22">
        <f t="shared" si="72"/>
        <v>12</v>
      </c>
      <c r="B164" s="17" t="s">
        <v>12</v>
      </c>
      <c r="C164" s="17" t="s">
        <v>16</v>
      </c>
      <c r="D164" s="16">
        <v>1000</v>
      </c>
      <c r="E164" s="30">
        <v>4.026452777777763</v>
      </c>
      <c r="F164" s="24">
        <v>104.02222777777774</v>
      </c>
      <c r="G164" s="17">
        <v>2</v>
      </c>
      <c r="H164" s="16">
        <f t="shared" si="73"/>
        <v>8.278585438106221E-6</v>
      </c>
      <c r="I164" s="23">
        <f t="shared" si="87"/>
        <v>3.2044433238387466E-7</v>
      </c>
      <c r="J164" s="16">
        <v>0</v>
      </c>
      <c r="K164" s="16">
        <f t="shared" si="75"/>
        <v>0</v>
      </c>
      <c r="L164" s="23">
        <f t="shared" si="88"/>
        <v>0</v>
      </c>
      <c r="M164" s="16">
        <v>0</v>
      </c>
      <c r="N164" s="16">
        <f t="shared" si="77"/>
        <v>0</v>
      </c>
      <c r="O164" s="23">
        <f t="shared" si="89"/>
        <v>0</v>
      </c>
      <c r="P164" s="16">
        <v>0</v>
      </c>
      <c r="Q164" s="16">
        <f t="shared" si="79"/>
        <v>0</v>
      </c>
      <c r="R164" s="23">
        <f t="shared" si="90"/>
        <v>0</v>
      </c>
      <c r="S164" s="17">
        <v>0</v>
      </c>
      <c r="T164" s="16">
        <f t="shared" si="81"/>
        <v>0</v>
      </c>
      <c r="U164" s="23">
        <f t="shared" si="91"/>
        <v>0</v>
      </c>
      <c r="AB164" s="14">
        <f t="shared" si="85"/>
        <v>1.8957633626815304E-5</v>
      </c>
      <c r="AC164" s="10">
        <f t="shared" si="85"/>
        <v>6.395802651001199E-7</v>
      </c>
      <c r="AD164" s="14">
        <f t="shared" si="85"/>
        <v>2.8064192657096932E-6</v>
      </c>
      <c r="AE164" s="10">
        <f t="shared" si="85"/>
        <v>1.0061050397884427E-7</v>
      </c>
      <c r="AF164" s="14">
        <f t="shared" si="83"/>
        <v>2.9324371091867487E-6</v>
      </c>
      <c r="AG164" s="10">
        <f t="shared" si="84"/>
        <v>9.3869388497534087E-8</v>
      </c>
      <c r="AH164" s="14">
        <f t="shared" si="86"/>
        <v>1.8577390657202168E-6</v>
      </c>
      <c r="AI164" s="10">
        <f t="shared" si="86"/>
        <v>6.8084379462985219E-8</v>
      </c>
      <c r="AJ164" s="14">
        <f t="shared" si="86"/>
        <v>0</v>
      </c>
      <c r="AK164" s="10">
        <f t="shared" si="86"/>
        <v>0</v>
      </c>
    </row>
    <row r="165" spans="1:37" x14ac:dyDescent="0.25">
      <c r="A165" s="22">
        <f t="shared" si="72"/>
        <v>13</v>
      </c>
      <c r="B165" s="17" t="s">
        <v>12</v>
      </c>
      <c r="C165" s="17" t="s">
        <v>17</v>
      </c>
      <c r="D165" s="16">
        <v>1000</v>
      </c>
      <c r="E165" s="30">
        <v>3.7903000000000051</v>
      </c>
      <c r="F165" s="24">
        <v>100.9529722222222</v>
      </c>
      <c r="G165" s="17">
        <v>1</v>
      </c>
      <c r="H165" s="16">
        <f t="shared" si="73"/>
        <v>4.39718931658883E-6</v>
      </c>
      <c r="I165" s="23">
        <f t="shared" si="87"/>
        <v>1.6509337268425593E-7</v>
      </c>
      <c r="J165" s="16">
        <v>0</v>
      </c>
      <c r="K165" s="16">
        <f t="shared" si="75"/>
        <v>0</v>
      </c>
      <c r="L165" s="23">
        <f t="shared" si="88"/>
        <v>0</v>
      </c>
      <c r="M165" s="16">
        <v>0</v>
      </c>
      <c r="N165" s="16">
        <f t="shared" si="77"/>
        <v>0</v>
      </c>
      <c r="O165" s="23">
        <f t="shared" si="89"/>
        <v>0</v>
      </c>
      <c r="P165" s="16">
        <v>1</v>
      </c>
      <c r="Q165" s="16">
        <f t="shared" si="79"/>
        <v>4.39718931658883E-6</v>
      </c>
      <c r="R165" s="23">
        <f t="shared" si="90"/>
        <v>1.6509337268425593E-7</v>
      </c>
      <c r="S165" s="17">
        <v>0</v>
      </c>
      <c r="T165" s="16">
        <f t="shared" si="81"/>
        <v>0</v>
      </c>
      <c r="U165" s="23">
        <f t="shared" si="91"/>
        <v>0</v>
      </c>
      <c r="AB165" s="14">
        <f t="shared" si="85"/>
        <v>1.8957633626815304E-5</v>
      </c>
      <c r="AC165" s="10">
        <f t="shared" si="85"/>
        <v>6.395802651001199E-7</v>
      </c>
      <c r="AD165" s="14">
        <f t="shared" si="85"/>
        <v>2.8064192657096932E-6</v>
      </c>
      <c r="AE165" s="10">
        <f t="shared" si="85"/>
        <v>1.0061050397884427E-7</v>
      </c>
      <c r="AF165" s="14">
        <f t="shared" si="83"/>
        <v>2.9324371091867487E-6</v>
      </c>
      <c r="AG165" s="10">
        <f t="shared" si="84"/>
        <v>9.3869388497534087E-8</v>
      </c>
      <c r="AH165" s="14">
        <f t="shared" si="86"/>
        <v>1.8577390657202168E-6</v>
      </c>
      <c r="AI165" s="10">
        <f t="shared" si="86"/>
        <v>6.8084379462985219E-8</v>
      </c>
      <c r="AJ165" s="14">
        <f t="shared" si="86"/>
        <v>0</v>
      </c>
      <c r="AK165" s="10">
        <f t="shared" si="86"/>
        <v>0</v>
      </c>
    </row>
    <row r="166" spans="1:37" x14ac:dyDescent="0.25">
      <c r="A166" s="22">
        <f t="shared" si="72"/>
        <v>14</v>
      </c>
      <c r="B166" s="17" t="s">
        <v>12</v>
      </c>
      <c r="C166" s="17" t="s">
        <v>18</v>
      </c>
      <c r="D166" s="16">
        <v>1000</v>
      </c>
      <c r="E166" s="30">
        <v>3.563747222222224</v>
      </c>
      <c r="F166" s="24">
        <v>94.844977777777757</v>
      </c>
      <c r="G166" s="17">
        <v>5</v>
      </c>
      <c r="H166" s="16">
        <f>G166/($E166*$D166*$F$2)</f>
        <v>2.3383626317180173E-5</v>
      </c>
      <c r="I166" s="23">
        <f t="shared" si="87"/>
        <v>8.7862673686933357E-7</v>
      </c>
      <c r="J166" s="16">
        <v>0</v>
      </c>
      <c r="K166" s="16">
        <f>J166/($E166*$D166*$F$2)</f>
        <v>0</v>
      </c>
      <c r="L166" s="23">
        <f t="shared" si="88"/>
        <v>0</v>
      </c>
      <c r="M166" s="16">
        <v>1</v>
      </c>
      <c r="N166" s="16">
        <f>M166/($E166*$D166*$F$2)</f>
        <v>4.6767252634360351E-6</v>
      </c>
      <c r="O166" s="23">
        <f t="shared" si="89"/>
        <v>1.7572534737386672E-7</v>
      </c>
      <c r="P166" s="16">
        <v>0</v>
      </c>
      <c r="Q166" s="16">
        <f>P166/($E166*$D166*$F$2)</f>
        <v>0</v>
      </c>
      <c r="R166" s="23">
        <f t="shared" si="90"/>
        <v>0</v>
      </c>
      <c r="S166" s="17">
        <v>0</v>
      </c>
      <c r="T166" s="16">
        <f>S166/($E166*$D166*$F$2)</f>
        <v>0</v>
      </c>
      <c r="U166" s="23">
        <f t="shared" si="91"/>
        <v>0</v>
      </c>
      <c r="AB166" s="14">
        <f t="shared" si="85"/>
        <v>1.8957633626815304E-5</v>
      </c>
      <c r="AC166" s="10">
        <f t="shared" si="85"/>
        <v>6.395802651001199E-7</v>
      </c>
      <c r="AD166" s="14">
        <f t="shared" si="85"/>
        <v>2.8064192657096932E-6</v>
      </c>
      <c r="AE166" s="10">
        <f t="shared" si="85"/>
        <v>1.0061050397884427E-7</v>
      </c>
      <c r="AF166" s="14">
        <f t="shared" si="83"/>
        <v>2.9324371091867487E-6</v>
      </c>
      <c r="AG166" s="10">
        <f t="shared" si="84"/>
        <v>9.3869388497534087E-8</v>
      </c>
      <c r="AH166" s="14">
        <f t="shared" si="86"/>
        <v>1.8577390657202168E-6</v>
      </c>
      <c r="AI166" s="10">
        <f t="shared" si="86"/>
        <v>6.8084379462985219E-8</v>
      </c>
      <c r="AJ166" s="14">
        <f t="shared" si="86"/>
        <v>0</v>
      </c>
      <c r="AK166" s="10">
        <f t="shared" si="86"/>
        <v>0</v>
      </c>
    </row>
    <row r="167" spans="1:37" x14ac:dyDescent="0.25">
      <c r="A167" s="25">
        <f t="shared" si="72"/>
        <v>15</v>
      </c>
      <c r="B167" s="26" t="s">
        <v>12</v>
      </c>
      <c r="C167" s="26" t="s">
        <v>27</v>
      </c>
      <c r="D167" s="27">
        <v>1000</v>
      </c>
      <c r="E167" s="31">
        <v>2.8784333333333372</v>
      </c>
      <c r="F167" s="28">
        <v>94.282513888888857</v>
      </c>
      <c r="G167" s="26">
        <v>5</v>
      </c>
      <c r="H167" s="27">
        <f>G167/($E167*$D167*$F$2)</f>
        <v>2.8950933957129417E-5</v>
      </c>
      <c r="I167" s="32">
        <f>G167/($F167*$D167*$F$2)</f>
        <v>8.8386838551569537E-7</v>
      </c>
      <c r="J167" s="27">
        <v>1</v>
      </c>
      <c r="K167" s="27">
        <f>J167/($E167*$D167*$F$2)</f>
        <v>5.7901867914258832E-6</v>
      </c>
      <c r="L167" s="32">
        <f>J167/($F167*$D167*$F$2)</f>
        <v>1.7677367710313908E-7</v>
      </c>
      <c r="M167" s="27">
        <v>2</v>
      </c>
      <c r="N167" s="27">
        <f>M167/($E167*$D167*$F$2)</f>
        <v>1.1580373582851766E-5</v>
      </c>
      <c r="O167" s="32">
        <f>M167/($F167*$D167*$F$2)</f>
        <v>3.5354735420627817E-7</v>
      </c>
      <c r="P167" s="27">
        <v>0</v>
      </c>
      <c r="Q167" s="27">
        <f>P167/($E167*$D167*$F$2)</f>
        <v>0</v>
      </c>
      <c r="R167" s="32">
        <f>P167/($F167*$D167*$F$2)</f>
        <v>0</v>
      </c>
      <c r="S167" s="26">
        <v>0</v>
      </c>
      <c r="T167" s="27">
        <f>S167/($E167*$D167*$F$2)</f>
        <v>0</v>
      </c>
      <c r="U167" s="32">
        <f>S167/($F167*$D167*$F$2)</f>
        <v>0</v>
      </c>
      <c r="AB167" s="14">
        <f t="shared" si="85"/>
        <v>1.8957633626815304E-5</v>
      </c>
      <c r="AC167" s="10">
        <f t="shared" si="85"/>
        <v>6.395802651001199E-7</v>
      </c>
      <c r="AD167" s="14">
        <f t="shared" si="85"/>
        <v>2.8064192657096932E-6</v>
      </c>
      <c r="AE167" s="10">
        <f t="shared" si="85"/>
        <v>1.0061050397884427E-7</v>
      </c>
      <c r="AF167" s="14">
        <f t="shared" si="83"/>
        <v>2.9324371091867487E-6</v>
      </c>
      <c r="AG167" s="10">
        <f t="shared" si="84"/>
        <v>9.3869388497534087E-8</v>
      </c>
      <c r="AH167" s="14">
        <f t="shared" si="86"/>
        <v>1.8577390657202168E-6</v>
      </c>
      <c r="AI167" s="10">
        <f t="shared" si="86"/>
        <v>6.8084379462985219E-8</v>
      </c>
      <c r="AJ167" s="14">
        <f t="shared" si="86"/>
        <v>0</v>
      </c>
      <c r="AK167" s="10">
        <f t="shared" si="86"/>
        <v>0</v>
      </c>
    </row>
    <row r="168" spans="1:37" x14ac:dyDescent="0.25">
      <c r="A168" t="s">
        <v>35</v>
      </c>
      <c r="D168">
        <v>1000</v>
      </c>
      <c r="E168">
        <f t="shared" ref="E168:G168" si="92">SUM(E153:E167)</f>
        <v>60.407799999999995</v>
      </c>
      <c r="F168">
        <f t="shared" si="92"/>
        <v>1678.1637388888887</v>
      </c>
      <c r="G168">
        <f t="shared" si="92"/>
        <v>67</v>
      </c>
      <c r="H168" s="16">
        <f>G168/($E168*$D168*$F$2)</f>
        <v>1.848547152299317E-5</v>
      </c>
      <c r="I168" s="16">
        <f>G168/($F168*$D168*$F$2)</f>
        <v>6.654098410003848E-7</v>
      </c>
      <c r="J168">
        <f t="shared" ref="J168" si="93">SUM(J153:J167)</f>
        <v>10</v>
      </c>
      <c r="K168" s="16">
        <f>J168/($E168*$D168*$F$2)</f>
        <v>2.759025600446742E-6</v>
      </c>
      <c r="L168" s="16">
        <f>J168/($F168*$D168*$F$2)</f>
        <v>9.9314901641848478E-8</v>
      </c>
      <c r="M168">
        <f t="shared" ref="M168" si="94">SUM(M153:M167)</f>
        <v>10</v>
      </c>
      <c r="N168" s="16">
        <f>M168/($E168*$D168*$F$2)</f>
        <v>2.759025600446742E-6</v>
      </c>
      <c r="O168" s="16">
        <f>M168/($F168*$D168*$F$2)</f>
        <v>9.9314901641848478E-8</v>
      </c>
      <c r="P168">
        <f t="shared" ref="P168" si="95">SUM(P153:P167)</f>
        <v>7</v>
      </c>
      <c r="Q168" s="16">
        <f>P168/($E168*$D168*$F$2)</f>
        <v>1.9313179203127193E-6</v>
      </c>
      <c r="R168" s="16">
        <f>P168/($F168*$D168*$F$2)</f>
        <v>6.9520431149293943E-8</v>
      </c>
      <c r="S168">
        <f>SUM(S153:S167)</f>
        <v>0</v>
      </c>
      <c r="T168" s="16">
        <f>S168/($E168*$D168*$F$2)</f>
        <v>0</v>
      </c>
      <c r="U168" s="16">
        <f>S168/($F168*$D168*$F$2)</f>
        <v>0</v>
      </c>
      <c r="AB168" s="9">
        <f t="shared" si="85"/>
        <v>1.8957633626815304E-5</v>
      </c>
      <c r="AC168" s="11">
        <f t="shared" si="85"/>
        <v>6.395802651001199E-7</v>
      </c>
      <c r="AD168" s="9">
        <f t="shared" si="85"/>
        <v>2.8064192657096932E-6</v>
      </c>
      <c r="AE168" s="11">
        <f t="shared" si="85"/>
        <v>1.0061050397884427E-7</v>
      </c>
      <c r="AF168" s="9">
        <f t="shared" si="83"/>
        <v>2.9324371091867487E-6</v>
      </c>
      <c r="AG168" s="11">
        <f t="shared" si="84"/>
        <v>9.3869388497534087E-8</v>
      </c>
      <c r="AH168" s="9">
        <f t="shared" si="86"/>
        <v>1.8577390657202168E-6</v>
      </c>
      <c r="AI168" s="11">
        <f t="shared" si="86"/>
        <v>6.8084379462985219E-8</v>
      </c>
      <c r="AJ168" s="9">
        <f t="shared" si="86"/>
        <v>0</v>
      </c>
      <c r="AK168" s="11">
        <f t="shared" si="86"/>
        <v>0</v>
      </c>
    </row>
  </sheetData>
  <mergeCells count="68">
    <mergeCell ref="G151:I151"/>
    <mergeCell ref="G97:U97"/>
    <mergeCell ref="S98:U98"/>
    <mergeCell ref="P98:R98"/>
    <mergeCell ref="M98:O98"/>
    <mergeCell ref="J98:L98"/>
    <mergeCell ref="G98:I98"/>
    <mergeCell ref="M5:O5"/>
    <mergeCell ref="A150:A152"/>
    <mergeCell ref="B150:B152"/>
    <mergeCell ref="C150:C152"/>
    <mergeCell ref="D150:D152"/>
    <mergeCell ref="E150:F151"/>
    <mergeCell ref="A71:A73"/>
    <mergeCell ref="B71:B73"/>
    <mergeCell ref="C71:C73"/>
    <mergeCell ref="D71:D73"/>
    <mergeCell ref="E71:F72"/>
    <mergeCell ref="G150:U150"/>
    <mergeCell ref="S151:U151"/>
    <mergeCell ref="P151:R151"/>
    <mergeCell ref="M151:O151"/>
    <mergeCell ref="J151:L151"/>
    <mergeCell ref="B4:B6"/>
    <mergeCell ref="C4:C6"/>
    <mergeCell ref="D4:D6"/>
    <mergeCell ref="E4:F5"/>
    <mergeCell ref="J5:L5"/>
    <mergeCell ref="AJ5:AK5"/>
    <mergeCell ref="AB4:AK4"/>
    <mergeCell ref="AH5:AI5"/>
    <mergeCell ref="G5:I5"/>
    <mergeCell ref="A97:A99"/>
    <mergeCell ref="B97:B99"/>
    <mergeCell ref="C97:C99"/>
    <mergeCell ref="D97:D99"/>
    <mergeCell ref="E97:F98"/>
    <mergeCell ref="AB5:AC5"/>
    <mergeCell ref="AD5:AE5"/>
    <mergeCell ref="AF5:AG5"/>
    <mergeCell ref="P5:R5"/>
    <mergeCell ref="S5:U5"/>
    <mergeCell ref="G4:U4"/>
    <mergeCell ref="A4:A6"/>
    <mergeCell ref="G71:U71"/>
    <mergeCell ref="G72:I72"/>
    <mergeCell ref="S72:U72"/>
    <mergeCell ref="P72:R72"/>
    <mergeCell ref="M72:O72"/>
    <mergeCell ref="J72:L72"/>
    <mergeCell ref="AB71:AK71"/>
    <mergeCell ref="AB72:AC72"/>
    <mergeCell ref="AD72:AE72"/>
    <mergeCell ref="AF72:AG72"/>
    <mergeCell ref="AH72:AI72"/>
    <mergeCell ref="AJ72:AK72"/>
    <mergeCell ref="AB97:AK97"/>
    <mergeCell ref="AB151:AK151"/>
    <mergeCell ref="AB98:AC98"/>
    <mergeCell ref="AD98:AE98"/>
    <mergeCell ref="AF98:AG98"/>
    <mergeCell ref="AH98:AI98"/>
    <mergeCell ref="AJ98:AK98"/>
    <mergeCell ref="AB152:AC152"/>
    <mergeCell ref="AD152:AE152"/>
    <mergeCell ref="AF152:AG152"/>
    <mergeCell ref="AH152:AI152"/>
    <mergeCell ref="AJ152:AK15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B429-30F6-492E-BACC-4A906486201C}">
  <dimension ref="A1:AK168"/>
  <sheetViews>
    <sheetView topLeftCell="A23" zoomScale="70" zoomScaleNormal="70" workbookViewId="0">
      <selection activeCell="D168" sqref="D168"/>
    </sheetView>
  </sheetViews>
  <sheetFormatPr baseColWidth="10" defaultColWidth="8.7109375" defaultRowHeight="15" x14ac:dyDescent="0.25"/>
  <cols>
    <col min="2" max="2" width="11.5703125" bestFit="1" customWidth="1"/>
    <col min="3" max="3" width="18" bestFit="1" customWidth="1"/>
    <col min="7" max="7" width="19.42578125" bestFit="1" customWidth="1"/>
    <col min="8" max="9" width="13" bestFit="1" customWidth="1"/>
    <col min="10" max="10" width="12.140625" bestFit="1" customWidth="1"/>
    <col min="14" max="14" width="13" bestFit="1" customWidth="1"/>
    <col min="20" max="26" width="13" bestFit="1" customWidth="1"/>
    <col min="27" max="27" width="11.85546875" bestFit="1" customWidth="1"/>
    <col min="36" max="37" width="13" bestFit="1" customWidth="1"/>
  </cols>
  <sheetData>
    <row r="1" spans="1:37" x14ac:dyDescent="0.25">
      <c r="A1" t="s">
        <v>9</v>
      </c>
    </row>
    <row r="2" spans="1:37" x14ac:dyDescent="0.25">
      <c r="A2" t="s">
        <v>44</v>
      </c>
      <c r="B2">
        <v>60</v>
      </c>
      <c r="C2" t="s">
        <v>45</v>
      </c>
      <c r="D2">
        <v>3600</v>
      </c>
      <c r="E2" t="s">
        <v>46</v>
      </c>
      <c r="F2">
        <f>D2/B2</f>
        <v>60</v>
      </c>
    </row>
    <row r="4" spans="1:37" x14ac:dyDescent="0.25">
      <c r="A4" s="51" t="s">
        <v>0</v>
      </c>
      <c r="B4" s="51" t="s">
        <v>1</v>
      </c>
      <c r="C4" s="51" t="s">
        <v>2</v>
      </c>
      <c r="D4" s="51" t="s">
        <v>6</v>
      </c>
      <c r="E4" s="54" t="s">
        <v>11</v>
      </c>
      <c r="F4" s="55"/>
      <c r="G4" s="45" t="s">
        <v>50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AB4" s="48" t="s">
        <v>5</v>
      </c>
      <c r="AC4" s="50"/>
      <c r="AD4" s="50"/>
      <c r="AE4" s="50"/>
      <c r="AF4" s="50"/>
      <c r="AG4" s="50"/>
      <c r="AH4" s="50"/>
      <c r="AI4" s="50"/>
      <c r="AJ4" s="50"/>
      <c r="AK4" s="49"/>
    </row>
    <row r="5" spans="1:37" x14ac:dyDescent="0.25">
      <c r="A5" s="52"/>
      <c r="B5" s="52"/>
      <c r="C5" s="52"/>
      <c r="D5" s="52"/>
      <c r="E5" s="56"/>
      <c r="F5" s="57"/>
      <c r="G5" s="45" t="s">
        <v>3</v>
      </c>
      <c r="H5" s="46"/>
      <c r="I5" s="47"/>
      <c r="J5" s="45" t="s">
        <v>4</v>
      </c>
      <c r="K5" s="46"/>
      <c r="L5" s="47"/>
      <c r="M5" s="45" t="s">
        <v>10</v>
      </c>
      <c r="N5" s="46"/>
      <c r="O5" s="47"/>
      <c r="P5" s="45" t="s">
        <v>28</v>
      </c>
      <c r="Q5" s="46"/>
      <c r="R5" s="47"/>
      <c r="S5" s="45" t="s">
        <v>30</v>
      </c>
      <c r="T5" s="46"/>
      <c r="U5" s="47"/>
      <c r="AB5" s="48" t="str">
        <f>G5</f>
        <v>Without Layers</v>
      </c>
      <c r="AC5" s="49"/>
      <c r="AD5" s="48" t="str">
        <f>J5</f>
        <v>With Layers</v>
      </c>
      <c r="AE5" s="49"/>
      <c r="AF5" s="48" t="str">
        <f>M5</f>
        <v>With buffer=5m</v>
      </c>
      <c r="AG5" s="49"/>
      <c r="AH5" s="48" t="str">
        <f>P5</f>
        <v>With buffer=10m</v>
      </c>
      <c r="AI5" s="49"/>
      <c r="AJ5" s="48" t="str">
        <f>S5</f>
        <v>With buffer=20m</v>
      </c>
      <c r="AK5" s="49"/>
    </row>
    <row r="6" spans="1:37" x14ac:dyDescent="0.25">
      <c r="A6" s="53"/>
      <c r="B6" s="53"/>
      <c r="C6" s="53"/>
      <c r="D6" s="53"/>
      <c r="E6" s="1" t="s">
        <v>49</v>
      </c>
      <c r="F6" s="1" t="s">
        <v>8</v>
      </c>
      <c r="G6" s="29" t="s">
        <v>48</v>
      </c>
      <c r="H6" s="29" t="s">
        <v>49</v>
      </c>
      <c r="I6" s="29" t="s">
        <v>8</v>
      </c>
      <c r="J6" s="29" t="s">
        <v>48</v>
      </c>
      <c r="K6" s="29" t="s">
        <v>49</v>
      </c>
      <c r="L6" s="29" t="s">
        <v>8</v>
      </c>
      <c r="M6" s="29" t="s">
        <v>48</v>
      </c>
      <c r="N6" s="29" t="s">
        <v>49</v>
      </c>
      <c r="O6" s="29" t="s">
        <v>8</v>
      </c>
      <c r="P6" s="29" t="s">
        <v>48</v>
      </c>
      <c r="Q6" s="29" t="s">
        <v>49</v>
      </c>
      <c r="R6" s="29" t="s">
        <v>8</v>
      </c>
      <c r="S6" s="29" t="s">
        <v>48</v>
      </c>
      <c r="T6" s="29" t="s">
        <v>49</v>
      </c>
      <c r="U6" s="29" t="s">
        <v>8</v>
      </c>
      <c r="AB6" s="7" t="str">
        <f>H6</f>
        <v>HPV</v>
      </c>
      <c r="AC6" s="7" t="str">
        <f>I6</f>
        <v>all</v>
      </c>
      <c r="AD6" s="7" t="str">
        <f>K6</f>
        <v>HPV</v>
      </c>
      <c r="AE6" s="7" t="str">
        <f>L6</f>
        <v>all</v>
      </c>
      <c r="AF6" s="7" t="str">
        <f>N6</f>
        <v>HPV</v>
      </c>
      <c r="AG6" s="7" t="str">
        <f>O6</f>
        <v>all</v>
      </c>
      <c r="AH6" s="7" t="str">
        <f>Q6</f>
        <v>HPV</v>
      </c>
      <c r="AI6" s="7" t="str">
        <f>R6</f>
        <v>all</v>
      </c>
      <c r="AJ6" s="7" t="str">
        <f>T6</f>
        <v>HPV</v>
      </c>
      <c r="AK6" s="7" t="str">
        <f>U6</f>
        <v>all</v>
      </c>
    </row>
    <row r="7" spans="1:37" x14ac:dyDescent="0.25">
      <c r="A7" s="22">
        <v>1</v>
      </c>
      <c r="B7" s="16" t="s">
        <v>12</v>
      </c>
      <c r="C7" s="16" t="s">
        <v>19</v>
      </c>
      <c r="D7" s="16">
        <v>1000</v>
      </c>
      <c r="E7" s="22">
        <v>3.6726388888888879</v>
      </c>
      <c r="F7" s="23">
        <v>79.774569444444438</v>
      </c>
      <c r="G7" s="20">
        <v>15</v>
      </c>
      <c r="H7" s="15">
        <f>G7/($E7*$D7*$F$2)</f>
        <v>6.8070945051620487E-5</v>
      </c>
      <c r="I7" s="21">
        <f>G7/($F7*$D7*$F$2)</f>
        <v>3.1338307651300048E-6</v>
      </c>
      <c r="J7" s="20">
        <v>0</v>
      </c>
      <c r="K7" s="15">
        <f>J7/($E7*$D7*$F$2)</f>
        <v>0</v>
      </c>
      <c r="L7" s="21">
        <f>J7/($F7*$D7*$F$2)</f>
        <v>0</v>
      </c>
      <c r="M7" s="20">
        <v>1</v>
      </c>
      <c r="N7" s="15">
        <f>M7/($E7*$D7*$F$2)</f>
        <v>4.5380630034413664E-6</v>
      </c>
      <c r="O7" s="21">
        <f>M7/($F7*$D7*$F$2)</f>
        <v>2.08922051008667E-7</v>
      </c>
      <c r="P7" s="20">
        <v>3</v>
      </c>
      <c r="Q7" s="15">
        <f>P7/($E7*$D7*$F$2)</f>
        <v>1.3614189010324097E-5</v>
      </c>
      <c r="R7" s="21">
        <f>P7/($F7*$D7*$F$2)</f>
        <v>6.2676615302600096E-7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7.9101880360903196E-5</v>
      </c>
      <c r="AC7" s="19">
        <f>AVERAGE($I$7:$I$21)</f>
        <v>2.6696284401601638E-6</v>
      </c>
      <c r="AD7" s="19">
        <f>AVERAGE($K$7:$K$21)</f>
        <v>1.1206903220626717E-5</v>
      </c>
      <c r="AE7" s="13">
        <f>AVERAGE($L$7:$L$21)</f>
        <v>3.9522597760101947E-7</v>
      </c>
      <c r="AF7" s="18">
        <f>AVERAGE($N$7:$N$21)</f>
        <v>6.1803937335314634E-6</v>
      </c>
      <c r="AG7" s="13">
        <f>AVERAGE($O$7:$O$21)</f>
        <v>2.0609645014335253E-7</v>
      </c>
      <c r="AH7" s="18">
        <f>AVERAGE($Q$7:$Q$21)</f>
        <v>4.087152311111356E-6</v>
      </c>
      <c r="AI7" s="13">
        <f>AVERAGE($R$7:$R$21)</f>
        <v>1.4768274610078161E-7</v>
      </c>
      <c r="AJ7" s="18">
        <f>AVERAGE($T$7:$T$21)</f>
        <v>1.1873074135218516E-6</v>
      </c>
      <c r="AK7" s="13">
        <f>AVERAGE($U$7:$U$21)</f>
        <v>3.8355977575334462E-8</v>
      </c>
    </row>
    <row r="8" spans="1:37" x14ac:dyDescent="0.25">
      <c r="A8" s="22">
        <f t="shared" ref="A8:A21" si="0">A7+1</f>
        <v>2</v>
      </c>
      <c r="B8" s="16" t="s">
        <v>12</v>
      </c>
      <c r="C8" s="16" t="s">
        <v>20</v>
      </c>
      <c r="D8" s="16">
        <v>1000</v>
      </c>
      <c r="E8" s="22">
        <v>4.6576138888888874</v>
      </c>
      <c r="F8" s="23">
        <v>166.55976111111113</v>
      </c>
      <c r="G8" s="22">
        <v>39</v>
      </c>
      <c r="H8" s="16">
        <f>G8/($E8*$D8*$F$2)</f>
        <v>1.3955643715994306E-4</v>
      </c>
      <c r="I8" s="23">
        <f>G8/($F8*$D8*$F$2)</f>
        <v>3.9025031956331183E-6</v>
      </c>
      <c r="J8" s="22">
        <v>5</v>
      </c>
      <c r="K8" s="16">
        <f>J8/($E8*$D8*$F$2)</f>
        <v>1.7891850917941416E-5</v>
      </c>
      <c r="L8" s="23">
        <f>J8/($F8*$D8*$F$2)</f>
        <v>5.0032092251706648E-7</v>
      </c>
      <c r="M8" s="22">
        <v>5</v>
      </c>
      <c r="N8" s="16">
        <f>M8/($E8*$D8*$F$2)</f>
        <v>1.7891850917941416E-5</v>
      </c>
      <c r="O8" s="23">
        <f>M8/($F8*$D8*$F$2)</f>
        <v>5.0032092251706648E-7</v>
      </c>
      <c r="P8" s="22">
        <v>2</v>
      </c>
      <c r="Q8" s="16">
        <f>P8/($E8*$D8*$F$2)</f>
        <v>7.1567403671765666E-6</v>
      </c>
      <c r="R8" s="23">
        <f>P8/($F8*$D8*$F$2)</f>
        <v>2.0012836900682657E-7</v>
      </c>
      <c r="S8" s="30">
        <v>0</v>
      </c>
      <c r="T8" s="16">
        <f>S8/($E8*$D8*$F$2)</f>
        <v>0</v>
      </c>
      <c r="U8" s="23">
        <f>S8/($F8*$D8*$F$2)</f>
        <v>0</v>
      </c>
      <c r="AB8" s="14">
        <f>$AB$7</f>
        <v>7.9101880360903196E-5</v>
      </c>
      <c r="AC8" s="8">
        <f>$AC$7</f>
        <v>2.6696284401601638E-6</v>
      </c>
      <c r="AD8" s="8">
        <f>$AD$7</f>
        <v>1.1206903220626717E-5</v>
      </c>
      <c r="AE8" s="10">
        <f>$AE$7</f>
        <v>3.9522597760101947E-7</v>
      </c>
      <c r="AF8" s="14">
        <f>$AF$7</f>
        <v>6.1803937335314634E-6</v>
      </c>
      <c r="AG8" s="10">
        <f>$AG$7</f>
        <v>2.0609645014335253E-7</v>
      </c>
      <c r="AH8" s="14">
        <f>$AH$7</f>
        <v>4.087152311111356E-6</v>
      </c>
      <c r="AI8" s="10">
        <f>$AI$7</f>
        <v>1.4768274610078161E-7</v>
      </c>
      <c r="AJ8" s="14">
        <f>$AJ$7</f>
        <v>1.1873074135218516E-6</v>
      </c>
      <c r="AK8" s="10">
        <f>$AK$7</f>
        <v>3.8355977575334462E-8</v>
      </c>
    </row>
    <row r="9" spans="1:37" x14ac:dyDescent="0.25">
      <c r="A9" s="22">
        <f t="shared" si="0"/>
        <v>3</v>
      </c>
      <c r="B9" s="16" t="s">
        <v>12</v>
      </c>
      <c r="C9" s="16" t="s">
        <v>21</v>
      </c>
      <c r="D9" s="16">
        <v>1000</v>
      </c>
      <c r="E9" s="22">
        <v>4.8418388888888959</v>
      </c>
      <c r="F9" s="23">
        <v>115.00931944444446</v>
      </c>
      <c r="G9" s="22">
        <v>10</v>
      </c>
      <c r="H9" s="16">
        <f t="shared" ref="H9:H19" si="1">G9/($E9*$D9*$F$2)</f>
        <v>3.4422183490891267E-5</v>
      </c>
      <c r="I9" s="23">
        <f t="shared" ref="I9:I20" si="2">G9/($F9*$D9*$F$2)</f>
        <v>1.449157924520851E-6</v>
      </c>
      <c r="J9" s="22">
        <v>2</v>
      </c>
      <c r="K9" s="16">
        <f t="shared" ref="K9:K19" si="3">J9/($E9*$D9*$F$2)</f>
        <v>6.8844366981782543E-6</v>
      </c>
      <c r="L9" s="23">
        <f>J9/($F9*$D9*$F$2)</f>
        <v>2.8983158490417021E-7</v>
      </c>
      <c r="M9" s="22">
        <v>2</v>
      </c>
      <c r="N9" s="16">
        <f t="shared" ref="N9:N19" si="4">M9/($E9*$D9*$F$2)</f>
        <v>6.8844366981782543E-6</v>
      </c>
      <c r="O9" s="23">
        <f t="shared" ref="O9:O20" si="5">M9/($F9*$D9*$F$2)</f>
        <v>2.8983158490417021E-7</v>
      </c>
      <c r="P9" s="22">
        <v>3</v>
      </c>
      <c r="Q9" s="16">
        <f t="shared" ref="Q9:Q19" si="6">P9/($E9*$D9*$F$2)</f>
        <v>1.0326655047267382E-5</v>
      </c>
      <c r="R9" s="23">
        <f t="shared" ref="R9:R10" si="7">P9/($F9*$D9*$F$2)</f>
        <v>4.3474737735625529E-7</v>
      </c>
      <c r="S9" s="30">
        <v>0</v>
      </c>
      <c r="T9" s="16">
        <f t="shared" ref="T9:T19" si="8">S9/($E9*$D9*$F$2)</f>
        <v>0</v>
      </c>
      <c r="U9" s="23">
        <f t="shared" ref="U9:U10" si="9">S9/($F9*$D9*$F$2)</f>
        <v>0</v>
      </c>
      <c r="AB9" s="14">
        <f t="shared" ref="AB9:AK21" si="10">AB$7</f>
        <v>7.9101880360903196E-5</v>
      </c>
      <c r="AC9" s="8">
        <f t="shared" si="10"/>
        <v>2.6696284401601638E-6</v>
      </c>
      <c r="AD9" s="8">
        <f t="shared" si="10"/>
        <v>1.1206903220626717E-5</v>
      </c>
      <c r="AE9" s="10">
        <f t="shared" si="10"/>
        <v>3.9522597760101947E-7</v>
      </c>
      <c r="AF9" s="14">
        <f t="shared" si="10"/>
        <v>6.1803937335314634E-6</v>
      </c>
      <c r="AG9" s="10">
        <f t="shared" si="10"/>
        <v>2.0609645014335253E-7</v>
      </c>
      <c r="AH9" s="14">
        <f t="shared" si="10"/>
        <v>4.087152311111356E-6</v>
      </c>
      <c r="AI9" s="10">
        <f t="shared" si="10"/>
        <v>1.4768274610078161E-7</v>
      </c>
      <c r="AJ9" s="14">
        <f t="shared" si="10"/>
        <v>1.1873074135218516E-6</v>
      </c>
      <c r="AK9" s="10">
        <f t="shared" si="10"/>
        <v>3.8355977575334462E-8</v>
      </c>
    </row>
    <row r="10" spans="1:37" x14ac:dyDescent="0.25">
      <c r="A10" s="22">
        <f t="shared" si="0"/>
        <v>4</v>
      </c>
      <c r="B10" s="16" t="s">
        <v>12</v>
      </c>
      <c r="C10" s="16" t="s">
        <v>13</v>
      </c>
      <c r="D10" s="16">
        <v>1000</v>
      </c>
      <c r="E10" s="22">
        <v>3.9206972222222145</v>
      </c>
      <c r="F10" s="23">
        <v>92.223586111111089</v>
      </c>
      <c r="G10" s="22">
        <v>18</v>
      </c>
      <c r="H10" s="16">
        <f t="shared" si="1"/>
        <v>7.6517002715645267E-5</v>
      </c>
      <c r="I10" s="23">
        <f t="shared" si="2"/>
        <v>3.2529639395995691E-6</v>
      </c>
      <c r="J10" s="22">
        <v>0</v>
      </c>
      <c r="K10" s="16">
        <f t="shared" si="3"/>
        <v>0</v>
      </c>
      <c r="L10" s="23">
        <f t="shared" ref="L10:L20" si="11">J10/($F10*$D10*$F$2)</f>
        <v>0</v>
      </c>
      <c r="M10" s="22">
        <v>2</v>
      </c>
      <c r="N10" s="16">
        <f t="shared" si="4"/>
        <v>8.5018891906272523E-6</v>
      </c>
      <c r="O10" s="23">
        <f t="shared" si="5"/>
        <v>3.6144043773328541E-7</v>
      </c>
      <c r="P10" s="22">
        <v>0</v>
      </c>
      <c r="Q10" s="16">
        <f t="shared" si="6"/>
        <v>0</v>
      </c>
      <c r="R10" s="23">
        <f t="shared" si="7"/>
        <v>0</v>
      </c>
      <c r="S10" s="30">
        <v>0</v>
      </c>
      <c r="T10" s="16">
        <f t="shared" si="8"/>
        <v>0</v>
      </c>
      <c r="U10" s="23">
        <f t="shared" si="9"/>
        <v>0</v>
      </c>
      <c r="AB10" s="14">
        <f t="shared" si="10"/>
        <v>7.9101880360903196E-5</v>
      </c>
      <c r="AC10" s="8">
        <f t="shared" si="10"/>
        <v>2.6696284401601638E-6</v>
      </c>
      <c r="AD10" s="8">
        <f t="shared" si="10"/>
        <v>1.1206903220626717E-5</v>
      </c>
      <c r="AE10" s="10">
        <f t="shared" si="10"/>
        <v>3.9522597760101947E-7</v>
      </c>
      <c r="AF10" s="14">
        <f t="shared" si="10"/>
        <v>6.1803937335314634E-6</v>
      </c>
      <c r="AG10" s="10">
        <f t="shared" si="10"/>
        <v>2.0609645014335253E-7</v>
      </c>
      <c r="AH10" s="14">
        <f t="shared" si="10"/>
        <v>4.087152311111356E-6</v>
      </c>
      <c r="AI10" s="10">
        <f t="shared" si="10"/>
        <v>1.4768274610078161E-7</v>
      </c>
      <c r="AJ10" s="14">
        <f t="shared" si="10"/>
        <v>1.1873074135218516E-6</v>
      </c>
      <c r="AK10" s="10">
        <f t="shared" si="10"/>
        <v>3.8355977575334462E-8</v>
      </c>
    </row>
    <row r="11" spans="1:37" x14ac:dyDescent="0.25">
      <c r="A11" s="22">
        <f t="shared" si="0"/>
        <v>5</v>
      </c>
      <c r="B11" s="16" t="s">
        <v>12</v>
      </c>
      <c r="C11" s="16" t="s">
        <v>14</v>
      </c>
      <c r="D11" s="16">
        <v>1000</v>
      </c>
      <c r="E11" s="22">
        <v>4.2080472222222189</v>
      </c>
      <c r="F11" s="23">
        <v>99.019727777777774</v>
      </c>
      <c r="G11" s="22">
        <v>13</v>
      </c>
      <c r="H11" s="16">
        <f t="shared" si="1"/>
        <v>5.1488649063269689E-5</v>
      </c>
      <c r="I11" s="23">
        <f t="shared" si="2"/>
        <v>2.1881161615886755E-6</v>
      </c>
      <c r="J11" s="22">
        <v>7</v>
      </c>
      <c r="K11" s="16">
        <f t="shared" si="3"/>
        <v>2.7724657187914447E-5</v>
      </c>
      <c r="L11" s="23">
        <f t="shared" si="11"/>
        <v>1.1782163947015944E-6</v>
      </c>
      <c r="M11" s="22">
        <v>1</v>
      </c>
      <c r="N11" s="16">
        <f>M11/($E11*$D11*$F$2)</f>
        <v>3.9606653125592065E-6</v>
      </c>
      <c r="O11" s="23">
        <f>M11/($F11*$D11*$F$2)</f>
        <v>1.6831662781451351E-7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1</v>
      </c>
      <c r="T11" s="16">
        <f>S11/($E11*$D11*$F$2)</f>
        <v>3.9606653125592065E-6</v>
      </c>
      <c r="U11" s="23">
        <f>S11/($F11*$D11*$F$2)</f>
        <v>1.6831662781451351E-7</v>
      </c>
      <c r="AB11" s="14">
        <f t="shared" si="10"/>
        <v>7.9101880360903196E-5</v>
      </c>
      <c r="AC11" s="8">
        <f t="shared" si="10"/>
        <v>2.6696284401601638E-6</v>
      </c>
      <c r="AD11" s="8">
        <f t="shared" si="10"/>
        <v>1.1206903220626717E-5</v>
      </c>
      <c r="AE11" s="10">
        <f t="shared" si="10"/>
        <v>3.9522597760101947E-7</v>
      </c>
      <c r="AF11" s="14">
        <f t="shared" si="10"/>
        <v>6.1803937335314634E-6</v>
      </c>
      <c r="AG11" s="10">
        <f t="shared" si="10"/>
        <v>2.0609645014335253E-7</v>
      </c>
      <c r="AH11" s="14">
        <f t="shared" si="10"/>
        <v>4.087152311111356E-6</v>
      </c>
      <c r="AI11" s="10">
        <f t="shared" si="10"/>
        <v>1.4768274610078161E-7</v>
      </c>
      <c r="AJ11" s="14">
        <f t="shared" si="10"/>
        <v>1.1873074135218516E-6</v>
      </c>
      <c r="AK11" s="10">
        <f t="shared" si="10"/>
        <v>3.8355977575334462E-8</v>
      </c>
    </row>
    <row r="12" spans="1:37" x14ac:dyDescent="0.25">
      <c r="A12" s="22">
        <f t="shared" si="0"/>
        <v>6</v>
      </c>
      <c r="B12" s="16" t="s">
        <v>12</v>
      </c>
      <c r="C12" s="16" t="s">
        <v>15</v>
      </c>
      <c r="D12" s="16">
        <v>1000</v>
      </c>
      <c r="E12" s="22">
        <v>3.8898972222222201</v>
      </c>
      <c r="F12" s="23">
        <v>96.78281666666669</v>
      </c>
      <c r="G12" s="22">
        <v>17</v>
      </c>
      <c r="H12" s="16">
        <f t="shared" si="1"/>
        <v>7.2838256937665489E-5</v>
      </c>
      <c r="I12" s="23">
        <f t="shared" si="2"/>
        <v>2.9275169197562437E-6</v>
      </c>
      <c r="J12" s="22">
        <v>1</v>
      </c>
      <c r="K12" s="16">
        <f t="shared" si="3"/>
        <v>4.284603349274441E-6</v>
      </c>
      <c r="L12" s="23">
        <f t="shared" si="11"/>
        <v>1.7220687763272022E-7</v>
      </c>
      <c r="M12" s="22">
        <v>0</v>
      </c>
      <c r="N12" s="16">
        <f t="shared" si="4"/>
        <v>0</v>
      </c>
      <c r="O12" s="23">
        <f t="shared" si="5"/>
        <v>0</v>
      </c>
      <c r="P12" s="30">
        <v>1</v>
      </c>
      <c r="Q12" s="16">
        <f t="shared" si="6"/>
        <v>4.284603349274441E-6</v>
      </c>
      <c r="R12" s="23">
        <f t="shared" ref="R12:R20" si="12">P12/($F12*$D12*$F$2)</f>
        <v>1.7220687763272022E-7</v>
      </c>
      <c r="S12" s="30">
        <v>0</v>
      </c>
      <c r="T12" s="16">
        <f t="shared" si="8"/>
        <v>0</v>
      </c>
      <c r="U12" s="23">
        <f t="shared" ref="U12:U20" si="13">S12/($F12*$D12*$F$2)</f>
        <v>0</v>
      </c>
      <c r="AB12" s="2">
        <f t="shared" si="10"/>
        <v>7.9101880360903196E-5</v>
      </c>
      <c r="AC12" s="3">
        <f t="shared" si="10"/>
        <v>2.6696284401601638E-6</v>
      </c>
      <c r="AD12" s="3">
        <f t="shared" si="10"/>
        <v>1.1206903220626717E-5</v>
      </c>
      <c r="AE12" s="4">
        <f t="shared" si="10"/>
        <v>3.9522597760101947E-7</v>
      </c>
      <c r="AF12" s="14">
        <f t="shared" si="10"/>
        <v>6.1803937335314634E-6</v>
      </c>
      <c r="AG12" s="10">
        <f t="shared" si="10"/>
        <v>2.0609645014335253E-7</v>
      </c>
      <c r="AH12" s="14">
        <f t="shared" si="10"/>
        <v>4.087152311111356E-6</v>
      </c>
      <c r="AI12" s="10">
        <f t="shared" si="10"/>
        <v>1.4768274610078161E-7</v>
      </c>
      <c r="AJ12" s="14">
        <f t="shared" si="10"/>
        <v>1.1873074135218516E-6</v>
      </c>
      <c r="AK12" s="10">
        <f t="shared" si="10"/>
        <v>3.8355977575334462E-8</v>
      </c>
    </row>
    <row r="13" spans="1:37" s="12" customFormat="1" x14ac:dyDescent="0.25">
      <c r="A13" s="22">
        <f t="shared" si="0"/>
        <v>7</v>
      </c>
      <c r="B13" s="16" t="s">
        <v>12</v>
      </c>
      <c r="C13" s="16" t="s">
        <v>22</v>
      </c>
      <c r="D13" s="16">
        <v>1000</v>
      </c>
      <c r="E13" s="22">
        <v>4.7703972222222184</v>
      </c>
      <c r="F13" s="23">
        <v>110.17316944444444</v>
      </c>
      <c r="G13" s="22">
        <v>15</v>
      </c>
      <c r="H13" s="16">
        <f t="shared" si="1"/>
        <v>5.2406537307922811E-5</v>
      </c>
      <c r="I13" s="23">
        <f t="shared" si="2"/>
        <v>2.2691550153330586E-6</v>
      </c>
      <c r="J13" s="22">
        <v>9</v>
      </c>
      <c r="K13" s="16">
        <f t="shared" si="3"/>
        <v>3.1443922384753684E-5</v>
      </c>
      <c r="L13" s="23">
        <f t="shared" si="11"/>
        <v>1.3614930091998351E-6</v>
      </c>
      <c r="M13" s="22">
        <v>1</v>
      </c>
      <c r="N13" s="16">
        <f t="shared" si="4"/>
        <v>3.4937691538615207E-6</v>
      </c>
      <c r="O13" s="23">
        <f t="shared" si="5"/>
        <v>1.512770010222039E-7</v>
      </c>
      <c r="P13" s="22">
        <v>0</v>
      </c>
      <c r="Q13" s="16">
        <f t="shared" si="6"/>
        <v>0</v>
      </c>
      <c r="R13" s="23">
        <f t="shared" si="12"/>
        <v>0</v>
      </c>
      <c r="S13" s="30">
        <v>0</v>
      </c>
      <c r="T13" s="16">
        <f t="shared" si="8"/>
        <v>0</v>
      </c>
      <c r="U13" s="23">
        <f t="shared" si="13"/>
        <v>0</v>
      </c>
      <c r="AB13" s="14">
        <f t="shared" si="10"/>
        <v>7.9101880360903196E-5</v>
      </c>
      <c r="AC13" s="8">
        <f t="shared" si="10"/>
        <v>2.6696284401601638E-6</v>
      </c>
      <c r="AD13" s="8">
        <f t="shared" si="10"/>
        <v>1.1206903220626717E-5</v>
      </c>
      <c r="AE13" s="10">
        <f t="shared" si="10"/>
        <v>3.9522597760101947E-7</v>
      </c>
      <c r="AF13" s="14">
        <f t="shared" si="10"/>
        <v>6.1803937335314634E-6</v>
      </c>
      <c r="AG13" s="10">
        <f t="shared" si="10"/>
        <v>2.0609645014335253E-7</v>
      </c>
      <c r="AH13" s="14">
        <f t="shared" si="10"/>
        <v>4.087152311111356E-6</v>
      </c>
      <c r="AI13" s="10">
        <f t="shared" si="10"/>
        <v>1.4768274610078161E-7</v>
      </c>
      <c r="AJ13" s="14">
        <f t="shared" si="10"/>
        <v>1.1873074135218516E-6</v>
      </c>
      <c r="AK13" s="10">
        <f t="shared" si="10"/>
        <v>3.8355977575334462E-8</v>
      </c>
    </row>
    <row r="14" spans="1:37" x14ac:dyDescent="0.25">
      <c r="A14" s="22">
        <f t="shared" si="0"/>
        <v>8</v>
      </c>
      <c r="B14" s="16" t="s">
        <v>12</v>
      </c>
      <c r="C14" s="16" t="s">
        <v>23</v>
      </c>
      <c r="D14" s="16">
        <v>1000</v>
      </c>
      <c r="E14" s="22">
        <v>4.1362861111111151</v>
      </c>
      <c r="F14" s="23">
        <v>144.77058055555551</v>
      </c>
      <c r="G14" s="22">
        <v>35</v>
      </c>
      <c r="H14" s="16">
        <f t="shared" si="1"/>
        <v>1.4102828422974702E-4</v>
      </c>
      <c r="I14" s="23">
        <f t="shared" si="2"/>
        <v>4.0293637774663756E-6</v>
      </c>
      <c r="J14" s="22">
        <v>6</v>
      </c>
      <c r="K14" s="16">
        <f t="shared" si="3"/>
        <v>2.4176277296528059E-5</v>
      </c>
      <c r="L14" s="23">
        <f t="shared" si="11"/>
        <v>6.9074807613709294E-7</v>
      </c>
      <c r="M14" s="22">
        <v>1</v>
      </c>
      <c r="N14" s="16">
        <f t="shared" si="4"/>
        <v>4.0293795494213431E-6</v>
      </c>
      <c r="O14" s="23">
        <f t="shared" si="5"/>
        <v>1.1512467935618215E-7</v>
      </c>
      <c r="P14" s="30">
        <v>0</v>
      </c>
      <c r="Q14" s="16">
        <f t="shared" si="6"/>
        <v>0</v>
      </c>
      <c r="R14" s="23">
        <f t="shared" si="12"/>
        <v>0</v>
      </c>
      <c r="S14" s="30">
        <v>2</v>
      </c>
      <c r="T14" s="16">
        <f t="shared" si="8"/>
        <v>8.0587590988426863E-6</v>
      </c>
      <c r="U14" s="23">
        <f t="shared" si="13"/>
        <v>2.302493587123643E-7</v>
      </c>
      <c r="AB14" s="2">
        <f t="shared" si="10"/>
        <v>7.9101880360903196E-5</v>
      </c>
      <c r="AC14" s="3">
        <f t="shared" si="10"/>
        <v>2.6696284401601638E-6</v>
      </c>
      <c r="AD14" s="3">
        <f t="shared" si="10"/>
        <v>1.1206903220626717E-5</v>
      </c>
      <c r="AE14" s="4">
        <f t="shared" si="10"/>
        <v>3.9522597760101947E-7</v>
      </c>
      <c r="AF14" s="14">
        <f t="shared" si="10"/>
        <v>6.1803937335314634E-6</v>
      </c>
      <c r="AG14" s="10">
        <f t="shared" si="10"/>
        <v>2.0609645014335253E-7</v>
      </c>
      <c r="AH14" s="14">
        <f t="shared" si="10"/>
        <v>4.087152311111356E-6</v>
      </c>
      <c r="AI14" s="10">
        <f t="shared" si="10"/>
        <v>1.4768274610078161E-7</v>
      </c>
      <c r="AJ14" s="14">
        <f t="shared" si="10"/>
        <v>1.1873074135218516E-6</v>
      </c>
      <c r="AK14" s="10">
        <f t="shared" si="10"/>
        <v>3.8355977575334462E-8</v>
      </c>
    </row>
    <row r="15" spans="1:37" x14ac:dyDescent="0.25">
      <c r="A15" s="22">
        <f t="shared" si="0"/>
        <v>9</v>
      </c>
      <c r="B15" s="16" t="s">
        <v>12</v>
      </c>
      <c r="C15" s="16" t="s">
        <v>24</v>
      </c>
      <c r="D15" s="16">
        <v>1000</v>
      </c>
      <c r="E15" s="22">
        <v>3.7250944444444332</v>
      </c>
      <c r="F15" s="23">
        <v>124.7335083333333</v>
      </c>
      <c r="G15" s="22">
        <v>33</v>
      </c>
      <c r="H15" s="16">
        <f t="shared" si="1"/>
        <v>1.476472632312086E-4</v>
      </c>
      <c r="I15" s="23">
        <f t="shared" si="2"/>
        <v>4.4094005480083182E-6</v>
      </c>
      <c r="J15" s="22">
        <v>4</v>
      </c>
      <c r="K15" s="16">
        <f t="shared" si="3"/>
        <v>1.7896637967419225E-5</v>
      </c>
      <c r="L15" s="23">
        <f t="shared" si="11"/>
        <v>5.3447279369797793E-7</v>
      </c>
      <c r="M15" s="22">
        <v>0</v>
      </c>
      <c r="N15" s="16">
        <f t="shared" si="4"/>
        <v>0</v>
      </c>
      <c r="O15" s="23">
        <f t="shared" si="5"/>
        <v>0</v>
      </c>
      <c r="P15" s="30">
        <v>1</v>
      </c>
      <c r="Q15" s="16">
        <f t="shared" si="6"/>
        <v>4.4741594918548062E-6</v>
      </c>
      <c r="R15" s="23">
        <f t="shared" si="12"/>
        <v>1.3361819842449448E-7</v>
      </c>
      <c r="S15" s="30">
        <v>0</v>
      </c>
      <c r="T15" s="16">
        <f t="shared" si="8"/>
        <v>0</v>
      </c>
      <c r="U15" s="23">
        <f t="shared" si="13"/>
        <v>0</v>
      </c>
      <c r="AB15" s="2">
        <f t="shared" si="10"/>
        <v>7.9101880360903196E-5</v>
      </c>
      <c r="AC15" s="3">
        <f t="shared" si="10"/>
        <v>2.6696284401601638E-6</v>
      </c>
      <c r="AD15" s="3">
        <f t="shared" si="10"/>
        <v>1.1206903220626717E-5</v>
      </c>
      <c r="AE15" s="4">
        <f t="shared" si="10"/>
        <v>3.9522597760101947E-7</v>
      </c>
      <c r="AF15" s="14">
        <f t="shared" si="10"/>
        <v>6.1803937335314634E-6</v>
      </c>
      <c r="AG15" s="10">
        <f t="shared" si="10"/>
        <v>2.0609645014335253E-7</v>
      </c>
      <c r="AH15" s="14">
        <f t="shared" si="10"/>
        <v>4.087152311111356E-6</v>
      </c>
      <c r="AI15" s="10">
        <f t="shared" si="10"/>
        <v>1.4768274610078161E-7</v>
      </c>
      <c r="AJ15" s="14">
        <f t="shared" si="10"/>
        <v>1.1873074135218516E-6</v>
      </c>
      <c r="AK15" s="10">
        <f t="shared" si="10"/>
        <v>3.8355977575334462E-8</v>
      </c>
    </row>
    <row r="16" spans="1:37" x14ac:dyDescent="0.25">
      <c r="A16" s="22">
        <f t="shared" si="0"/>
        <v>10</v>
      </c>
      <c r="B16" s="16" t="s">
        <v>12</v>
      </c>
      <c r="C16" s="16" t="s">
        <v>25</v>
      </c>
      <c r="D16" s="16">
        <v>1000</v>
      </c>
      <c r="E16" s="30">
        <v>3.8716305555555603</v>
      </c>
      <c r="F16" s="24">
        <v>155.05862777777779</v>
      </c>
      <c r="G16" s="22">
        <v>41</v>
      </c>
      <c r="H16" s="16">
        <f t="shared" si="1"/>
        <v>1.7649755665679167E-4</v>
      </c>
      <c r="I16" s="23">
        <f t="shared" si="2"/>
        <v>4.4069352549195274E-6</v>
      </c>
      <c r="J16" s="30">
        <v>5</v>
      </c>
      <c r="K16" s="16">
        <f t="shared" si="3"/>
        <v>2.1524092275218495E-5</v>
      </c>
      <c r="L16" s="23">
        <f t="shared" si="11"/>
        <v>5.3743112864872282E-7</v>
      </c>
      <c r="M16" s="30">
        <v>4</v>
      </c>
      <c r="N16" s="16">
        <f t="shared" si="4"/>
        <v>1.7219273820174795E-5</v>
      </c>
      <c r="O16" s="23">
        <f t="shared" si="5"/>
        <v>4.2994490291897828E-7</v>
      </c>
      <c r="P16" s="30">
        <v>3</v>
      </c>
      <c r="Q16" s="16">
        <f t="shared" si="6"/>
        <v>1.2914455365131097E-5</v>
      </c>
      <c r="R16" s="23">
        <f t="shared" si="12"/>
        <v>3.2245867718923373E-7</v>
      </c>
      <c r="S16" s="30">
        <v>0</v>
      </c>
      <c r="T16" s="16">
        <f t="shared" si="8"/>
        <v>0</v>
      </c>
      <c r="U16" s="23">
        <f t="shared" si="13"/>
        <v>0</v>
      </c>
      <c r="AB16" s="2">
        <f t="shared" si="10"/>
        <v>7.9101880360903196E-5</v>
      </c>
      <c r="AC16" s="3">
        <f t="shared" si="10"/>
        <v>2.6696284401601638E-6</v>
      </c>
      <c r="AD16" s="3">
        <f t="shared" si="10"/>
        <v>1.1206903220626717E-5</v>
      </c>
      <c r="AE16" s="4">
        <f t="shared" si="10"/>
        <v>3.9522597760101947E-7</v>
      </c>
      <c r="AF16" s="14">
        <f t="shared" si="10"/>
        <v>6.1803937335314634E-6</v>
      </c>
      <c r="AG16" s="10">
        <f t="shared" si="10"/>
        <v>2.0609645014335253E-7</v>
      </c>
      <c r="AH16" s="14">
        <f t="shared" si="10"/>
        <v>4.087152311111356E-6</v>
      </c>
      <c r="AI16" s="10">
        <f t="shared" si="10"/>
        <v>1.4768274610078161E-7</v>
      </c>
      <c r="AJ16" s="14">
        <f t="shared" si="10"/>
        <v>1.1873074135218516E-6</v>
      </c>
      <c r="AK16" s="10">
        <f t="shared" si="10"/>
        <v>3.8355977575334462E-8</v>
      </c>
    </row>
    <row r="17" spans="1:37" x14ac:dyDescent="0.25">
      <c r="A17" s="22">
        <f t="shared" si="0"/>
        <v>11</v>
      </c>
      <c r="B17" s="16" t="s">
        <v>12</v>
      </c>
      <c r="C17" s="16" t="s">
        <v>26</v>
      </c>
      <c r="D17" s="16">
        <v>1000</v>
      </c>
      <c r="E17" s="30">
        <v>4.4547250000000078</v>
      </c>
      <c r="F17" s="24">
        <v>99.95538055555555</v>
      </c>
      <c r="G17" s="22">
        <v>11</v>
      </c>
      <c r="H17" s="16">
        <f t="shared" si="1"/>
        <v>4.1154803794472841E-5</v>
      </c>
      <c r="I17" s="23">
        <f t="shared" si="2"/>
        <v>1.8341517216417982E-6</v>
      </c>
      <c r="J17" s="30">
        <v>2</v>
      </c>
      <c r="K17" s="16">
        <f t="shared" si="3"/>
        <v>7.4826915989950619E-6</v>
      </c>
      <c r="L17" s="23">
        <f t="shared" si="11"/>
        <v>3.3348213120759967E-7</v>
      </c>
      <c r="M17" s="30">
        <v>0</v>
      </c>
      <c r="N17" s="16">
        <f t="shared" si="4"/>
        <v>0</v>
      </c>
      <c r="O17" s="23">
        <f t="shared" si="5"/>
        <v>0</v>
      </c>
      <c r="P17" s="30">
        <v>0</v>
      </c>
      <c r="Q17" s="16">
        <f t="shared" si="6"/>
        <v>0</v>
      </c>
      <c r="R17" s="23">
        <f t="shared" si="12"/>
        <v>0</v>
      </c>
      <c r="S17" s="30">
        <v>0</v>
      </c>
      <c r="T17" s="16">
        <f t="shared" si="8"/>
        <v>0</v>
      </c>
      <c r="U17" s="23">
        <f t="shared" si="13"/>
        <v>0</v>
      </c>
      <c r="AB17" s="2">
        <f t="shared" si="10"/>
        <v>7.9101880360903196E-5</v>
      </c>
      <c r="AC17" s="3">
        <f t="shared" si="10"/>
        <v>2.6696284401601638E-6</v>
      </c>
      <c r="AD17" s="3">
        <f t="shared" si="10"/>
        <v>1.1206903220626717E-5</v>
      </c>
      <c r="AE17" s="4">
        <f t="shared" si="10"/>
        <v>3.9522597760101947E-7</v>
      </c>
      <c r="AF17" s="14">
        <f t="shared" si="10"/>
        <v>6.1803937335314634E-6</v>
      </c>
      <c r="AG17" s="10">
        <f t="shared" si="10"/>
        <v>2.0609645014335253E-7</v>
      </c>
      <c r="AH17" s="14">
        <f t="shared" si="10"/>
        <v>4.087152311111356E-6</v>
      </c>
      <c r="AI17" s="10">
        <f t="shared" si="10"/>
        <v>1.4768274610078161E-7</v>
      </c>
      <c r="AJ17" s="14">
        <f t="shared" si="10"/>
        <v>1.1873074135218516E-6</v>
      </c>
      <c r="AK17" s="10">
        <f t="shared" si="10"/>
        <v>3.8355977575334462E-8</v>
      </c>
    </row>
    <row r="18" spans="1:37" x14ac:dyDescent="0.25">
      <c r="A18" s="22">
        <f t="shared" si="0"/>
        <v>12</v>
      </c>
      <c r="B18" s="16" t="s">
        <v>12</v>
      </c>
      <c r="C18" s="16" t="s">
        <v>16</v>
      </c>
      <c r="D18" s="16">
        <v>1000</v>
      </c>
      <c r="E18" s="30">
        <v>4.026452777777763</v>
      </c>
      <c r="F18" s="24">
        <v>104.02222777777774</v>
      </c>
      <c r="G18" s="22">
        <v>6</v>
      </c>
      <c r="H18" s="16">
        <f t="shared" si="1"/>
        <v>2.4835756314318663E-5</v>
      </c>
      <c r="I18" s="23">
        <f t="shared" si="2"/>
        <v>9.6133299715162394E-7</v>
      </c>
      <c r="J18" s="30">
        <v>0</v>
      </c>
      <c r="K18" s="16">
        <f t="shared" si="3"/>
        <v>0</v>
      </c>
      <c r="L18" s="23">
        <f t="shared" si="11"/>
        <v>0</v>
      </c>
      <c r="M18" s="30">
        <v>1</v>
      </c>
      <c r="N18" s="16">
        <f t="shared" si="4"/>
        <v>4.1392927190531105E-6</v>
      </c>
      <c r="O18" s="23">
        <f t="shared" si="5"/>
        <v>1.6022216619193733E-7</v>
      </c>
      <c r="P18" s="30">
        <v>1</v>
      </c>
      <c r="Q18" s="16">
        <f t="shared" si="6"/>
        <v>4.1392927190531105E-6</v>
      </c>
      <c r="R18" s="23">
        <f t="shared" si="12"/>
        <v>1.6022216619193733E-7</v>
      </c>
      <c r="S18" s="30">
        <v>0</v>
      </c>
      <c r="T18" s="16">
        <f t="shared" si="8"/>
        <v>0</v>
      </c>
      <c r="U18" s="23">
        <f t="shared" si="13"/>
        <v>0</v>
      </c>
      <c r="AB18" s="2">
        <f t="shared" si="10"/>
        <v>7.9101880360903196E-5</v>
      </c>
      <c r="AC18" s="3">
        <f t="shared" si="10"/>
        <v>2.6696284401601638E-6</v>
      </c>
      <c r="AD18" s="3">
        <f t="shared" si="10"/>
        <v>1.1206903220626717E-5</v>
      </c>
      <c r="AE18" s="4">
        <f t="shared" si="10"/>
        <v>3.9522597760101947E-7</v>
      </c>
      <c r="AF18" s="14">
        <f t="shared" si="10"/>
        <v>6.1803937335314634E-6</v>
      </c>
      <c r="AG18" s="10">
        <f t="shared" si="10"/>
        <v>2.0609645014335253E-7</v>
      </c>
      <c r="AH18" s="14">
        <f t="shared" si="10"/>
        <v>4.087152311111356E-6</v>
      </c>
      <c r="AI18" s="10">
        <f t="shared" si="10"/>
        <v>1.4768274610078161E-7</v>
      </c>
      <c r="AJ18" s="14">
        <f t="shared" si="10"/>
        <v>1.1873074135218516E-6</v>
      </c>
      <c r="AK18" s="10">
        <f t="shared" si="10"/>
        <v>3.8355977575334462E-8</v>
      </c>
    </row>
    <row r="19" spans="1:37" x14ac:dyDescent="0.25">
      <c r="A19" s="22">
        <f t="shared" si="0"/>
        <v>13</v>
      </c>
      <c r="B19" s="17" t="s">
        <v>12</v>
      </c>
      <c r="C19" s="17" t="s">
        <v>17</v>
      </c>
      <c r="D19" s="16">
        <v>1000</v>
      </c>
      <c r="E19" s="30">
        <v>3.7903000000000051</v>
      </c>
      <c r="F19" s="24">
        <v>100.9529722222222</v>
      </c>
      <c r="G19" s="30">
        <v>1</v>
      </c>
      <c r="H19" s="16">
        <f t="shared" si="1"/>
        <v>4.39718931658883E-6</v>
      </c>
      <c r="I19" s="23">
        <f t="shared" si="2"/>
        <v>1.6509337268425593E-7</v>
      </c>
      <c r="J19" s="30">
        <v>2</v>
      </c>
      <c r="K19" s="16">
        <f t="shared" si="3"/>
        <v>8.79437863317766E-6</v>
      </c>
      <c r="L19" s="23">
        <f t="shared" si="11"/>
        <v>3.3018674536851187E-7</v>
      </c>
      <c r="M19" s="30">
        <v>0</v>
      </c>
      <c r="N19" s="16">
        <f t="shared" si="4"/>
        <v>0</v>
      </c>
      <c r="O19" s="23">
        <f t="shared" si="5"/>
        <v>0</v>
      </c>
      <c r="P19" s="30">
        <v>1</v>
      </c>
      <c r="Q19" s="16">
        <f t="shared" si="6"/>
        <v>4.39718931658883E-6</v>
      </c>
      <c r="R19" s="23">
        <f t="shared" si="12"/>
        <v>1.6509337268425593E-7</v>
      </c>
      <c r="S19" s="30">
        <v>0</v>
      </c>
      <c r="T19" s="16">
        <f t="shared" si="8"/>
        <v>0</v>
      </c>
      <c r="U19" s="23">
        <f t="shared" si="13"/>
        <v>0</v>
      </c>
      <c r="AB19" s="2">
        <f t="shared" si="10"/>
        <v>7.9101880360903196E-5</v>
      </c>
      <c r="AC19" s="3">
        <f t="shared" si="10"/>
        <v>2.6696284401601638E-6</v>
      </c>
      <c r="AD19" s="3">
        <f t="shared" si="10"/>
        <v>1.1206903220626717E-5</v>
      </c>
      <c r="AE19" s="4">
        <f t="shared" si="10"/>
        <v>3.9522597760101947E-7</v>
      </c>
      <c r="AF19" s="14">
        <f t="shared" si="10"/>
        <v>6.1803937335314634E-6</v>
      </c>
      <c r="AG19" s="10">
        <f t="shared" si="10"/>
        <v>2.0609645014335253E-7</v>
      </c>
      <c r="AH19" s="14">
        <f t="shared" si="10"/>
        <v>4.087152311111356E-6</v>
      </c>
      <c r="AI19" s="10">
        <f t="shared" si="10"/>
        <v>1.4768274610078161E-7</v>
      </c>
      <c r="AJ19" s="14">
        <f t="shared" si="10"/>
        <v>1.1873074135218516E-6</v>
      </c>
      <c r="AK19" s="10">
        <f t="shared" si="10"/>
        <v>3.8355977575334462E-8</v>
      </c>
    </row>
    <row r="20" spans="1:37" x14ac:dyDescent="0.25">
      <c r="A20" s="22">
        <f t="shared" si="0"/>
        <v>14</v>
      </c>
      <c r="B20" s="17" t="s">
        <v>12</v>
      </c>
      <c r="C20" s="17" t="s">
        <v>18</v>
      </c>
      <c r="D20" s="16">
        <v>1000</v>
      </c>
      <c r="E20" s="30">
        <v>3.563747222222224</v>
      </c>
      <c r="F20" s="24">
        <v>94.844977777777757</v>
      </c>
      <c r="G20" s="30">
        <v>11</v>
      </c>
      <c r="H20" s="16">
        <f>G20/($E20*$D20*$F$2)</f>
        <v>5.1443977897796378E-5</v>
      </c>
      <c r="I20" s="23">
        <f t="shared" si="2"/>
        <v>1.9329788211125339E-6</v>
      </c>
      <c r="J20" s="30">
        <v>0</v>
      </c>
      <c r="K20" s="16">
        <f>J20/($E20*$D20*$F$2)</f>
        <v>0</v>
      </c>
      <c r="L20" s="23">
        <f t="shared" si="11"/>
        <v>0</v>
      </c>
      <c r="M20" s="30">
        <v>1</v>
      </c>
      <c r="N20" s="16">
        <f>M20/($E20*$D20*$F$2)</f>
        <v>4.6767252634360351E-6</v>
      </c>
      <c r="O20" s="23">
        <f t="shared" si="5"/>
        <v>1.7572534737386672E-7</v>
      </c>
      <c r="P20" s="30">
        <v>0</v>
      </c>
      <c r="Q20" s="16">
        <f>P20/($E20*$D20*$F$2)</f>
        <v>0</v>
      </c>
      <c r="R20" s="23">
        <f t="shared" si="12"/>
        <v>0</v>
      </c>
      <c r="S20" s="30">
        <v>0</v>
      </c>
      <c r="T20" s="16">
        <f>S20/($E20*$D20*$F$2)</f>
        <v>0</v>
      </c>
      <c r="U20" s="23">
        <f t="shared" si="13"/>
        <v>0</v>
      </c>
      <c r="AB20" s="2">
        <f t="shared" si="10"/>
        <v>7.9101880360903196E-5</v>
      </c>
      <c r="AC20" s="3">
        <f t="shared" si="10"/>
        <v>2.6696284401601638E-6</v>
      </c>
      <c r="AD20" s="3">
        <f t="shared" si="10"/>
        <v>1.1206903220626717E-5</v>
      </c>
      <c r="AE20" s="4">
        <f t="shared" si="10"/>
        <v>3.9522597760101947E-7</v>
      </c>
      <c r="AF20" s="14">
        <f t="shared" si="10"/>
        <v>6.1803937335314634E-6</v>
      </c>
      <c r="AG20" s="10">
        <f t="shared" si="10"/>
        <v>2.0609645014335253E-7</v>
      </c>
      <c r="AH20" s="14">
        <f t="shared" si="10"/>
        <v>4.087152311111356E-6</v>
      </c>
      <c r="AI20" s="10">
        <f t="shared" si="10"/>
        <v>1.4768274610078161E-7</v>
      </c>
      <c r="AJ20" s="14">
        <f t="shared" si="10"/>
        <v>1.1873074135218516E-6</v>
      </c>
      <c r="AK20" s="10">
        <f t="shared" si="10"/>
        <v>3.8355977575334462E-8</v>
      </c>
    </row>
    <row r="21" spans="1:37" x14ac:dyDescent="0.25">
      <c r="A21" s="25">
        <f t="shared" si="0"/>
        <v>15</v>
      </c>
      <c r="B21" s="26" t="s">
        <v>12</v>
      </c>
      <c r="C21" s="26" t="s">
        <v>27</v>
      </c>
      <c r="D21" s="27">
        <v>1000</v>
      </c>
      <c r="E21" s="31">
        <v>2.8784333333333372</v>
      </c>
      <c r="F21" s="28">
        <v>94.282513888888857</v>
      </c>
      <c r="G21" s="31">
        <v>18</v>
      </c>
      <c r="H21" s="27">
        <f>G21/($E21*$D21*$F$2)</f>
        <v>1.042233622456659E-4</v>
      </c>
      <c r="I21" s="32">
        <f>G21/($F21*$D21*$F$2)</f>
        <v>3.1819261878565034E-6</v>
      </c>
      <c r="J21" s="31">
        <v>0</v>
      </c>
      <c r="K21" s="27">
        <f>J21/($E21*$D21*$F$2)</f>
        <v>0</v>
      </c>
      <c r="L21" s="32">
        <f>J21/($F21*$D21*$F$2)</f>
        <v>0</v>
      </c>
      <c r="M21" s="31">
        <v>3</v>
      </c>
      <c r="N21" s="27">
        <f>M21/($E21*$D21*$F$2)</f>
        <v>1.7370560374277652E-5</v>
      </c>
      <c r="O21" s="32">
        <f>M21/($F21*$D21*$F$2)</f>
        <v>5.303210313094172E-7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1</v>
      </c>
      <c r="T21" s="27">
        <f>S21/($E21*$D21*$F$2)</f>
        <v>5.7901867914258832E-6</v>
      </c>
      <c r="U21" s="32">
        <f>S21/($F21*$D21*$F$2)</f>
        <v>1.7677367710313908E-7</v>
      </c>
      <c r="AB21" s="5">
        <f t="shared" si="10"/>
        <v>7.9101880360903196E-5</v>
      </c>
      <c r="AC21" s="6">
        <f t="shared" si="10"/>
        <v>2.6696284401601638E-6</v>
      </c>
      <c r="AD21" s="6">
        <f t="shared" si="10"/>
        <v>1.1206903220626717E-5</v>
      </c>
      <c r="AE21" s="33">
        <f t="shared" si="10"/>
        <v>3.9522597760101947E-7</v>
      </c>
      <c r="AF21" s="9">
        <f t="shared" si="10"/>
        <v>6.1803937335314634E-6</v>
      </c>
      <c r="AG21" s="11">
        <f t="shared" si="10"/>
        <v>2.0609645014335253E-7</v>
      </c>
      <c r="AH21" s="9">
        <f t="shared" si="10"/>
        <v>4.087152311111356E-6</v>
      </c>
      <c r="AI21" s="11">
        <f t="shared" si="10"/>
        <v>1.4768274610078161E-7</v>
      </c>
      <c r="AJ21" s="9">
        <f t="shared" si="10"/>
        <v>1.1873074135218516E-6</v>
      </c>
      <c r="AK21" s="11">
        <f t="shared" si="10"/>
        <v>3.8355977575334462E-8</v>
      </c>
    </row>
    <row r="22" spans="1:37" x14ac:dyDescent="0.25">
      <c r="A22" t="s">
        <v>35</v>
      </c>
      <c r="D22">
        <v>1000</v>
      </c>
      <c r="E22">
        <f t="shared" ref="E22:F22" si="14">SUM(E7:E21)</f>
        <v>60.407799999999995</v>
      </c>
      <c r="F22">
        <f t="shared" si="14"/>
        <v>1678.1637388888887</v>
      </c>
      <c r="G22">
        <f>SUM(G7:G21)</f>
        <v>283</v>
      </c>
      <c r="H22" s="16">
        <f>G22/($E22*$D22*$F$2)</f>
        <v>7.8080424492642789E-5</v>
      </c>
      <c r="I22" s="16">
        <f>G22/($F22*$D22*$F$2)</f>
        <v>2.8106117164643121E-6</v>
      </c>
      <c r="J22">
        <f t="shared" ref="J22" si="15">SUM(J7:J21)</f>
        <v>43</v>
      </c>
      <c r="K22" s="16">
        <f>J22/($E22*$D22*$F$2)</f>
        <v>1.186381008192099E-5</v>
      </c>
      <c r="L22" s="16">
        <f>J22/($F22*$D22*$F$2)</f>
        <v>4.2705407705994846E-7</v>
      </c>
      <c r="M22">
        <f t="shared" ref="M22" si="16">SUM(M7:M21)</f>
        <v>22</v>
      </c>
      <c r="N22" s="16">
        <f>M22/($E22*$D22*$F$2)</f>
        <v>6.0698563209828319E-6</v>
      </c>
      <c r="O22" s="16">
        <f>M22/($F22*$D22*$F$2)</f>
        <v>2.1849278361206667E-7</v>
      </c>
      <c r="P22">
        <f t="shared" ref="P22" si="17">SUM(P7:P21)</f>
        <v>15</v>
      </c>
      <c r="Q22" s="16">
        <f>P22/($E22*$D22*$F$2)</f>
        <v>4.138538400670113E-6</v>
      </c>
      <c r="R22" s="16">
        <f>P22/($F22*$D22*$F$2)</f>
        <v>1.4897235246277272E-7</v>
      </c>
      <c r="S22">
        <f>SUM(S7:S21)</f>
        <v>4</v>
      </c>
      <c r="T22" s="16">
        <f>S22/($E22*$D22*$F$2)</f>
        <v>1.1036102401786966E-6</v>
      </c>
      <c r="U22" s="16">
        <f>S22/($F22*$D22*$F$2)</f>
        <v>3.9725960656739394E-8</v>
      </c>
    </row>
    <row r="66" spans="1:37" s="35" customFormat="1" ht="15.75" thickBot="1" x14ac:dyDescent="0.3"/>
    <row r="67" spans="1:37" ht="15.75" thickTop="1" x14ac:dyDescent="0.25"/>
    <row r="68" spans="1:37" x14ac:dyDescent="0.25">
      <c r="A68" t="s">
        <v>34</v>
      </c>
    </row>
    <row r="71" spans="1:37" x14ac:dyDescent="0.25">
      <c r="A71" s="51" t="s">
        <v>0</v>
      </c>
      <c r="B71" s="51" t="s">
        <v>1</v>
      </c>
      <c r="C71" s="51" t="s">
        <v>2</v>
      </c>
      <c r="D71" s="51" t="s">
        <v>6</v>
      </c>
      <c r="E71" s="54" t="s">
        <v>11</v>
      </c>
      <c r="F71" s="55"/>
      <c r="G71" s="45" t="s">
        <v>50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7"/>
      <c r="AB71" s="48" t="s">
        <v>5</v>
      </c>
      <c r="AC71" s="50"/>
      <c r="AD71" s="50"/>
      <c r="AE71" s="50"/>
      <c r="AF71" s="50"/>
      <c r="AG71" s="50"/>
      <c r="AH71" s="50"/>
      <c r="AI71" s="50"/>
      <c r="AJ71" s="50"/>
      <c r="AK71" s="49"/>
    </row>
    <row r="72" spans="1:37" x14ac:dyDescent="0.25">
      <c r="A72" s="52"/>
      <c r="B72" s="52"/>
      <c r="C72" s="52"/>
      <c r="D72" s="52"/>
      <c r="E72" s="56"/>
      <c r="F72" s="57"/>
      <c r="G72" s="45" t="s">
        <v>3</v>
      </c>
      <c r="H72" s="46"/>
      <c r="I72" s="47"/>
      <c r="J72" s="45" t="s">
        <v>4</v>
      </c>
      <c r="K72" s="46"/>
      <c r="L72" s="47"/>
      <c r="M72" s="45" t="s">
        <v>10</v>
      </c>
      <c r="N72" s="46"/>
      <c r="O72" s="47"/>
      <c r="P72" s="45" t="s">
        <v>28</v>
      </c>
      <c r="Q72" s="46"/>
      <c r="R72" s="47"/>
      <c r="S72" s="45" t="s">
        <v>30</v>
      </c>
      <c r="T72" s="46"/>
      <c r="U72" s="47"/>
      <c r="AB72" s="48" t="str">
        <f>G72</f>
        <v>Without Layers</v>
      </c>
      <c r="AC72" s="49"/>
      <c r="AD72" s="48" t="str">
        <f>J72</f>
        <v>With Layers</v>
      </c>
      <c r="AE72" s="49"/>
      <c r="AF72" s="48" t="str">
        <f>M72</f>
        <v>With buffer=5m</v>
      </c>
      <c r="AG72" s="49"/>
      <c r="AH72" s="48" t="str">
        <f>P72</f>
        <v>With buffer=10m</v>
      </c>
      <c r="AI72" s="49"/>
      <c r="AJ72" s="48" t="str">
        <f>S72</f>
        <v>With buffer=20m</v>
      </c>
      <c r="AK72" s="49"/>
    </row>
    <row r="73" spans="1:37" x14ac:dyDescent="0.25">
      <c r="A73" s="53"/>
      <c r="B73" s="53"/>
      <c r="C73" s="53"/>
      <c r="D73" s="53"/>
      <c r="E73" s="1" t="s">
        <v>49</v>
      </c>
      <c r="F73" s="1" t="s">
        <v>8</v>
      </c>
      <c r="G73" s="29" t="s">
        <v>48</v>
      </c>
      <c r="H73" s="29" t="s">
        <v>49</v>
      </c>
      <c r="I73" s="29" t="s">
        <v>8</v>
      </c>
      <c r="J73" s="29" t="s">
        <v>48</v>
      </c>
      <c r="K73" s="29" t="s">
        <v>49</v>
      </c>
      <c r="L73" s="29" t="s">
        <v>8</v>
      </c>
      <c r="M73" s="29" t="s">
        <v>48</v>
      </c>
      <c r="N73" s="29" t="s">
        <v>49</v>
      </c>
      <c r="O73" s="29" t="s">
        <v>8</v>
      </c>
      <c r="P73" s="29" t="s">
        <v>48</v>
      </c>
      <c r="Q73" s="29" t="s">
        <v>49</v>
      </c>
      <c r="R73" s="29" t="s">
        <v>8</v>
      </c>
      <c r="S73" s="29" t="s">
        <v>48</v>
      </c>
      <c r="T73" s="29" t="s">
        <v>49</v>
      </c>
      <c r="U73" s="29" t="s">
        <v>8</v>
      </c>
      <c r="AB73" s="7" t="s">
        <v>7</v>
      </c>
      <c r="AC73" s="7" t="s">
        <v>8</v>
      </c>
      <c r="AD73" s="7" t="s">
        <v>7</v>
      </c>
      <c r="AE73" s="7" t="s">
        <v>8</v>
      </c>
      <c r="AF73" s="7" t="s">
        <v>7</v>
      </c>
      <c r="AG73" s="7" t="s">
        <v>8</v>
      </c>
      <c r="AH73" s="7" t="str">
        <f>Q73</f>
        <v>HPV</v>
      </c>
      <c r="AI73" s="7" t="str">
        <f>R73</f>
        <v>all</v>
      </c>
      <c r="AJ73" s="7" t="str">
        <f>T73</f>
        <v>HPV</v>
      </c>
      <c r="AK73" s="7" t="str">
        <f>U73</f>
        <v>all</v>
      </c>
    </row>
    <row r="74" spans="1:37" x14ac:dyDescent="0.25">
      <c r="A74" s="22">
        <v>1</v>
      </c>
      <c r="B74" s="16" t="s">
        <v>12</v>
      </c>
      <c r="C74" s="16" t="s">
        <v>19</v>
      </c>
      <c r="D74" s="16">
        <v>1000</v>
      </c>
      <c r="E74" s="22">
        <v>3.6726388888888879</v>
      </c>
      <c r="F74" s="23">
        <v>79.774569444444438</v>
      </c>
      <c r="G74" s="15">
        <v>10</v>
      </c>
      <c r="H74" s="15">
        <f>G74/($E74*$D74*$F$2)</f>
        <v>4.538063003441366E-5</v>
      </c>
      <c r="I74" s="21">
        <f>G74/($F74*$D74*$F$2)</f>
        <v>2.08922051008667E-6</v>
      </c>
      <c r="J74" s="15">
        <v>0</v>
      </c>
      <c r="K74" s="15">
        <f>J74/($E74*$D74*$F$2)</f>
        <v>0</v>
      </c>
      <c r="L74" s="21">
        <f>J74/($F74*$D74*$F$2)</f>
        <v>0</v>
      </c>
      <c r="M74" s="15">
        <v>1</v>
      </c>
      <c r="N74" s="15">
        <f>M74/($E74*$D74*$F$2)</f>
        <v>4.5380630034413664E-6</v>
      </c>
      <c r="O74" s="21">
        <f>M74/($F74*$D74*$F$2)</f>
        <v>2.08922051008667E-7</v>
      </c>
      <c r="P74" s="15">
        <v>1</v>
      </c>
      <c r="Q74" s="15">
        <f>P74/($E74*$D74*$F$2)</f>
        <v>4.5380630034413664E-6</v>
      </c>
      <c r="R74" s="21">
        <f>P74/($F74*$D74*$F$2)</f>
        <v>2.08922051008667E-7</v>
      </c>
      <c r="S74" s="36">
        <v>0</v>
      </c>
      <c r="T74" s="15">
        <f>S74/($E74*$D74*$F$2)</f>
        <v>0</v>
      </c>
      <c r="U74" s="21">
        <f>S74/($F74*$D74*$F$2)</f>
        <v>0</v>
      </c>
      <c r="AB74" s="18">
        <f>AVERAGE($H$74:$H$88)</f>
        <v>5.3128277952131347E-5</v>
      </c>
      <c r="AC74" s="13">
        <f>AVERAGE($I$74:$I$88)</f>
        <v>1.7968978221337493E-6</v>
      </c>
      <c r="AD74" s="18">
        <f>AVERAGE($K$74:$K$88)</f>
        <v>6.6845393001158571E-6</v>
      </c>
      <c r="AE74" s="13">
        <f>AVERAGE($L$74:$L$88)</f>
        <v>2.3289450062698478E-7</v>
      </c>
      <c r="AF74" s="18">
        <f>AVERAGE($N$74:$N$88)</f>
        <v>3.5013405542433574E-6</v>
      </c>
      <c r="AG74" s="13">
        <f>AVERAGE($O$74:$O$88)</f>
        <v>1.1570007515818576E-7</v>
      </c>
      <c r="AH74" s="18">
        <f>AVERAGE($Q$74:$Q$88)</f>
        <v>1.8596740096379829E-6</v>
      </c>
      <c r="AI74" s="13">
        <f>AVERAGE($R$74:$R$88)</f>
        <v>6.5733143300564003E-8</v>
      </c>
      <c r="AJ74" s="18">
        <f>AVERAGE($T$74:$T$88)</f>
        <v>1.1873074135218516E-6</v>
      </c>
      <c r="AK74" s="13">
        <f>AVERAGE($U$74:$U$88)</f>
        <v>3.8355977575334462E-8</v>
      </c>
    </row>
    <row r="75" spans="1:37" x14ac:dyDescent="0.25">
      <c r="A75" s="22">
        <f t="shared" ref="A75:A88" si="18">A74+1</f>
        <v>2</v>
      </c>
      <c r="B75" s="16" t="s">
        <v>12</v>
      </c>
      <c r="C75" s="16" t="s">
        <v>20</v>
      </c>
      <c r="D75" s="16">
        <v>1000</v>
      </c>
      <c r="E75" s="22">
        <v>4.6576138888888874</v>
      </c>
      <c r="F75" s="23">
        <v>166.55976111111113</v>
      </c>
      <c r="G75" s="16">
        <v>23</v>
      </c>
      <c r="H75" s="16">
        <f>G75/($E75*$D75*$F$2)</f>
        <v>8.2302514222530509E-5</v>
      </c>
      <c r="I75" s="23">
        <f>G75/($F75*$D75*$F$2)</f>
        <v>2.3014762435785059E-6</v>
      </c>
      <c r="J75" s="16">
        <v>4</v>
      </c>
      <c r="K75" s="16">
        <f>J75/($E75*$D75*$F$2)</f>
        <v>1.4313480734353133E-5</v>
      </c>
      <c r="L75" s="23">
        <f>J75/($F75*$D75*$F$2)</f>
        <v>4.0025673801365315E-7</v>
      </c>
      <c r="M75" s="16">
        <v>3</v>
      </c>
      <c r="N75" s="16">
        <f>M75/($E75*$D75*$F$2)</f>
        <v>1.073511055076485E-5</v>
      </c>
      <c r="O75" s="23">
        <f>M75/($F75*$D75*$F$2)</f>
        <v>3.0019255351023988E-7</v>
      </c>
      <c r="P75" s="16">
        <v>1</v>
      </c>
      <c r="Q75" s="16">
        <f>P75/($E75*$D75*$F$2)</f>
        <v>3.5783701835882833E-6</v>
      </c>
      <c r="R75" s="23">
        <f>P75/($F75*$D75*$F$2)</f>
        <v>1.0006418450341329E-7</v>
      </c>
      <c r="S75" s="17">
        <v>0</v>
      </c>
      <c r="T75" s="16">
        <f>S75/($E75*$D75*$F$2)</f>
        <v>0</v>
      </c>
      <c r="U75" s="23">
        <f>S75/($F75*$D75*$F$2)</f>
        <v>0</v>
      </c>
      <c r="AB75" s="14">
        <f t="shared" ref="AB75:AB88" si="19">$AB$74</f>
        <v>5.3128277952131347E-5</v>
      </c>
      <c r="AC75" s="10">
        <f>$AC$74</f>
        <v>1.7968978221337493E-6</v>
      </c>
      <c r="AD75" s="14">
        <f>$AD$74</f>
        <v>6.6845393001158571E-6</v>
      </c>
      <c r="AE75" s="10">
        <f>$AE$74</f>
        <v>2.3289450062698478E-7</v>
      </c>
      <c r="AF75" s="14">
        <f>$AF$74</f>
        <v>3.5013405542433574E-6</v>
      </c>
      <c r="AG75" s="10">
        <f>$AG$74</f>
        <v>1.1570007515818576E-7</v>
      </c>
      <c r="AH75" s="14">
        <f>$AH$74</f>
        <v>1.8596740096379829E-6</v>
      </c>
      <c r="AI75" s="10">
        <f t="shared" ref="AI75:AI88" si="20">$AI$74</f>
        <v>6.5733143300564003E-8</v>
      </c>
      <c r="AJ75" s="14">
        <f>$AJ$74</f>
        <v>1.1873074135218516E-6</v>
      </c>
      <c r="AK75" s="10">
        <f>$AK$74</f>
        <v>3.8355977575334462E-8</v>
      </c>
    </row>
    <row r="76" spans="1:37" x14ac:dyDescent="0.25">
      <c r="A76" s="22">
        <f t="shared" si="18"/>
        <v>3</v>
      </c>
      <c r="B76" s="16" t="s">
        <v>12</v>
      </c>
      <c r="C76" s="16" t="s">
        <v>21</v>
      </c>
      <c r="D76" s="16">
        <v>1000</v>
      </c>
      <c r="E76" s="22">
        <v>4.8418388888888959</v>
      </c>
      <c r="F76" s="23">
        <v>115.00931944444446</v>
      </c>
      <c r="G76" s="16">
        <v>5</v>
      </c>
      <c r="H76" s="16">
        <f t="shared" ref="H76:H86" si="21">G76/($E76*$D76*$F$2)</f>
        <v>1.7211091745445634E-5</v>
      </c>
      <c r="I76" s="23">
        <f t="shared" ref="I76:I77" si="22">G76/($F76*$D76*$F$2)</f>
        <v>7.2457896226042551E-7</v>
      </c>
      <c r="J76" s="16">
        <v>2</v>
      </c>
      <c r="K76" s="16">
        <f t="shared" ref="K76:K86" si="23">J76/($E76*$D76*$F$2)</f>
        <v>6.8844366981782543E-6</v>
      </c>
      <c r="L76" s="23">
        <f t="shared" ref="L76:L77" si="24">J76/($F76*$D76*$F$2)</f>
        <v>2.8983158490417021E-7</v>
      </c>
      <c r="M76" s="16">
        <v>1</v>
      </c>
      <c r="N76" s="16">
        <f t="shared" ref="N76:N86" si="25">M76/($E76*$D76*$F$2)</f>
        <v>3.4422183490891272E-6</v>
      </c>
      <c r="O76" s="23">
        <f t="shared" ref="O76:O77" si="26">M76/($F76*$D76*$F$2)</f>
        <v>1.4491579245208511E-7</v>
      </c>
      <c r="P76" s="16">
        <v>2</v>
      </c>
      <c r="Q76" s="16">
        <f t="shared" ref="Q76:Q86" si="27">P76/($E76*$D76*$F$2)</f>
        <v>6.8844366981782543E-6</v>
      </c>
      <c r="R76" s="23">
        <f t="shared" ref="R76:R77" si="28">P76/($F76*$D76*$F$2)</f>
        <v>2.8983158490417021E-7</v>
      </c>
      <c r="S76" s="17">
        <v>0</v>
      </c>
      <c r="T76" s="16">
        <f t="shared" ref="T76:T86" si="29">S76/($E76*$D76*$F$2)</f>
        <v>0</v>
      </c>
      <c r="U76" s="23">
        <f t="shared" ref="U76:U77" si="30">S76/($F76*$D76*$F$2)</f>
        <v>0</v>
      </c>
      <c r="AB76" s="14">
        <f t="shared" si="19"/>
        <v>5.3128277952131347E-5</v>
      </c>
      <c r="AC76" s="10">
        <f t="shared" ref="AC76:AC88" si="31">$AC$74</f>
        <v>1.7968978221337493E-6</v>
      </c>
      <c r="AD76" s="14">
        <f t="shared" ref="AD76:AD88" si="32">$AD$74</f>
        <v>6.6845393001158571E-6</v>
      </c>
      <c r="AE76" s="10">
        <f t="shared" ref="AE76:AE88" si="33">$AE$74</f>
        <v>2.3289450062698478E-7</v>
      </c>
      <c r="AF76" s="14">
        <f t="shared" ref="AF76:AF88" si="34">$AF$74</f>
        <v>3.5013405542433574E-6</v>
      </c>
      <c r="AG76" s="10">
        <f t="shared" ref="AG76:AG88" si="35">$AG$74</f>
        <v>1.1570007515818576E-7</v>
      </c>
      <c r="AH76" s="14">
        <f t="shared" ref="AH76:AH88" si="36">$AH$74</f>
        <v>1.8596740096379829E-6</v>
      </c>
      <c r="AI76" s="10">
        <f t="shared" si="20"/>
        <v>6.5733143300564003E-8</v>
      </c>
      <c r="AJ76" s="14">
        <f t="shared" ref="AJ76:AJ88" si="37">$AJ$74</f>
        <v>1.1873074135218516E-6</v>
      </c>
      <c r="AK76" s="10">
        <f t="shared" ref="AK76:AK88" si="38">$AK$74</f>
        <v>3.8355977575334462E-8</v>
      </c>
    </row>
    <row r="77" spans="1:37" x14ac:dyDescent="0.25">
      <c r="A77" s="22">
        <f t="shared" si="18"/>
        <v>4</v>
      </c>
      <c r="B77" s="16" t="s">
        <v>12</v>
      </c>
      <c r="C77" s="16" t="s">
        <v>13</v>
      </c>
      <c r="D77" s="16">
        <v>1000</v>
      </c>
      <c r="E77" s="22">
        <v>3.9206972222222145</v>
      </c>
      <c r="F77" s="23">
        <v>92.223586111111089</v>
      </c>
      <c r="G77" s="16">
        <v>14</v>
      </c>
      <c r="H77" s="16">
        <f t="shared" si="21"/>
        <v>5.9513224334390763E-5</v>
      </c>
      <c r="I77" s="23">
        <f t="shared" si="22"/>
        <v>2.5300830641329978E-6</v>
      </c>
      <c r="J77" s="16">
        <v>0</v>
      </c>
      <c r="K77" s="16">
        <f t="shared" si="23"/>
        <v>0</v>
      </c>
      <c r="L77" s="23">
        <f t="shared" si="24"/>
        <v>0</v>
      </c>
      <c r="M77" s="16">
        <v>0</v>
      </c>
      <c r="N77" s="16">
        <f t="shared" si="25"/>
        <v>0</v>
      </c>
      <c r="O77" s="23">
        <f t="shared" si="26"/>
        <v>0</v>
      </c>
      <c r="P77" s="16">
        <v>0</v>
      </c>
      <c r="Q77" s="16">
        <f t="shared" si="27"/>
        <v>0</v>
      </c>
      <c r="R77" s="23">
        <f t="shared" si="28"/>
        <v>0</v>
      </c>
      <c r="S77" s="17">
        <v>0</v>
      </c>
      <c r="T77" s="16">
        <f t="shared" si="29"/>
        <v>0</v>
      </c>
      <c r="U77" s="23">
        <f t="shared" si="30"/>
        <v>0</v>
      </c>
      <c r="AB77" s="14">
        <f t="shared" si="19"/>
        <v>5.3128277952131347E-5</v>
      </c>
      <c r="AC77" s="10">
        <f t="shared" si="31"/>
        <v>1.7968978221337493E-6</v>
      </c>
      <c r="AD77" s="14">
        <f t="shared" si="32"/>
        <v>6.6845393001158571E-6</v>
      </c>
      <c r="AE77" s="10">
        <f t="shared" si="33"/>
        <v>2.3289450062698478E-7</v>
      </c>
      <c r="AF77" s="14">
        <f t="shared" si="34"/>
        <v>3.5013405542433574E-6</v>
      </c>
      <c r="AG77" s="10">
        <f t="shared" si="35"/>
        <v>1.1570007515818576E-7</v>
      </c>
      <c r="AH77" s="14">
        <f t="shared" si="36"/>
        <v>1.8596740096379829E-6</v>
      </c>
      <c r="AI77" s="10">
        <f t="shared" si="20"/>
        <v>6.5733143300564003E-8</v>
      </c>
      <c r="AJ77" s="14">
        <f t="shared" si="37"/>
        <v>1.1873074135218516E-6</v>
      </c>
      <c r="AK77" s="10">
        <f t="shared" si="38"/>
        <v>3.8355977575334462E-8</v>
      </c>
    </row>
    <row r="78" spans="1:37" x14ac:dyDescent="0.25">
      <c r="A78" s="22">
        <f t="shared" si="18"/>
        <v>5</v>
      </c>
      <c r="B78" s="16" t="s">
        <v>12</v>
      </c>
      <c r="C78" s="16" t="s">
        <v>14</v>
      </c>
      <c r="D78" s="16">
        <v>1000</v>
      </c>
      <c r="E78" s="22">
        <v>4.2080472222222189</v>
      </c>
      <c r="F78" s="23">
        <v>99.019727777777774</v>
      </c>
      <c r="G78" s="16">
        <v>11</v>
      </c>
      <c r="H78" s="16">
        <f>G78/($E78*$D78*$F$2)</f>
        <v>4.3567318438151273E-5</v>
      </c>
      <c r="I78" s="23">
        <f>G78/($F78*$D78*$F$2)</f>
        <v>1.8514829059596484E-6</v>
      </c>
      <c r="J78" s="16">
        <v>4</v>
      </c>
      <c r="K78" s="16">
        <f>J78/($E78*$D78*$F$2)</f>
        <v>1.5842661250236826E-5</v>
      </c>
      <c r="L78" s="23">
        <f>J78/($F78*$D78*$F$2)</f>
        <v>6.7326651125805403E-7</v>
      </c>
      <c r="M78" s="16">
        <v>1</v>
      </c>
      <c r="N78" s="16">
        <f>M78/($E78*$D78*$F$2)</f>
        <v>3.9606653125592065E-6</v>
      </c>
      <c r="O78" s="23">
        <f>M78/($F78*$D78*$F$2)</f>
        <v>1.6831662781451351E-7</v>
      </c>
      <c r="P78" s="16">
        <v>0</v>
      </c>
      <c r="Q78" s="16">
        <f>P78/($E78*$D78*$F$2)</f>
        <v>0</v>
      </c>
      <c r="R78" s="23">
        <f>P78/($F78*$D78*$F$2)</f>
        <v>0</v>
      </c>
      <c r="S78" s="17">
        <v>1</v>
      </c>
      <c r="T78" s="16">
        <f>S78/($E78*$D78*$F$2)</f>
        <v>3.9606653125592065E-6</v>
      </c>
      <c r="U78" s="23">
        <f>S78/($F78*$D78*$F$2)</f>
        <v>1.6831662781451351E-7</v>
      </c>
      <c r="AB78" s="14">
        <f t="shared" si="19"/>
        <v>5.3128277952131347E-5</v>
      </c>
      <c r="AC78" s="10">
        <f t="shared" si="31"/>
        <v>1.7968978221337493E-6</v>
      </c>
      <c r="AD78" s="14">
        <f t="shared" si="32"/>
        <v>6.6845393001158571E-6</v>
      </c>
      <c r="AE78" s="10">
        <f t="shared" si="33"/>
        <v>2.3289450062698478E-7</v>
      </c>
      <c r="AF78" s="14">
        <f t="shared" si="34"/>
        <v>3.5013405542433574E-6</v>
      </c>
      <c r="AG78" s="10">
        <f t="shared" si="35"/>
        <v>1.1570007515818576E-7</v>
      </c>
      <c r="AH78" s="14">
        <f t="shared" si="36"/>
        <v>1.8596740096379829E-6</v>
      </c>
      <c r="AI78" s="10">
        <f t="shared" si="20"/>
        <v>6.5733143300564003E-8</v>
      </c>
      <c r="AJ78" s="14">
        <f t="shared" si="37"/>
        <v>1.1873074135218516E-6</v>
      </c>
      <c r="AK78" s="10">
        <f t="shared" si="38"/>
        <v>3.8355977575334462E-8</v>
      </c>
    </row>
    <row r="79" spans="1:37" x14ac:dyDescent="0.25">
      <c r="A79" s="22">
        <f t="shared" si="18"/>
        <v>6</v>
      </c>
      <c r="B79" s="16" t="s">
        <v>12</v>
      </c>
      <c r="C79" s="16" t="s">
        <v>15</v>
      </c>
      <c r="D79" s="16">
        <v>1000</v>
      </c>
      <c r="E79" s="22">
        <v>3.8898972222222201</v>
      </c>
      <c r="F79" s="23">
        <v>96.78281666666669</v>
      </c>
      <c r="G79" s="16">
        <v>9</v>
      </c>
      <c r="H79" s="16">
        <f t="shared" si="21"/>
        <v>3.8561430143469968E-5</v>
      </c>
      <c r="I79" s="23">
        <f t="shared" ref="I79:I87" si="39">G79/($F79*$D79*$F$2)</f>
        <v>1.5498618986944819E-6</v>
      </c>
      <c r="J79" s="16">
        <v>1</v>
      </c>
      <c r="K79" s="16">
        <f t="shared" si="23"/>
        <v>4.284603349274441E-6</v>
      </c>
      <c r="L79" s="23">
        <f t="shared" ref="L79:L87" si="40">J79/($F79*$D79*$F$2)</f>
        <v>1.7220687763272022E-7</v>
      </c>
      <c r="M79" s="16">
        <v>0</v>
      </c>
      <c r="N79" s="16">
        <f t="shared" si="25"/>
        <v>0</v>
      </c>
      <c r="O79" s="23">
        <f t="shared" ref="O79:O87" si="41">M79/($F79*$D79*$F$2)</f>
        <v>0</v>
      </c>
      <c r="P79" s="16">
        <v>1</v>
      </c>
      <c r="Q79" s="16">
        <f t="shared" si="27"/>
        <v>4.284603349274441E-6</v>
      </c>
      <c r="R79" s="23">
        <f t="shared" ref="R79:R87" si="42">P79/($F79*$D79*$F$2)</f>
        <v>1.7220687763272022E-7</v>
      </c>
      <c r="S79" s="17">
        <v>0</v>
      </c>
      <c r="T79" s="16">
        <f t="shared" si="29"/>
        <v>0</v>
      </c>
      <c r="U79" s="23">
        <f t="shared" ref="U79:U87" si="43">S79/($F79*$D79*$F$2)</f>
        <v>0</v>
      </c>
      <c r="AB79" s="14">
        <f t="shared" si="19"/>
        <v>5.3128277952131347E-5</v>
      </c>
      <c r="AC79" s="10">
        <f t="shared" si="31"/>
        <v>1.7968978221337493E-6</v>
      </c>
      <c r="AD79" s="14">
        <f t="shared" si="32"/>
        <v>6.6845393001158571E-6</v>
      </c>
      <c r="AE79" s="10">
        <f t="shared" si="33"/>
        <v>2.3289450062698478E-7</v>
      </c>
      <c r="AF79" s="14">
        <f t="shared" si="34"/>
        <v>3.5013405542433574E-6</v>
      </c>
      <c r="AG79" s="10">
        <f t="shared" si="35"/>
        <v>1.1570007515818576E-7</v>
      </c>
      <c r="AH79" s="14">
        <f t="shared" si="36"/>
        <v>1.8596740096379829E-6</v>
      </c>
      <c r="AI79" s="10">
        <f t="shared" si="20"/>
        <v>6.5733143300564003E-8</v>
      </c>
      <c r="AJ79" s="14">
        <f t="shared" si="37"/>
        <v>1.1873074135218516E-6</v>
      </c>
      <c r="AK79" s="10">
        <f t="shared" si="38"/>
        <v>3.8355977575334462E-8</v>
      </c>
    </row>
    <row r="80" spans="1:37" x14ac:dyDescent="0.25">
      <c r="A80" s="22">
        <f t="shared" si="18"/>
        <v>7</v>
      </c>
      <c r="B80" s="16" t="s">
        <v>12</v>
      </c>
      <c r="C80" s="16" t="s">
        <v>22</v>
      </c>
      <c r="D80" s="16">
        <v>1000</v>
      </c>
      <c r="E80" s="22">
        <v>4.7703972222222184</v>
      </c>
      <c r="F80" s="23">
        <v>110.17316944444444</v>
      </c>
      <c r="G80" s="16">
        <v>12</v>
      </c>
      <c r="H80" s="16">
        <f t="shared" si="21"/>
        <v>4.1925229846338247E-5</v>
      </c>
      <c r="I80" s="23">
        <f t="shared" si="39"/>
        <v>1.8153240122664468E-6</v>
      </c>
      <c r="J80" s="16">
        <v>6</v>
      </c>
      <c r="K80" s="16">
        <f t="shared" si="23"/>
        <v>2.0962614923169124E-5</v>
      </c>
      <c r="L80" s="23">
        <f t="shared" si="40"/>
        <v>9.0766200613322339E-7</v>
      </c>
      <c r="M80" s="16">
        <v>0</v>
      </c>
      <c r="N80" s="16">
        <f t="shared" si="25"/>
        <v>0</v>
      </c>
      <c r="O80" s="23">
        <f t="shared" si="41"/>
        <v>0</v>
      </c>
      <c r="P80" s="16">
        <v>0</v>
      </c>
      <c r="Q80" s="16">
        <f t="shared" si="27"/>
        <v>0</v>
      </c>
      <c r="R80" s="23">
        <f t="shared" si="42"/>
        <v>0</v>
      </c>
      <c r="S80" s="17">
        <v>0</v>
      </c>
      <c r="T80" s="16">
        <f t="shared" si="29"/>
        <v>0</v>
      </c>
      <c r="U80" s="23">
        <f t="shared" si="43"/>
        <v>0</v>
      </c>
      <c r="AB80" s="14">
        <f t="shared" si="19"/>
        <v>5.3128277952131347E-5</v>
      </c>
      <c r="AC80" s="10">
        <f t="shared" si="31"/>
        <v>1.7968978221337493E-6</v>
      </c>
      <c r="AD80" s="14">
        <f t="shared" si="32"/>
        <v>6.6845393001158571E-6</v>
      </c>
      <c r="AE80" s="10">
        <f t="shared" si="33"/>
        <v>2.3289450062698478E-7</v>
      </c>
      <c r="AF80" s="14">
        <f t="shared" si="34"/>
        <v>3.5013405542433574E-6</v>
      </c>
      <c r="AG80" s="10">
        <f t="shared" si="35"/>
        <v>1.1570007515818576E-7</v>
      </c>
      <c r="AH80" s="14">
        <f t="shared" si="36"/>
        <v>1.8596740096379829E-6</v>
      </c>
      <c r="AI80" s="10">
        <f t="shared" si="20"/>
        <v>6.5733143300564003E-8</v>
      </c>
      <c r="AJ80" s="14">
        <f t="shared" si="37"/>
        <v>1.1873074135218516E-6</v>
      </c>
      <c r="AK80" s="10">
        <f t="shared" si="38"/>
        <v>3.8355977575334462E-8</v>
      </c>
    </row>
    <row r="81" spans="1:37" x14ac:dyDescent="0.25">
      <c r="A81" s="22">
        <f t="shared" si="18"/>
        <v>8</v>
      </c>
      <c r="B81" s="16" t="s">
        <v>12</v>
      </c>
      <c r="C81" s="16" t="s">
        <v>23</v>
      </c>
      <c r="D81" s="16">
        <v>1000</v>
      </c>
      <c r="E81" s="22">
        <v>4.1362861111111151</v>
      </c>
      <c r="F81" s="23">
        <v>144.77058055555551</v>
      </c>
      <c r="G81" s="16">
        <v>27</v>
      </c>
      <c r="H81" s="16">
        <f t="shared" si="21"/>
        <v>1.0879324783437627E-4</v>
      </c>
      <c r="I81" s="23">
        <f t="shared" si="39"/>
        <v>3.1083663426169181E-6</v>
      </c>
      <c r="J81" s="16">
        <v>4</v>
      </c>
      <c r="K81" s="16">
        <f t="shared" si="23"/>
        <v>1.6117518197685373E-5</v>
      </c>
      <c r="L81" s="23">
        <f t="shared" si="40"/>
        <v>4.6049871742472861E-7</v>
      </c>
      <c r="M81" s="16">
        <v>1</v>
      </c>
      <c r="N81" s="16">
        <f t="shared" si="25"/>
        <v>4.0293795494213431E-6</v>
      </c>
      <c r="O81" s="23">
        <f t="shared" si="41"/>
        <v>1.1512467935618215E-7</v>
      </c>
      <c r="P81" s="16">
        <v>0</v>
      </c>
      <c r="Q81" s="16">
        <f t="shared" si="27"/>
        <v>0</v>
      </c>
      <c r="R81" s="23">
        <f t="shared" si="42"/>
        <v>0</v>
      </c>
      <c r="S81" s="17">
        <v>2</v>
      </c>
      <c r="T81" s="16">
        <f t="shared" si="29"/>
        <v>8.0587590988426863E-6</v>
      </c>
      <c r="U81" s="23">
        <f t="shared" si="43"/>
        <v>2.302493587123643E-7</v>
      </c>
      <c r="AB81" s="14">
        <f t="shared" si="19"/>
        <v>5.3128277952131347E-5</v>
      </c>
      <c r="AC81" s="10">
        <f t="shared" si="31"/>
        <v>1.7968978221337493E-6</v>
      </c>
      <c r="AD81" s="14">
        <f t="shared" si="32"/>
        <v>6.6845393001158571E-6</v>
      </c>
      <c r="AE81" s="10">
        <f t="shared" si="33"/>
        <v>2.3289450062698478E-7</v>
      </c>
      <c r="AF81" s="14">
        <f t="shared" si="34"/>
        <v>3.5013405542433574E-6</v>
      </c>
      <c r="AG81" s="10">
        <f t="shared" si="35"/>
        <v>1.1570007515818576E-7</v>
      </c>
      <c r="AH81" s="14">
        <f t="shared" si="36"/>
        <v>1.8596740096379829E-6</v>
      </c>
      <c r="AI81" s="10">
        <f t="shared" si="20"/>
        <v>6.5733143300564003E-8</v>
      </c>
      <c r="AJ81" s="14">
        <f t="shared" si="37"/>
        <v>1.1873074135218516E-6</v>
      </c>
      <c r="AK81" s="10">
        <f t="shared" si="38"/>
        <v>3.8355977575334462E-8</v>
      </c>
    </row>
    <row r="82" spans="1:37" x14ac:dyDescent="0.25">
      <c r="A82" s="22">
        <f t="shared" si="18"/>
        <v>9</v>
      </c>
      <c r="B82" s="16" t="s">
        <v>12</v>
      </c>
      <c r="C82" s="16" t="s">
        <v>24</v>
      </c>
      <c r="D82" s="16">
        <v>1000</v>
      </c>
      <c r="E82" s="22">
        <v>3.7250944444444332</v>
      </c>
      <c r="F82" s="23">
        <v>124.7335083333333</v>
      </c>
      <c r="G82" s="16">
        <v>19</v>
      </c>
      <c r="H82" s="16">
        <f t="shared" si="21"/>
        <v>8.500903034524132E-5</v>
      </c>
      <c r="I82" s="23">
        <f t="shared" si="39"/>
        <v>2.5387457700653953E-6</v>
      </c>
      <c r="J82" s="16">
        <v>2</v>
      </c>
      <c r="K82" s="16">
        <f t="shared" si="23"/>
        <v>8.9483189837096123E-6</v>
      </c>
      <c r="L82" s="23">
        <f t="shared" si="40"/>
        <v>2.6723639684898896E-7</v>
      </c>
      <c r="M82" s="16">
        <v>0</v>
      </c>
      <c r="N82" s="16">
        <f t="shared" si="25"/>
        <v>0</v>
      </c>
      <c r="O82" s="23">
        <f t="shared" si="41"/>
        <v>0</v>
      </c>
      <c r="P82" s="16">
        <v>0</v>
      </c>
      <c r="Q82" s="16">
        <f t="shared" si="27"/>
        <v>0</v>
      </c>
      <c r="R82" s="23">
        <f t="shared" si="42"/>
        <v>0</v>
      </c>
      <c r="S82" s="17">
        <v>0</v>
      </c>
      <c r="T82" s="16">
        <f t="shared" si="29"/>
        <v>0</v>
      </c>
      <c r="U82" s="23">
        <f t="shared" si="43"/>
        <v>0</v>
      </c>
      <c r="AB82" s="14">
        <f t="shared" si="19"/>
        <v>5.3128277952131347E-5</v>
      </c>
      <c r="AC82" s="10">
        <f t="shared" si="31"/>
        <v>1.7968978221337493E-6</v>
      </c>
      <c r="AD82" s="14">
        <f t="shared" si="32"/>
        <v>6.6845393001158571E-6</v>
      </c>
      <c r="AE82" s="10">
        <f t="shared" si="33"/>
        <v>2.3289450062698478E-7</v>
      </c>
      <c r="AF82" s="14">
        <f t="shared" si="34"/>
        <v>3.5013405542433574E-6</v>
      </c>
      <c r="AG82" s="10">
        <f t="shared" si="35"/>
        <v>1.1570007515818576E-7</v>
      </c>
      <c r="AH82" s="14">
        <f t="shared" si="36"/>
        <v>1.8596740096379829E-6</v>
      </c>
      <c r="AI82" s="10">
        <f t="shared" si="20"/>
        <v>6.5733143300564003E-8</v>
      </c>
      <c r="AJ82" s="14">
        <f t="shared" si="37"/>
        <v>1.1873074135218516E-6</v>
      </c>
      <c r="AK82" s="10">
        <f t="shared" si="38"/>
        <v>3.8355977575334462E-8</v>
      </c>
    </row>
    <row r="83" spans="1:37" x14ac:dyDescent="0.25">
      <c r="A83" s="22">
        <f t="shared" si="18"/>
        <v>10</v>
      </c>
      <c r="B83" s="17" t="s">
        <v>12</v>
      </c>
      <c r="C83" s="17" t="s">
        <v>25</v>
      </c>
      <c r="D83" s="16">
        <v>1000</v>
      </c>
      <c r="E83" s="30">
        <v>3.8716305555555603</v>
      </c>
      <c r="F83" s="24">
        <v>155.05862777777779</v>
      </c>
      <c r="G83" s="16">
        <v>29</v>
      </c>
      <c r="H83" s="16">
        <f t="shared" si="21"/>
        <v>1.2483973519626727E-4</v>
      </c>
      <c r="I83" s="23">
        <f t="shared" si="39"/>
        <v>3.1171005461625925E-6</v>
      </c>
      <c r="J83" s="16">
        <v>3</v>
      </c>
      <c r="K83" s="16">
        <f t="shared" si="23"/>
        <v>1.2914455365131097E-5</v>
      </c>
      <c r="L83" s="23">
        <f t="shared" si="40"/>
        <v>3.2245867718923373E-7</v>
      </c>
      <c r="M83" s="16">
        <v>1</v>
      </c>
      <c r="N83" s="16">
        <f t="shared" si="25"/>
        <v>4.3048184550436988E-6</v>
      </c>
      <c r="O83" s="23">
        <f t="shared" si="41"/>
        <v>1.0748622572974457E-7</v>
      </c>
      <c r="P83" s="16">
        <v>2</v>
      </c>
      <c r="Q83" s="16">
        <f t="shared" si="27"/>
        <v>8.6096369100873977E-6</v>
      </c>
      <c r="R83" s="23">
        <f t="shared" si="42"/>
        <v>2.1497245145948914E-7</v>
      </c>
      <c r="S83" s="17">
        <v>0</v>
      </c>
      <c r="T83" s="16">
        <f t="shared" si="29"/>
        <v>0</v>
      </c>
      <c r="U83" s="23">
        <f t="shared" si="43"/>
        <v>0</v>
      </c>
      <c r="AB83" s="14">
        <f t="shared" si="19"/>
        <v>5.3128277952131347E-5</v>
      </c>
      <c r="AC83" s="10">
        <f t="shared" si="31"/>
        <v>1.7968978221337493E-6</v>
      </c>
      <c r="AD83" s="14">
        <f t="shared" si="32"/>
        <v>6.6845393001158571E-6</v>
      </c>
      <c r="AE83" s="10">
        <f t="shared" si="33"/>
        <v>2.3289450062698478E-7</v>
      </c>
      <c r="AF83" s="14">
        <f t="shared" si="34"/>
        <v>3.5013405542433574E-6</v>
      </c>
      <c r="AG83" s="10">
        <f t="shared" si="35"/>
        <v>1.1570007515818576E-7</v>
      </c>
      <c r="AH83" s="14">
        <f t="shared" si="36"/>
        <v>1.8596740096379829E-6</v>
      </c>
      <c r="AI83" s="10">
        <f t="shared" si="20"/>
        <v>6.5733143300564003E-8</v>
      </c>
      <c r="AJ83" s="14">
        <f t="shared" si="37"/>
        <v>1.1873074135218516E-6</v>
      </c>
      <c r="AK83" s="10">
        <f t="shared" si="38"/>
        <v>3.8355977575334462E-8</v>
      </c>
    </row>
    <row r="84" spans="1:37" x14ac:dyDescent="0.25">
      <c r="A84" s="22">
        <f t="shared" si="18"/>
        <v>11</v>
      </c>
      <c r="B84" s="17" t="s">
        <v>12</v>
      </c>
      <c r="C84" s="17" t="s">
        <v>26</v>
      </c>
      <c r="D84" s="16">
        <v>1000</v>
      </c>
      <c r="E84" s="30">
        <v>4.4547250000000078</v>
      </c>
      <c r="F84" s="24">
        <v>99.95538055555555</v>
      </c>
      <c r="G84" s="16">
        <v>8</v>
      </c>
      <c r="H84" s="16">
        <f t="shared" si="21"/>
        <v>2.9930766395980247E-5</v>
      </c>
      <c r="I84" s="23">
        <f t="shared" si="39"/>
        <v>1.3339285248303987E-6</v>
      </c>
      <c r="J84" s="16">
        <v>0</v>
      </c>
      <c r="K84" s="16">
        <f t="shared" si="23"/>
        <v>0</v>
      </c>
      <c r="L84" s="23">
        <f t="shared" si="40"/>
        <v>0</v>
      </c>
      <c r="M84" s="16">
        <v>0</v>
      </c>
      <c r="N84" s="16">
        <f t="shared" si="25"/>
        <v>0</v>
      </c>
      <c r="O84" s="23">
        <f t="shared" si="41"/>
        <v>0</v>
      </c>
      <c r="P84" s="16">
        <v>0</v>
      </c>
      <c r="Q84" s="16">
        <f t="shared" si="27"/>
        <v>0</v>
      </c>
      <c r="R84" s="23">
        <f t="shared" si="42"/>
        <v>0</v>
      </c>
      <c r="S84" s="17">
        <v>0</v>
      </c>
      <c r="T84" s="16">
        <f t="shared" si="29"/>
        <v>0</v>
      </c>
      <c r="U84" s="23">
        <f t="shared" si="43"/>
        <v>0</v>
      </c>
      <c r="AB84" s="14">
        <f t="shared" si="19"/>
        <v>5.3128277952131347E-5</v>
      </c>
      <c r="AC84" s="10">
        <f t="shared" si="31"/>
        <v>1.7968978221337493E-6</v>
      </c>
      <c r="AD84" s="14">
        <f t="shared" si="32"/>
        <v>6.6845393001158571E-6</v>
      </c>
      <c r="AE84" s="10">
        <f t="shared" si="33"/>
        <v>2.3289450062698478E-7</v>
      </c>
      <c r="AF84" s="14">
        <f t="shared" si="34"/>
        <v>3.5013405542433574E-6</v>
      </c>
      <c r="AG84" s="10">
        <f t="shared" si="35"/>
        <v>1.1570007515818576E-7</v>
      </c>
      <c r="AH84" s="14">
        <f t="shared" si="36"/>
        <v>1.8596740096379829E-6</v>
      </c>
      <c r="AI84" s="10">
        <f t="shared" si="20"/>
        <v>6.5733143300564003E-8</v>
      </c>
      <c r="AJ84" s="14">
        <f t="shared" si="37"/>
        <v>1.1873074135218516E-6</v>
      </c>
      <c r="AK84" s="10">
        <f t="shared" si="38"/>
        <v>3.8355977575334462E-8</v>
      </c>
    </row>
    <row r="85" spans="1:37" x14ac:dyDescent="0.25">
      <c r="A85" s="22">
        <f t="shared" si="18"/>
        <v>12</v>
      </c>
      <c r="B85" s="17" t="s">
        <v>12</v>
      </c>
      <c r="C85" s="17" t="s">
        <v>16</v>
      </c>
      <c r="D85" s="16">
        <v>1000</v>
      </c>
      <c r="E85" s="30">
        <v>4.026452777777763</v>
      </c>
      <c r="F85" s="24">
        <v>104.02222777777774</v>
      </c>
      <c r="G85" s="16">
        <v>4</v>
      </c>
      <c r="H85" s="16">
        <f t="shared" si="21"/>
        <v>1.6557170876212442E-5</v>
      </c>
      <c r="I85" s="23">
        <f t="shared" si="39"/>
        <v>6.4088866476774933E-7</v>
      </c>
      <c r="J85" s="16">
        <v>0</v>
      </c>
      <c r="K85" s="16">
        <f t="shared" si="23"/>
        <v>0</v>
      </c>
      <c r="L85" s="23">
        <f t="shared" si="40"/>
        <v>0</v>
      </c>
      <c r="M85" s="16">
        <v>1</v>
      </c>
      <c r="N85" s="16">
        <f t="shared" si="25"/>
        <v>4.1392927190531105E-6</v>
      </c>
      <c r="O85" s="23">
        <f t="shared" si="41"/>
        <v>1.6022216619193733E-7</v>
      </c>
      <c r="P85" s="16">
        <v>0</v>
      </c>
      <c r="Q85" s="16">
        <f t="shared" si="27"/>
        <v>0</v>
      </c>
      <c r="R85" s="23">
        <f t="shared" si="42"/>
        <v>0</v>
      </c>
      <c r="S85" s="17">
        <v>0</v>
      </c>
      <c r="T85" s="16">
        <f t="shared" si="29"/>
        <v>0</v>
      </c>
      <c r="U85" s="23">
        <f t="shared" si="43"/>
        <v>0</v>
      </c>
      <c r="AB85" s="14">
        <f t="shared" si="19"/>
        <v>5.3128277952131347E-5</v>
      </c>
      <c r="AC85" s="10">
        <f t="shared" si="31"/>
        <v>1.7968978221337493E-6</v>
      </c>
      <c r="AD85" s="14">
        <f t="shared" si="32"/>
        <v>6.6845393001158571E-6</v>
      </c>
      <c r="AE85" s="10">
        <f t="shared" si="33"/>
        <v>2.3289450062698478E-7</v>
      </c>
      <c r="AF85" s="14">
        <f t="shared" si="34"/>
        <v>3.5013405542433574E-6</v>
      </c>
      <c r="AG85" s="10">
        <f t="shared" si="35"/>
        <v>1.1570007515818576E-7</v>
      </c>
      <c r="AH85" s="14">
        <f t="shared" si="36"/>
        <v>1.8596740096379829E-6</v>
      </c>
      <c r="AI85" s="10">
        <f t="shared" si="20"/>
        <v>6.5733143300564003E-8</v>
      </c>
      <c r="AJ85" s="14">
        <f t="shared" si="37"/>
        <v>1.1873074135218516E-6</v>
      </c>
      <c r="AK85" s="10">
        <f t="shared" si="38"/>
        <v>3.8355977575334462E-8</v>
      </c>
    </row>
    <row r="86" spans="1:37" x14ac:dyDescent="0.25">
      <c r="A86" s="22">
        <f t="shared" si="18"/>
        <v>13</v>
      </c>
      <c r="B86" s="17" t="s">
        <v>12</v>
      </c>
      <c r="C86" s="17" t="s">
        <v>17</v>
      </c>
      <c r="D86" s="16">
        <v>1000</v>
      </c>
      <c r="E86" s="30">
        <v>3.7903000000000051</v>
      </c>
      <c r="F86" s="24">
        <v>100.9529722222222</v>
      </c>
      <c r="G86" s="16">
        <v>0</v>
      </c>
      <c r="H86" s="16">
        <f t="shared" si="21"/>
        <v>0</v>
      </c>
      <c r="I86" s="23">
        <f t="shared" si="39"/>
        <v>0</v>
      </c>
      <c r="J86" s="16">
        <v>0</v>
      </c>
      <c r="K86" s="16">
        <f t="shared" si="23"/>
        <v>0</v>
      </c>
      <c r="L86" s="23">
        <f t="shared" si="40"/>
        <v>0</v>
      </c>
      <c r="M86" s="16">
        <v>0</v>
      </c>
      <c r="N86" s="16">
        <f t="shared" si="25"/>
        <v>0</v>
      </c>
      <c r="O86" s="23">
        <f t="shared" si="41"/>
        <v>0</v>
      </c>
      <c r="P86" s="16">
        <v>0</v>
      </c>
      <c r="Q86" s="16">
        <f t="shared" si="27"/>
        <v>0</v>
      </c>
      <c r="R86" s="23">
        <f t="shared" si="42"/>
        <v>0</v>
      </c>
      <c r="S86" s="17">
        <v>0</v>
      </c>
      <c r="T86" s="16">
        <f t="shared" si="29"/>
        <v>0</v>
      </c>
      <c r="U86" s="23">
        <f t="shared" si="43"/>
        <v>0</v>
      </c>
      <c r="AB86" s="14">
        <f t="shared" si="19"/>
        <v>5.3128277952131347E-5</v>
      </c>
      <c r="AC86" s="10">
        <f t="shared" si="31"/>
        <v>1.7968978221337493E-6</v>
      </c>
      <c r="AD86" s="14">
        <f t="shared" si="32"/>
        <v>6.6845393001158571E-6</v>
      </c>
      <c r="AE86" s="10">
        <f t="shared" si="33"/>
        <v>2.3289450062698478E-7</v>
      </c>
      <c r="AF86" s="14">
        <f t="shared" si="34"/>
        <v>3.5013405542433574E-6</v>
      </c>
      <c r="AG86" s="10">
        <f t="shared" si="35"/>
        <v>1.1570007515818576E-7</v>
      </c>
      <c r="AH86" s="14">
        <f t="shared" si="36"/>
        <v>1.8596740096379829E-6</v>
      </c>
      <c r="AI86" s="10">
        <f t="shared" si="20"/>
        <v>6.5733143300564003E-8</v>
      </c>
      <c r="AJ86" s="14">
        <f t="shared" si="37"/>
        <v>1.1873074135218516E-6</v>
      </c>
      <c r="AK86" s="10">
        <f t="shared" si="38"/>
        <v>3.8355977575334462E-8</v>
      </c>
    </row>
    <row r="87" spans="1:37" x14ac:dyDescent="0.25">
      <c r="A87" s="22">
        <f t="shared" si="18"/>
        <v>14</v>
      </c>
      <c r="B87" s="17" t="s">
        <v>12</v>
      </c>
      <c r="C87" s="17" t="s">
        <v>18</v>
      </c>
      <c r="D87" s="16">
        <v>1000</v>
      </c>
      <c r="E87" s="30">
        <v>3.563747222222224</v>
      </c>
      <c r="F87" s="24">
        <v>94.844977777777757</v>
      </c>
      <c r="G87" s="16">
        <v>6</v>
      </c>
      <c r="H87" s="16">
        <f>G87/($E87*$D87*$F$2)</f>
        <v>2.8060351580616209E-5</v>
      </c>
      <c r="I87" s="23">
        <f t="shared" si="39"/>
        <v>1.0543520842432002E-6</v>
      </c>
      <c r="J87" s="16">
        <v>0</v>
      </c>
      <c r="K87" s="16">
        <f>J87/($E87*$D87*$F$2)</f>
        <v>0</v>
      </c>
      <c r="L87" s="23">
        <f t="shared" si="40"/>
        <v>0</v>
      </c>
      <c r="M87" s="16">
        <v>0</v>
      </c>
      <c r="N87" s="16">
        <f>M87/($E87*$D87*$F$2)</f>
        <v>0</v>
      </c>
      <c r="O87" s="23">
        <f t="shared" si="41"/>
        <v>0</v>
      </c>
      <c r="P87" s="16">
        <v>0</v>
      </c>
      <c r="Q87" s="16">
        <f>P87/($E87*$D87*$F$2)</f>
        <v>0</v>
      </c>
      <c r="R87" s="23">
        <f t="shared" si="42"/>
        <v>0</v>
      </c>
      <c r="S87" s="17">
        <v>0</v>
      </c>
      <c r="T87" s="16">
        <f>S87/($E87*$D87*$F$2)</f>
        <v>0</v>
      </c>
      <c r="U87" s="23">
        <f t="shared" si="43"/>
        <v>0</v>
      </c>
      <c r="AB87" s="14">
        <f t="shared" si="19"/>
        <v>5.3128277952131347E-5</v>
      </c>
      <c r="AC87" s="10">
        <f t="shared" si="31"/>
        <v>1.7968978221337493E-6</v>
      </c>
      <c r="AD87" s="14">
        <f t="shared" si="32"/>
        <v>6.6845393001158571E-6</v>
      </c>
      <c r="AE87" s="10">
        <f t="shared" si="33"/>
        <v>2.3289450062698478E-7</v>
      </c>
      <c r="AF87" s="14">
        <f t="shared" si="34"/>
        <v>3.5013405542433574E-6</v>
      </c>
      <c r="AG87" s="10">
        <f t="shared" si="35"/>
        <v>1.1570007515818576E-7</v>
      </c>
      <c r="AH87" s="14">
        <f t="shared" si="36"/>
        <v>1.8596740096379829E-6</v>
      </c>
      <c r="AI87" s="10">
        <f t="shared" si="20"/>
        <v>6.5733143300564003E-8</v>
      </c>
      <c r="AJ87" s="14">
        <f t="shared" si="37"/>
        <v>1.1873074135218516E-6</v>
      </c>
      <c r="AK87" s="10">
        <f t="shared" si="38"/>
        <v>3.8355977575334462E-8</v>
      </c>
    </row>
    <row r="88" spans="1:37" x14ac:dyDescent="0.25">
      <c r="A88" s="25">
        <f t="shared" si="18"/>
        <v>15</v>
      </c>
      <c r="B88" s="26" t="s">
        <v>12</v>
      </c>
      <c r="C88" s="26" t="s">
        <v>27</v>
      </c>
      <c r="D88" s="27">
        <v>1000</v>
      </c>
      <c r="E88" s="31">
        <v>2.8784333333333372</v>
      </c>
      <c r="F88" s="28">
        <v>94.282513888888857</v>
      </c>
      <c r="G88" s="27">
        <v>13</v>
      </c>
      <c r="H88" s="27">
        <f>G88/($E88*$D88*$F$2)</f>
        <v>7.5272428288536492E-5</v>
      </c>
      <c r="I88" s="32">
        <f>G88/($F88*$D88*$F$2)</f>
        <v>2.298057802340808E-6</v>
      </c>
      <c r="J88" s="27">
        <v>0</v>
      </c>
      <c r="K88" s="27">
        <f>J88/($E88*$D88*$F$2)</f>
        <v>0</v>
      </c>
      <c r="L88" s="32">
        <f>J88/($F88*$D88*$F$2)</f>
        <v>0</v>
      </c>
      <c r="M88" s="27">
        <v>3</v>
      </c>
      <c r="N88" s="27">
        <f>M88/($E88*$D88*$F$2)</f>
        <v>1.7370560374277652E-5</v>
      </c>
      <c r="O88" s="32">
        <f>M88/($F88*$D88*$F$2)</f>
        <v>5.303210313094172E-7</v>
      </c>
      <c r="P88" s="27">
        <v>0</v>
      </c>
      <c r="Q88" s="27">
        <f>P88/($E88*$D88*$F$2)</f>
        <v>0</v>
      </c>
      <c r="R88" s="32">
        <f>P88/($F88*$D88*$F$2)</f>
        <v>0</v>
      </c>
      <c r="S88" s="26">
        <v>1</v>
      </c>
      <c r="T88" s="27">
        <f>S88/($E88*$D88*$F$2)</f>
        <v>5.7901867914258832E-6</v>
      </c>
      <c r="U88" s="32">
        <f>S88/($F88*$D88*$F$2)</f>
        <v>1.7677367710313908E-7</v>
      </c>
      <c r="AB88" s="9">
        <f t="shared" si="19"/>
        <v>5.3128277952131347E-5</v>
      </c>
      <c r="AC88" s="11">
        <f t="shared" si="31"/>
        <v>1.7968978221337493E-6</v>
      </c>
      <c r="AD88" s="9">
        <f t="shared" si="32"/>
        <v>6.6845393001158571E-6</v>
      </c>
      <c r="AE88" s="11">
        <f t="shared" si="33"/>
        <v>2.3289450062698478E-7</v>
      </c>
      <c r="AF88" s="9">
        <f t="shared" si="34"/>
        <v>3.5013405542433574E-6</v>
      </c>
      <c r="AG88" s="11">
        <f t="shared" si="35"/>
        <v>1.1570007515818576E-7</v>
      </c>
      <c r="AH88" s="9">
        <f t="shared" si="36"/>
        <v>1.8596740096379829E-6</v>
      </c>
      <c r="AI88" s="11">
        <f t="shared" si="20"/>
        <v>6.5733143300564003E-8</v>
      </c>
      <c r="AJ88" s="9">
        <f t="shared" si="37"/>
        <v>1.1873074135218516E-6</v>
      </c>
      <c r="AK88" s="11">
        <f t="shared" si="38"/>
        <v>3.8355977575334462E-8</v>
      </c>
    </row>
    <row r="89" spans="1:37" x14ac:dyDescent="0.25">
      <c r="A89" t="s">
        <v>35</v>
      </c>
      <c r="D89">
        <v>1000</v>
      </c>
      <c r="E89">
        <f t="shared" ref="E89:F89" si="44">SUM(E74:E88)</f>
        <v>60.407799999999995</v>
      </c>
      <c r="F89">
        <f t="shared" si="44"/>
        <v>1678.1637388888887</v>
      </c>
      <c r="G89">
        <f>SUM(G74:G88)</f>
        <v>190</v>
      </c>
      <c r="H89" s="16">
        <f>G89/($E89*$D89*$F$2)</f>
        <v>5.2421486408488091E-5</v>
      </c>
      <c r="I89" s="16">
        <f>G89/($F89*$D89*$F$2)</f>
        <v>1.8869831311951212E-6</v>
      </c>
      <c r="J89">
        <f t="shared" ref="J89" si="45">SUM(J74:J88)</f>
        <v>26</v>
      </c>
      <c r="K89" s="16">
        <f>J89/($E89*$D89*$F$2)</f>
        <v>7.1734665611615285E-6</v>
      </c>
      <c r="L89" s="16">
        <f>J89/($F89*$D89*$F$2)</f>
        <v>2.5821874426880605E-7</v>
      </c>
      <c r="M89">
        <f t="shared" ref="M89" si="46">SUM(M74:M88)</f>
        <v>12</v>
      </c>
      <c r="N89" s="16">
        <f>M89/($E89*$D89*$F$2)</f>
        <v>3.3108307205360903E-6</v>
      </c>
      <c r="O89" s="16">
        <f>M89/($F89*$D89*$F$2)</f>
        <v>1.1917788197021818E-7</v>
      </c>
      <c r="P89">
        <f t="shared" ref="P89" si="47">SUM(P74:P88)</f>
        <v>7</v>
      </c>
      <c r="Q89" s="16">
        <f>P89/($E89*$D89*$F$2)</f>
        <v>1.9313179203127193E-6</v>
      </c>
      <c r="R89" s="16">
        <f>P89/($F89*$D89*$F$2)</f>
        <v>6.9520431149293943E-8</v>
      </c>
      <c r="S89">
        <f>SUM(S74:S88)</f>
        <v>4</v>
      </c>
      <c r="T89" s="16">
        <f>S89/($E89*$D89*$F$2)</f>
        <v>1.1036102401786966E-6</v>
      </c>
      <c r="U89" s="16">
        <f>S89/($F89*$D89*$F$2)</f>
        <v>3.9725960656739394E-8</v>
      </c>
    </row>
    <row r="92" spans="1:37" s="35" customFormat="1" ht="15.75" thickBot="1" x14ac:dyDescent="0.3"/>
    <row r="93" spans="1:37" ht="15.75" thickTop="1" x14ac:dyDescent="0.25"/>
    <row r="94" spans="1:37" x14ac:dyDescent="0.25">
      <c r="A94" t="s">
        <v>29</v>
      </c>
    </row>
    <row r="97" spans="1:37" x14ac:dyDescent="0.25">
      <c r="A97" s="51" t="s">
        <v>0</v>
      </c>
      <c r="B97" s="51" t="s">
        <v>1</v>
      </c>
      <c r="C97" s="51" t="s">
        <v>2</v>
      </c>
      <c r="D97" s="51" t="s">
        <v>6</v>
      </c>
      <c r="E97" s="54" t="s">
        <v>11</v>
      </c>
      <c r="F97" s="55"/>
      <c r="G97" s="45" t="s">
        <v>50</v>
      </c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7"/>
      <c r="AB97" s="48" t="s">
        <v>5</v>
      </c>
      <c r="AC97" s="50"/>
      <c r="AD97" s="50"/>
      <c r="AE97" s="50"/>
      <c r="AF97" s="50"/>
      <c r="AG97" s="50"/>
      <c r="AH97" s="50"/>
      <c r="AI97" s="50"/>
      <c r="AJ97" s="50"/>
      <c r="AK97" s="49"/>
    </row>
    <row r="98" spans="1:37" x14ac:dyDescent="0.25">
      <c r="A98" s="52"/>
      <c r="B98" s="52"/>
      <c r="C98" s="52"/>
      <c r="D98" s="52"/>
      <c r="E98" s="56"/>
      <c r="F98" s="57"/>
      <c r="G98" s="45" t="s">
        <v>3</v>
      </c>
      <c r="H98" s="46"/>
      <c r="I98" s="47"/>
      <c r="J98" s="45" t="s">
        <v>4</v>
      </c>
      <c r="K98" s="46"/>
      <c r="L98" s="47"/>
      <c r="M98" s="45" t="s">
        <v>10</v>
      </c>
      <c r="N98" s="46"/>
      <c r="O98" s="47"/>
      <c r="P98" s="45" t="s">
        <v>28</v>
      </c>
      <c r="Q98" s="46"/>
      <c r="R98" s="47"/>
      <c r="S98" s="45" t="s">
        <v>30</v>
      </c>
      <c r="T98" s="46"/>
      <c r="U98" s="47"/>
      <c r="AB98" s="48" t="str">
        <f>G98</f>
        <v>Without Layers</v>
      </c>
      <c r="AC98" s="49"/>
      <c r="AD98" s="48" t="str">
        <f>J98</f>
        <v>With Layers</v>
      </c>
      <c r="AE98" s="49"/>
      <c r="AF98" s="48" t="str">
        <f>M98</f>
        <v>With buffer=5m</v>
      </c>
      <c r="AG98" s="49"/>
      <c r="AH98" s="48" t="str">
        <f>P98</f>
        <v>With buffer=10m</v>
      </c>
      <c r="AI98" s="49"/>
      <c r="AJ98" s="48" t="str">
        <f>S98</f>
        <v>With buffer=20m</v>
      </c>
      <c r="AK98" s="49"/>
    </row>
    <row r="99" spans="1:37" x14ac:dyDescent="0.25">
      <c r="A99" s="53"/>
      <c r="B99" s="53"/>
      <c r="C99" s="53"/>
      <c r="D99" s="53"/>
      <c r="E99" s="1" t="s">
        <v>49</v>
      </c>
      <c r="F99" s="1" t="s">
        <v>8</v>
      </c>
      <c r="G99" s="29" t="s">
        <v>48</v>
      </c>
      <c r="H99" s="29" t="s">
        <v>49</v>
      </c>
      <c r="I99" s="29" t="s">
        <v>8</v>
      </c>
      <c r="J99" s="29" t="s">
        <v>48</v>
      </c>
      <c r="K99" s="29" t="s">
        <v>49</v>
      </c>
      <c r="L99" s="29" t="s">
        <v>8</v>
      </c>
      <c r="M99" s="29" t="s">
        <v>48</v>
      </c>
      <c r="N99" s="29" t="s">
        <v>49</v>
      </c>
      <c r="O99" s="29" t="s">
        <v>8</v>
      </c>
      <c r="P99" s="29" t="s">
        <v>48</v>
      </c>
      <c r="Q99" s="29" t="s">
        <v>49</v>
      </c>
      <c r="R99" s="29" t="s">
        <v>8</v>
      </c>
      <c r="S99" s="29" t="s">
        <v>48</v>
      </c>
      <c r="T99" s="29" t="s">
        <v>49</v>
      </c>
      <c r="U99" s="29" t="s">
        <v>8</v>
      </c>
      <c r="AB99" s="7" t="s">
        <v>7</v>
      </c>
      <c r="AC99" s="7" t="s">
        <v>8</v>
      </c>
      <c r="AD99" s="7" t="s">
        <v>7</v>
      </c>
      <c r="AE99" s="7" t="s">
        <v>8</v>
      </c>
      <c r="AF99" s="7" t="s">
        <v>7</v>
      </c>
      <c r="AG99" s="7" t="s">
        <v>8</v>
      </c>
      <c r="AH99" s="7" t="str">
        <f>Q99</f>
        <v>HPV</v>
      </c>
      <c r="AI99" s="7" t="str">
        <f>R99</f>
        <v>all</v>
      </c>
      <c r="AJ99" s="7" t="str">
        <f>T99</f>
        <v>HPV</v>
      </c>
      <c r="AK99" s="7" t="str">
        <f>U99</f>
        <v>all</v>
      </c>
    </row>
    <row r="100" spans="1:37" x14ac:dyDescent="0.25">
      <c r="A100" s="22">
        <v>1</v>
      </c>
      <c r="B100" s="16" t="s">
        <v>12</v>
      </c>
      <c r="C100" s="16" t="s">
        <v>19</v>
      </c>
      <c r="D100" s="16">
        <v>1000</v>
      </c>
      <c r="E100" s="22">
        <v>3.6726388888888879</v>
      </c>
      <c r="F100" s="23">
        <v>79.774569444444438</v>
      </c>
      <c r="G100" s="15">
        <v>8</v>
      </c>
      <c r="H100" s="15">
        <f>G100/($E100*$D100*$F$2)</f>
        <v>3.6304504027530931E-5</v>
      </c>
      <c r="I100" s="21">
        <f>G100/($F100*$D100*$F$2)</f>
        <v>1.671376408069336E-6</v>
      </c>
      <c r="J100" s="15">
        <v>0</v>
      </c>
      <c r="K100" s="15">
        <f>J100/($E100*$D100*$F$2)</f>
        <v>0</v>
      </c>
      <c r="L100" s="21">
        <f>J100/($F100*$D100*$F$2)</f>
        <v>0</v>
      </c>
      <c r="M100" s="15">
        <v>0</v>
      </c>
      <c r="N100" s="15">
        <f>M100/($E100*$D100*$F$2)</f>
        <v>0</v>
      </c>
      <c r="O100" s="21">
        <f>M100/($F100*$D100*$F$2)</f>
        <v>0</v>
      </c>
      <c r="P100" s="15">
        <v>1</v>
      </c>
      <c r="Q100" s="15">
        <f>P100/($E100*$D100*$F$2)</f>
        <v>4.5380630034413664E-6</v>
      </c>
      <c r="R100" s="21">
        <f>P100/($F100*$D100*$F$2)</f>
        <v>2.08922051008667E-7</v>
      </c>
      <c r="S100" s="36">
        <v>0</v>
      </c>
      <c r="T100" s="15">
        <f>S100/($E100*$D100*$F$2)</f>
        <v>0</v>
      </c>
      <c r="U100" s="21">
        <f>S100/($F100*$D100*$F$2)</f>
        <v>0</v>
      </c>
      <c r="AB100" s="18">
        <f>AVERAGE($H$100:$H$114)</f>
        <v>3.303584662875736E-5</v>
      </c>
      <c r="AC100" s="13">
        <f>AVERAGE($I$100:$I$114)</f>
        <v>1.1201597930790695E-6</v>
      </c>
      <c r="AD100" s="18">
        <f>AVERAGE($K$100:$K$114)</f>
        <v>3.1509576767852683E-6</v>
      </c>
      <c r="AE100" s="13">
        <f>AVERAGE($L$100:$L$114)</f>
        <v>9.8609287583961708E-8</v>
      </c>
      <c r="AF100" s="18">
        <f>AVERAGE($N$100:$N$114)</f>
        <v>9.1868211022709546E-7</v>
      </c>
      <c r="AG100" s="13">
        <f>AVERAGE($O$100:$O$114)</f>
        <v>3.0680998951588982E-8</v>
      </c>
      <c r="AH100" s="18">
        <f>AVERAGE($Q$100:$Q$114)</f>
        <v>1.0575646660774982E-6</v>
      </c>
      <c r="AI100" s="13">
        <f>AVERAGE($R$100:$R$114)</f>
        <v>3.7425883579593993E-8</v>
      </c>
      <c r="AJ100" s="18">
        <f>AVERAGE($T$100:$T$114)</f>
        <v>6.5463775605648185E-7</v>
      </c>
      <c r="AK100" s="13">
        <f>AVERAGE($U$100:$U$114)</f>
        <v>1.9459890430621414E-8</v>
      </c>
    </row>
    <row r="101" spans="1:37" x14ac:dyDescent="0.25">
      <c r="A101" s="22">
        <f t="shared" ref="A101:A114" si="48">A100+1</f>
        <v>2</v>
      </c>
      <c r="B101" s="16" t="s">
        <v>12</v>
      </c>
      <c r="C101" s="16" t="s">
        <v>20</v>
      </c>
      <c r="D101" s="16">
        <v>1000</v>
      </c>
      <c r="E101" s="22">
        <v>4.6576138888888874</v>
      </c>
      <c r="F101" s="23">
        <v>166.55976111111113</v>
      </c>
      <c r="G101" s="16">
        <v>15</v>
      </c>
      <c r="H101" s="16">
        <f>G101/($E101*$D101*$F$2)</f>
        <v>5.3675552753824249E-5</v>
      </c>
      <c r="I101" s="23">
        <f>G101/($F101*$D101*$F$2)</f>
        <v>1.5009627675511993E-6</v>
      </c>
      <c r="J101" s="16">
        <v>4</v>
      </c>
      <c r="K101" s="16">
        <f>J101/($E101*$D101*$F$2)</f>
        <v>1.4313480734353133E-5</v>
      </c>
      <c r="L101" s="23">
        <f>J101/($F101*$D101*$F$2)</f>
        <v>4.0025673801365315E-7</v>
      </c>
      <c r="M101" s="16">
        <v>0</v>
      </c>
      <c r="N101" s="16">
        <f>M101/($E101*$D101*$F$2)</f>
        <v>0</v>
      </c>
      <c r="O101" s="23">
        <f>M101/($F101*$D101*$F$2)</f>
        <v>0</v>
      </c>
      <c r="P101" s="16">
        <v>1</v>
      </c>
      <c r="Q101" s="16">
        <f>P101/($E101*$D101*$F$2)</f>
        <v>3.5783701835882833E-6</v>
      </c>
      <c r="R101" s="23">
        <f>P101/($F101*$D101*$F$2)</f>
        <v>1.0006418450341329E-7</v>
      </c>
      <c r="S101" s="17">
        <v>0</v>
      </c>
      <c r="T101" s="16">
        <f>S101/($E101*$D101*$F$2)</f>
        <v>0</v>
      </c>
      <c r="U101" s="23">
        <f>S101/($F101*$D101*$F$2)</f>
        <v>0</v>
      </c>
      <c r="AB101" s="14">
        <f>$AB$100</f>
        <v>3.303584662875736E-5</v>
      </c>
      <c r="AC101" s="10">
        <f>$AC$100</f>
        <v>1.1201597930790695E-6</v>
      </c>
      <c r="AD101" s="14">
        <f>$AD$100</f>
        <v>3.1509576767852683E-6</v>
      </c>
      <c r="AE101" s="10">
        <f>$AE$100</f>
        <v>9.8609287583961708E-8</v>
      </c>
      <c r="AF101" s="14">
        <f t="shared" ref="AF101:AF114" si="49">$AF$100</f>
        <v>9.1868211022709546E-7</v>
      </c>
      <c r="AG101" s="10">
        <f t="shared" ref="AG101:AG114" si="50">$AG$100</f>
        <v>3.0680998951588982E-8</v>
      </c>
      <c r="AH101" s="14">
        <f>$AH$100</f>
        <v>1.0575646660774982E-6</v>
      </c>
      <c r="AI101" s="10">
        <f>$AI$100</f>
        <v>3.7425883579593993E-8</v>
      </c>
      <c r="AJ101" s="14">
        <f>$AJ$100</f>
        <v>6.5463775605648185E-7</v>
      </c>
      <c r="AK101" s="10">
        <f>$AK$100</f>
        <v>1.9459890430621414E-8</v>
      </c>
    </row>
    <row r="102" spans="1:37" x14ac:dyDescent="0.25">
      <c r="A102" s="22">
        <f t="shared" si="48"/>
        <v>3</v>
      </c>
      <c r="B102" s="16" t="s">
        <v>12</v>
      </c>
      <c r="C102" s="16" t="s">
        <v>21</v>
      </c>
      <c r="D102" s="16">
        <v>1000</v>
      </c>
      <c r="E102" s="22">
        <v>4.8418388888888959</v>
      </c>
      <c r="F102" s="23">
        <v>115.00931944444446</v>
      </c>
      <c r="G102" s="16">
        <v>5</v>
      </c>
      <c r="H102" s="16">
        <f t="shared" ref="H102:H112" si="51">G102/($E102*$D102*$F$2)</f>
        <v>1.7211091745445634E-5</v>
      </c>
      <c r="I102" s="23">
        <f t="shared" ref="I102:I103" si="52">G102/($F102*$D102*$F$2)</f>
        <v>7.2457896226042551E-7</v>
      </c>
      <c r="J102" s="16">
        <v>1</v>
      </c>
      <c r="K102" s="16">
        <f t="shared" ref="K102:K112" si="53">J102/($E102*$D102*$F$2)</f>
        <v>3.4422183490891272E-6</v>
      </c>
      <c r="L102" s="23">
        <f t="shared" ref="L102:L103" si="54">J102/($F102*$D102*$F$2)</f>
        <v>1.4491579245208511E-7</v>
      </c>
      <c r="M102" s="16">
        <v>0</v>
      </c>
      <c r="N102" s="16">
        <f t="shared" ref="N102:N112" si="55">M102/($E102*$D102*$F$2)</f>
        <v>0</v>
      </c>
      <c r="O102" s="23">
        <f t="shared" ref="O102:O103" si="56">M102/($F102*$D102*$F$2)</f>
        <v>0</v>
      </c>
      <c r="P102" s="16">
        <v>1</v>
      </c>
      <c r="Q102" s="16">
        <f t="shared" ref="Q102:Q112" si="57">P102/($E102*$D102*$F$2)</f>
        <v>3.4422183490891272E-6</v>
      </c>
      <c r="R102" s="23">
        <f t="shared" ref="R102:R103" si="58">P102/($F102*$D102*$F$2)</f>
        <v>1.4491579245208511E-7</v>
      </c>
      <c r="S102" s="17">
        <v>0</v>
      </c>
      <c r="T102" s="16">
        <f t="shared" ref="T102:T112" si="59">S102/($E102*$D102*$F$2)</f>
        <v>0</v>
      </c>
      <c r="U102" s="23">
        <f t="shared" ref="U102:U103" si="60">S102/($F102*$D102*$F$2)</f>
        <v>0</v>
      </c>
      <c r="AB102" s="14">
        <f t="shared" ref="AB102:AE114" si="61">AB$100</f>
        <v>3.303584662875736E-5</v>
      </c>
      <c r="AC102" s="10">
        <f t="shared" si="61"/>
        <v>1.1201597930790695E-6</v>
      </c>
      <c r="AD102" s="14">
        <f t="shared" si="61"/>
        <v>3.1509576767852683E-6</v>
      </c>
      <c r="AE102" s="10">
        <f t="shared" si="61"/>
        <v>9.8609287583961708E-8</v>
      </c>
      <c r="AF102" s="14">
        <f t="shared" si="49"/>
        <v>9.1868211022709546E-7</v>
      </c>
      <c r="AG102" s="10">
        <f t="shared" si="50"/>
        <v>3.0680998951588982E-8</v>
      </c>
      <c r="AH102" s="14">
        <f t="shared" ref="AH102:AK114" si="62">AH$100</f>
        <v>1.0575646660774982E-6</v>
      </c>
      <c r="AI102" s="10">
        <f t="shared" si="62"/>
        <v>3.7425883579593993E-8</v>
      </c>
      <c r="AJ102" s="14">
        <f t="shared" si="62"/>
        <v>6.5463775605648185E-7</v>
      </c>
      <c r="AK102" s="10">
        <f t="shared" si="62"/>
        <v>1.9459890430621414E-8</v>
      </c>
    </row>
    <row r="103" spans="1:37" x14ac:dyDescent="0.25">
      <c r="A103" s="22">
        <f t="shared" si="48"/>
        <v>4</v>
      </c>
      <c r="B103" s="16" t="s">
        <v>12</v>
      </c>
      <c r="C103" s="16" t="s">
        <v>13</v>
      </c>
      <c r="D103" s="16">
        <v>1000</v>
      </c>
      <c r="E103" s="22">
        <v>3.9206972222222145</v>
      </c>
      <c r="F103" s="23">
        <v>92.223586111111089</v>
      </c>
      <c r="G103" s="16">
        <v>9</v>
      </c>
      <c r="H103" s="16">
        <f t="shared" si="51"/>
        <v>3.8258501357822634E-5</v>
      </c>
      <c r="I103" s="23">
        <f t="shared" si="52"/>
        <v>1.6264819697997845E-6</v>
      </c>
      <c r="J103" s="16">
        <v>0</v>
      </c>
      <c r="K103" s="16">
        <f t="shared" si="53"/>
        <v>0</v>
      </c>
      <c r="L103" s="23">
        <f t="shared" si="54"/>
        <v>0</v>
      </c>
      <c r="M103" s="16">
        <v>0</v>
      </c>
      <c r="N103" s="16">
        <f t="shared" si="55"/>
        <v>0</v>
      </c>
      <c r="O103" s="23">
        <f t="shared" si="56"/>
        <v>0</v>
      </c>
      <c r="P103" s="16">
        <v>0</v>
      </c>
      <c r="Q103" s="16">
        <f t="shared" si="57"/>
        <v>0</v>
      </c>
      <c r="R103" s="23">
        <f t="shared" si="58"/>
        <v>0</v>
      </c>
      <c r="S103" s="17">
        <v>0</v>
      </c>
      <c r="T103" s="16">
        <f t="shared" si="59"/>
        <v>0</v>
      </c>
      <c r="U103" s="23">
        <f t="shared" si="60"/>
        <v>0</v>
      </c>
      <c r="AB103" s="14">
        <f t="shared" si="61"/>
        <v>3.303584662875736E-5</v>
      </c>
      <c r="AC103" s="10">
        <f t="shared" si="61"/>
        <v>1.1201597930790695E-6</v>
      </c>
      <c r="AD103" s="14">
        <f t="shared" si="61"/>
        <v>3.1509576767852683E-6</v>
      </c>
      <c r="AE103" s="10">
        <f t="shared" si="61"/>
        <v>9.8609287583961708E-8</v>
      </c>
      <c r="AF103" s="14">
        <f t="shared" si="49"/>
        <v>9.1868211022709546E-7</v>
      </c>
      <c r="AG103" s="10">
        <f t="shared" si="50"/>
        <v>3.0680998951588982E-8</v>
      </c>
      <c r="AH103" s="14">
        <f t="shared" si="62"/>
        <v>1.0575646660774982E-6</v>
      </c>
      <c r="AI103" s="10">
        <f t="shared" si="62"/>
        <v>3.7425883579593993E-8</v>
      </c>
      <c r="AJ103" s="14">
        <f t="shared" si="62"/>
        <v>6.5463775605648185E-7</v>
      </c>
      <c r="AK103" s="10">
        <f t="shared" si="62"/>
        <v>1.9459890430621414E-8</v>
      </c>
    </row>
    <row r="104" spans="1:37" x14ac:dyDescent="0.25">
      <c r="A104" s="22">
        <f t="shared" si="48"/>
        <v>5</v>
      </c>
      <c r="B104" s="16" t="s">
        <v>12</v>
      </c>
      <c r="C104" s="16" t="s">
        <v>14</v>
      </c>
      <c r="D104" s="16">
        <v>1000</v>
      </c>
      <c r="E104" s="22">
        <v>4.2080472222222189</v>
      </c>
      <c r="F104" s="23">
        <v>99.019727777777774</v>
      </c>
      <c r="G104" s="16">
        <v>6</v>
      </c>
      <c r="H104" s="16">
        <f>G104/($E104*$D104*$F$2)</f>
        <v>2.3763991875355239E-5</v>
      </c>
      <c r="I104" s="23">
        <f>G104/($F104*$D104*$F$2)</f>
        <v>1.0098997668870809E-6</v>
      </c>
      <c r="J104" s="16">
        <v>2</v>
      </c>
      <c r="K104" s="16">
        <f>J104/($E104*$D104*$F$2)</f>
        <v>7.921330625118413E-6</v>
      </c>
      <c r="L104" s="23">
        <f>J104/($F104*$D104*$F$2)</f>
        <v>3.3663325562902701E-7</v>
      </c>
      <c r="M104" s="16">
        <v>1</v>
      </c>
      <c r="N104" s="16">
        <f>M104/($E104*$D104*$F$2)</f>
        <v>3.9606653125592065E-6</v>
      </c>
      <c r="O104" s="23">
        <f>M104/($F104*$D104*$F$2)</f>
        <v>1.6831662781451351E-7</v>
      </c>
      <c r="P104" s="16">
        <v>0</v>
      </c>
      <c r="Q104" s="16">
        <f>P104/($E104*$D104*$F$2)</f>
        <v>0</v>
      </c>
      <c r="R104" s="23">
        <f>P104/($F104*$D104*$F$2)</f>
        <v>0</v>
      </c>
      <c r="S104" s="17">
        <v>0</v>
      </c>
      <c r="T104" s="16">
        <f>S104/($E104*$D104*$F$2)</f>
        <v>0</v>
      </c>
      <c r="U104" s="23">
        <f>S104/($F104*$D104*$F$2)</f>
        <v>0</v>
      </c>
      <c r="AB104" s="14">
        <f t="shared" si="61"/>
        <v>3.303584662875736E-5</v>
      </c>
      <c r="AC104" s="10">
        <f t="shared" si="61"/>
        <v>1.1201597930790695E-6</v>
      </c>
      <c r="AD104" s="14">
        <f t="shared" si="61"/>
        <v>3.1509576767852683E-6</v>
      </c>
      <c r="AE104" s="10">
        <f t="shared" si="61"/>
        <v>9.8609287583961708E-8</v>
      </c>
      <c r="AF104" s="14">
        <f t="shared" si="49"/>
        <v>9.1868211022709546E-7</v>
      </c>
      <c r="AG104" s="10">
        <f t="shared" si="50"/>
        <v>3.0680998951588982E-8</v>
      </c>
      <c r="AH104" s="14">
        <f t="shared" si="62"/>
        <v>1.0575646660774982E-6</v>
      </c>
      <c r="AI104" s="10">
        <f t="shared" si="62"/>
        <v>3.7425883579593993E-8</v>
      </c>
      <c r="AJ104" s="14">
        <f t="shared" si="62"/>
        <v>6.5463775605648185E-7</v>
      </c>
      <c r="AK104" s="10">
        <f t="shared" si="62"/>
        <v>1.9459890430621414E-8</v>
      </c>
    </row>
    <row r="105" spans="1:37" x14ac:dyDescent="0.25">
      <c r="A105" s="22">
        <f t="shared" si="48"/>
        <v>6</v>
      </c>
      <c r="B105" s="16" t="s">
        <v>12</v>
      </c>
      <c r="C105" s="16" t="s">
        <v>15</v>
      </c>
      <c r="D105" s="16">
        <v>1000</v>
      </c>
      <c r="E105" s="22">
        <v>3.8898972222222201</v>
      </c>
      <c r="F105" s="23">
        <v>96.78281666666669</v>
      </c>
      <c r="G105" s="16">
        <v>4</v>
      </c>
      <c r="H105" s="16">
        <f t="shared" si="51"/>
        <v>1.7138413397097764E-5</v>
      </c>
      <c r="I105" s="23">
        <f t="shared" ref="I105:I113" si="63">G105/($F105*$D105*$F$2)</f>
        <v>6.8882751053088089E-7</v>
      </c>
      <c r="J105" s="16">
        <v>0</v>
      </c>
      <c r="K105" s="16">
        <f t="shared" si="53"/>
        <v>0</v>
      </c>
      <c r="L105" s="23">
        <f t="shared" ref="L105:L113" si="64">J105/($F105*$D105*$F$2)</f>
        <v>0</v>
      </c>
      <c r="M105" s="16">
        <v>0</v>
      </c>
      <c r="N105" s="16">
        <f t="shared" si="55"/>
        <v>0</v>
      </c>
      <c r="O105" s="23">
        <f t="shared" ref="O105:O113" si="65">M105/($F105*$D105*$F$2)</f>
        <v>0</v>
      </c>
      <c r="P105" s="16">
        <v>0</v>
      </c>
      <c r="Q105" s="16">
        <f t="shared" si="57"/>
        <v>0</v>
      </c>
      <c r="R105" s="23">
        <f t="shared" ref="R105:R113" si="66">P105/($F105*$D105*$F$2)</f>
        <v>0</v>
      </c>
      <c r="S105" s="17">
        <v>0</v>
      </c>
      <c r="T105" s="16">
        <f t="shared" si="59"/>
        <v>0</v>
      </c>
      <c r="U105" s="23">
        <f t="shared" ref="U105:U113" si="67">S105/($F105*$D105*$F$2)</f>
        <v>0</v>
      </c>
      <c r="AB105" s="14">
        <f t="shared" si="61"/>
        <v>3.303584662875736E-5</v>
      </c>
      <c r="AC105" s="10">
        <f t="shared" si="61"/>
        <v>1.1201597930790695E-6</v>
      </c>
      <c r="AD105" s="14">
        <f t="shared" si="61"/>
        <v>3.1509576767852683E-6</v>
      </c>
      <c r="AE105" s="10">
        <f t="shared" si="61"/>
        <v>9.8609287583961708E-8</v>
      </c>
      <c r="AF105" s="14">
        <f t="shared" si="49"/>
        <v>9.1868211022709546E-7</v>
      </c>
      <c r="AG105" s="10">
        <f t="shared" si="50"/>
        <v>3.0680998951588982E-8</v>
      </c>
      <c r="AH105" s="14">
        <f t="shared" si="62"/>
        <v>1.0575646660774982E-6</v>
      </c>
      <c r="AI105" s="10">
        <f t="shared" si="62"/>
        <v>3.7425883579593993E-8</v>
      </c>
      <c r="AJ105" s="14">
        <f t="shared" si="62"/>
        <v>6.5463775605648185E-7</v>
      </c>
      <c r="AK105" s="10">
        <f t="shared" si="62"/>
        <v>1.9459890430621414E-8</v>
      </c>
    </row>
    <row r="106" spans="1:37" x14ac:dyDescent="0.25">
      <c r="A106" s="22">
        <f t="shared" si="48"/>
        <v>7</v>
      </c>
      <c r="B106" s="16" t="s">
        <v>12</v>
      </c>
      <c r="C106" s="16" t="s">
        <v>22</v>
      </c>
      <c r="D106" s="16">
        <v>1000</v>
      </c>
      <c r="E106" s="22">
        <v>4.7703972222222184</v>
      </c>
      <c r="F106" s="23">
        <v>110.17316944444444</v>
      </c>
      <c r="G106" s="16">
        <v>8</v>
      </c>
      <c r="H106" s="16">
        <f t="shared" si="51"/>
        <v>2.7950153230892166E-5</v>
      </c>
      <c r="I106" s="23">
        <f t="shared" si="63"/>
        <v>1.2102160081776312E-6</v>
      </c>
      <c r="J106" s="16">
        <v>0</v>
      </c>
      <c r="K106" s="16">
        <f t="shared" si="53"/>
        <v>0</v>
      </c>
      <c r="L106" s="23">
        <f t="shared" si="64"/>
        <v>0</v>
      </c>
      <c r="M106" s="16">
        <v>0</v>
      </c>
      <c r="N106" s="16">
        <f t="shared" si="55"/>
        <v>0</v>
      </c>
      <c r="O106" s="23">
        <f t="shared" si="65"/>
        <v>0</v>
      </c>
      <c r="P106" s="16">
        <v>0</v>
      </c>
      <c r="Q106" s="16">
        <f t="shared" si="57"/>
        <v>0</v>
      </c>
      <c r="R106" s="23">
        <f t="shared" si="66"/>
        <v>0</v>
      </c>
      <c r="S106" s="17">
        <v>0</v>
      </c>
      <c r="T106" s="16">
        <f t="shared" si="59"/>
        <v>0</v>
      </c>
      <c r="U106" s="23">
        <f t="shared" si="67"/>
        <v>0</v>
      </c>
      <c r="AB106" s="14">
        <f t="shared" si="61"/>
        <v>3.303584662875736E-5</v>
      </c>
      <c r="AC106" s="10">
        <f t="shared" si="61"/>
        <v>1.1201597930790695E-6</v>
      </c>
      <c r="AD106" s="14">
        <f t="shared" si="61"/>
        <v>3.1509576767852683E-6</v>
      </c>
      <c r="AE106" s="10">
        <f t="shared" si="61"/>
        <v>9.8609287583961708E-8</v>
      </c>
      <c r="AF106" s="14">
        <f t="shared" si="49"/>
        <v>9.1868211022709546E-7</v>
      </c>
      <c r="AG106" s="10">
        <f t="shared" si="50"/>
        <v>3.0680998951588982E-8</v>
      </c>
      <c r="AH106" s="14">
        <f t="shared" si="62"/>
        <v>1.0575646660774982E-6</v>
      </c>
      <c r="AI106" s="10">
        <f t="shared" si="62"/>
        <v>3.7425883579593993E-8</v>
      </c>
      <c r="AJ106" s="14">
        <f t="shared" si="62"/>
        <v>6.5463775605648185E-7</v>
      </c>
      <c r="AK106" s="10">
        <f t="shared" si="62"/>
        <v>1.9459890430621414E-8</v>
      </c>
    </row>
    <row r="107" spans="1:37" x14ac:dyDescent="0.25">
      <c r="A107" s="22">
        <f t="shared" si="48"/>
        <v>8</v>
      </c>
      <c r="B107" s="16" t="s">
        <v>12</v>
      </c>
      <c r="C107" s="16" t="s">
        <v>23</v>
      </c>
      <c r="D107" s="16">
        <v>1000</v>
      </c>
      <c r="E107" s="22">
        <v>4.1362861111111151</v>
      </c>
      <c r="F107" s="23">
        <v>144.77058055555551</v>
      </c>
      <c r="G107" s="16">
        <v>19</v>
      </c>
      <c r="H107" s="16">
        <f t="shared" si="51"/>
        <v>7.6558211439005527E-5</v>
      </c>
      <c r="I107" s="23">
        <f t="shared" si="63"/>
        <v>2.187368907767461E-6</v>
      </c>
      <c r="J107" s="16">
        <v>1</v>
      </c>
      <c r="K107" s="16">
        <f t="shared" si="53"/>
        <v>4.0293795494213431E-6</v>
      </c>
      <c r="L107" s="23">
        <f t="shared" si="64"/>
        <v>1.1512467935618215E-7</v>
      </c>
      <c r="M107" s="16">
        <v>1</v>
      </c>
      <c r="N107" s="16">
        <f t="shared" si="55"/>
        <v>4.0293795494213431E-6</v>
      </c>
      <c r="O107" s="23">
        <f t="shared" si="65"/>
        <v>1.1512467935618215E-7</v>
      </c>
      <c r="P107" s="16">
        <v>0</v>
      </c>
      <c r="Q107" s="16">
        <f t="shared" si="57"/>
        <v>0</v>
      </c>
      <c r="R107" s="23">
        <f t="shared" si="66"/>
        <v>0</v>
      </c>
      <c r="S107" s="17">
        <v>1</v>
      </c>
      <c r="T107" s="16">
        <f t="shared" si="59"/>
        <v>4.0293795494213431E-6</v>
      </c>
      <c r="U107" s="23">
        <f t="shared" si="67"/>
        <v>1.1512467935618215E-7</v>
      </c>
      <c r="AB107" s="14">
        <f t="shared" si="61"/>
        <v>3.303584662875736E-5</v>
      </c>
      <c r="AC107" s="10">
        <f t="shared" si="61"/>
        <v>1.1201597930790695E-6</v>
      </c>
      <c r="AD107" s="14">
        <f t="shared" si="61"/>
        <v>3.1509576767852683E-6</v>
      </c>
      <c r="AE107" s="10">
        <f t="shared" si="61"/>
        <v>9.8609287583961708E-8</v>
      </c>
      <c r="AF107" s="14">
        <f t="shared" si="49"/>
        <v>9.1868211022709546E-7</v>
      </c>
      <c r="AG107" s="10">
        <f t="shared" si="50"/>
        <v>3.0680998951588982E-8</v>
      </c>
      <c r="AH107" s="14">
        <f t="shared" si="62"/>
        <v>1.0575646660774982E-6</v>
      </c>
      <c r="AI107" s="10">
        <f t="shared" si="62"/>
        <v>3.7425883579593993E-8</v>
      </c>
      <c r="AJ107" s="14">
        <f t="shared" si="62"/>
        <v>6.5463775605648185E-7</v>
      </c>
      <c r="AK107" s="10">
        <f t="shared" si="62"/>
        <v>1.9459890430621414E-8</v>
      </c>
    </row>
    <row r="108" spans="1:37" x14ac:dyDescent="0.25">
      <c r="A108" s="22">
        <f t="shared" si="48"/>
        <v>9</v>
      </c>
      <c r="B108" s="16" t="s">
        <v>12</v>
      </c>
      <c r="C108" s="16" t="s">
        <v>24</v>
      </c>
      <c r="D108" s="16">
        <v>1000</v>
      </c>
      <c r="E108" s="22">
        <v>3.7250944444444332</v>
      </c>
      <c r="F108" s="23">
        <v>124.7335083333333</v>
      </c>
      <c r="G108" s="16">
        <v>12</v>
      </c>
      <c r="H108" s="16">
        <f t="shared" si="51"/>
        <v>5.3689913902257677E-5</v>
      </c>
      <c r="I108" s="23">
        <f t="shared" si="63"/>
        <v>1.6034183810939339E-6</v>
      </c>
      <c r="J108" s="16">
        <v>2</v>
      </c>
      <c r="K108" s="16">
        <f t="shared" si="53"/>
        <v>8.9483189837096123E-6</v>
      </c>
      <c r="L108" s="23">
        <f t="shared" si="64"/>
        <v>2.6723639684898896E-7</v>
      </c>
      <c r="M108" s="16">
        <v>0</v>
      </c>
      <c r="N108" s="16">
        <f t="shared" si="55"/>
        <v>0</v>
      </c>
      <c r="O108" s="23">
        <f t="shared" si="65"/>
        <v>0</v>
      </c>
      <c r="P108" s="16">
        <v>0</v>
      </c>
      <c r="Q108" s="16">
        <f t="shared" si="57"/>
        <v>0</v>
      </c>
      <c r="R108" s="23">
        <f t="shared" si="66"/>
        <v>0</v>
      </c>
      <c r="S108" s="17">
        <v>0</v>
      </c>
      <c r="T108" s="16">
        <f t="shared" si="59"/>
        <v>0</v>
      </c>
      <c r="U108" s="23">
        <f t="shared" si="67"/>
        <v>0</v>
      </c>
      <c r="AB108" s="14">
        <f t="shared" si="61"/>
        <v>3.303584662875736E-5</v>
      </c>
      <c r="AC108" s="10">
        <f t="shared" si="61"/>
        <v>1.1201597930790695E-6</v>
      </c>
      <c r="AD108" s="14">
        <f t="shared" si="61"/>
        <v>3.1509576767852683E-6</v>
      </c>
      <c r="AE108" s="10">
        <f t="shared" si="61"/>
        <v>9.8609287583961708E-8</v>
      </c>
      <c r="AF108" s="14">
        <f t="shared" si="49"/>
        <v>9.1868211022709546E-7</v>
      </c>
      <c r="AG108" s="10">
        <f t="shared" si="50"/>
        <v>3.0680998951588982E-8</v>
      </c>
      <c r="AH108" s="14">
        <f t="shared" si="62"/>
        <v>1.0575646660774982E-6</v>
      </c>
      <c r="AI108" s="10">
        <f t="shared" si="62"/>
        <v>3.7425883579593993E-8</v>
      </c>
      <c r="AJ108" s="14">
        <f t="shared" si="62"/>
        <v>6.5463775605648185E-7</v>
      </c>
      <c r="AK108" s="10">
        <f t="shared" si="62"/>
        <v>1.9459890430621414E-8</v>
      </c>
    </row>
    <row r="109" spans="1:37" x14ac:dyDescent="0.25">
      <c r="A109" s="22">
        <f t="shared" si="48"/>
        <v>10</v>
      </c>
      <c r="B109" s="17" t="s">
        <v>12</v>
      </c>
      <c r="C109" s="17" t="s">
        <v>25</v>
      </c>
      <c r="D109" s="16">
        <v>1000</v>
      </c>
      <c r="E109" s="30">
        <v>3.8716305555555603</v>
      </c>
      <c r="F109" s="24">
        <v>155.05862777777779</v>
      </c>
      <c r="G109" s="16">
        <v>17</v>
      </c>
      <c r="H109" s="16">
        <f t="shared" si="51"/>
        <v>7.3181913735742888E-5</v>
      </c>
      <c r="I109" s="23">
        <f t="shared" si="63"/>
        <v>1.8272658374056578E-6</v>
      </c>
      <c r="J109" s="16">
        <v>2</v>
      </c>
      <c r="K109" s="16">
        <f t="shared" si="53"/>
        <v>8.6096369100873977E-6</v>
      </c>
      <c r="L109" s="23">
        <f t="shared" si="64"/>
        <v>2.1497245145948914E-7</v>
      </c>
      <c r="M109" s="16">
        <v>0</v>
      </c>
      <c r="N109" s="16">
        <f t="shared" si="55"/>
        <v>0</v>
      </c>
      <c r="O109" s="23">
        <f t="shared" si="65"/>
        <v>0</v>
      </c>
      <c r="P109" s="16">
        <v>1</v>
      </c>
      <c r="Q109" s="16">
        <f t="shared" si="57"/>
        <v>4.3048184550436988E-6</v>
      </c>
      <c r="R109" s="23">
        <f t="shared" si="66"/>
        <v>1.0748622572974457E-7</v>
      </c>
      <c r="S109" s="17">
        <v>0</v>
      </c>
      <c r="T109" s="16">
        <f t="shared" si="59"/>
        <v>0</v>
      </c>
      <c r="U109" s="23">
        <f t="shared" si="67"/>
        <v>0</v>
      </c>
      <c r="AB109" s="14">
        <f t="shared" si="61"/>
        <v>3.303584662875736E-5</v>
      </c>
      <c r="AC109" s="10">
        <f t="shared" si="61"/>
        <v>1.1201597930790695E-6</v>
      </c>
      <c r="AD109" s="14">
        <f t="shared" si="61"/>
        <v>3.1509576767852683E-6</v>
      </c>
      <c r="AE109" s="10">
        <f t="shared" si="61"/>
        <v>9.8609287583961708E-8</v>
      </c>
      <c r="AF109" s="14">
        <f t="shared" si="49"/>
        <v>9.1868211022709546E-7</v>
      </c>
      <c r="AG109" s="10">
        <f t="shared" si="50"/>
        <v>3.0680998951588982E-8</v>
      </c>
      <c r="AH109" s="14">
        <f t="shared" si="62"/>
        <v>1.0575646660774982E-6</v>
      </c>
      <c r="AI109" s="10">
        <f t="shared" si="62"/>
        <v>3.7425883579593993E-8</v>
      </c>
      <c r="AJ109" s="14">
        <f t="shared" si="62"/>
        <v>6.5463775605648185E-7</v>
      </c>
      <c r="AK109" s="10">
        <f t="shared" si="62"/>
        <v>1.9459890430621414E-8</v>
      </c>
    </row>
    <row r="110" spans="1:37" x14ac:dyDescent="0.25">
      <c r="A110" s="22">
        <f t="shared" si="48"/>
        <v>11</v>
      </c>
      <c r="B110" s="17" t="s">
        <v>12</v>
      </c>
      <c r="C110" s="17" t="s">
        <v>26</v>
      </c>
      <c r="D110" s="16">
        <v>1000</v>
      </c>
      <c r="E110" s="30">
        <v>4.4547250000000078</v>
      </c>
      <c r="F110" s="24">
        <v>99.95538055555555</v>
      </c>
      <c r="G110" s="16">
        <v>4</v>
      </c>
      <c r="H110" s="16">
        <f t="shared" si="51"/>
        <v>1.4965383197990124E-5</v>
      </c>
      <c r="I110" s="23">
        <f t="shared" si="63"/>
        <v>6.6696426241519934E-7</v>
      </c>
      <c r="J110" s="16">
        <v>0</v>
      </c>
      <c r="K110" s="16">
        <f t="shared" si="53"/>
        <v>0</v>
      </c>
      <c r="L110" s="23">
        <f t="shared" si="64"/>
        <v>0</v>
      </c>
      <c r="M110" s="16">
        <v>0</v>
      </c>
      <c r="N110" s="16">
        <f t="shared" si="55"/>
        <v>0</v>
      </c>
      <c r="O110" s="23">
        <f t="shared" si="65"/>
        <v>0</v>
      </c>
      <c r="P110" s="16">
        <v>0</v>
      </c>
      <c r="Q110" s="16">
        <f t="shared" si="57"/>
        <v>0</v>
      </c>
      <c r="R110" s="23">
        <f t="shared" si="66"/>
        <v>0</v>
      </c>
      <c r="S110" s="17">
        <v>0</v>
      </c>
      <c r="T110" s="16">
        <f t="shared" si="59"/>
        <v>0</v>
      </c>
      <c r="U110" s="23">
        <f t="shared" si="67"/>
        <v>0</v>
      </c>
      <c r="AB110" s="14">
        <f t="shared" si="61"/>
        <v>3.303584662875736E-5</v>
      </c>
      <c r="AC110" s="10">
        <f t="shared" si="61"/>
        <v>1.1201597930790695E-6</v>
      </c>
      <c r="AD110" s="14">
        <f t="shared" si="61"/>
        <v>3.1509576767852683E-6</v>
      </c>
      <c r="AE110" s="10">
        <f t="shared" si="61"/>
        <v>9.8609287583961708E-8</v>
      </c>
      <c r="AF110" s="14">
        <f t="shared" si="49"/>
        <v>9.1868211022709546E-7</v>
      </c>
      <c r="AG110" s="10">
        <f t="shared" si="50"/>
        <v>3.0680998951588982E-8</v>
      </c>
      <c r="AH110" s="14">
        <f t="shared" si="62"/>
        <v>1.0575646660774982E-6</v>
      </c>
      <c r="AI110" s="10">
        <f t="shared" si="62"/>
        <v>3.7425883579593993E-8</v>
      </c>
      <c r="AJ110" s="14">
        <f t="shared" si="62"/>
        <v>6.5463775605648185E-7</v>
      </c>
      <c r="AK110" s="10">
        <f t="shared" si="62"/>
        <v>1.9459890430621414E-8</v>
      </c>
    </row>
    <row r="111" spans="1:37" x14ac:dyDescent="0.25">
      <c r="A111" s="22">
        <f t="shared" si="48"/>
        <v>12</v>
      </c>
      <c r="B111" s="17" t="s">
        <v>12</v>
      </c>
      <c r="C111" s="17" t="s">
        <v>16</v>
      </c>
      <c r="D111" s="16">
        <v>1000</v>
      </c>
      <c r="E111" s="30">
        <v>4.026452777777763</v>
      </c>
      <c r="F111" s="24">
        <v>104.02222777777774</v>
      </c>
      <c r="G111" s="16">
        <v>2</v>
      </c>
      <c r="H111" s="16">
        <f t="shared" si="51"/>
        <v>8.278585438106221E-6</v>
      </c>
      <c r="I111" s="23">
        <f t="shared" si="63"/>
        <v>3.2044433238387466E-7</v>
      </c>
      <c r="J111" s="16">
        <v>0</v>
      </c>
      <c r="K111" s="16">
        <f t="shared" si="53"/>
        <v>0</v>
      </c>
      <c r="L111" s="23">
        <f t="shared" si="64"/>
        <v>0</v>
      </c>
      <c r="M111" s="16">
        <v>0</v>
      </c>
      <c r="N111" s="16">
        <f t="shared" si="55"/>
        <v>0</v>
      </c>
      <c r="O111" s="23">
        <f t="shared" si="65"/>
        <v>0</v>
      </c>
      <c r="P111" s="16">
        <v>0</v>
      </c>
      <c r="Q111" s="16">
        <f t="shared" si="57"/>
        <v>0</v>
      </c>
      <c r="R111" s="23">
        <f t="shared" si="66"/>
        <v>0</v>
      </c>
      <c r="S111" s="17">
        <v>0</v>
      </c>
      <c r="T111" s="16">
        <f t="shared" si="59"/>
        <v>0</v>
      </c>
      <c r="U111" s="23">
        <f t="shared" si="67"/>
        <v>0</v>
      </c>
      <c r="AB111" s="14">
        <f t="shared" si="61"/>
        <v>3.303584662875736E-5</v>
      </c>
      <c r="AC111" s="10">
        <f t="shared" si="61"/>
        <v>1.1201597930790695E-6</v>
      </c>
      <c r="AD111" s="14">
        <f t="shared" si="61"/>
        <v>3.1509576767852683E-6</v>
      </c>
      <c r="AE111" s="10">
        <f t="shared" si="61"/>
        <v>9.8609287583961708E-8</v>
      </c>
      <c r="AF111" s="14">
        <f t="shared" si="49"/>
        <v>9.1868211022709546E-7</v>
      </c>
      <c r="AG111" s="10">
        <f t="shared" si="50"/>
        <v>3.0680998951588982E-8</v>
      </c>
      <c r="AH111" s="14">
        <f t="shared" si="62"/>
        <v>1.0575646660774982E-6</v>
      </c>
      <c r="AI111" s="10">
        <f t="shared" si="62"/>
        <v>3.7425883579593993E-8</v>
      </c>
      <c r="AJ111" s="14">
        <f t="shared" si="62"/>
        <v>6.5463775605648185E-7</v>
      </c>
      <c r="AK111" s="10">
        <f t="shared" si="62"/>
        <v>1.9459890430621414E-8</v>
      </c>
    </row>
    <row r="112" spans="1:37" x14ac:dyDescent="0.25">
      <c r="A112" s="22">
        <f t="shared" si="48"/>
        <v>13</v>
      </c>
      <c r="B112" s="17" t="s">
        <v>12</v>
      </c>
      <c r="C112" s="17" t="s">
        <v>17</v>
      </c>
      <c r="D112" s="16">
        <v>1000</v>
      </c>
      <c r="E112" s="30">
        <v>3.7903000000000051</v>
      </c>
      <c r="F112" s="24">
        <v>100.9529722222222</v>
      </c>
      <c r="G112" s="16">
        <v>0</v>
      </c>
      <c r="H112" s="16">
        <f t="shared" si="51"/>
        <v>0</v>
      </c>
      <c r="I112" s="23">
        <f t="shared" si="63"/>
        <v>0</v>
      </c>
      <c r="J112" s="16">
        <v>0</v>
      </c>
      <c r="K112" s="16">
        <f t="shared" si="53"/>
        <v>0</v>
      </c>
      <c r="L112" s="23">
        <f t="shared" si="64"/>
        <v>0</v>
      </c>
      <c r="M112" s="16">
        <v>0</v>
      </c>
      <c r="N112" s="16">
        <f t="shared" si="55"/>
        <v>0</v>
      </c>
      <c r="O112" s="23">
        <f t="shared" si="65"/>
        <v>0</v>
      </c>
      <c r="P112" s="16">
        <v>0</v>
      </c>
      <c r="Q112" s="16">
        <f t="shared" si="57"/>
        <v>0</v>
      </c>
      <c r="R112" s="23">
        <f t="shared" si="66"/>
        <v>0</v>
      </c>
      <c r="S112" s="17">
        <v>0</v>
      </c>
      <c r="T112" s="16">
        <f t="shared" si="59"/>
        <v>0</v>
      </c>
      <c r="U112" s="23">
        <f t="shared" si="67"/>
        <v>0</v>
      </c>
      <c r="AB112" s="14">
        <f t="shared" si="61"/>
        <v>3.303584662875736E-5</v>
      </c>
      <c r="AC112" s="10">
        <f t="shared" si="61"/>
        <v>1.1201597930790695E-6</v>
      </c>
      <c r="AD112" s="14">
        <f t="shared" si="61"/>
        <v>3.1509576767852683E-6</v>
      </c>
      <c r="AE112" s="10">
        <f t="shared" si="61"/>
        <v>9.8609287583961708E-8</v>
      </c>
      <c r="AF112" s="14">
        <f t="shared" si="49"/>
        <v>9.1868211022709546E-7</v>
      </c>
      <c r="AG112" s="10">
        <f t="shared" si="50"/>
        <v>3.0680998951588982E-8</v>
      </c>
      <c r="AH112" s="14">
        <f t="shared" si="62"/>
        <v>1.0575646660774982E-6</v>
      </c>
      <c r="AI112" s="10">
        <f t="shared" si="62"/>
        <v>3.7425883579593993E-8</v>
      </c>
      <c r="AJ112" s="14">
        <f t="shared" si="62"/>
        <v>6.5463775605648185E-7</v>
      </c>
      <c r="AK112" s="10">
        <f t="shared" si="62"/>
        <v>1.9459890430621414E-8</v>
      </c>
    </row>
    <row r="113" spans="1:37" x14ac:dyDescent="0.25">
      <c r="A113" s="22">
        <f t="shared" si="48"/>
        <v>14</v>
      </c>
      <c r="B113" s="17" t="s">
        <v>12</v>
      </c>
      <c r="C113" s="17" t="s">
        <v>18</v>
      </c>
      <c r="D113" s="16">
        <v>1000</v>
      </c>
      <c r="E113" s="30">
        <v>3.563747222222224</v>
      </c>
      <c r="F113" s="24">
        <v>94.844977777777757</v>
      </c>
      <c r="G113" s="16">
        <v>3</v>
      </c>
      <c r="H113" s="16">
        <f>G113/($E113*$D113*$F$2)</f>
        <v>1.4030175790308104E-5</v>
      </c>
      <c r="I113" s="23">
        <f t="shared" si="63"/>
        <v>5.2717604212160008E-7</v>
      </c>
      <c r="J113" s="16">
        <v>0</v>
      </c>
      <c r="K113" s="16">
        <f>J113/($E113*$D113*$F$2)</f>
        <v>0</v>
      </c>
      <c r="L113" s="23">
        <f t="shared" si="64"/>
        <v>0</v>
      </c>
      <c r="M113" s="16">
        <v>0</v>
      </c>
      <c r="N113" s="16">
        <f>M113/($E113*$D113*$F$2)</f>
        <v>0</v>
      </c>
      <c r="O113" s="23">
        <f t="shared" si="65"/>
        <v>0</v>
      </c>
      <c r="P113" s="16">
        <v>0</v>
      </c>
      <c r="Q113" s="16">
        <f>P113/($E113*$D113*$F$2)</f>
        <v>0</v>
      </c>
      <c r="R113" s="23">
        <f t="shared" si="66"/>
        <v>0</v>
      </c>
      <c r="S113" s="17">
        <v>0</v>
      </c>
      <c r="T113" s="16">
        <f>S113/($E113*$D113*$F$2)</f>
        <v>0</v>
      </c>
      <c r="U113" s="23">
        <f t="shared" si="67"/>
        <v>0</v>
      </c>
      <c r="AB113" s="14">
        <f t="shared" si="61"/>
        <v>3.303584662875736E-5</v>
      </c>
      <c r="AC113" s="10">
        <f t="shared" si="61"/>
        <v>1.1201597930790695E-6</v>
      </c>
      <c r="AD113" s="14">
        <f t="shared" si="61"/>
        <v>3.1509576767852683E-6</v>
      </c>
      <c r="AE113" s="10">
        <f t="shared" si="61"/>
        <v>9.8609287583961708E-8</v>
      </c>
      <c r="AF113" s="14">
        <f t="shared" si="49"/>
        <v>9.1868211022709546E-7</v>
      </c>
      <c r="AG113" s="10">
        <f t="shared" si="50"/>
        <v>3.0680998951588982E-8</v>
      </c>
      <c r="AH113" s="14">
        <f t="shared" si="62"/>
        <v>1.0575646660774982E-6</v>
      </c>
      <c r="AI113" s="10">
        <f t="shared" si="62"/>
        <v>3.7425883579593993E-8</v>
      </c>
      <c r="AJ113" s="14">
        <f t="shared" si="62"/>
        <v>6.5463775605648185E-7</v>
      </c>
      <c r="AK113" s="10">
        <f t="shared" si="62"/>
        <v>1.9459890430621414E-8</v>
      </c>
    </row>
    <row r="114" spans="1:37" x14ac:dyDescent="0.25">
      <c r="A114" s="25">
        <f t="shared" si="48"/>
        <v>15</v>
      </c>
      <c r="B114" s="26" t="s">
        <v>12</v>
      </c>
      <c r="C114" s="26" t="s">
        <v>27</v>
      </c>
      <c r="D114" s="27">
        <v>1000</v>
      </c>
      <c r="E114" s="31">
        <v>2.8784333333333372</v>
      </c>
      <c r="F114" s="28">
        <v>94.282513888888857</v>
      </c>
      <c r="G114" s="27">
        <v>7</v>
      </c>
      <c r="H114" s="27">
        <f>G114/($E114*$D114*$F$2)</f>
        <v>4.0531307539981188E-5</v>
      </c>
      <c r="I114" s="32">
        <f>G114/($F114*$D114*$F$2)</f>
        <v>1.2374157397219736E-6</v>
      </c>
      <c r="J114" s="27">
        <v>0</v>
      </c>
      <c r="K114" s="27">
        <f>J114/($E114*$D114*$F$2)</f>
        <v>0</v>
      </c>
      <c r="L114" s="32">
        <f>J114/($F114*$D114*$F$2)</f>
        <v>0</v>
      </c>
      <c r="M114" s="27">
        <v>1</v>
      </c>
      <c r="N114" s="27">
        <f>M114/($E114*$D114*$F$2)</f>
        <v>5.7901867914258832E-6</v>
      </c>
      <c r="O114" s="32">
        <f>M114/($F114*$D114*$F$2)</f>
        <v>1.7677367710313908E-7</v>
      </c>
      <c r="P114" s="27">
        <v>0</v>
      </c>
      <c r="Q114" s="27">
        <f>P114/($E114*$D114*$F$2)</f>
        <v>0</v>
      </c>
      <c r="R114" s="32">
        <f>P114/($F114*$D114*$F$2)</f>
        <v>0</v>
      </c>
      <c r="S114" s="26">
        <v>1</v>
      </c>
      <c r="T114" s="27">
        <f>S114/($E114*$D114*$F$2)</f>
        <v>5.7901867914258832E-6</v>
      </c>
      <c r="U114" s="32">
        <f>S114/($F114*$D114*$F$2)</f>
        <v>1.7677367710313908E-7</v>
      </c>
      <c r="AB114" s="9">
        <f t="shared" si="61"/>
        <v>3.303584662875736E-5</v>
      </c>
      <c r="AC114" s="11">
        <f t="shared" si="61"/>
        <v>1.1201597930790695E-6</v>
      </c>
      <c r="AD114" s="9">
        <f t="shared" si="61"/>
        <v>3.1509576767852683E-6</v>
      </c>
      <c r="AE114" s="11">
        <f t="shared" si="61"/>
        <v>9.8609287583961708E-8</v>
      </c>
      <c r="AF114" s="9">
        <f t="shared" si="49"/>
        <v>9.1868211022709546E-7</v>
      </c>
      <c r="AG114" s="11">
        <f t="shared" si="50"/>
        <v>3.0680998951588982E-8</v>
      </c>
      <c r="AH114" s="9">
        <f t="shared" si="62"/>
        <v>1.0575646660774982E-6</v>
      </c>
      <c r="AI114" s="11">
        <f t="shared" si="62"/>
        <v>3.7425883579593993E-8</v>
      </c>
      <c r="AJ114" s="9">
        <f t="shared" si="62"/>
        <v>6.5463775605648185E-7</v>
      </c>
      <c r="AK114" s="11">
        <f t="shared" si="62"/>
        <v>1.9459890430621414E-8</v>
      </c>
    </row>
    <row r="115" spans="1:37" x14ac:dyDescent="0.25">
      <c r="A115" t="s">
        <v>35</v>
      </c>
      <c r="D115">
        <v>1000</v>
      </c>
      <c r="E115">
        <f t="shared" ref="E115:F115" si="68">SUM(E100:E114)</f>
        <v>60.407799999999995</v>
      </c>
      <c r="F115">
        <f t="shared" si="68"/>
        <v>1678.1637388888887</v>
      </c>
      <c r="G115">
        <f>SUM(G100:G114)</f>
        <v>119</v>
      </c>
      <c r="H115" s="16">
        <f>G115/($E115*$D115*$F$2)</f>
        <v>3.283240464531623E-5</v>
      </c>
      <c r="I115" s="16">
        <f>G115/($F115*$D115*$F$2)</f>
        <v>1.1818473295379969E-6</v>
      </c>
      <c r="J115">
        <f t="shared" ref="J115" si="69">SUM(J100:J114)</f>
        <v>12</v>
      </c>
      <c r="K115" s="16">
        <f>J115/($E115*$D115*$F$2)</f>
        <v>3.3108307205360903E-6</v>
      </c>
      <c r="L115" s="16">
        <f>J115/($F115*$D115*$F$2)</f>
        <v>1.1917788197021818E-7</v>
      </c>
      <c r="M115">
        <f t="shared" ref="M115" si="70">SUM(M100:M114)</f>
        <v>3</v>
      </c>
      <c r="N115" s="16">
        <f>M115/($E115*$D115*$F$2)</f>
        <v>8.2770768013402258E-7</v>
      </c>
      <c r="O115" s="16">
        <f>M115/($F115*$D115*$F$2)</f>
        <v>2.9794470492554545E-8</v>
      </c>
      <c r="P115">
        <f t="shared" ref="P115" si="71">SUM(P100:P114)</f>
        <v>4</v>
      </c>
      <c r="Q115" s="16">
        <f>P115/($E115*$D115*$F$2)</f>
        <v>1.1036102401786966E-6</v>
      </c>
      <c r="R115" s="16">
        <f>P115/($F115*$D115*$F$2)</f>
        <v>3.9725960656739394E-8</v>
      </c>
      <c r="S115">
        <f>SUM(S100:S114)</f>
        <v>2</v>
      </c>
      <c r="T115" s="16">
        <f>S115/($E115*$D115*$F$2)</f>
        <v>5.5180512008934831E-7</v>
      </c>
      <c r="U115" s="16">
        <f>S115/($F115*$D115*$F$2)</f>
        <v>1.9862980328369697E-8</v>
      </c>
    </row>
    <row r="146" spans="1:37" s="35" customFormat="1" ht="15.75" thickBot="1" x14ac:dyDescent="0.3"/>
    <row r="147" spans="1:37" ht="15.75" thickTop="1" x14ac:dyDescent="0.25"/>
    <row r="148" spans="1:37" x14ac:dyDescent="0.25">
      <c r="A148" t="s">
        <v>31</v>
      </c>
    </row>
    <row r="150" spans="1:37" x14ac:dyDescent="0.25">
      <c r="A150" s="51" t="s">
        <v>0</v>
      </c>
      <c r="B150" s="51" t="s">
        <v>1</v>
      </c>
      <c r="C150" s="51" t="s">
        <v>2</v>
      </c>
      <c r="D150" s="51" t="s">
        <v>6</v>
      </c>
      <c r="E150" s="54" t="s">
        <v>11</v>
      </c>
      <c r="F150" s="55"/>
      <c r="G150" s="45" t="s">
        <v>50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7"/>
      <c r="AB150" s="48" t="s">
        <v>5</v>
      </c>
      <c r="AC150" s="50"/>
      <c r="AD150" s="50"/>
      <c r="AE150" s="50"/>
      <c r="AF150" s="50"/>
      <c r="AG150" s="50"/>
      <c r="AH150" s="50"/>
      <c r="AI150" s="50"/>
      <c r="AJ150" s="50"/>
      <c r="AK150" s="49"/>
    </row>
    <row r="151" spans="1:37" x14ac:dyDescent="0.25">
      <c r="A151" s="52"/>
      <c r="B151" s="52"/>
      <c r="C151" s="52"/>
      <c r="D151" s="52"/>
      <c r="E151" s="56"/>
      <c r="F151" s="57"/>
      <c r="G151" s="45" t="s">
        <v>3</v>
      </c>
      <c r="H151" s="46"/>
      <c r="I151" s="47"/>
      <c r="J151" s="45" t="s">
        <v>4</v>
      </c>
      <c r="K151" s="46"/>
      <c r="L151" s="47"/>
      <c r="M151" s="45" t="s">
        <v>10</v>
      </c>
      <c r="N151" s="46"/>
      <c r="O151" s="47"/>
      <c r="P151" s="45" t="s">
        <v>28</v>
      </c>
      <c r="Q151" s="46"/>
      <c r="R151" s="47"/>
      <c r="S151" s="45" t="s">
        <v>30</v>
      </c>
      <c r="T151" s="46"/>
      <c r="U151" s="47"/>
      <c r="AB151" s="48" t="str">
        <f>G151</f>
        <v>Without Layers</v>
      </c>
      <c r="AC151" s="49"/>
      <c r="AD151" s="48" t="str">
        <f>J151</f>
        <v>With Layers</v>
      </c>
      <c r="AE151" s="49"/>
      <c r="AF151" s="48" t="str">
        <f>M151</f>
        <v>With buffer=5m</v>
      </c>
      <c r="AG151" s="49"/>
      <c r="AH151" s="48" t="str">
        <f>P151</f>
        <v>With buffer=10m</v>
      </c>
      <c r="AI151" s="49"/>
      <c r="AJ151" s="48" t="str">
        <f>S151</f>
        <v>With buffer=20m</v>
      </c>
      <c r="AK151" s="49"/>
    </row>
    <row r="152" spans="1:37" x14ac:dyDescent="0.25">
      <c r="A152" s="53"/>
      <c r="B152" s="53"/>
      <c r="C152" s="53"/>
      <c r="D152" s="53"/>
      <c r="E152" s="1" t="s">
        <v>49</v>
      </c>
      <c r="F152" s="1" t="s">
        <v>8</v>
      </c>
      <c r="G152" s="29" t="s">
        <v>48</v>
      </c>
      <c r="H152" s="29" t="s">
        <v>49</v>
      </c>
      <c r="I152" s="29" t="s">
        <v>8</v>
      </c>
      <c r="J152" s="29" t="s">
        <v>48</v>
      </c>
      <c r="K152" s="29" t="s">
        <v>49</v>
      </c>
      <c r="L152" s="29" t="s">
        <v>8</v>
      </c>
      <c r="M152" s="29" t="s">
        <v>48</v>
      </c>
      <c r="N152" s="29" t="s">
        <v>49</v>
      </c>
      <c r="O152" s="29" t="s">
        <v>8</v>
      </c>
      <c r="P152" s="29" t="s">
        <v>48</v>
      </c>
      <c r="Q152" s="29" t="s">
        <v>49</v>
      </c>
      <c r="R152" s="29" t="s">
        <v>8</v>
      </c>
      <c r="S152" s="29" t="s">
        <v>48</v>
      </c>
      <c r="T152" s="29" t="s">
        <v>49</v>
      </c>
      <c r="U152" s="29" t="s">
        <v>8</v>
      </c>
      <c r="AB152" s="7" t="s">
        <v>7</v>
      </c>
      <c r="AC152" s="7" t="s">
        <v>8</v>
      </c>
      <c r="AD152" s="7" t="s">
        <v>7</v>
      </c>
      <c r="AE152" s="7" t="s">
        <v>8</v>
      </c>
      <c r="AF152" s="7" t="s">
        <v>7</v>
      </c>
      <c r="AG152" s="7" t="s">
        <v>8</v>
      </c>
      <c r="AH152" s="7" t="str">
        <f>Q152</f>
        <v>HPV</v>
      </c>
      <c r="AI152" s="7" t="str">
        <f>R152</f>
        <v>all</v>
      </c>
      <c r="AJ152" s="7" t="str">
        <f>T152</f>
        <v>HPV</v>
      </c>
      <c r="AK152" s="7" t="str">
        <f>U152</f>
        <v>all</v>
      </c>
    </row>
    <row r="153" spans="1:37" x14ac:dyDescent="0.25">
      <c r="A153" s="22">
        <v>1</v>
      </c>
      <c r="B153" s="16" t="s">
        <v>12</v>
      </c>
      <c r="C153" s="16" t="s">
        <v>19</v>
      </c>
      <c r="D153" s="16">
        <v>1000</v>
      </c>
      <c r="E153" s="22">
        <v>3.6726388888888879</v>
      </c>
      <c r="F153" s="23">
        <v>79.774569444444438</v>
      </c>
      <c r="G153" s="15">
        <v>5</v>
      </c>
      <c r="H153" s="15">
        <f>G153/($E153*$D153*$F$2)</f>
        <v>2.269031501720683E-5</v>
      </c>
      <c r="I153" s="21">
        <f>G153/($F153*$D153*$F$2)</f>
        <v>1.044610255043335E-6</v>
      </c>
      <c r="J153" s="15">
        <v>0</v>
      </c>
      <c r="K153" s="15">
        <f>J153/($E153*$D153*$F$2)</f>
        <v>0</v>
      </c>
      <c r="L153" s="21">
        <f>J153/($F153*$D153*$F$2)</f>
        <v>0</v>
      </c>
      <c r="M153" s="15">
        <v>0</v>
      </c>
      <c r="N153" s="15">
        <f>M153/($E153*$D153*$F$2)</f>
        <v>0</v>
      </c>
      <c r="O153" s="21">
        <f>M153/($F153*$D153*$F$2)</f>
        <v>0</v>
      </c>
      <c r="P153" s="15">
        <v>0</v>
      </c>
      <c r="Q153" s="15">
        <f>P153/($E153*$D153*$F$2)</f>
        <v>0</v>
      </c>
      <c r="R153" s="21">
        <f>P153/($F153*$D153*$F$2)</f>
        <v>0</v>
      </c>
      <c r="S153" s="36">
        <v>0</v>
      </c>
      <c r="T153" s="15">
        <f>S153/($E153*$D153*$F$2)</f>
        <v>0</v>
      </c>
      <c r="U153" s="21">
        <f>S153/($F153*$D153*$F$2)</f>
        <v>0</v>
      </c>
      <c r="AB153" s="18">
        <f>AVERAGE($H$153:$H$167)</f>
        <v>2.0275436289721864E-5</v>
      </c>
      <c r="AC153" s="13">
        <f>AVERAGE($I$153:$I$167)</f>
        <v>6.9362392816046996E-7</v>
      </c>
      <c r="AD153" s="18">
        <f>AVERAGE($K$153:$K$167)</f>
        <v>2.0488931744382146E-6</v>
      </c>
      <c r="AE153" s="13">
        <f>AVERAGE($L$153:$L$167)</f>
        <v>6.1835573778060627E-8</v>
      </c>
      <c r="AF153" s="18">
        <f>AVERAGE($N$153:$N$167)</f>
        <v>6.5463775605648185E-7</v>
      </c>
      <c r="AG153" s="13">
        <f>AVERAGE($O$153:$O$167)</f>
        <v>1.9459890430621414E-8</v>
      </c>
      <c r="AH153" s="18">
        <f>AVERAGE($Q$153:$Q$167)</f>
        <v>5.1646912027552177E-7</v>
      </c>
      <c r="AI153" s="13">
        <f>AVERAGE($R$153:$R$167)</f>
        <v>1.682680121212198E-8</v>
      </c>
      <c r="AJ153" s="18">
        <f>AVERAGE($T$153:$T$167)</f>
        <v>0</v>
      </c>
      <c r="AK153" s="13">
        <f>AVERAGE($U$153:$U$167)</f>
        <v>0</v>
      </c>
    </row>
    <row r="154" spans="1:37" x14ac:dyDescent="0.25">
      <c r="A154" s="22">
        <f t="shared" ref="A154:A167" si="72">A153+1</f>
        <v>2</v>
      </c>
      <c r="B154" s="16" t="s">
        <v>12</v>
      </c>
      <c r="C154" s="16" t="s">
        <v>20</v>
      </c>
      <c r="D154" s="16">
        <v>1000</v>
      </c>
      <c r="E154" s="22">
        <v>4.6576138888888874</v>
      </c>
      <c r="F154" s="23">
        <v>166.55976111111113</v>
      </c>
      <c r="G154" s="16">
        <v>13</v>
      </c>
      <c r="H154" s="16">
        <f>G154/($E154*$D154*$F$2)</f>
        <v>4.6518812386647683E-5</v>
      </c>
      <c r="I154" s="23">
        <f>G154/($F154*$D154*$F$2)</f>
        <v>1.3008343985443728E-6</v>
      </c>
      <c r="J154" s="16">
        <v>4</v>
      </c>
      <c r="K154" s="16">
        <f>J154/($E154*$D154*$F$2)</f>
        <v>1.4313480734353133E-5</v>
      </c>
      <c r="L154" s="23">
        <f>J154/($F154*$D154*$F$2)</f>
        <v>4.0025673801365315E-7</v>
      </c>
      <c r="M154" s="16">
        <v>0</v>
      </c>
      <c r="N154" s="16">
        <f>M154/($E154*$D154*$F$2)</f>
        <v>0</v>
      </c>
      <c r="O154" s="23">
        <f>M154/($F154*$D154*$F$2)</f>
        <v>0</v>
      </c>
      <c r="P154" s="16">
        <v>0</v>
      </c>
      <c r="Q154" s="16">
        <f>P154/($E154*$D154*$F$2)</f>
        <v>0</v>
      </c>
      <c r="R154" s="23">
        <f>P154/($F154*$D154*$F$2)</f>
        <v>0</v>
      </c>
      <c r="S154" s="17">
        <v>0</v>
      </c>
      <c r="T154" s="16">
        <f>S154/($E154*$D154*$F$2)</f>
        <v>0</v>
      </c>
      <c r="U154" s="23">
        <f>S154/($F154*$D154*$F$2)</f>
        <v>0</v>
      </c>
      <c r="AB154" s="14">
        <f>$AB$153</f>
        <v>2.0275436289721864E-5</v>
      </c>
      <c r="AC154" s="10">
        <f>$AC$153</f>
        <v>6.9362392816046996E-7</v>
      </c>
      <c r="AD154" s="14">
        <f>$AD$153</f>
        <v>2.0488931744382146E-6</v>
      </c>
      <c r="AE154" s="10">
        <f>$AE$153</f>
        <v>6.1835573778060627E-8</v>
      </c>
      <c r="AF154" s="14">
        <f t="shared" ref="AF154:AF167" si="73">$AF$153</f>
        <v>6.5463775605648185E-7</v>
      </c>
      <c r="AG154" s="10">
        <f t="shared" ref="AG154:AG167" si="74">$AG$153</f>
        <v>1.9459890430621414E-8</v>
      </c>
      <c r="AH154" s="14">
        <f>$AH$153</f>
        <v>5.1646912027552177E-7</v>
      </c>
      <c r="AI154" s="10">
        <f>$AI$153</f>
        <v>1.682680121212198E-8</v>
      </c>
      <c r="AJ154" s="14">
        <f>$AJ$153</f>
        <v>0</v>
      </c>
      <c r="AK154" s="10">
        <f>$AK$153</f>
        <v>0</v>
      </c>
    </row>
    <row r="155" spans="1:37" x14ac:dyDescent="0.25">
      <c r="A155" s="22">
        <f t="shared" si="72"/>
        <v>3</v>
      </c>
      <c r="B155" s="16" t="s">
        <v>12</v>
      </c>
      <c r="C155" s="16" t="s">
        <v>21</v>
      </c>
      <c r="D155" s="16">
        <v>1000</v>
      </c>
      <c r="E155" s="22">
        <v>4.8418388888888959</v>
      </c>
      <c r="F155" s="23">
        <v>115.00931944444446</v>
      </c>
      <c r="G155" s="16">
        <v>2</v>
      </c>
      <c r="H155" s="16">
        <f t="shared" ref="H155:H165" si="75">G155/($E155*$D155*$F$2)</f>
        <v>6.8844366981782543E-6</v>
      </c>
      <c r="I155" s="23">
        <f t="shared" ref="I155:I156" si="76">G155/($F155*$D155*$F$2)</f>
        <v>2.8983158490417021E-7</v>
      </c>
      <c r="J155" s="16">
        <v>1</v>
      </c>
      <c r="K155" s="16">
        <f t="shared" ref="K155:K165" si="77">J155/($E155*$D155*$F$2)</f>
        <v>3.4422183490891272E-6</v>
      </c>
      <c r="L155" s="23">
        <f t="shared" ref="L155:L156" si="78">J155/($F155*$D155*$F$2)</f>
        <v>1.4491579245208511E-7</v>
      </c>
      <c r="M155" s="16">
        <v>0</v>
      </c>
      <c r="N155" s="16">
        <f t="shared" ref="N155:N165" si="79">M155/($E155*$D155*$F$2)</f>
        <v>0</v>
      </c>
      <c r="O155" s="23">
        <f t="shared" ref="O155:O156" si="80">M155/($F155*$D155*$F$2)</f>
        <v>0</v>
      </c>
      <c r="P155" s="16">
        <v>1</v>
      </c>
      <c r="Q155" s="16">
        <f t="shared" ref="Q155:Q165" si="81">P155/($E155*$D155*$F$2)</f>
        <v>3.4422183490891272E-6</v>
      </c>
      <c r="R155" s="23">
        <f t="shared" ref="R155:R156" si="82">P155/($F155*$D155*$F$2)</f>
        <v>1.4491579245208511E-7</v>
      </c>
      <c r="S155" s="17">
        <v>0</v>
      </c>
      <c r="T155" s="16">
        <f t="shared" ref="T155:T165" si="83">S155/($E155*$D155*$F$2)</f>
        <v>0</v>
      </c>
      <c r="U155" s="23">
        <f t="shared" ref="U155:U156" si="84">S155/($F155*$D155*$F$2)</f>
        <v>0</v>
      </c>
      <c r="AB155" s="14">
        <f t="shared" ref="AB155:AE167" si="85">AB$153</f>
        <v>2.0275436289721864E-5</v>
      </c>
      <c r="AC155" s="10">
        <f t="shared" si="85"/>
        <v>6.9362392816046996E-7</v>
      </c>
      <c r="AD155" s="14">
        <f t="shared" si="85"/>
        <v>2.0488931744382146E-6</v>
      </c>
      <c r="AE155" s="10">
        <f t="shared" si="85"/>
        <v>6.1835573778060627E-8</v>
      </c>
      <c r="AF155" s="14">
        <f t="shared" si="73"/>
        <v>6.5463775605648185E-7</v>
      </c>
      <c r="AG155" s="10">
        <f t="shared" si="74"/>
        <v>1.9459890430621414E-8</v>
      </c>
      <c r="AH155" s="14">
        <f t="shared" ref="AH155:AK167" si="86">AH$153</f>
        <v>5.1646912027552177E-7</v>
      </c>
      <c r="AI155" s="10">
        <f t="shared" si="86"/>
        <v>1.682680121212198E-8</v>
      </c>
      <c r="AJ155" s="14">
        <f t="shared" si="86"/>
        <v>0</v>
      </c>
      <c r="AK155" s="10">
        <f t="shared" si="86"/>
        <v>0</v>
      </c>
    </row>
    <row r="156" spans="1:37" x14ac:dyDescent="0.25">
      <c r="A156" s="22">
        <f t="shared" si="72"/>
        <v>4</v>
      </c>
      <c r="B156" s="16" t="s">
        <v>12</v>
      </c>
      <c r="C156" s="16" t="s">
        <v>13</v>
      </c>
      <c r="D156" s="16">
        <v>1000</v>
      </c>
      <c r="E156" s="22">
        <v>3.9206972222222145</v>
      </c>
      <c r="F156" s="23">
        <v>92.223586111111089</v>
      </c>
      <c r="G156" s="16">
        <v>5</v>
      </c>
      <c r="H156" s="16">
        <f t="shared" si="75"/>
        <v>2.1254722976568129E-5</v>
      </c>
      <c r="I156" s="23">
        <f t="shared" si="76"/>
        <v>9.0360109433321362E-7</v>
      </c>
      <c r="J156" s="16">
        <v>0</v>
      </c>
      <c r="K156" s="16">
        <f t="shared" si="77"/>
        <v>0</v>
      </c>
      <c r="L156" s="23">
        <f t="shared" si="78"/>
        <v>0</v>
      </c>
      <c r="M156" s="16">
        <v>0</v>
      </c>
      <c r="N156" s="16">
        <f t="shared" si="79"/>
        <v>0</v>
      </c>
      <c r="O156" s="23">
        <f t="shared" si="80"/>
        <v>0</v>
      </c>
      <c r="P156" s="16">
        <v>0</v>
      </c>
      <c r="Q156" s="16">
        <f t="shared" si="81"/>
        <v>0</v>
      </c>
      <c r="R156" s="23">
        <f t="shared" si="82"/>
        <v>0</v>
      </c>
      <c r="S156" s="17">
        <v>0</v>
      </c>
      <c r="T156" s="16">
        <f t="shared" si="83"/>
        <v>0</v>
      </c>
      <c r="U156" s="23">
        <f t="shared" si="84"/>
        <v>0</v>
      </c>
      <c r="AB156" s="14">
        <f t="shared" si="85"/>
        <v>2.0275436289721864E-5</v>
      </c>
      <c r="AC156" s="10">
        <f t="shared" si="85"/>
        <v>6.9362392816046996E-7</v>
      </c>
      <c r="AD156" s="14">
        <f t="shared" si="85"/>
        <v>2.0488931744382146E-6</v>
      </c>
      <c r="AE156" s="10">
        <f t="shared" si="85"/>
        <v>6.1835573778060627E-8</v>
      </c>
      <c r="AF156" s="14">
        <f t="shared" si="73"/>
        <v>6.5463775605648185E-7</v>
      </c>
      <c r="AG156" s="10">
        <f t="shared" si="74"/>
        <v>1.9459890430621414E-8</v>
      </c>
      <c r="AH156" s="14">
        <f t="shared" si="86"/>
        <v>5.1646912027552177E-7</v>
      </c>
      <c r="AI156" s="10">
        <f t="shared" si="86"/>
        <v>1.682680121212198E-8</v>
      </c>
      <c r="AJ156" s="14">
        <f t="shared" si="86"/>
        <v>0</v>
      </c>
      <c r="AK156" s="10">
        <f t="shared" si="86"/>
        <v>0</v>
      </c>
    </row>
    <row r="157" spans="1:37" x14ac:dyDescent="0.25">
      <c r="A157" s="22">
        <f t="shared" si="72"/>
        <v>5</v>
      </c>
      <c r="B157" s="16" t="s">
        <v>12</v>
      </c>
      <c r="C157" s="16" t="s">
        <v>14</v>
      </c>
      <c r="D157" s="16">
        <v>1000</v>
      </c>
      <c r="E157" s="22">
        <v>4.2080472222222189</v>
      </c>
      <c r="F157" s="23">
        <v>99.019727777777774</v>
      </c>
      <c r="G157" s="16">
        <v>3</v>
      </c>
      <c r="H157" s="16">
        <f>G157/($E157*$D157*$F$2)</f>
        <v>1.1881995937677619E-5</v>
      </c>
      <c r="I157" s="23">
        <f>G157/($F157*$D157*$F$2)</f>
        <v>5.0494988344354047E-7</v>
      </c>
      <c r="J157" s="16">
        <v>0</v>
      </c>
      <c r="K157" s="16">
        <f>J157/($E157*$D157*$F$2)</f>
        <v>0</v>
      </c>
      <c r="L157" s="23">
        <f>J157/($F157*$D157*$F$2)</f>
        <v>0</v>
      </c>
      <c r="M157" s="16">
        <v>0</v>
      </c>
      <c r="N157" s="16">
        <f>M157/($E157*$D157*$F$2)</f>
        <v>0</v>
      </c>
      <c r="O157" s="23">
        <f>M157/($F157*$D157*$F$2)</f>
        <v>0</v>
      </c>
      <c r="P157" s="16">
        <v>0</v>
      </c>
      <c r="Q157" s="16">
        <f>P157/($E157*$D157*$F$2)</f>
        <v>0</v>
      </c>
      <c r="R157" s="23">
        <f>P157/($F157*$D157*$F$2)</f>
        <v>0</v>
      </c>
      <c r="S157" s="17">
        <v>0</v>
      </c>
      <c r="T157" s="16">
        <f>S157/($E157*$D157*$F$2)</f>
        <v>0</v>
      </c>
      <c r="U157" s="23">
        <f>S157/($F157*$D157*$F$2)</f>
        <v>0</v>
      </c>
      <c r="AB157" s="14">
        <f t="shared" si="85"/>
        <v>2.0275436289721864E-5</v>
      </c>
      <c r="AC157" s="10">
        <f t="shared" si="85"/>
        <v>6.9362392816046996E-7</v>
      </c>
      <c r="AD157" s="14">
        <f t="shared" si="85"/>
        <v>2.0488931744382146E-6</v>
      </c>
      <c r="AE157" s="10">
        <f t="shared" si="85"/>
        <v>6.1835573778060627E-8</v>
      </c>
      <c r="AF157" s="14">
        <f t="shared" si="73"/>
        <v>6.5463775605648185E-7</v>
      </c>
      <c r="AG157" s="10">
        <f t="shared" si="74"/>
        <v>1.9459890430621414E-8</v>
      </c>
      <c r="AH157" s="14">
        <f t="shared" si="86"/>
        <v>5.1646912027552177E-7</v>
      </c>
      <c r="AI157" s="10">
        <f t="shared" si="86"/>
        <v>1.682680121212198E-8</v>
      </c>
      <c r="AJ157" s="14">
        <f t="shared" si="86"/>
        <v>0</v>
      </c>
      <c r="AK157" s="10">
        <f t="shared" si="86"/>
        <v>0</v>
      </c>
    </row>
    <row r="158" spans="1:37" x14ac:dyDescent="0.25">
      <c r="A158" s="22">
        <f t="shared" si="72"/>
        <v>6</v>
      </c>
      <c r="B158" s="16" t="s">
        <v>12</v>
      </c>
      <c r="C158" s="16" t="s">
        <v>15</v>
      </c>
      <c r="D158" s="16">
        <v>1000</v>
      </c>
      <c r="E158" s="22">
        <v>3.8898972222222201</v>
      </c>
      <c r="F158" s="23">
        <v>96.78281666666669</v>
      </c>
      <c r="G158" s="16">
        <v>3</v>
      </c>
      <c r="H158" s="16">
        <f t="shared" si="75"/>
        <v>1.2853810047823322E-5</v>
      </c>
      <c r="I158" s="23">
        <f t="shared" ref="I158:I166" si="87">G158/($F158*$D158*$F$2)</f>
        <v>5.1662063289816064E-7</v>
      </c>
      <c r="J158" s="16">
        <v>0</v>
      </c>
      <c r="K158" s="16">
        <f t="shared" si="77"/>
        <v>0</v>
      </c>
      <c r="L158" s="23">
        <f t="shared" ref="L158:L166" si="88">J158/($F158*$D158*$F$2)</f>
        <v>0</v>
      </c>
      <c r="M158" s="16">
        <v>0</v>
      </c>
      <c r="N158" s="16">
        <f t="shared" si="79"/>
        <v>0</v>
      </c>
      <c r="O158" s="23">
        <f t="shared" ref="O158:O166" si="89">M158/($F158*$D158*$F$2)</f>
        <v>0</v>
      </c>
      <c r="P158" s="16">
        <v>0</v>
      </c>
      <c r="Q158" s="16">
        <f t="shared" si="81"/>
        <v>0</v>
      </c>
      <c r="R158" s="23">
        <f t="shared" ref="R158:R166" si="90">P158/($F158*$D158*$F$2)</f>
        <v>0</v>
      </c>
      <c r="S158" s="17">
        <v>0</v>
      </c>
      <c r="T158" s="16">
        <f t="shared" si="83"/>
        <v>0</v>
      </c>
      <c r="U158" s="23">
        <f t="shared" ref="U158:U166" si="91">S158/($F158*$D158*$F$2)</f>
        <v>0</v>
      </c>
      <c r="AB158" s="14">
        <f t="shared" si="85"/>
        <v>2.0275436289721864E-5</v>
      </c>
      <c r="AC158" s="10">
        <f t="shared" si="85"/>
        <v>6.9362392816046996E-7</v>
      </c>
      <c r="AD158" s="14">
        <f t="shared" si="85"/>
        <v>2.0488931744382146E-6</v>
      </c>
      <c r="AE158" s="10">
        <f t="shared" si="85"/>
        <v>6.1835573778060627E-8</v>
      </c>
      <c r="AF158" s="14">
        <f t="shared" si="73"/>
        <v>6.5463775605648185E-7</v>
      </c>
      <c r="AG158" s="10">
        <f t="shared" si="74"/>
        <v>1.9459890430621414E-8</v>
      </c>
      <c r="AH158" s="14">
        <f t="shared" si="86"/>
        <v>5.1646912027552177E-7</v>
      </c>
      <c r="AI158" s="10">
        <f t="shared" si="86"/>
        <v>1.682680121212198E-8</v>
      </c>
      <c r="AJ158" s="14">
        <f t="shared" si="86"/>
        <v>0</v>
      </c>
      <c r="AK158" s="10">
        <f t="shared" si="86"/>
        <v>0</v>
      </c>
    </row>
    <row r="159" spans="1:37" x14ac:dyDescent="0.25">
      <c r="A159" s="22">
        <f t="shared" si="72"/>
        <v>7</v>
      </c>
      <c r="B159" s="16" t="s">
        <v>12</v>
      </c>
      <c r="C159" s="16" t="s">
        <v>22</v>
      </c>
      <c r="D159" s="16">
        <v>1000</v>
      </c>
      <c r="E159" s="22">
        <v>4.7703972222222184</v>
      </c>
      <c r="F159" s="23">
        <v>110.17316944444444</v>
      </c>
      <c r="G159" s="16">
        <v>6</v>
      </c>
      <c r="H159" s="16">
        <f t="shared" si="75"/>
        <v>2.0962614923169124E-5</v>
      </c>
      <c r="I159" s="23">
        <f t="shared" si="87"/>
        <v>9.0766200613322339E-7</v>
      </c>
      <c r="J159" s="16">
        <v>0</v>
      </c>
      <c r="K159" s="16">
        <f t="shared" si="77"/>
        <v>0</v>
      </c>
      <c r="L159" s="23">
        <f t="shared" si="88"/>
        <v>0</v>
      </c>
      <c r="M159" s="16">
        <v>0</v>
      </c>
      <c r="N159" s="16">
        <f t="shared" si="79"/>
        <v>0</v>
      </c>
      <c r="O159" s="23">
        <f t="shared" si="89"/>
        <v>0</v>
      </c>
      <c r="P159" s="16">
        <v>0</v>
      </c>
      <c r="Q159" s="16">
        <f t="shared" si="81"/>
        <v>0</v>
      </c>
      <c r="R159" s="23">
        <f t="shared" si="90"/>
        <v>0</v>
      </c>
      <c r="S159" s="17">
        <v>0</v>
      </c>
      <c r="T159" s="16">
        <f t="shared" si="83"/>
        <v>0</v>
      </c>
      <c r="U159" s="23">
        <f t="shared" si="91"/>
        <v>0</v>
      </c>
      <c r="AB159" s="14">
        <f t="shared" si="85"/>
        <v>2.0275436289721864E-5</v>
      </c>
      <c r="AC159" s="10">
        <f t="shared" si="85"/>
        <v>6.9362392816046996E-7</v>
      </c>
      <c r="AD159" s="14">
        <f t="shared" si="85"/>
        <v>2.0488931744382146E-6</v>
      </c>
      <c r="AE159" s="10">
        <f t="shared" si="85"/>
        <v>6.1835573778060627E-8</v>
      </c>
      <c r="AF159" s="14">
        <f t="shared" si="73"/>
        <v>6.5463775605648185E-7</v>
      </c>
      <c r="AG159" s="10">
        <f t="shared" si="74"/>
        <v>1.9459890430621414E-8</v>
      </c>
      <c r="AH159" s="14">
        <f t="shared" si="86"/>
        <v>5.1646912027552177E-7</v>
      </c>
      <c r="AI159" s="10">
        <f t="shared" si="86"/>
        <v>1.682680121212198E-8</v>
      </c>
      <c r="AJ159" s="14">
        <f t="shared" si="86"/>
        <v>0</v>
      </c>
      <c r="AK159" s="10">
        <f t="shared" si="86"/>
        <v>0</v>
      </c>
    </row>
    <row r="160" spans="1:37" x14ac:dyDescent="0.25">
      <c r="A160" s="22">
        <f t="shared" si="72"/>
        <v>8</v>
      </c>
      <c r="B160" s="16" t="s">
        <v>12</v>
      </c>
      <c r="C160" s="16" t="s">
        <v>23</v>
      </c>
      <c r="D160" s="16">
        <v>1000</v>
      </c>
      <c r="E160" s="22">
        <v>4.1362861111111151</v>
      </c>
      <c r="F160" s="23">
        <v>144.77058055555551</v>
      </c>
      <c r="G160" s="16">
        <v>12</v>
      </c>
      <c r="H160" s="16">
        <f t="shared" si="75"/>
        <v>4.8352554593056118E-5</v>
      </c>
      <c r="I160" s="23">
        <f t="shared" si="87"/>
        <v>1.3814961522741859E-6</v>
      </c>
      <c r="J160" s="16">
        <v>1</v>
      </c>
      <c r="K160" s="16">
        <f t="shared" si="77"/>
        <v>4.0293795494213431E-6</v>
      </c>
      <c r="L160" s="23">
        <f t="shared" si="88"/>
        <v>1.1512467935618215E-7</v>
      </c>
      <c r="M160" s="16">
        <v>1</v>
      </c>
      <c r="N160" s="16">
        <f t="shared" si="79"/>
        <v>4.0293795494213431E-6</v>
      </c>
      <c r="O160" s="23">
        <f t="shared" si="89"/>
        <v>1.1512467935618215E-7</v>
      </c>
      <c r="P160" s="16">
        <v>0</v>
      </c>
      <c r="Q160" s="16">
        <f t="shared" si="81"/>
        <v>0</v>
      </c>
      <c r="R160" s="23">
        <f t="shared" si="90"/>
        <v>0</v>
      </c>
      <c r="S160" s="17">
        <v>0</v>
      </c>
      <c r="T160" s="16">
        <f t="shared" si="83"/>
        <v>0</v>
      </c>
      <c r="U160" s="23">
        <f t="shared" si="91"/>
        <v>0</v>
      </c>
      <c r="AB160" s="14">
        <f t="shared" si="85"/>
        <v>2.0275436289721864E-5</v>
      </c>
      <c r="AC160" s="10">
        <f t="shared" si="85"/>
        <v>6.9362392816046996E-7</v>
      </c>
      <c r="AD160" s="14">
        <f t="shared" si="85"/>
        <v>2.0488931744382146E-6</v>
      </c>
      <c r="AE160" s="10">
        <f t="shared" si="85"/>
        <v>6.1835573778060627E-8</v>
      </c>
      <c r="AF160" s="14">
        <f t="shared" si="73"/>
        <v>6.5463775605648185E-7</v>
      </c>
      <c r="AG160" s="10">
        <f t="shared" si="74"/>
        <v>1.9459890430621414E-8</v>
      </c>
      <c r="AH160" s="14">
        <f t="shared" si="86"/>
        <v>5.1646912027552177E-7</v>
      </c>
      <c r="AI160" s="10">
        <f t="shared" si="86"/>
        <v>1.682680121212198E-8</v>
      </c>
      <c r="AJ160" s="14">
        <f t="shared" si="86"/>
        <v>0</v>
      </c>
      <c r="AK160" s="10">
        <f t="shared" si="86"/>
        <v>0</v>
      </c>
    </row>
    <row r="161" spans="1:37" x14ac:dyDescent="0.25">
      <c r="A161" s="22">
        <f t="shared" si="72"/>
        <v>9</v>
      </c>
      <c r="B161" s="16" t="s">
        <v>12</v>
      </c>
      <c r="C161" s="16" t="s">
        <v>24</v>
      </c>
      <c r="D161" s="16">
        <v>1000</v>
      </c>
      <c r="E161" s="22">
        <v>3.7250944444444332</v>
      </c>
      <c r="F161" s="23">
        <v>124.7335083333333</v>
      </c>
      <c r="G161" s="16">
        <v>5</v>
      </c>
      <c r="H161" s="16">
        <f t="shared" si="75"/>
        <v>2.2370797459274032E-5</v>
      </c>
      <c r="I161" s="23">
        <f t="shared" si="87"/>
        <v>6.6809099212247244E-7</v>
      </c>
      <c r="J161" s="16">
        <v>2</v>
      </c>
      <c r="K161" s="16">
        <f t="shared" si="77"/>
        <v>8.9483189837096123E-6</v>
      </c>
      <c r="L161" s="23">
        <f t="shared" si="88"/>
        <v>2.6723639684898896E-7</v>
      </c>
      <c r="M161" s="16">
        <v>0</v>
      </c>
      <c r="N161" s="16">
        <f t="shared" si="79"/>
        <v>0</v>
      </c>
      <c r="O161" s="23">
        <f t="shared" si="89"/>
        <v>0</v>
      </c>
      <c r="P161" s="16">
        <v>0</v>
      </c>
      <c r="Q161" s="16">
        <f t="shared" si="81"/>
        <v>0</v>
      </c>
      <c r="R161" s="23">
        <f t="shared" si="90"/>
        <v>0</v>
      </c>
      <c r="S161" s="17">
        <v>0</v>
      </c>
      <c r="T161" s="16">
        <f t="shared" si="83"/>
        <v>0</v>
      </c>
      <c r="U161" s="23">
        <f t="shared" si="91"/>
        <v>0</v>
      </c>
      <c r="AB161" s="14">
        <f t="shared" si="85"/>
        <v>2.0275436289721864E-5</v>
      </c>
      <c r="AC161" s="10">
        <f t="shared" si="85"/>
        <v>6.9362392816046996E-7</v>
      </c>
      <c r="AD161" s="14">
        <f t="shared" si="85"/>
        <v>2.0488931744382146E-6</v>
      </c>
      <c r="AE161" s="10">
        <f t="shared" si="85"/>
        <v>6.1835573778060627E-8</v>
      </c>
      <c r="AF161" s="14">
        <f t="shared" si="73"/>
        <v>6.5463775605648185E-7</v>
      </c>
      <c r="AG161" s="10">
        <f t="shared" si="74"/>
        <v>1.9459890430621414E-8</v>
      </c>
      <c r="AH161" s="14">
        <f t="shared" si="86"/>
        <v>5.1646912027552177E-7</v>
      </c>
      <c r="AI161" s="10">
        <f t="shared" si="86"/>
        <v>1.682680121212198E-8</v>
      </c>
      <c r="AJ161" s="14">
        <f t="shared" si="86"/>
        <v>0</v>
      </c>
      <c r="AK161" s="10">
        <f t="shared" si="86"/>
        <v>0</v>
      </c>
    </row>
    <row r="162" spans="1:37" x14ac:dyDescent="0.25">
      <c r="A162" s="22">
        <f t="shared" si="72"/>
        <v>10</v>
      </c>
      <c r="B162" s="16" t="s">
        <v>12</v>
      </c>
      <c r="C162" s="16" t="s">
        <v>25</v>
      </c>
      <c r="D162" s="16">
        <v>1000</v>
      </c>
      <c r="E162" s="30">
        <v>3.8716305555555603</v>
      </c>
      <c r="F162" s="24">
        <v>155.05862777777779</v>
      </c>
      <c r="G162" s="16">
        <v>6</v>
      </c>
      <c r="H162" s="16">
        <f t="shared" si="75"/>
        <v>2.5828910730262195E-5</v>
      </c>
      <c r="I162" s="23">
        <f t="shared" si="87"/>
        <v>6.4491735437846747E-7</v>
      </c>
      <c r="J162" s="16">
        <v>0</v>
      </c>
      <c r="K162" s="16">
        <f t="shared" si="77"/>
        <v>0</v>
      </c>
      <c r="L162" s="23">
        <f t="shared" si="88"/>
        <v>0</v>
      </c>
      <c r="M162" s="16">
        <v>0</v>
      </c>
      <c r="N162" s="16">
        <f t="shared" si="79"/>
        <v>0</v>
      </c>
      <c r="O162" s="23">
        <f t="shared" si="89"/>
        <v>0</v>
      </c>
      <c r="P162" s="16">
        <v>1</v>
      </c>
      <c r="Q162" s="16">
        <f t="shared" si="81"/>
        <v>4.3048184550436988E-6</v>
      </c>
      <c r="R162" s="23">
        <f t="shared" si="90"/>
        <v>1.0748622572974457E-7</v>
      </c>
      <c r="S162" s="17">
        <v>0</v>
      </c>
      <c r="T162" s="16">
        <f t="shared" si="83"/>
        <v>0</v>
      </c>
      <c r="U162" s="23">
        <f t="shared" si="91"/>
        <v>0</v>
      </c>
      <c r="AB162" s="14">
        <f t="shared" si="85"/>
        <v>2.0275436289721864E-5</v>
      </c>
      <c r="AC162" s="10">
        <f t="shared" si="85"/>
        <v>6.9362392816046996E-7</v>
      </c>
      <c r="AD162" s="14">
        <f t="shared" si="85"/>
        <v>2.0488931744382146E-6</v>
      </c>
      <c r="AE162" s="10">
        <f t="shared" si="85"/>
        <v>6.1835573778060627E-8</v>
      </c>
      <c r="AF162" s="14">
        <f t="shared" si="73"/>
        <v>6.5463775605648185E-7</v>
      </c>
      <c r="AG162" s="10">
        <f t="shared" si="74"/>
        <v>1.9459890430621414E-8</v>
      </c>
      <c r="AH162" s="14">
        <f t="shared" si="86"/>
        <v>5.1646912027552177E-7</v>
      </c>
      <c r="AI162" s="10">
        <f t="shared" si="86"/>
        <v>1.682680121212198E-8</v>
      </c>
      <c r="AJ162" s="14">
        <f t="shared" si="86"/>
        <v>0</v>
      </c>
      <c r="AK162" s="10">
        <f t="shared" si="86"/>
        <v>0</v>
      </c>
    </row>
    <row r="163" spans="1:37" x14ac:dyDescent="0.25">
      <c r="A163" s="22">
        <f t="shared" si="72"/>
        <v>11</v>
      </c>
      <c r="B163" s="17" t="s">
        <v>12</v>
      </c>
      <c r="C163" s="17" t="s">
        <v>26</v>
      </c>
      <c r="D163" s="16">
        <v>1000</v>
      </c>
      <c r="E163" s="30">
        <v>4.4547250000000078</v>
      </c>
      <c r="F163" s="24">
        <v>99.95538055555555</v>
      </c>
      <c r="G163" s="16">
        <v>2</v>
      </c>
      <c r="H163" s="16">
        <f t="shared" si="75"/>
        <v>7.4826915989950619E-6</v>
      </c>
      <c r="I163" s="23">
        <f t="shared" si="87"/>
        <v>3.3348213120759967E-7</v>
      </c>
      <c r="J163" s="16">
        <v>0</v>
      </c>
      <c r="K163" s="16">
        <f t="shared" si="77"/>
        <v>0</v>
      </c>
      <c r="L163" s="23">
        <f t="shared" si="88"/>
        <v>0</v>
      </c>
      <c r="M163" s="16">
        <v>0</v>
      </c>
      <c r="N163" s="16">
        <f t="shared" si="79"/>
        <v>0</v>
      </c>
      <c r="O163" s="23">
        <f t="shared" si="89"/>
        <v>0</v>
      </c>
      <c r="P163" s="16">
        <v>0</v>
      </c>
      <c r="Q163" s="16">
        <f t="shared" si="81"/>
        <v>0</v>
      </c>
      <c r="R163" s="23">
        <f t="shared" si="90"/>
        <v>0</v>
      </c>
      <c r="S163" s="17">
        <v>0</v>
      </c>
      <c r="T163" s="16">
        <f t="shared" si="83"/>
        <v>0</v>
      </c>
      <c r="U163" s="23">
        <f t="shared" si="91"/>
        <v>0</v>
      </c>
      <c r="AB163" s="14">
        <f t="shared" si="85"/>
        <v>2.0275436289721864E-5</v>
      </c>
      <c r="AC163" s="10">
        <f t="shared" si="85"/>
        <v>6.9362392816046996E-7</v>
      </c>
      <c r="AD163" s="14">
        <f t="shared" si="85"/>
        <v>2.0488931744382146E-6</v>
      </c>
      <c r="AE163" s="10">
        <f t="shared" si="85"/>
        <v>6.1835573778060627E-8</v>
      </c>
      <c r="AF163" s="14">
        <f t="shared" si="73"/>
        <v>6.5463775605648185E-7</v>
      </c>
      <c r="AG163" s="10">
        <f t="shared" si="74"/>
        <v>1.9459890430621414E-8</v>
      </c>
      <c r="AH163" s="14">
        <f t="shared" si="86"/>
        <v>5.1646912027552177E-7</v>
      </c>
      <c r="AI163" s="10">
        <f t="shared" si="86"/>
        <v>1.682680121212198E-8</v>
      </c>
      <c r="AJ163" s="14">
        <f t="shared" si="86"/>
        <v>0</v>
      </c>
      <c r="AK163" s="10">
        <f t="shared" si="86"/>
        <v>0</v>
      </c>
    </row>
    <row r="164" spans="1:37" x14ac:dyDescent="0.25">
      <c r="A164" s="22">
        <f t="shared" si="72"/>
        <v>12</v>
      </c>
      <c r="B164" s="17" t="s">
        <v>12</v>
      </c>
      <c r="C164" s="17" t="s">
        <v>16</v>
      </c>
      <c r="D164" s="16">
        <v>1000</v>
      </c>
      <c r="E164" s="30">
        <v>4.026452777777763</v>
      </c>
      <c r="F164" s="24">
        <v>104.02222777777774</v>
      </c>
      <c r="G164" s="16">
        <v>2</v>
      </c>
      <c r="H164" s="16">
        <f t="shared" si="75"/>
        <v>8.278585438106221E-6</v>
      </c>
      <c r="I164" s="23">
        <f t="shared" si="87"/>
        <v>3.2044433238387466E-7</v>
      </c>
      <c r="J164" s="16">
        <v>0</v>
      </c>
      <c r="K164" s="16">
        <f t="shared" si="77"/>
        <v>0</v>
      </c>
      <c r="L164" s="23">
        <f t="shared" si="88"/>
        <v>0</v>
      </c>
      <c r="M164" s="16">
        <v>0</v>
      </c>
      <c r="N164" s="16">
        <f t="shared" si="79"/>
        <v>0</v>
      </c>
      <c r="O164" s="23">
        <f t="shared" si="89"/>
        <v>0</v>
      </c>
      <c r="P164" s="16">
        <v>0</v>
      </c>
      <c r="Q164" s="16">
        <f t="shared" si="81"/>
        <v>0</v>
      </c>
      <c r="R164" s="23">
        <f t="shared" si="90"/>
        <v>0</v>
      </c>
      <c r="S164" s="17">
        <v>0</v>
      </c>
      <c r="T164" s="16">
        <f t="shared" si="83"/>
        <v>0</v>
      </c>
      <c r="U164" s="23">
        <f t="shared" si="91"/>
        <v>0</v>
      </c>
      <c r="AB164" s="14">
        <f t="shared" si="85"/>
        <v>2.0275436289721864E-5</v>
      </c>
      <c r="AC164" s="10">
        <f t="shared" si="85"/>
        <v>6.9362392816046996E-7</v>
      </c>
      <c r="AD164" s="14">
        <f t="shared" si="85"/>
        <v>2.0488931744382146E-6</v>
      </c>
      <c r="AE164" s="10">
        <f t="shared" si="85"/>
        <v>6.1835573778060627E-8</v>
      </c>
      <c r="AF164" s="14">
        <f t="shared" si="73"/>
        <v>6.5463775605648185E-7</v>
      </c>
      <c r="AG164" s="10">
        <f t="shared" si="74"/>
        <v>1.9459890430621414E-8</v>
      </c>
      <c r="AH164" s="14">
        <f t="shared" si="86"/>
        <v>5.1646912027552177E-7</v>
      </c>
      <c r="AI164" s="10">
        <f t="shared" si="86"/>
        <v>1.682680121212198E-8</v>
      </c>
      <c r="AJ164" s="14">
        <f t="shared" si="86"/>
        <v>0</v>
      </c>
      <c r="AK164" s="10">
        <f t="shared" si="86"/>
        <v>0</v>
      </c>
    </row>
    <row r="165" spans="1:37" x14ac:dyDescent="0.25">
      <c r="A165" s="22">
        <f t="shared" si="72"/>
        <v>13</v>
      </c>
      <c r="B165" s="17" t="s">
        <v>12</v>
      </c>
      <c r="C165" s="17" t="s">
        <v>17</v>
      </c>
      <c r="D165" s="16">
        <v>1000</v>
      </c>
      <c r="E165" s="30">
        <v>3.7903000000000051</v>
      </c>
      <c r="F165" s="24">
        <v>100.9529722222222</v>
      </c>
      <c r="G165" s="16">
        <v>0</v>
      </c>
      <c r="H165" s="16">
        <f t="shared" si="75"/>
        <v>0</v>
      </c>
      <c r="I165" s="23">
        <f t="shared" si="87"/>
        <v>0</v>
      </c>
      <c r="J165" s="16">
        <v>0</v>
      </c>
      <c r="K165" s="16">
        <f t="shared" si="77"/>
        <v>0</v>
      </c>
      <c r="L165" s="23">
        <f t="shared" si="88"/>
        <v>0</v>
      </c>
      <c r="M165" s="16">
        <v>0</v>
      </c>
      <c r="N165" s="16">
        <f t="shared" si="79"/>
        <v>0</v>
      </c>
      <c r="O165" s="23">
        <f t="shared" si="89"/>
        <v>0</v>
      </c>
      <c r="P165" s="16">
        <v>0</v>
      </c>
      <c r="Q165" s="16">
        <f t="shared" si="81"/>
        <v>0</v>
      </c>
      <c r="R165" s="23">
        <f t="shared" si="90"/>
        <v>0</v>
      </c>
      <c r="S165" s="17">
        <v>0</v>
      </c>
      <c r="T165" s="16">
        <f t="shared" si="83"/>
        <v>0</v>
      </c>
      <c r="U165" s="23">
        <f t="shared" si="91"/>
        <v>0</v>
      </c>
      <c r="AB165" s="14">
        <f t="shared" si="85"/>
        <v>2.0275436289721864E-5</v>
      </c>
      <c r="AC165" s="10">
        <f t="shared" si="85"/>
        <v>6.9362392816046996E-7</v>
      </c>
      <c r="AD165" s="14">
        <f t="shared" si="85"/>
        <v>2.0488931744382146E-6</v>
      </c>
      <c r="AE165" s="10">
        <f t="shared" si="85"/>
        <v>6.1835573778060627E-8</v>
      </c>
      <c r="AF165" s="14">
        <f t="shared" si="73"/>
        <v>6.5463775605648185E-7</v>
      </c>
      <c r="AG165" s="10">
        <f t="shared" si="74"/>
        <v>1.9459890430621414E-8</v>
      </c>
      <c r="AH165" s="14">
        <f t="shared" si="86"/>
        <v>5.1646912027552177E-7</v>
      </c>
      <c r="AI165" s="10">
        <f t="shared" si="86"/>
        <v>1.682680121212198E-8</v>
      </c>
      <c r="AJ165" s="14">
        <f t="shared" si="86"/>
        <v>0</v>
      </c>
      <c r="AK165" s="10">
        <f t="shared" si="86"/>
        <v>0</v>
      </c>
    </row>
    <row r="166" spans="1:37" x14ac:dyDescent="0.25">
      <c r="A166" s="22">
        <f t="shared" si="72"/>
        <v>14</v>
      </c>
      <c r="B166" s="17" t="s">
        <v>12</v>
      </c>
      <c r="C166" s="17" t="s">
        <v>18</v>
      </c>
      <c r="D166" s="16">
        <v>1000</v>
      </c>
      <c r="E166" s="30">
        <v>3.563747222222224</v>
      </c>
      <c r="F166" s="24">
        <v>94.844977777777757</v>
      </c>
      <c r="G166" s="16">
        <v>3</v>
      </c>
      <c r="H166" s="16">
        <f>G166/($E166*$D166*$F$2)</f>
        <v>1.4030175790308104E-5</v>
      </c>
      <c r="I166" s="23">
        <f t="shared" si="87"/>
        <v>5.2717604212160008E-7</v>
      </c>
      <c r="J166" s="16">
        <v>0</v>
      </c>
      <c r="K166" s="16">
        <f>J166/($E166*$D166*$F$2)</f>
        <v>0</v>
      </c>
      <c r="L166" s="23">
        <f t="shared" si="88"/>
        <v>0</v>
      </c>
      <c r="M166" s="16">
        <v>0</v>
      </c>
      <c r="N166" s="16">
        <f>M166/($E166*$D166*$F$2)</f>
        <v>0</v>
      </c>
      <c r="O166" s="23">
        <f t="shared" si="89"/>
        <v>0</v>
      </c>
      <c r="P166" s="16">
        <v>0</v>
      </c>
      <c r="Q166" s="16">
        <f>P166/($E166*$D166*$F$2)</f>
        <v>0</v>
      </c>
      <c r="R166" s="23">
        <f t="shared" si="90"/>
        <v>0</v>
      </c>
      <c r="S166" s="17">
        <v>0</v>
      </c>
      <c r="T166" s="16">
        <f>S166/($E166*$D166*$F$2)</f>
        <v>0</v>
      </c>
      <c r="U166" s="23">
        <f t="shared" si="91"/>
        <v>0</v>
      </c>
      <c r="AB166" s="14">
        <f t="shared" si="85"/>
        <v>2.0275436289721864E-5</v>
      </c>
      <c r="AC166" s="10">
        <f t="shared" si="85"/>
        <v>6.9362392816046996E-7</v>
      </c>
      <c r="AD166" s="14">
        <f t="shared" si="85"/>
        <v>2.0488931744382146E-6</v>
      </c>
      <c r="AE166" s="10">
        <f t="shared" si="85"/>
        <v>6.1835573778060627E-8</v>
      </c>
      <c r="AF166" s="14">
        <f t="shared" si="73"/>
        <v>6.5463775605648185E-7</v>
      </c>
      <c r="AG166" s="10">
        <f t="shared" si="74"/>
        <v>1.9459890430621414E-8</v>
      </c>
      <c r="AH166" s="14">
        <f t="shared" si="86"/>
        <v>5.1646912027552177E-7</v>
      </c>
      <c r="AI166" s="10">
        <f t="shared" si="86"/>
        <v>1.682680121212198E-8</v>
      </c>
      <c r="AJ166" s="14">
        <f t="shared" si="86"/>
        <v>0</v>
      </c>
      <c r="AK166" s="10">
        <f t="shared" si="86"/>
        <v>0</v>
      </c>
    </row>
    <row r="167" spans="1:37" x14ac:dyDescent="0.25">
      <c r="A167" s="25">
        <f t="shared" si="72"/>
        <v>15</v>
      </c>
      <c r="B167" s="26" t="s">
        <v>12</v>
      </c>
      <c r="C167" s="26" t="s">
        <v>27</v>
      </c>
      <c r="D167" s="27">
        <v>1000</v>
      </c>
      <c r="E167" s="31">
        <v>2.8784333333333372</v>
      </c>
      <c r="F167" s="28">
        <v>94.282513888888857</v>
      </c>
      <c r="G167" s="27">
        <v>6</v>
      </c>
      <c r="H167" s="27">
        <f>G167/($E167*$D167*$F$2)</f>
        <v>3.4741120748555304E-5</v>
      </c>
      <c r="I167" s="32">
        <f>G167/($F167*$D167*$F$2)</f>
        <v>1.0606420626188344E-6</v>
      </c>
      <c r="J167" s="27">
        <v>0</v>
      </c>
      <c r="K167" s="27">
        <f>J167/($E167*$D167*$F$2)</f>
        <v>0</v>
      </c>
      <c r="L167" s="32">
        <f>J167/($F167*$D167*$F$2)</f>
        <v>0</v>
      </c>
      <c r="M167" s="27">
        <v>1</v>
      </c>
      <c r="N167" s="27">
        <f>M167/($E167*$D167*$F$2)</f>
        <v>5.7901867914258832E-6</v>
      </c>
      <c r="O167" s="32">
        <f>M167/($F167*$D167*$F$2)</f>
        <v>1.7677367710313908E-7</v>
      </c>
      <c r="P167" s="27">
        <v>0</v>
      </c>
      <c r="Q167" s="27">
        <f>P167/($E167*$D167*$F$2)</f>
        <v>0</v>
      </c>
      <c r="R167" s="32">
        <f>P167/($F167*$D167*$F$2)</f>
        <v>0</v>
      </c>
      <c r="S167" s="26">
        <v>0</v>
      </c>
      <c r="T167" s="27">
        <f>S167/($E167*$D167*$F$2)</f>
        <v>0</v>
      </c>
      <c r="U167" s="32">
        <f>S167/($F167*$D167*$F$2)</f>
        <v>0</v>
      </c>
      <c r="AB167" s="9">
        <f t="shared" si="85"/>
        <v>2.0275436289721864E-5</v>
      </c>
      <c r="AC167" s="11">
        <f t="shared" si="85"/>
        <v>6.9362392816046996E-7</v>
      </c>
      <c r="AD167" s="9">
        <f t="shared" si="85"/>
        <v>2.0488931744382146E-6</v>
      </c>
      <c r="AE167" s="11">
        <f t="shared" si="85"/>
        <v>6.1835573778060627E-8</v>
      </c>
      <c r="AF167" s="9">
        <f t="shared" si="73"/>
        <v>6.5463775605648185E-7</v>
      </c>
      <c r="AG167" s="11">
        <f t="shared" si="74"/>
        <v>1.9459890430621414E-8</v>
      </c>
      <c r="AH167" s="9">
        <f t="shared" si="86"/>
        <v>5.1646912027552177E-7</v>
      </c>
      <c r="AI167" s="11">
        <f t="shared" si="86"/>
        <v>1.682680121212198E-8</v>
      </c>
      <c r="AJ167" s="9">
        <f t="shared" si="86"/>
        <v>0</v>
      </c>
      <c r="AK167" s="11">
        <f t="shared" si="86"/>
        <v>0</v>
      </c>
    </row>
    <row r="168" spans="1:37" x14ac:dyDescent="0.25">
      <c r="A168" t="s">
        <v>35</v>
      </c>
      <c r="D168">
        <v>1000</v>
      </c>
      <c r="E168">
        <f t="shared" ref="E168:F168" si="92">SUM(E153:E167)</f>
        <v>60.407799999999995</v>
      </c>
      <c r="F168">
        <f t="shared" si="92"/>
        <v>1678.1637388888887</v>
      </c>
      <c r="G168">
        <f>SUM(G153:G167)</f>
        <v>73</v>
      </c>
      <c r="H168" s="16">
        <f>G168/($E168*$D168*$F$2)</f>
        <v>2.0140886883261214E-5</v>
      </c>
      <c r="I168" s="16">
        <f>G168/($F168*$D168*$F$2)</f>
        <v>7.2499878198549389E-7</v>
      </c>
      <c r="J168">
        <f t="shared" ref="J168" si="93">SUM(J153:J167)</f>
        <v>8</v>
      </c>
      <c r="K168" s="16">
        <f>J168/($E168*$D168*$F$2)</f>
        <v>2.2072204803573933E-6</v>
      </c>
      <c r="L168" s="16">
        <f>J168/($F168*$D168*$F$2)</f>
        <v>7.9451921313478788E-8</v>
      </c>
      <c r="M168">
        <f t="shared" ref="M168" si="94">SUM(M153:M167)</f>
        <v>2</v>
      </c>
      <c r="N168" s="16">
        <f>M168/($E168*$D168*$F$2)</f>
        <v>5.5180512008934831E-7</v>
      </c>
      <c r="O168" s="16">
        <f>M168/($F168*$D168*$F$2)</f>
        <v>1.9862980328369697E-8</v>
      </c>
      <c r="P168">
        <f t="shared" ref="P168" si="95">SUM(P153:P167)</f>
        <v>2</v>
      </c>
      <c r="Q168" s="16">
        <f>P168/($E168*$D168*$F$2)</f>
        <v>5.5180512008934831E-7</v>
      </c>
      <c r="R168" s="16">
        <f>P168/($F168*$D168*$F$2)</f>
        <v>1.9862980328369697E-8</v>
      </c>
      <c r="S168">
        <f>SUM(S153:S167)</f>
        <v>0</v>
      </c>
      <c r="T168" s="16">
        <f>S168/($E168*$D168*$F$2)</f>
        <v>0</v>
      </c>
      <c r="U168" s="16">
        <f>S168/($F168*$D168*$F$2)</f>
        <v>0</v>
      </c>
    </row>
  </sheetData>
  <mergeCells count="68">
    <mergeCell ref="G71:U71"/>
    <mergeCell ref="S72:U72"/>
    <mergeCell ref="P72:R72"/>
    <mergeCell ref="E4:F5"/>
    <mergeCell ref="M5:O5"/>
    <mergeCell ref="A150:A152"/>
    <mergeCell ref="B150:B152"/>
    <mergeCell ref="C150:C152"/>
    <mergeCell ref="D150:D152"/>
    <mergeCell ref="E150:F151"/>
    <mergeCell ref="P5:R5"/>
    <mergeCell ref="AB5:AC5"/>
    <mergeCell ref="AD5:AE5"/>
    <mergeCell ref="AJ5:AK5"/>
    <mergeCell ref="AB4:AK4"/>
    <mergeCell ref="AH5:AI5"/>
    <mergeCell ref="S5:U5"/>
    <mergeCell ref="G4:U4"/>
    <mergeCell ref="AF5:AG5"/>
    <mergeCell ref="G5:I5"/>
    <mergeCell ref="J5:L5"/>
    <mergeCell ref="A97:A99"/>
    <mergeCell ref="B97:B99"/>
    <mergeCell ref="C97:C99"/>
    <mergeCell ref="D97:D99"/>
    <mergeCell ref="E97:F98"/>
    <mergeCell ref="A4:A6"/>
    <mergeCell ref="B4:B6"/>
    <mergeCell ref="C4:C6"/>
    <mergeCell ref="D4:D6"/>
    <mergeCell ref="A71:A73"/>
    <mergeCell ref="B71:B73"/>
    <mergeCell ref="C71:C73"/>
    <mergeCell ref="D71:D73"/>
    <mergeCell ref="E71:F72"/>
    <mergeCell ref="M72:O72"/>
    <mergeCell ref="J72:L72"/>
    <mergeCell ref="G72:I72"/>
    <mergeCell ref="G97:U97"/>
    <mergeCell ref="S98:U98"/>
    <mergeCell ref="P98:R98"/>
    <mergeCell ref="M98:O98"/>
    <mergeCell ref="J98:L98"/>
    <mergeCell ref="G98:I98"/>
    <mergeCell ref="G150:U150"/>
    <mergeCell ref="S151:U151"/>
    <mergeCell ref="P151:R151"/>
    <mergeCell ref="M151:O151"/>
    <mergeCell ref="J151:L151"/>
    <mergeCell ref="G151:I151"/>
    <mergeCell ref="AB71:AK71"/>
    <mergeCell ref="AB72:AC72"/>
    <mergeCell ref="AD72:AE72"/>
    <mergeCell ref="AF72:AG72"/>
    <mergeCell ref="AH72:AI72"/>
    <mergeCell ref="AJ72:AK72"/>
    <mergeCell ref="AB97:AK97"/>
    <mergeCell ref="AB98:AC98"/>
    <mergeCell ref="AD98:AE98"/>
    <mergeCell ref="AF98:AG98"/>
    <mergeCell ref="AH98:AI98"/>
    <mergeCell ref="AJ98:AK98"/>
    <mergeCell ref="AB150:AK150"/>
    <mergeCell ref="AB151:AC151"/>
    <mergeCell ref="AD151:AE151"/>
    <mergeCell ref="AF151:AG151"/>
    <mergeCell ref="AH151:AI151"/>
    <mergeCell ref="AJ151:AK15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E861-35B5-461D-94A4-A5CDB8D7A69E}">
  <dimension ref="A1:AK168"/>
  <sheetViews>
    <sheetView topLeftCell="A152" zoomScale="41" zoomScaleNormal="80" workbookViewId="0">
      <selection activeCell="D168" sqref="D168"/>
    </sheetView>
  </sheetViews>
  <sheetFormatPr baseColWidth="10" defaultColWidth="8.7109375" defaultRowHeight="15" x14ac:dyDescent="0.25"/>
  <cols>
    <col min="2" max="2" width="11.5703125" bestFit="1" customWidth="1"/>
    <col min="3" max="3" width="18" bestFit="1" customWidth="1"/>
    <col min="7" max="7" width="19.42578125" bestFit="1" customWidth="1"/>
    <col min="8" max="9" width="13" bestFit="1" customWidth="1"/>
    <col min="14" max="14" width="13" bestFit="1" customWidth="1"/>
    <col min="20" max="21" width="14" bestFit="1" customWidth="1"/>
    <col min="22" max="22" width="13" bestFit="1" customWidth="1"/>
    <col min="23" max="23" width="14" bestFit="1" customWidth="1"/>
    <col min="24" max="26" width="13" bestFit="1" customWidth="1"/>
    <col min="27" max="27" width="11.85546875" bestFit="1" customWidth="1"/>
    <col min="31" max="31" width="14" bestFit="1" customWidth="1"/>
    <col min="36" max="36" width="12.85546875" bestFit="1" customWidth="1"/>
    <col min="37" max="37" width="14" bestFit="1" customWidth="1"/>
  </cols>
  <sheetData>
    <row r="1" spans="1:37" x14ac:dyDescent="0.25">
      <c r="A1" t="s">
        <v>9</v>
      </c>
    </row>
    <row r="2" spans="1:37" x14ac:dyDescent="0.25">
      <c r="A2" t="s">
        <v>44</v>
      </c>
      <c r="B2">
        <v>60</v>
      </c>
      <c r="C2" t="s">
        <v>45</v>
      </c>
      <c r="D2">
        <v>3600</v>
      </c>
      <c r="E2" t="s">
        <v>46</v>
      </c>
      <c r="F2">
        <f>D2/B2</f>
        <v>60</v>
      </c>
    </row>
    <row r="4" spans="1:37" x14ac:dyDescent="0.25">
      <c r="A4" s="51" t="s">
        <v>0</v>
      </c>
      <c r="B4" s="51" t="s">
        <v>1</v>
      </c>
      <c r="C4" s="51" t="s">
        <v>2</v>
      </c>
      <c r="D4" s="51" t="s">
        <v>6</v>
      </c>
      <c r="E4" s="54" t="s">
        <v>11</v>
      </c>
      <c r="F4" s="55"/>
      <c r="G4" s="45" t="s">
        <v>50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AB4" s="48" t="s">
        <v>5</v>
      </c>
      <c r="AC4" s="50"/>
      <c r="AD4" s="50"/>
      <c r="AE4" s="50"/>
      <c r="AF4" s="50"/>
      <c r="AG4" s="50"/>
      <c r="AH4" s="50"/>
      <c r="AI4" s="50"/>
      <c r="AJ4" s="50"/>
      <c r="AK4" s="49"/>
    </row>
    <row r="5" spans="1:37" x14ac:dyDescent="0.25">
      <c r="A5" s="52"/>
      <c r="B5" s="52"/>
      <c r="C5" s="52"/>
      <c r="D5" s="52"/>
      <c r="E5" s="56"/>
      <c r="F5" s="57"/>
      <c r="G5" s="45" t="s">
        <v>3</v>
      </c>
      <c r="H5" s="46"/>
      <c r="I5" s="47"/>
      <c r="J5" s="45" t="s">
        <v>4</v>
      </c>
      <c r="K5" s="46"/>
      <c r="L5" s="47"/>
      <c r="M5" s="45" t="s">
        <v>10</v>
      </c>
      <c r="N5" s="46"/>
      <c r="O5" s="47"/>
      <c r="P5" s="45" t="s">
        <v>28</v>
      </c>
      <c r="Q5" s="46"/>
      <c r="R5" s="47"/>
      <c r="S5" s="45" t="s">
        <v>30</v>
      </c>
      <c r="T5" s="46"/>
      <c r="U5" s="47"/>
      <c r="AB5" s="48" t="str">
        <f>G5</f>
        <v>Without Layers</v>
      </c>
      <c r="AC5" s="49"/>
      <c r="AD5" s="48" t="str">
        <f>J5</f>
        <v>With Layers</v>
      </c>
      <c r="AE5" s="49"/>
      <c r="AF5" s="48" t="str">
        <f>M5</f>
        <v>With buffer=5m</v>
      </c>
      <c r="AG5" s="49"/>
      <c r="AH5" s="48" t="str">
        <f>P5</f>
        <v>With buffer=10m</v>
      </c>
      <c r="AI5" s="49"/>
      <c r="AJ5" s="48" t="str">
        <f>S5</f>
        <v>With buffer=20m</v>
      </c>
      <c r="AK5" s="49"/>
    </row>
    <row r="6" spans="1:37" x14ac:dyDescent="0.25">
      <c r="A6" s="53"/>
      <c r="B6" s="53"/>
      <c r="C6" s="53"/>
      <c r="D6" s="53"/>
      <c r="E6" s="1" t="s">
        <v>49</v>
      </c>
      <c r="F6" s="1" t="s">
        <v>8</v>
      </c>
      <c r="G6" s="29" t="s">
        <v>48</v>
      </c>
      <c r="H6" s="29" t="s">
        <v>49</v>
      </c>
      <c r="I6" s="29" t="s">
        <v>8</v>
      </c>
      <c r="J6" s="29" t="s">
        <v>48</v>
      </c>
      <c r="K6" s="29" t="s">
        <v>49</v>
      </c>
      <c r="L6" s="29" t="s">
        <v>8</v>
      </c>
      <c r="M6" s="29" t="s">
        <v>48</v>
      </c>
      <c r="N6" s="29" t="s">
        <v>49</v>
      </c>
      <c r="O6" s="29" t="s">
        <v>8</v>
      </c>
      <c r="P6" s="29" t="s">
        <v>48</v>
      </c>
      <c r="Q6" s="29" t="s">
        <v>49</v>
      </c>
      <c r="R6" s="29" t="s">
        <v>8</v>
      </c>
      <c r="S6" s="29" t="s">
        <v>48</v>
      </c>
      <c r="T6" s="29" t="s">
        <v>49</v>
      </c>
      <c r="U6" s="29" t="s">
        <v>8</v>
      </c>
      <c r="AB6" s="7" t="str">
        <f>H6</f>
        <v>HPV</v>
      </c>
      <c r="AC6" s="7" t="str">
        <f>I6</f>
        <v>all</v>
      </c>
      <c r="AD6" s="7" t="str">
        <f>K6</f>
        <v>HPV</v>
      </c>
      <c r="AE6" s="7" t="str">
        <f>L6</f>
        <v>all</v>
      </c>
      <c r="AF6" s="7" t="str">
        <f>N6</f>
        <v>HPV</v>
      </c>
      <c r="AG6" s="7" t="str">
        <f>O6</f>
        <v>all</v>
      </c>
      <c r="AH6" s="7" t="str">
        <f>Q6</f>
        <v>HPV</v>
      </c>
      <c r="AI6" s="7" t="str">
        <f>R6</f>
        <v>all</v>
      </c>
      <c r="AJ6" s="7" t="str">
        <f>T6</f>
        <v>HPV</v>
      </c>
      <c r="AK6" s="7" t="str">
        <f>U6</f>
        <v>all</v>
      </c>
    </row>
    <row r="7" spans="1:37" x14ac:dyDescent="0.25">
      <c r="A7" s="22">
        <v>1</v>
      </c>
      <c r="B7" s="16" t="s">
        <v>12</v>
      </c>
      <c r="C7" s="16" t="s">
        <v>19</v>
      </c>
      <c r="D7" s="16">
        <v>1000</v>
      </c>
      <c r="E7" s="22">
        <v>3.6726388888888879</v>
      </c>
      <c r="F7" s="23">
        <v>79.774569444444438</v>
      </c>
      <c r="G7" s="20">
        <v>14</v>
      </c>
      <c r="H7" s="15">
        <f>G7/($E7*$D7*$F$2)</f>
        <v>6.3532882048179126E-5</v>
      </c>
      <c r="I7" s="21">
        <f>G7/($F7*$D7*$F$2)</f>
        <v>2.9249087141213377E-6</v>
      </c>
      <c r="J7" s="20">
        <v>0</v>
      </c>
      <c r="K7" s="15">
        <f>J7/($E7*$D7*$F$2)</f>
        <v>0</v>
      </c>
      <c r="L7" s="21">
        <f>J7/($F7*$D7*$F$2)</f>
        <v>0</v>
      </c>
      <c r="M7" s="20">
        <v>1</v>
      </c>
      <c r="N7" s="15">
        <f>M7/($E7*$D7*$F$2)</f>
        <v>4.5380630034413664E-6</v>
      </c>
      <c r="O7" s="21">
        <f>M7/($F7*$D7*$F$2)</f>
        <v>2.08922051008667E-7</v>
      </c>
      <c r="P7" s="20">
        <v>0</v>
      </c>
      <c r="Q7" s="15">
        <f>P7/($E7*$D7*$F$2)</f>
        <v>0</v>
      </c>
      <c r="R7" s="21">
        <f>P7/($F7*$D7*$F$2)</f>
        <v>0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6.3879943327987016E-5</v>
      </c>
      <c r="AC7" s="19">
        <f>AVERAGE($I$7:$I$21)</f>
        <v>2.1380190720172259E-6</v>
      </c>
      <c r="AD7" s="19">
        <f>AVERAGE($K$7:$K$21)</f>
        <v>7.8567014016794746E-6</v>
      </c>
      <c r="AE7" s="13">
        <f>AVERAGE($L$7:$L$21)</f>
        <v>2.6104957628590842E-7</v>
      </c>
      <c r="AF7" s="18">
        <f>AVERAGE($N$7:$N$21)</f>
        <v>7.6019308424027488E-6</v>
      </c>
      <c r="AG7" s="13">
        <f>AVERAGE($O$7:$O$21)</f>
        <v>2.5837932600693869E-7</v>
      </c>
      <c r="AH7" s="18">
        <f>AVERAGE($Q$7:$Q$21)</f>
        <v>2.6124641195969278E-6</v>
      </c>
      <c r="AI7" s="13">
        <f>AVERAGE($R$7:$R$21)</f>
        <v>8.1810657278767546E-8</v>
      </c>
      <c r="AJ7" s="18">
        <f>AVERAGE($T$7:$T$21)</f>
        <v>5.3683531169620599E-7</v>
      </c>
      <c r="AK7" s="13">
        <f>AVERAGE($U$7:$U$21)</f>
        <v>1.5578825528527185E-8</v>
      </c>
    </row>
    <row r="8" spans="1:37" x14ac:dyDescent="0.25">
      <c r="A8" s="22">
        <f t="shared" ref="A8:A21" si="0">A7+1</f>
        <v>2</v>
      </c>
      <c r="B8" s="16" t="s">
        <v>12</v>
      </c>
      <c r="C8" s="16" t="s">
        <v>20</v>
      </c>
      <c r="D8" s="16">
        <v>1000</v>
      </c>
      <c r="E8" s="22">
        <v>4.6576138888888874</v>
      </c>
      <c r="F8" s="23">
        <v>166.55976111111113</v>
      </c>
      <c r="G8" s="22">
        <v>31</v>
      </c>
      <c r="H8" s="16">
        <f>G8/($E8*$D8*$F$2)</f>
        <v>1.1092947569123678E-4</v>
      </c>
      <c r="I8" s="23">
        <f>G8/($F8*$D8*$F$2)</f>
        <v>3.1019897196058121E-6</v>
      </c>
      <c r="J8" s="22">
        <v>5</v>
      </c>
      <c r="K8" s="16">
        <f>J8/($E8*$D8*$F$2)</f>
        <v>1.7891850917941416E-5</v>
      </c>
      <c r="L8" s="23">
        <f>J8/($F8*$D8*$F$2)</f>
        <v>5.0032092251706648E-7</v>
      </c>
      <c r="M8" s="22">
        <v>8</v>
      </c>
      <c r="N8" s="16">
        <f>M8/($E8*$D8*$F$2)</f>
        <v>2.8626961468706266E-5</v>
      </c>
      <c r="O8" s="23">
        <f>M8/($F8*$D8*$F$2)</f>
        <v>8.005134760273063E-7</v>
      </c>
      <c r="P8" s="22">
        <v>5</v>
      </c>
      <c r="Q8" s="16">
        <f>P8/($E8*$D8*$F$2)</f>
        <v>1.7891850917941416E-5</v>
      </c>
      <c r="R8" s="23">
        <f>P8/($F8*$D8*$F$2)</f>
        <v>5.0032092251706648E-7</v>
      </c>
      <c r="S8" s="30">
        <v>1</v>
      </c>
      <c r="T8" s="16">
        <f>S8/($E8*$D8*$F$2)</f>
        <v>3.5783701835882833E-6</v>
      </c>
      <c r="U8" s="23">
        <f>S8/($F8*$D8*$F$2)</f>
        <v>1.0006418450341329E-7</v>
      </c>
      <c r="AB8" s="14">
        <f t="shared" ref="AB8:AK21" si="1">AB$7</f>
        <v>6.3879943327987016E-5</v>
      </c>
      <c r="AC8" s="8">
        <f t="shared" si="1"/>
        <v>2.1380190720172259E-6</v>
      </c>
      <c r="AD8" s="8">
        <f t="shared" si="1"/>
        <v>7.8567014016794746E-6</v>
      </c>
      <c r="AE8" s="10">
        <f t="shared" si="1"/>
        <v>2.6104957628590842E-7</v>
      </c>
      <c r="AF8" s="14">
        <f t="shared" si="1"/>
        <v>7.6019308424027488E-6</v>
      </c>
      <c r="AG8" s="10">
        <f t="shared" si="1"/>
        <v>2.5837932600693869E-7</v>
      </c>
      <c r="AH8" s="14">
        <f t="shared" si="1"/>
        <v>2.6124641195969278E-6</v>
      </c>
      <c r="AI8" s="10">
        <f t="shared" si="1"/>
        <v>8.1810657278767546E-8</v>
      </c>
      <c r="AJ8" s="14">
        <f t="shared" si="1"/>
        <v>5.3683531169620599E-7</v>
      </c>
      <c r="AK8" s="10">
        <f t="shared" si="1"/>
        <v>1.5578825528527185E-8</v>
      </c>
    </row>
    <row r="9" spans="1:37" x14ac:dyDescent="0.25">
      <c r="A9" s="22">
        <f t="shared" si="0"/>
        <v>3</v>
      </c>
      <c r="B9" s="16" t="s">
        <v>12</v>
      </c>
      <c r="C9" s="17" t="s">
        <v>21</v>
      </c>
      <c r="D9" s="16">
        <v>1000</v>
      </c>
      <c r="E9" s="22">
        <v>4.8418388888888959</v>
      </c>
      <c r="F9" s="23">
        <v>115.00931944444446</v>
      </c>
      <c r="G9" s="22">
        <v>8</v>
      </c>
      <c r="H9" s="16">
        <f t="shared" ref="H9:H19" si="2">G9/($E9*$D9*$F$2)</f>
        <v>2.7537746792713017E-5</v>
      </c>
      <c r="I9" s="23">
        <f t="shared" ref="I9:I20" si="3">G9/($F9*$D9*$F$2)</f>
        <v>1.1593263396166809E-6</v>
      </c>
      <c r="J9" s="22">
        <v>2</v>
      </c>
      <c r="K9" s="16">
        <f t="shared" ref="K9:K19" si="4">J9/($E9*$D9*$F$2)</f>
        <v>6.8844366981782543E-6</v>
      </c>
      <c r="L9" s="23">
        <f>J9/($F9*$D9*$F$2)</f>
        <v>2.8983158490417021E-7</v>
      </c>
      <c r="M9" s="22">
        <v>3</v>
      </c>
      <c r="N9" s="16">
        <f t="shared" ref="N9:N19" si="5">M9/($E9*$D9*$F$2)</f>
        <v>1.0326655047267382E-5</v>
      </c>
      <c r="O9" s="23">
        <f t="shared" ref="O9:O20" si="6">M9/($F9*$D9*$F$2)</f>
        <v>4.3474737735625529E-7</v>
      </c>
      <c r="P9" s="22">
        <v>1</v>
      </c>
      <c r="Q9" s="16">
        <f t="shared" ref="Q9:Q19" si="7">P9/($E9*$D9*$F$2)</f>
        <v>3.4422183490891272E-6</v>
      </c>
      <c r="R9" s="23">
        <f t="shared" ref="R9:R10" si="8">P9/($F9*$D9*$F$2)</f>
        <v>1.4491579245208511E-7</v>
      </c>
      <c r="S9" s="30">
        <v>0</v>
      </c>
      <c r="T9" s="16">
        <f t="shared" ref="T9:T19" si="9">S9/($E9*$D9*$F$2)</f>
        <v>0</v>
      </c>
      <c r="U9" s="23">
        <f t="shared" ref="U9:U10" si="10">S9/($F9*$D9*$F$2)</f>
        <v>0</v>
      </c>
      <c r="AB9" s="14">
        <f t="shared" si="1"/>
        <v>6.3879943327987016E-5</v>
      </c>
      <c r="AC9" s="8">
        <f t="shared" si="1"/>
        <v>2.1380190720172259E-6</v>
      </c>
      <c r="AD9" s="8">
        <f t="shared" si="1"/>
        <v>7.8567014016794746E-6</v>
      </c>
      <c r="AE9" s="10">
        <f t="shared" si="1"/>
        <v>2.6104957628590842E-7</v>
      </c>
      <c r="AF9" s="14">
        <f t="shared" si="1"/>
        <v>7.6019308424027488E-6</v>
      </c>
      <c r="AG9" s="10">
        <f t="shared" si="1"/>
        <v>2.5837932600693869E-7</v>
      </c>
      <c r="AH9" s="14">
        <f t="shared" si="1"/>
        <v>2.6124641195969278E-6</v>
      </c>
      <c r="AI9" s="10">
        <f t="shared" si="1"/>
        <v>8.1810657278767546E-8</v>
      </c>
      <c r="AJ9" s="14">
        <f t="shared" si="1"/>
        <v>5.3683531169620599E-7</v>
      </c>
      <c r="AK9" s="10">
        <f t="shared" si="1"/>
        <v>1.5578825528527185E-8</v>
      </c>
    </row>
    <row r="10" spans="1:37" x14ac:dyDescent="0.25">
      <c r="A10" s="22">
        <f t="shared" si="0"/>
        <v>4</v>
      </c>
      <c r="B10" s="16" t="s">
        <v>12</v>
      </c>
      <c r="C10" s="16" t="s">
        <v>13</v>
      </c>
      <c r="D10" s="16">
        <v>1000</v>
      </c>
      <c r="E10" s="22">
        <v>3.9206972222222145</v>
      </c>
      <c r="F10" s="23">
        <v>92.223586111111089</v>
      </c>
      <c r="G10" s="22">
        <v>10</v>
      </c>
      <c r="H10" s="16">
        <f t="shared" si="2"/>
        <v>4.2509445953136258E-5</v>
      </c>
      <c r="I10" s="23">
        <f t="shared" si="3"/>
        <v>1.8072021886664272E-6</v>
      </c>
      <c r="J10" s="22">
        <v>0</v>
      </c>
      <c r="K10" s="16">
        <f t="shared" si="4"/>
        <v>0</v>
      </c>
      <c r="L10" s="23">
        <f t="shared" ref="L10:L20" si="11">J10/($F10*$D10*$F$2)</f>
        <v>0</v>
      </c>
      <c r="M10" s="22">
        <v>1</v>
      </c>
      <c r="N10" s="16">
        <f t="shared" si="5"/>
        <v>4.2509445953136261E-6</v>
      </c>
      <c r="O10" s="23">
        <f t="shared" si="6"/>
        <v>1.807202188666427E-7</v>
      </c>
      <c r="P10" s="22">
        <v>0</v>
      </c>
      <c r="Q10" s="16">
        <f t="shared" si="7"/>
        <v>0</v>
      </c>
      <c r="R10" s="23">
        <f t="shared" si="8"/>
        <v>0</v>
      </c>
      <c r="S10" s="30">
        <v>0</v>
      </c>
      <c r="T10" s="16">
        <f t="shared" si="9"/>
        <v>0</v>
      </c>
      <c r="U10" s="23">
        <f t="shared" si="10"/>
        <v>0</v>
      </c>
      <c r="AB10" s="14">
        <f t="shared" si="1"/>
        <v>6.3879943327987016E-5</v>
      </c>
      <c r="AC10" s="8">
        <f t="shared" si="1"/>
        <v>2.1380190720172259E-6</v>
      </c>
      <c r="AD10" s="8">
        <f t="shared" si="1"/>
        <v>7.8567014016794746E-6</v>
      </c>
      <c r="AE10" s="10">
        <f t="shared" si="1"/>
        <v>2.6104957628590842E-7</v>
      </c>
      <c r="AF10" s="14">
        <f t="shared" si="1"/>
        <v>7.6019308424027488E-6</v>
      </c>
      <c r="AG10" s="10">
        <f t="shared" si="1"/>
        <v>2.5837932600693869E-7</v>
      </c>
      <c r="AH10" s="14">
        <f t="shared" si="1"/>
        <v>2.6124641195969278E-6</v>
      </c>
      <c r="AI10" s="10">
        <f t="shared" si="1"/>
        <v>8.1810657278767546E-8</v>
      </c>
      <c r="AJ10" s="14">
        <f t="shared" si="1"/>
        <v>5.3683531169620599E-7</v>
      </c>
      <c r="AK10" s="10">
        <f t="shared" si="1"/>
        <v>1.5578825528527185E-8</v>
      </c>
    </row>
    <row r="11" spans="1:37" x14ac:dyDescent="0.25">
      <c r="A11" s="22">
        <f t="shared" si="0"/>
        <v>5</v>
      </c>
      <c r="B11" s="16" t="s">
        <v>12</v>
      </c>
      <c r="C11" s="16" t="s">
        <v>14</v>
      </c>
      <c r="D11" s="16">
        <v>1000</v>
      </c>
      <c r="E11" s="22">
        <v>4.2080472222222189</v>
      </c>
      <c r="F11" s="23">
        <v>99.019727777777774</v>
      </c>
      <c r="G11" s="22">
        <v>8</v>
      </c>
      <c r="H11" s="16">
        <f t="shared" si="2"/>
        <v>3.1685322500473652E-5</v>
      </c>
      <c r="I11" s="23">
        <f t="shared" si="3"/>
        <v>1.3465330225161081E-6</v>
      </c>
      <c r="J11" s="22">
        <v>2</v>
      </c>
      <c r="K11" s="16">
        <f t="shared" si="4"/>
        <v>7.921330625118413E-6</v>
      </c>
      <c r="L11" s="23">
        <f t="shared" si="11"/>
        <v>3.3663325562902701E-7</v>
      </c>
      <c r="M11" s="22">
        <v>0</v>
      </c>
      <c r="N11" s="16">
        <f>M11/($E11*$D11*$F$2)</f>
        <v>0</v>
      </c>
      <c r="O11" s="23">
        <f>M11/($F11*$D11*$F$2)</f>
        <v>0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0</v>
      </c>
      <c r="T11" s="16">
        <f>S11/($E11*$D11*$F$2)</f>
        <v>0</v>
      </c>
      <c r="U11" s="23">
        <f>S11/($F11*$D11*$F$2)</f>
        <v>0</v>
      </c>
      <c r="AB11" s="14">
        <f t="shared" si="1"/>
        <v>6.3879943327987016E-5</v>
      </c>
      <c r="AC11" s="8">
        <f t="shared" si="1"/>
        <v>2.1380190720172259E-6</v>
      </c>
      <c r="AD11" s="8">
        <f t="shared" si="1"/>
        <v>7.8567014016794746E-6</v>
      </c>
      <c r="AE11" s="10">
        <f t="shared" si="1"/>
        <v>2.6104957628590842E-7</v>
      </c>
      <c r="AF11" s="14">
        <f t="shared" si="1"/>
        <v>7.6019308424027488E-6</v>
      </c>
      <c r="AG11" s="10">
        <f t="shared" si="1"/>
        <v>2.5837932600693869E-7</v>
      </c>
      <c r="AH11" s="14">
        <f t="shared" si="1"/>
        <v>2.6124641195969278E-6</v>
      </c>
      <c r="AI11" s="10">
        <f t="shared" si="1"/>
        <v>8.1810657278767546E-8</v>
      </c>
      <c r="AJ11" s="14">
        <f t="shared" si="1"/>
        <v>5.3683531169620599E-7</v>
      </c>
      <c r="AK11" s="10">
        <f t="shared" si="1"/>
        <v>1.5578825528527185E-8</v>
      </c>
    </row>
    <row r="12" spans="1:37" x14ac:dyDescent="0.25">
      <c r="A12" s="22">
        <f t="shared" si="0"/>
        <v>6</v>
      </c>
      <c r="B12" s="16" t="s">
        <v>12</v>
      </c>
      <c r="C12" s="16" t="s">
        <v>15</v>
      </c>
      <c r="D12" s="16">
        <v>1000</v>
      </c>
      <c r="E12" s="22">
        <v>3.8898972222222201</v>
      </c>
      <c r="F12" s="23">
        <v>96.78281666666669</v>
      </c>
      <c r="G12" s="22">
        <v>7</v>
      </c>
      <c r="H12" s="16">
        <f t="shared" si="2"/>
        <v>2.9992223444921084E-5</v>
      </c>
      <c r="I12" s="23">
        <f t="shared" si="3"/>
        <v>1.2054481434290414E-6</v>
      </c>
      <c r="J12" s="22">
        <v>0</v>
      </c>
      <c r="K12" s="16">
        <f t="shared" si="4"/>
        <v>0</v>
      </c>
      <c r="L12" s="23">
        <f t="shared" si="11"/>
        <v>0</v>
      </c>
      <c r="M12" s="22">
        <v>0</v>
      </c>
      <c r="N12" s="16">
        <f t="shared" si="5"/>
        <v>0</v>
      </c>
      <c r="O12" s="23">
        <f t="shared" si="6"/>
        <v>0</v>
      </c>
      <c r="P12" s="30">
        <v>0</v>
      </c>
      <c r="Q12" s="16">
        <f t="shared" si="7"/>
        <v>0</v>
      </c>
      <c r="R12" s="23">
        <f t="shared" ref="R12:R20" si="12">P12/($F12*$D12*$F$2)</f>
        <v>0</v>
      </c>
      <c r="S12" s="30">
        <v>0</v>
      </c>
      <c r="T12" s="16">
        <f t="shared" si="9"/>
        <v>0</v>
      </c>
      <c r="U12" s="23">
        <f t="shared" ref="U12:U20" si="13">S12/($F12*$D12*$F$2)</f>
        <v>0</v>
      </c>
      <c r="AB12" s="2">
        <f t="shared" si="1"/>
        <v>6.3879943327987016E-5</v>
      </c>
      <c r="AC12" s="3">
        <f t="shared" si="1"/>
        <v>2.1380190720172259E-6</v>
      </c>
      <c r="AD12" s="3">
        <f t="shared" si="1"/>
        <v>7.8567014016794746E-6</v>
      </c>
      <c r="AE12" s="4">
        <f t="shared" si="1"/>
        <v>2.6104957628590842E-7</v>
      </c>
      <c r="AF12" s="14">
        <f t="shared" si="1"/>
        <v>7.6019308424027488E-6</v>
      </c>
      <c r="AG12" s="10">
        <f t="shared" si="1"/>
        <v>2.5837932600693869E-7</v>
      </c>
      <c r="AH12" s="14">
        <f t="shared" si="1"/>
        <v>2.6124641195969278E-6</v>
      </c>
      <c r="AI12" s="10">
        <f t="shared" si="1"/>
        <v>8.1810657278767546E-8</v>
      </c>
      <c r="AJ12" s="14">
        <f t="shared" si="1"/>
        <v>5.3683531169620599E-7</v>
      </c>
      <c r="AK12" s="10">
        <f t="shared" si="1"/>
        <v>1.5578825528527185E-8</v>
      </c>
    </row>
    <row r="13" spans="1:37" s="12" customFormat="1" x14ac:dyDescent="0.25">
      <c r="A13" s="22">
        <f t="shared" si="0"/>
        <v>7</v>
      </c>
      <c r="B13" s="16" t="s">
        <v>12</v>
      </c>
      <c r="C13" s="16" t="s">
        <v>22</v>
      </c>
      <c r="D13" s="16">
        <v>1000</v>
      </c>
      <c r="E13" s="22">
        <v>4.7703972222222184</v>
      </c>
      <c r="F13" s="23">
        <v>110.17316944444444</v>
      </c>
      <c r="G13" s="22">
        <v>10</v>
      </c>
      <c r="H13" s="16">
        <f t="shared" si="2"/>
        <v>3.4937691538615205E-5</v>
      </c>
      <c r="I13" s="23">
        <f t="shared" si="3"/>
        <v>1.5127700102220391E-6</v>
      </c>
      <c r="J13" s="22">
        <v>5</v>
      </c>
      <c r="K13" s="16">
        <f t="shared" si="4"/>
        <v>1.7468845769307602E-5</v>
      </c>
      <c r="L13" s="23">
        <f t="shared" si="11"/>
        <v>7.5638500511101955E-7</v>
      </c>
      <c r="M13" s="22">
        <v>0</v>
      </c>
      <c r="N13" s="16">
        <f t="shared" si="5"/>
        <v>0</v>
      </c>
      <c r="O13" s="23">
        <f t="shared" si="6"/>
        <v>0</v>
      </c>
      <c r="P13" s="22">
        <v>0</v>
      </c>
      <c r="Q13" s="16">
        <f t="shared" si="7"/>
        <v>0</v>
      </c>
      <c r="R13" s="23">
        <f t="shared" si="12"/>
        <v>0</v>
      </c>
      <c r="S13" s="30">
        <v>0</v>
      </c>
      <c r="T13" s="16">
        <f t="shared" si="9"/>
        <v>0</v>
      </c>
      <c r="U13" s="23">
        <f t="shared" si="13"/>
        <v>0</v>
      </c>
      <c r="AB13" s="14">
        <f t="shared" si="1"/>
        <v>6.3879943327987016E-5</v>
      </c>
      <c r="AC13" s="8">
        <f t="shared" si="1"/>
        <v>2.1380190720172259E-6</v>
      </c>
      <c r="AD13" s="8">
        <f t="shared" si="1"/>
        <v>7.8567014016794746E-6</v>
      </c>
      <c r="AE13" s="10">
        <f t="shared" si="1"/>
        <v>2.6104957628590842E-7</v>
      </c>
      <c r="AF13" s="14">
        <f t="shared" si="1"/>
        <v>7.6019308424027488E-6</v>
      </c>
      <c r="AG13" s="10">
        <f t="shared" si="1"/>
        <v>2.5837932600693869E-7</v>
      </c>
      <c r="AH13" s="14">
        <f t="shared" si="1"/>
        <v>2.6124641195969278E-6</v>
      </c>
      <c r="AI13" s="10">
        <f t="shared" si="1"/>
        <v>8.1810657278767546E-8</v>
      </c>
      <c r="AJ13" s="14">
        <f t="shared" si="1"/>
        <v>5.3683531169620599E-7</v>
      </c>
      <c r="AK13" s="10">
        <f t="shared" si="1"/>
        <v>1.5578825528527185E-8</v>
      </c>
    </row>
    <row r="14" spans="1:37" x14ac:dyDescent="0.25">
      <c r="A14" s="22">
        <f t="shared" si="0"/>
        <v>8</v>
      </c>
      <c r="B14" s="16" t="s">
        <v>12</v>
      </c>
      <c r="C14" s="16" t="s">
        <v>23</v>
      </c>
      <c r="D14" s="16">
        <v>1000</v>
      </c>
      <c r="E14" s="22">
        <v>4.1362861111111151</v>
      </c>
      <c r="F14" s="23">
        <v>144.77058055555551</v>
      </c>
      <c r="G14" s="22">
        <v>26</v>
      </c>
      <c r="H14" s="16">
        <f t="shared" si="2"/>
        <v>1.0476386828495494E-4</v>
      </c>
      <c r="I14" s="23">
        <f t="shared" si="3"/>
        <v>2.9932416632607363E-6</v>
      </c>
      <c r="J14" s="22">
        <v>5</v>
      </c>
      <c r="K14" s="16">
        <f t="shared" si="4"/>
        <v>2.0146897747106716E-5</v>
      </c>
      <c r="L14" s="23">
        <f t="shared" si="11"/>
        <v>5.756233967809108E-7</v>
      </c>
      <c r="M14" s="22">
        <v>2</v>
      </c>
      <c r="N14" s="16">
        <f t="shared" si="5"/>
        <v>8.0587590988426863E-6</v>
      </c>
      <c r="O14" s="23">
        <f t="shared" si="6"/>
        <v>2.302493587123643E-7</v>
      </c>
      <c r="P14" s="30">
        <v>0</v>
      </c>
      <c r="Q14" s="16">
        <f t="shared" si="7"/>
        <v>0</v>
      </c>
      <c r="R14" s="23">
        <f t="shared" si="12"/>
        <v>0</v>
      </c>
      <c r="S14" s="30">
        <v>0</v>
      </c>
      <c r="T14" s="16">
        <f t="shared" si="9"/>
        <v>0</v>
      </c>
      <c r="U14" s="23">
        <f t="shared" si="13"/>
        <v>0</v>
      </c>
      <c r="AB14" s="2">
        <f t="shared" si="1"/>
        <v>6.3879943327987016E-5</v>
      </c>
      <c r="AC14" s="3">
        <f t="shared" si="1"/>
        <v>2.1380190720172259E-6</v>
      </c>
      <c r="AD14" s="3">
        <f t="shared" si="1"/>
        <v>7.8567014016794746E-6</v>
      </c>
      <c r="AE14" s="4">
        <f t="shared" si="1"/>
        <v>2.6104957628590842E-7</v>
      </c>
      <c r="AF14" s="14">
        <f t="shared" si="1"/>
        <v>7.6019308424027488E-6</v>
      </c>
      <c r="AG14" s="10">
        <f t="shared" si="1"/>
        <v>2.5837932600693869E-7</v>
      </c>
      <c r="AH14" s="14">
        <f t="shared" si="1"/>
        <v>2.6124641195969278E-6</v>
      </c>
      <c r="AI14" s="10">
        <f t="shared" si="1"/>
        <v>8.1810657278767546E-8</v>
      </c>
      <c r="AJ14" s="14">
        <f t="shared" si="1"/>
        <v>5.3683531169620599E-7</v>
      </c>
      <c r="AK14" s="10">
        <f t="shared" si="1"/>
        <v>1.5578825528527185E-8</v>
      </c>
    </row>
    <row r="15" spans="1:37" x14ac:dyDescent="0.25">
      <c r="A15" s="22">
        <f t="shared" si="0"/>
        <v>9</v>
      </c>
      <c r="B15" s="16" t="s">
        <v>12</v>
      </c>
      <c r="C15" s="16" t="s">
        <v>24</v>
      </c>
      <c r="D15" s="16">
        <v>1000</v>
      </c>
      <c r="E15" s="22">
        <v>3.7250944444444332</v>
      </c>
      <c r="F15" s="23">
        <v>124.7335083333333</v>
      </c>
      <c r="G15" s="22">
        <v>37</v>
      </c>
      <c r="H15" s="16">
        <f t="shared" si="2"/>
        <v>1.6554390119862783E-4</v>
      </c>
      <c r="I15" s="23">
        <f t="shared" si="3"/>
        <v>4.9438733417062959E-6</v>
      </c>
      <c r="J15" s="22">
        <v>1</v>
      </c>
      <c r="K15" s="16">
        <f t="shared" si="4"/>
        <v>4.4741594918548062E-6</v>
      </c>
      <c r="L15" s="23">
        <f t="shared" si="11"/>
        <v>1.3361819842449448E-7</v>
      </c>
      <c r="M15" s="22">
        <v>2</v>
      </c>
      <c r="N15" s="16">
        <f t="shared" si="5"/>
        <v>8.9483189837096123E-6</v>
      </c>
      <c r="O15" s="23">
        <f t="shared" si="6"/>
        <v>2.6723639684898896E-7</v>
      </c>
      <c r="P15" s="30">
        <v>1</v>
      </c>
      <c r="Q15" s="16">
        <f t="shared" si="7"/>
        <v>4.4741594918548062E-6</v>
      </c>
      <c r="R15" s="23">
        <f t="shared" si="12"/>
        <v>1.3361819842449448E-7</v>
      </c>
      <c r="S15" s="30">
        <v>1</v>
      </c>
      <c r="T15" s="16">
        <f t="shared" si="9"/>
        <v>4.4741594918548062E-6</v>
      </c>
      <c r="U15" s="23">
        <f t="shared" si="13"/>
        <v>1.3361819842449448E-7</v>
      </c>
      <c r="AB15" s="2">
        <f t="shared" si="1"/>
        <v>6.3879943327987016E-5</v>
      </c>
      <c r="AC15" s="3">
        <f t="shared" si="1"/>
        <v>2.1380190720172259E-6</v>
      </c>
      <c r="AD15" s="3">
        <f t="shared" si="1"/>
        <v>7.8567014016794746E-6</v>
      </c>
      <c r="AE15" s="4">
        <f t="shared" si="1"/>
        <v>2.6104957628590842E-7</v>
      </c>
      <c r="AF15" s="14">
        <f t="shared" si="1"/>
        <v>7.6019308424027488E-6</v>
      </c>
      <c r="AG15" s="10">
        <f t="shared" si="1"/>
        <v>2.5837932600693869E-7</v>
      </c>
      <c r="AH15" s="14">
        <f t="shared" si="1"/>
        <v>2.6124641195969278E-6</v>
      </c>
      <c r="AI15" s="10">
        <f t="shared" si="1"/>
        <v>8.1810657278767546E-8</v>
      </c>
      <c r="AJ15" s="14">
        <f t="shared" si="1"/>
        <v>5.3683531169620599E-7</v>
      </c>
      <c r="AK15" s="10">
        <f t="shared" si="1"/>
        <v>1.5578825528527185E-8</v>
      </c>
    </row>
    <row r="16" spans="1:37" x14ac:dyDescent="0.25">
      <c r="A16" s="22">
        <f t="shared" si="0"/>
        <v>10</v>
      </c>
      <c r="B16" s="16" t="s">
        <v>12</v>
      </c>
      <c r="C16" s="16" t="s">
        <v>25</v>
      </c>
      <c r="D16" s="16">
        <v>1000</v>
      </c>
      <c r="E16" s="30">
        <v>3.8716305555555603</v>
      </c>
      <c r="F16" s="24">
        <v>155.05862777777779</v>
      </c>
      <c r="G16" s="22">
        <v>28</v>
      </c>
      <c r="H16" s="16">
        <f t="shared" si="2"/>
        <v>1.2053491674122358E-4</v>
      </c>
      <c r="I16" s="23">
        <f t="shared" si="3"/>
        <v>3.009614320432848E-6</v>
      </c>
      <c r="J16" s="30">
        <v>6</v>
      </c>
      <c r="K16" s="16">
        <f t="shared" si="4"/>
        <v>2.5828910730262195E-5</v>
      </c>
      <c r="L16" s="23">
        <f t="shared" si="11"/>
        <v>6.4491735437846747E-7</v>
      </c>
      <c r="M16" s="30">
        <v>4</v>
      </c>
      <c r="N16" s="16">
        <f t="shared" si="5"/>
        <v>1.7219273820174795E-5</v>
      </c>
      <c r="O16" s="23">
        <f t="shared" si="6"/>
        <v>4.2994490291897828E-7</v>
      </c>
      <c r="P16" s="30">
        <v>1</v>
      </c>
      <c r="Q16" s="16">
        <f t="shared" si="7"/>
        <v>4.3048184550436988E-6</v>
      </c>
      <c r="R16" s="23">
        <f t="shared" si="12"/>
        <v>1.0748622572974457E-7</v>
      </c>
      <c r="S16" s="30">
        <v>0</v>
      </c>
      <c r="T16" s="16">
        <f t="shared" si="9"/>
        <v>0</v>
      </c>
      <c r="U16" s="23">
        <f t="shared" si="13"/>
        <v>0</v>
      </c>
      <c r="AB16" s="2">
        <f t="shared" si="1"/>
        <v>6.3879943327987016E-5</v>
      </c>
      <c r="AC16" s="3">
        <f t="shared" si="1"/>
        <v>2.1380190720172259E-6</v>
      </c>
      <c r="AD16" s="3">
        <f t="shared" si="1"/>
        <v>7.8567014016794746E-6</v>
      </c>
      <c r="AE16" s="4">
        <f t="shared" si="1"/>
        <v>2.6104957628590842E-7</v>
      </c>
      <c r="AF16" s="14">
        <f t="shared" si="1"/>
        <v>7.6019308424027488E-6</v>
      </c>
      <c r="AG16" s="10">
        <f t="shared" si="1"/>
        <v>2.5837932600693869E-7</v>
      </c>
      <c r="AH16" s="14">
        <f t="shared" si="1"/>
        <v>2.6124641195969278E-6</v>
      </c>
      <c r="AI16" s="10">
        <f t="shared" si="1"/>
        <v>8.1810657278767546E-8</v>
      </c>
      <c r="AJ16" s="14">
        <f t="shared" si="1"/>
        <v>5.3683531169620599E-7</v>
      </c>
      <c r="AK16" s="10">
        <f t="shared" si="1"/>
        <v>1.5578825528527185E-8</v>
      </c>
    </row>
    <row r="17" spans="1:37" x14ac:dyDescent="0.25">
      <c r="A17" s="22">
        <f t="shared" si="0"/>
        <v>11</v>
      </c>
      <c r="B17" s="16" t="s">
        <v>12</v>
      </c>
      <c r="C17" s="16" t="s">
        <v>26</v>
      </c>
      <c r="D17" s="16">
        <v>1000</v>
      </c>
      <c r="E17" s="30">
        <v>4.4547250000000078</v>
      </c>
      <c r="F17" s="24">
        <v>99.95538055555555</v>
      </c>
      <c r="G17" s="22">
        <v>9</v>
      </c>
      <c r="H17" s="16">
        <f t="shared" si="2"/>
        <v>3.3672112195477774E-5</v>
      </c>
      <c r="I17" s="23">
        <f t="shared" si="3"/>
        <v>1.5006695904341985E-6</v>
      </c>
      <c r="J17" s="30">
        <v>1</v>
      </c>
      <c r="K17" s="16">
        <f t="shared" si="4"/>
        <v>3.7413457994975309E-6</v>
      </c>
      <c r="L17" s="23">
        <f t="shared" si="11"/>
        <v>1.6674106560379983E-7</v>
      </c>
      <c r="M17" s="30">
        <v>4</v>
      </c>
      <c r="N17" s="16">
        <f t="shared" si="5"/>
        <v>1.4965383197990124E-5</v>
      </c>
      <c r="O17" s="23">
        <f t="shared" si="6"/>
        <v>6.6696426241519934E-7</v>
      </c>
      <c r="P17" s="30">
        <v>0</v>
      </c>
      <c r="Q17" s="16">
        <f t="shared" si="7"/>
        <v>0</v>
      </c>
      <c r="R17" s="23">
        <f t="shared" si="12"/>
        <v>0</v>
      </c>
      <c r="S17" s="30">
        <v>0</v>
      </c>
      <c r="T17" s="16">
        <f t="shared" si="9"/>
        <v>0</v>
      </c>
      <c r="U17" s="23">
        <f t="shared" si="13"/>
        <v>0</v>
      </c>
      <c r="AB17" s="2">
        <f t="shared" si="1"/>
        <v>6.3879943327987016E-5</v>
      </c>
      <c r="AC17" s="3">
        <f t="shared" si="1"/>
        <v>2.1380190720172259E-6</v>
      </c>
      <c r="AD17" s="3">
        <f t="shared" si="1"/>
        <v>7.8567014016794746E-6</v>
      </c>
      <c r="AE17" s="4">
        <f t="shared" si="1"/>
        <v>2.6104957628590842E-7</v>
      </c>
      <c r="AF17" s="14">
        <f t="shared" si="1"/>
        <v>7.6019308424027488E-6</v>
      </c>
      <c r="AG17" s="10">
        <f t="shared" si="1"/>
        <v>2.5837932600693869E-7</v>
      </c>
      <c r="AH17" s="14">
        <f t="shared" si="1"/>
        <v>2.6124641195969278E-6</v>
      </c>
      <c r="AI17" s="10">
        <f t="shared" si="1"/>
        <v>8.1810657278767546E-8</v>
      </c>
      <c r="AJ17" s="14">
        <f t="shared" si="1"/>
        <v>5.3683531169620599E-7</v>
      </c>
      <c r="AK17" s="10">
        <f t="shared" si="1"/>
        <v>1.5578825528527185E-8</v>
      </c>
    </row>
    <row r="18" spans="1:37" x14ac:dyDescent="0.25">
      <c r="A18" s="22">
        <f t="shared" si="0"/>
        <v>12</v>
      </c>
      <c r="B18" s="17" t="s">
        <v>12</v>
      </c>
      <c r="C18" s="17" t="s">
        <v>16</v>
      </c>
      <c r="D18" s="16">
        <v>1000</v>
      </c>
      <c r="E18" s="30">
        <v>4.026452777777763</v>
      </c>
      <c r="F18" s="24">
        <v>104.02222777777774</v>
      </c>
      <c r="G18" s="30">
        <v>5</v>
      </c>
      <c r="H18" s="16">
        <f t="shared" si="2"/>
        <v>2.0696463595265553E-5</v>
      </c>
      <c r="I18" s="23">
        <f t="shared" si="3"/>
        <v>8.0111083095968669E-7</v>
      </c>
      <c r="J18" s="30">
        <v>1</v>
      </c>
      <c r="K18" s="16">
        <f t="shared" si="4"/>
        <v>4.1392927190531105E-6</v>
      </c>
      <c r="L18" s="23">
        <f t="shared" si="11"/>
        <v>1.6022216619193733E-7</v>
      </c>
      <c r="M18" s="30">
        <v>3</v>
      </c>
      <c r="N18" s="16">
        <f t="shared" si="5"/>
        <v>1.2417878157159332E-5</v>
      </c>
      <c r="O18" s="23">
        <f t="shared" si="6"/>
        <v>4.8066649857581197E-7</v>
      </c>
      <c r="P18" s="30">
        <v>0</v>
      </c>
      <c r="Q18" s="16">
        <f t="shared" si="7"/>
        <v>0</v>
      </c>
      <c r="R18" s="23">
        <f t="shared" si="12"/>
        <v>0</v>
      </c>
      <c r="S18" s="30">
        <v>0</v>
      </c>
      <c r="T18" s="16">
        <f t="shared" si="9"/>
        <v>0</v>
      </c>
      <c r="U18" s="23">
        <f t="shared" si="13"/>
        <v>0</v>
      </c>
      <c r="AB18" s="2">
        <f t="shared" si="1"/>
        <v>6.3879943327987016E-5</v>
      </c>
      <c r="AC18" s="3">
        <f t="shared" si="1"/>
        <v>2.1380190720172259E-6</v>
      </c>
      <c r="AD18" s="3">
        <f t="shared" si="1"/>
        <v>7.8567014016794746E-6</v>
      </c>
      <c r="AE18" s="4">
        <f t="shared" si="1"/>
        <v>2.6104957628590842E-7</v>
      </c>
      <c r="AF18" s="14">
        <f t="shared" si="1"/>
        <v>7.6019308424027488E-6</v>
      </c>
      <c r="AG18" s="10">
        <f t="shared" si="1"/>
        <v>2.5837932600693869E-7</v>
      </c>
      <c r="AH18" s="14">
        <f t="shared" si="1"/>
        <v>2.6124641195969278E-6</v>
      </c>
      <c r="AI18" s="10">
        <f t="shared" si="1"/>
        <v>8.1810657278767546E-8</v>
      </c>
      <c r="AJ18" s="14">
        <f t="shared" si="1"/>
        <v>5.3683531169620599E-7</v>
      </c>
      <c r="AK18" s="10">
        <f t="shared" si="1"/>
        <v>1.5578825528527185E-8</v>
      </c>
    </row>
    <row r="19" spans="1:37" x14ac:dyDescent="0.25">
      <c r="A19" s="22">
        <f t="shared" si="0"/>
        <v>13</v>
      </c>
      <c r="B19" s="17" t="s">
        <v>12</v>
      </c>
      <c r="C19" s="17" t="s">
        <v>17</v>
      </c>
      <c r="D19" s="16">
        <v>1000</v>
      </c>
      <c r="E19" s="30">
        <v>3.7903000000000051</v>
      </c>
      <c r="F19" s="24">
        <v>100.9529722222222</v>
      </c>
      <c r="G19" s="30">
        <v>5</v>
      </c>
      <c r="H19" s="16">
        <f t="shared" si="2"/>
        <v>2.1985946582944153E-5</v>
      </c>
      <c r="I19" s="23">
        <f t="shared" si="3"/>
        <v>8.2546686342127961E-7</v>
      </c>
      <c r="J19" s="30">
        <v>0</v>
      </c>
      <c r="K19" s="16">
        <f t="shared" si="4"/>
        <v>0</v>
      </c>
      <c r="L19" s="23">
        <f t="shared" si="11"/>
        <v>0</v>
      </c>
      <c r="M19" s="30">
        <v>0</v>
      </c>
      <c r="N19" s="16">
        <f t="shared" si="5"/>
        <v>0</v>
      </c>
      <c r="O19" s="23">
        <f t="shared" si="6"/>
        <v>0</v>
      </c>
      <c r="P19" s="30">
        <v>1</v>
      </c>
      <c r="Q19" s="16">
        <f t="shared" si="7"/>
        <v>4.39718931658883E-6</v>
      </c>
      <c r="R19" s="23">
        <f t="shared" si="12"/>
        <v>1.6509337268425593E-7</v>
      </c>
      <c r="S19" s="30">
        <v>0</v>
      </c>
      <c r="T19" s="16">
        <f t="shared" si="9"/>
        <v>0</v>
      </c>
      <c r="U19" s="23">
        <f t="shared" si="13"/>
        <v>0</v>
      </c>
      <c r="AB19" s="2">
        <f t="shared" si="1"/>
        <v>6.3879943327987016E-5</v>
      </c>
      <c r="AC19" s="3">
        <f t="shared" si="1"/>
        <v>2.1380190720172259E-6</v>
      </c>
      <c r="AD19" s="3">
        <f t="shared" si="1"/>
        <v>7.8567014016794746E-6</v>
      </c>
      <c r="AE19" s="4">
        <f t="shared" si="1"/>
        <v>2.6104957628590842E-7</v>
      </c>
      <c r="AF19" s="14">
        <f t="shared" si="1"/>
        <v>7.6019308424027488E-6</v>
      </c>
      <c r="AG19" s="10">
        <f t="shared" si="1"/>
        <v>2.5837932600693869E-7</v>
      </c>
      <c r="AH19" s="14">
        <f t="shared" si="1"/>
        <v>2.6124641195969278E-6</v>
      </c>
      <c r="AI19" s="10">
        <f t="shared" si="1"/>
        <v>8.1810657278767546E-8</v>
      </c>
      <c r="AJ19" s="14">
        <f t="shared" si="1"/>
        <v>5.3683531169620599E-7</v>
      </c>
      <c r="AK19" s="10">
        <f t="shared" si="1"/>
        <v>1.5578825528527185E-8</v>
      </c>
    </row>
    <row r="20" spans="1:37" x14ac:dyDescent="0.25">
      <c r="A20" s="22">
        <f t="shared" si="0"/>
        <v>14</v>
      </c>
      <c r="B20" s="17" t="s">
        <v>12</v>
      </c>
      <c r="C20" s="17" t="s">
        <v>18</v>
      </c>
      <c r="D20" s="16">
        <v>1000</v>
      </c>
      <c r="E20" s="30">
        <v>3.563747222222224</v>
      </c>
      <c r="F20" s="24">
        <v>94.844977777777757</v>
      </c>
      <c r="G20" s="30">
        <v>11</v>
      </c>
      <c r="H20" s="16">
        <f>G20/($E20*$D20*$F$2)</f>
        <v>5.1443977897796378E-5</v>
      </c>
      <c r="I20" s="23">
        <f t="shared" si="3"/>
        <v>1.9329788211125339E-6</v>
      </c>
      <c r="J20" s="30">
        <v>2</v>
      </c>
      <c r="K20" s="16">
        <f>J20/($E20*$D20*$F$2)</f>
        <v>9.3534505268720702E-6</v>
      </c>
      <c r="L20" s="23">
        <f t="shared" si="11"/>
        <v>3.5145069474773344E-7</v>
      </c>
      <c r="M20" s="30">
        <v>1</v>
      </c>
      <c r="N20" s="16">
        <f>M20/($E20*$D20*$F$2)</f>
        <v>4.6767252634360351E-6</v>
      </c>
      <c r="O20" s="23">
        <f t="shared" si="6"/>
        <v>1.7572534737386672E-7</v>
      </c>
      <c r="P20" s="30">
        <v>1</v>
      </c>
      <c r="Q20" s="16">
        <f>P20/($E20*$D20*$F$2)</f>
        <v>4.6767252634360351E-6</v>
      </c>
      <c r="R20" s="23">
        <f t="shared" si="12"/>
        <v>1.7572534737386672E-7</v>
      </c>
      <c r="S20" s="30">
        <v>0</v>
      </c>
      <c r="T20" s="16">
        <f>S20/($E20*$D20*$F$2)</f>
        <v>0</v>
      </c>
      <c r="U20" s="23">
        <f t="shared" si="13"/>
        <v>0</v>
      </c>
      <c r="AB20" s="2">
        <f t="shared" si="1"/>
        <v>6.3879943327987016E-5</v>
      </c>
      <c r="AC20" s="3">
        <f t="shared" si="1"/>
        <v>2.1380190720172259E-6</v>
      </c>
      <c r="AD20" s="3">
        <f t="shared" si="1"/>
        <v>7.8567014016794746E-6</v>
      </c>
      <c r="AE20" s="4">
        <f t="shared" si="1"/>
        <v>2.6104957628590842E-7</v>
      </c>
      <c r="AF20" s="14">
        <f t="shared" si="1"/>
        <v>7.6019308424027488E-6</v>
      </c>
      <c r="AG20" s="10">
        <f t="shared" si="1"/>
        <v>2.5837932600693869E-7</v>
      </c>
      <c r="AH20" s="14">
        <f t="shared" si="1"/>
        <v>2.6124641195969278E-6</v>
      </c>
      <c r="AI20" s="10">
        <f t="shared" si="1"/>
        <v>8.1810657278767546E-8</v>
      </c>
      <c r="AJ20" s="14">
        <f t="shared" si="1"/>
        <v>5.3683531169620599E-7</v>
      </c>
      <c r="AK20" s="10">
        <f t="shared" si="1"/>
        <v>1.5578825528527185E-8</v>
      </c>
    </row>
    <row r="21" spans="1:37" x14ac:dyDescent="0.25">
      <c r="A21" s="25">
        <f t="shared" si="0"/>
        <v>15</v>
      </c>
      <c r="B21" s="26" t="s">
        <v>12</v>
      </c>
      <c r="C21" s="26" t="s">
        <v>27</v>
      </c>
      <c r="D21" s="27">
        <v>1000</v>
      </c>
      <c r="E21" s="31">
        <v>2.8784333333333372</v>
      </c>
      <c r="F21" s="28">
        <v>94.282513888888857</v>
      </c>
      <c r="G21" s="31">
        <v>17</v>
      </c>
      <c r="H21" s="27">
        <f>G21/($E21*$D21*$F$2)</f>
        <v>9.8433175454240015E-5</v>
      </c>
      <c r="I21" s="32">
        <f>G21/($F21*$D21*$F$2)</f>
        <v>3.0051525107533646E-6</v>
      </c>
      <c r="J21" s="31">
        <v>0</v>
      </c>
      <c r="K21" s="27">
        <f>J21/($E21*$D21*$F$2)</f>
        <v>0</v>
      </c>
      <c r="L21" s="32">
        <f>J21/($F21*$D21*$F$2)</f>
        <v>0</v>
      </c>
      <c r="M21" s="31">
        <v>0</v>
      </c>
      <c r="N21" s="27">
        <f>M21/($E21*$D21*$F$2)</f>
        <v>0</v>
      </c>
      <c r="O21" s="32">
        <f>M21/($F21*$D21*$F$2)</f>
        <v>0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0</v>
      </c>
      <c r="T21" s="27">
        <f>S21/($E21*$D21*$F$2)</f>
        <v>0</v>
      </c>
      <c r="U21" s="32">
        <f>S21/($F21*$D21*$F$2)</f>
        <v>0</v>
      </c>
      <c r="AB21" s="5">
        <f t="shared" si="1"/>
        <v>6.3879943327987016E-5</v>
      </c>
      <c r="AC21" s="6">
        <f t="shared" si="1"/>
        <v>2.1380190720172259E-6</v>
      </c>
      <c r="AD21" s="6">
        <f t="shared" si="1"/>
        <v>7.8567014016794746E-6</v>
      </c>
      <c r="AE21" s="33">
        <f t="shared" si="1"/>
        <v>2.6104957628590842E-7</v>
      </c>
      <c r="AF21" s="9">
        <f t="shared" si="1"/>
        <v>7.6019308424027488E-6</v>
      </c>
      <c r="AG21" s="11">
        <f t="shared" si="1"/>
        <v>2.5837932600693869E-7</v>
      </c>
      <c r="AH21" s="9">
        <f t="shared" si="1"/>
        <v>2.6124641195969278E-6</v>
      </c>
      <c r="AI21" s="11">
        <f t="shared" si="1"/>
        <v>8.1810657278767546E-8</v>
      </c>
      <c r="AJ21" s="9">
        <f t="shared" si="1"/>
        <v>5.3683531169620599E-7</v>
      </c>
      <c r="AK21" s="11">
        <f t="shared" si="1"/>
        <v>1.5578825528527185E-8</v>
      </c>
    </row>
    <row r="22" spans="1:37" x14ac:dyDescent="0.25">
      <c r="A22" t="s">
        <v>35</v>
      </c>
      <c r="D22">
        <v>1000</v>
      </c>
      <c r="E22">
        <f t="shared" ref="E22:F22" si="14">SUM(E7:E21)</f>
        <v>60.407799999999995</v>
      </c>
      <c r="F22">
        <f t="shared" si="14"/>
        <v>1678.1637388888887</v>
      </c>
      <c r="G22">
        <f>SUM(G7:G21)</f>
        <v>226</v>
      </c>
      <c r="H22" s="16">
        <f>G22/($E22*$D22*$F$2)</f>
        <v>6.2353978570096365E-5</v>
      </c>
      <c r="I22" s="16">
        <f>G22/($F22*$D22*$F$2)</f>
        <v>2.2445167771057758E-6</v>
      </c>
      <c r="J22">
        <f t="shared" ref="J22" si="15">SUM(J7:J21)</f>
        <v>30</v>
      </c>
      <c r="K22" s="16">
        <f>J22/($E22*$D22*$F$2)</f>
        <v>8.277076801340226E-6</v>
      </c>
      <c r="L22" s="16">
        <f>J22/($F22*$D22*$F$2)</f>
        <v>2.9794470492554543E-7</v>
      </c>
      <c r="M22">
        <f t="shared" ref="M22" si="16">SUM(M7:M21)</f>
        <v>29</v>
      </c>
      <c r="N22" s="16">
        <f>M22/($E22*$D22*$F$2)</f>
        <v>8.0011742412955507E-6</v>
      </c>
      <c r="O22" s="16">
        <f>M22/($F22*$D22*$F$2)</f>
        <v>2.880132147613606E-7</v>
      </c>
      <c r="P22">
        <f t="shared" ref="P22" si="17">SUM(P7:P21)</f>
        <v>10</v>
      </c>
      <c r="Q22" s="16">
        <f>P22/($E22*$D22*$F$2)</f>
        <v>2.759025600446742E-6</v>
      </c>
      <c r="R22" s="16">
        <f>P22/($F22*$D22*$F$2)</f>
        <v>9.9314901641848478E-8</v>
      </c>
      <c r="S22">
        <f>SUM(S7:S21)</f>
        <v>2</v>
      </c>
      <c r="T22" s="16">
        <f>S22/($E22*$D22*$F$2)</f>
        <v>5.5180512008934831E-7</v>
      </c>
      <c r="U22" s="16">
        <f>S22/($F22*$D22*$F$2)</f>
        <v>1.9862980328369697E-8</v>
      </c>
    </row>
    <row r="66" spans="1:37" s="35" customFormat="1" ht="15.75" thickBot="1" x14ac:dyDescent="0.3"/>
    <row r="67" spans="1:37" ht="15.75" thickTop="1" x14ac:dyDescent="0.25"/>
    <row r="68" spans="1:37" x14ac:dyDescent="0.25">
      <c r="A68" t="s">
        <v>34</v>
      </c>
    </row>
    <row r="71" spans="1:37" x14ac:dyDescent="0.25">
      <c r="A71" s="51" t="s">
        <v>0</v>
      </c>
      <c r="B71" s="51" t="s">
        <v>1</v>
      </c>
      <c r="C71" s="51" t="s">
        <v>2</v>
      </c>
      <c r="D71" s="51" t="s">
        <v>6</v>
      </c>
      <c r="E71" s="54" t="s">
        <v>11</v>
      </c>
      <c r="F71" s="55"/>
      <c r="G71" s="45" t="s">
        <v>50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7"/>
      <c r="AB71" s="48" t="s">
        <v>5</v>
      </c>
      <c r="AC71" s="50"/>
      <c r="AD71" s="50"/>
      <c r="AE71" s="50"/>
      <c r="AF71" s="50"/>
      <c r="AG71" s="50"/>
      <c r="AH71" s="50"/>
      <c r="AI71" s="50"/>
      <c r="AJ71" s="50"/>
      <c r="AK71" s="49"/>
    </row>
    <row r="72" spans="1:37" x14ac:dyDescent="0.25">
      <c r="A72" s="52"/>
      <c r="B72" s="52"/>
      <c r="C72" s="52"/>
      <c r="D72" s="52"/>
      <c r="E72" s="56"/>
      <c r="F72" s="57"/>
      <c r="G72" s="45" t="s">
        <v>3</v>
      </c>
      <c r="H72" s="46"/>
      <c r="I72" s="47"/>
      <c r="J72" s="45" t="s">
        <v>4</v>
      </c>
      <c r="K72" s="46"/>
      <c r="L72" s="47"/>
      <c r="M72" s="45" t="s">
        <v>10</v>
      </c>
      <c r="N72" s="46"/>
      <c r="O72" s="47"/>
      <c r="P72" s="45" t="s">
        <v>28</v>
      </c>
      <c r="Q72" s="46"/>
      <c r="R72" s="47"/>
      <c r="S72" s="45" t="s">
        <v>30</v>
      </c>
      <c r="T72" s="46"/>
      <c r="U72" s="47"/>
      <c r="AB72" s="48" t="str">
        <f>G72</f>
        <v>Without Layers</v>
      </c>
      <c r="AC72" s="49"/>
      <c r="AD72" s="48" t="str">
        <f>J72</f>
        <v>With Layers</v>
      </c>
      <c r="AE72" s="49"/>
      <c r="AF72" s="48" t="str">
        <f>M72</f>
        <v>With buffer=5m</v>
      </c>
      <c r="AG72" s="49"/>
      <c r="AH72" s="48" t="str">
        <f>P72</f>
        <v>With buffer=10m</v>
      </c>
      <c r="AI72" s="49"/>
      <c r="AJ72" s="48" t="str">
        <f>S72</f>
        <v>With buffer=20m</v>
      </c>
      <c r="AK72" s="49"/>
    </row>
    <row r="73" spans="1:37" x14ac:dyDescent="0.25">
      <c r="A73" s="52"/>
      <c r="B73" s="52"/>
      <c r="C73" s="52"/>
      <c r="D73" s="52"/>
      <c r="E73" s="1" t="s">
        <v>49</v>
      </c>
      <c r="F73" s="1" t="s">
        <v>8</v>
      </c>
      <c r="G73" s="29" t="s">
        <v>48</v>
      </c>
      <c r="H73" s="29" t="s">
        <v>49</v>
      </c>
      <c r="I73" s="29" t="s">
        <v>8</v>
      </c>
      <c r="J73" s="29" t="s">
        <v>48</v>
      </c>
      <c r="K73" s="29" t="s">
        <v>49</v>
      </c>
      <c r="L73" s="29" t="s">
        <v>8</v>
      </c>
      <c r="M73" s="29" t="s">
        <v>48</v>
      </c>
      <c r="N73" s="29" t="s">
        <v>49</v>
      </c>
      <c r="O73" s="29" t="s">
        <v>8</v>
      </c>
      <c r="P73" s="29" t="s">
        <v>48</v>
      </c>
      <c r="Q73" s="29" t="s">
        <v>49</v>
      </c>
      <c r="R73" s="29" t="s">
        <v>8</v>
      </c>
      <c r="S73" s="29" t="s">
        <v>48</v>
      </c>
      <c r="T73" s="29" t="s">
        <v>49</v>
      </c>
      <c r="U73" s="29" t="s">
        <v>8</v>
      </c>
      <c r="AB73" s="7" t="s">
        <v>7</v>
      </c>
      <c r="AC73" s="7" t="s">
        <v>8</v>
      </c>
      <c r="AD73" s="7" t="s">
        <v>7</v>
      </c>
      <c r="AE73" s="7" t="s">
        <v>8</v>
      </c>
      <c r="AF73" s="7" t="s">
        <v>7</v>
      </c>
      <c r="AG73" s="7" t="s">
        <v>8</v>
      </c>
      <c r="AH73" s="7" t="str">
        <f>Q73</f>
        <v>HPV</v>
      </c>
      <c r="AI73" s="7" t="str">
        <f>R73</f>
        <v>all</v>
      </c>
      <c r="AJ73" s="7" t="str">
        <f>T73</f>
        <v>HPV</v>
      </c>
      <c r="AK73" s="7" t="str">
        <f>U73</f>
        <v>all</v>
      </c>
    </row>
    <row r="74" spans="1:37" x14ac:dyDescent="0.25">
      <c r="A74" s="20">
        <v>1</v>
      </c>
      <c r="B74" s="15" t="s">
        <v>12</v>
      </c>
      <c r="C74" s="15" t="s">
        <v>19</v>
      </c>
      <c r="D74" s="15">
        <v>1000</v>
      </c>
      <c r="E74" s="22">
        <v>3.6726388888888879</v>
      </c>
      <c r="F74" s="23">
        <v>79.774569444444438</v>
      </c>
      <c r="G74" s="15">
        <v>7</v>
      </c>
      <c r="H74" s="15">
        <f>G74/($E74*$D74*$F$2)</f>
        <v>3.1766441024089563E-5</v>
      </c>
      <c r="I74" s="21">
        <f>G74/($F74*$D74*$F$2)</f>
        <v>1.4624543570606688E-6</v>
      </c>
      <c r="J74" s="15">
        <v>0</v>
      </c>
      <c r="K74" s="15">
        <f>J74/($E74*$D74*$F$2)</f>
        <v>0</v>
      </c>
      <c r="L74" s="21">
        <f>J74/($F74*$D74*$F$2)</f>
        <v>0</v>
      </c>
      <c r="M74" s="15">
        <v>1</v>
      </c>
      <c r="N74" s="15">
        <f>M74/($E74*$D74*$F$2)</f>
        <v>4.5380630034413664E-6</v>
      </c>
      <c r="O74" s="21">
        <f>M74/($F74*$D74*$F$2)</f>
        <v>2.08922051008667E-7</v>
      </c>
      <c r="P74" s="15">
        <v>0</v>
      </c>
      <c r="Q74" s="15">
        <f>P74/($E74*$D74*$F$2)</f>
        <v>0</v>
      </c>
      <c r="R74" s="21">
        <f>P74/($F74*$D74*$F$2)</f>
        <v>0</v>
      </c>
      <c r="S74" s="36">
        <v>0</v>
      </c>
      <c r="T74" s="15">
        <f>S74/($E74*$D74*$F$2)</f>
        <v>0</v>
      </c>
      <c r="U74" s="21">
        <f>S74/($F74*$D74*$F$2)</f>
        <v>0</v>
      </c>
      <c r="AB74" s="18">
        <f>AVERAGE($H$74:$H$88)</f>
        <v>3.8245103845873121E-5</v>
      </c>
      <c r="AC74" s="13">
        <f>AVERAGE($I$74:$I$88)</f>
        <v>1.2579433989832032E-6</v>
      </c>
      <c r="AD74" s="18">
        <f>AVERAGE($K$74:$K$88)</f>
        <v>4.9446202887573397E-6</v>
      </c>
      <c r="AE74" s="13">
        <f>AVERAGE($L$74:$L$88)</f>
        <v>1.6808123856276864E-7</v>
      </c>
      <c r="AF74" s="18">
        <f>AVERAGE($N$74:$N$88)</f>
        <v>5.0706517907866796E-6</v>
      </c>
      <c r="AG74" s="13">
        <f>AVERAGE($O$74:$O$88)</f>
        <v>1.7313572390410504E-7</v>
      </c>
      <c r="AH74" s="18">
        <f>AVERAGE($Q$74:$Q$88)</f>
        <v>1.3009392331775572E-6</v>
      </c>
      <c r="AI74" s="13">
        <f>AVERAGE($R$74:$R$88)</f>
        <v>3.6086465177631924E-8</v>
      </c>
      <c r="AJ74" s="18">
        <f>AVERAGE($T$74:$T$88)</f>
        <v>2.3855801223921886E-7</v>
      </c>
      <c r="AK74" s="13">
        <f>AVERAGE($U$74:$U$88)</f>
        <v>6.6709456335608862E-9</v>
      </c>
    </row>
    <row r="75" spans="1:37" x14ac:dyDescent="0.25">
      <c r="A75" s="22">
        <f t="shared" ref="A75:A88" si="18">A74+1</f>
        <v>2</v>
      </c>
      <c r="B75" s="16" t="s">
        <v>12</v>
      </c>
      <c r="C75" s="16" t="s">
        <v>20</v>
      </c>
      <c r="D75" s="16">
        <v>1000</v>
      </c>
      <c r="E75" s="22">
        <v>4.6576138888888874</v>
      </c>
      <c r="F75" s="23">
        <v>166.55976111111113</v>
      </c>
      <c r="G75" s="16">
        <v>17</v>
      </c>
      <c r="H75" s="16">
        <f>G75/($E75*$D75*$F$2)</f>
        <v>6.0832293121000816E-5</v>
      </c>
      <c r="I75" s="23">
        <f>G75/($F75*$D75*$F$2)</f>
        <v>1.7010911365580261E-6</v>
      </c>
      <c r="J75" s="16">
        <v>3</v>
      </c>
      <c r="K75" s="16">
        <f>J75/($E75*$D75*$F$2)</f>
        <v>1.073511055076485E-5</v>
      </c>
      <c r="L75" s="23">
        <f>J75/($F75*$D75*$F$2)</f>
        <v>3.0019255351023988E-7</v>
      </c>
      <c r="M75" s="16">
        <v>4</v>
      </c>
      <c r="N75" s="16">
        <f>M75/($E75*$D75*$F$2)</f>
        <v>1.4313480734353133E-5</v>
      </c>
      <c r="O75" s="23">
        <f>M75/($F75*$D75*$F$2)</f>
        <v>4.0025673801365315E-7</v>
      </c>
      <c r="P75" s="16">
        <v>3</v>
      </c>
      <c r="Q75" s="16">
        <f>P75/($E75*$D75*$F$2)</f>
        <v>1.073511055076485E-5</v>
      </c>
      <c r="R75" s="23">
        <f>P75/($F75*$D75*$F$2)</f>
        <v>3.0019255351023988E-7</v>
      </c>
      <c r="S75" s="17">
        <v>1</v>
      </c>
      <c r="T75" s="16">
        <f>S75/($E75*$D75*$F$2)</f>
        <v>3.5783701835882833E-6</v>
      </c>
      <c r="U75" s="23">
        <f>S75/($F75*$D75*$F$2)</f>
        <v>1.0006418450341329E-7</v>
      </c>
      <c r="AB75" s="14">
        <f t="shared" ref="AB75:AB88" si="19">$AB$74</f>
        <v>3.8245103845873121E-5</v>
      </c>
      <c r="AC75" s="10">
        <f>$AC$74</f>
        <v>1.2579433989832032E-6</v>
      </c>
      <c r="AD75" s="14">
        <f>$AD$74</f>
        <v>4.9446202887573397E-6</v>
      </c>
      <c r="AE75" s="10">
        <f>$AE$74</f>
        <v>1.6808123856276864E-7</v>
      </c>
      <c r="AF75" s="14">
        <f>$AF$74</f>
        <v>5.0706517907866796E-6</v>
      </c>
      <c r="AG75" s="10">
        <f>$AG$74</f>
        <v>1.7313572390410504E-7</v>
      </c>
      <c r="AH75" s="14">
        <f>$AH$74</f>
        <v>1.3009392331775572E-6</v>
      </c>
      <c r="AI75" s="10">
        <f t="shared" ref="AI75:AI88" si="20">$AI$74</f>
        <v>3.6086465177631924E-8</v>
      </c>
      <c r="AJ75" s="14">
        <f>$AJ$74</f>
        <v>2.3855801223921886E-7</v>
      </c>
      <c r="AK75" s="10">
        <f>$AK$74</f>
        <v>6.6709456335608862E-9</v>
      </c>
    </row>
    <row r="76" spans="1:37" x14ac:dyDescent="0.25">
      <c r="A76" s="22">
        <f t="shared" si="18"/>
        <v>3</v>
      </c>
      <c r="B76" s="16" t="s">
        <v>12</v>
      </c>
      <c r="C76" s="16" t="s">
        <v>21</v>
      </c>
      <c r="D76" s="16">
        <v>1000</v>
      </c>
      <c r="E76" s="22">
        <v>4.8418388888888959</v>
      </c>
      <c r="F76" s="23">
        <v>115.00931944444446</v>
      </c>
      <c r="G76" s="16">
        <v>4</v>
      </c>
      <c r="H76" s="16">
        <f t="shared" ref="H76:H86" si="21">G76/($E76*$D76*$F$2)</f>
        <v>1.3768873396356509E-5</v>
      </c>
      <c r="I76" s="23">
        <f t="shared" ref="I76:I77" si="22">G76/($F76*$D76*$F$2)</f>
        <v>5.7966316980834043E-7</v>
      </c>
      <c r="J76" s="16">
        <v>1</v>
      </c>
      <c r="K76" s="16">
        <f t="shared" ref="K76:K86" si="23">J76/($E76*$D76*$F$2)</f>
        <v>3.4422183490891272E-6</v>
      </c>
      <c r="L76" s="23">
        <f t="shared" ref="L76:L77" si="24">J76/($F76*$D76*$F$2)</f>
        <v>1.4491579245208511E-7</v>
      </c>
      <c r="M76" s="16">
        <v>1</v>
      </c>
      <c r="N76" s="16">
        <f t="shared" ref="N76:N86" si="25">M76/($E76*$D76*$F$2)</f>
        <v>3.4422183490891272E-6</v>
      </c>
      <c r="O76" s="23">
        <f t="shared" ref="O76:O77" si="26">M76/($F76*$D76*$F$2)</f>
        <v>1.4491579245208511E-7</v>
      </c>
      <c r="P76" s="16">
        <v>0</v>
      </c>
      <c r="Q76" s="16">
        <f t="shared" ref="Q76:Q86" si="27">P76/($E76*$D76*$F$2)</f>
        <v>0</v>
      </c>
      <c r="R76" s="23">
        <f t="shared" ref="R76:R77" si="28">P76/($F76*$D76*$F$2)</f>
        <v>0</v>
      </c>
      <c r="S76" s="17">
        <v>0</v>
      </c>
      <c r="T76" s="16">
        <f t="shared" ref="T76:T86" si="29">S76/($E76*$D76*$F$2)</f>
        <v>0</v>
      </c>
      <c r="U76" s="23">
        <f t="shared" ref="U76:U77" si="30">S76/($F76*$D76*$F$2)</f>
        <v>0</v>
      </c>
      <c r="AB76" s="14">
        <f t="shared" si="19"/>
        <v>3.8245103845873121E-5</v>
      </c>
      <c r="AC76" s="10">
        <f t="shared" ref="AC76:AC88" si="31">$AC$74</f>
        <v>1.2579433989832032E-6</v>
      </c>
      <c r="AD76" s="14">
        <f t="shared" ref="AD76:AD88" si="32">$AD$74</f>
        <v>4.9446202887573397E-6</v>
      </c>
      <c r="AE76" s="10">
        <f t="shared" ref="AE76:AE88" si="33">$AE$74</f>
        <v>1.6808123856276864E-7</v>
      </c>
      <c r="AF76" s="14">
        <f t="shared" ref="AF76:AF88" si="34">$AF$74</f>
        <v>5.0706517907866796E-6</v>
      </c>
      <c r="AG76" s="10">
        <f t="shared" ref="AG76:AG88" si="35">$AG$74</f>
        <v>1.7313572390410504E-7</v>
      </c>
      <c r="AH76" s="14">
        <f t="shared" ref="AH76:AH88" si="36">$AH$74</f>
        <v>1.3009392331775572E-6</v>
      </c>
      <c r="AI76" s="10">
        <f t="shared" si="20"/>
        <v>3.6086465177631924E-8</v>
      </c>
      <c r="AJ76" s="14">
        <f t="shared" ref="AJ76:AJ88" si="37">$AJ$74</f>
        <v>2.3855801223921886E-7</v>
      </c>
      <c r="AK76" s="10">
        <f t="shared" ref="AK76:AK88" si="38">$AK$74</f>
        <v>6.6709456335608862E-9</v>
      </c>
    </row>
    <row r="77" spans="1:37" x14ac:dyDescent="0.25">
      <c r="A77" s="22">
        <f t="shared" si="18"/>
        <v>4</v>
      </c>
      <c r="B77" s="16" t="s">
        <v>12</v>
      </c>
      <c r="C77" s="16" t="s">
        <v>13</v>
      </c>
      <c r="D77" s="16">
        <v>1000</v>
      </c>
      <c r="E77" s="22">
        <v>3.9206972222222145</v>
      </c>
      <c r="F77" s="23">
        <v>92.223586111111089</v>
      </c>
      <c r="G77" s="16">
        <v>5</v>
      </c>
      <c r="H77" s="16">
        <f t="shared" si="21"/>
        <v>2.1254722976568129E-5</v>
      </c>
      <c r="I77" s="23">
        <f t="shared" si="22"/>
        <v>9.0360109433321362E-7</v>
      </c>
      <c r="J77" s="16">
        <v>0</v>
      </c>
      <c r="K77" s="16">
        <f t="shared" si="23"/>
        <v>0</v>
      </c>
      <c r="L77" s="23">
        <f t="shared" si="24"/>
        <v>0</v>
      </c>
      <c r="M77" s="16">
        <v>0</v>
      </c>
      <c r="N77" s="16">
        <f t="shared" si="25"/>
        <v>0</v>
      </c>
      <c r="O77" s="23">
        <f t="shared" si="26"/>
        <v>0</v>
      </c>
      <c r="P77" s="16">
        <v>0</v>
      </c>
      <c r="Q77" s="16">
        <f t="shared" si="27"/>
        <v>0</v>
      </c>
      <c r="R77" s="23">
        <f t="shared" si="28"/>
        <v>0</v>
      </c>
      <c r="S77" s="17">
        <v>0</v>
      </c>
      <c r="T77" s="16">
        <f t="shared" si="29"/>
        <v>0</v>
      </c>
      <c r="U77" s="23">
        <f t="shared" si="30"/>
        <v>0</v>
      </c>
      <c r="AB77" s="14">
        <f t="shared" si="19"/>
        <v>3.8245103845873121E-5</v>
      </c>
      <c r="AC77" s="10">
        <f t="shared" si="31"/>
        <v>1.2579433989832032E-6</v>
      </c>
      <c r="AD77" s="14">
        <f t="shared" si="32"/>
        <v>4.9446202887573397E-6</v>
      </c>
      <c r="AE77" s="10">
        <f t="shared" si="33"/>
        <v>1.6808123856276864E-7</v>
      </c>
      <c r="AF77" s="14">
        <f t="shared" si="34"/>
        <v>5.0706517907866796E-6</v>
      </c>
      <c r="AG77" s="10">
        <f t="shared" si="35"/>
        <v>1.7313572390410504E-7</v>
      </c>
      <c r="AH77" s="14">
        <f t="shared" si="36"/>
        <v>1.3009392331775572E-6</v>
      </c>
      <c r="AI77" s="10">
        <f t="shared" si="20"/>
        <v>3.6086465177631924E-8</v>
      </c>
      <c r="AJ77" s="14">
        <f t="shared" si="37"/>
        <v>2.3855801223921886E-7</v>
      </c>
      <c r="AK77" s="10">
        <f t="shared" si="38"/>
        <v>6.6709456335608862E-9</v>
      </c>
    </row>
    <row r="78" spans="1:37" x14ac:dyDescent="0.25">
      <c r="A78" s="22">
        <f t="shared" si="18"/>
        <v>5</v>
      </c>
      <c r="B78" s="16" t="s">
        <v>12</v>
      </c>
      <c r="C78" s="16" t="s">
        <v>14</v>
      </c>
      <c r="D78" s="16">
        <v>1000</v>
      </c>
      <c r="E78" s="22">
        <v>4.2080472222222189</v>
      </c>
      <c r="F78" s="23">
        <v>99.019727777777774</v>
      </c>
      <c r="G78" s="16">
        <v>7</v>
      </c>
      <c r="H78" s="16">
        <f>G78/($E78*$D78*$F$2)</f>
        <v>2.7724657187914447E-5</v>
      </c>
      <c r="I78" s="23">
        <f>G78/($F78*$D78*$F$2)</f>
        <v>1.1782163947015944E-6</v>
      </c>
      <c r="J78" s="16">
        <v>2</v>
      </c>
      <c r="K78" s="16">
        <f>J78/($E78*$D78*$F$2)</f>
        <v>7.921330625118413E-6</v>
      </c>
      <c r="L78" s="23">
        <f>J78/($F78*$D78*$F$2)</f>
        <v>3.3663325562902701E-7</v>
      </c>
      <c r="M78" s="16">
        <v>0</v>
      </c>
      <c r="N78" s="16">
        <f>M78/($E78*$D78*$F$2)</f>
        <v>0</v>
      </c>
      <c r="O78" s="23">
        <f>M78/($F78*$D78*$F$2)</f>
        <v>0</v>
      </c>
      <c r="P78" s="16">
        <v>0</v>
      </c>
      <c r="Q78" s="16">
        <f>P78/($E78*$D78*$F$2)</f>
        <v>0</v>
      </c>
      <c r="R78" s="23">
        <f>P78/($F78*$D78*$F$2)</f>
        <v>0</v>
      </c>
      <c r="S78" s="17">
        <v>0</v>
      </c>
      <c r="T78" s="16">
        <f>S78/($E78*$D78*$F$2)</f>
        <v>0</v>
      </c>
      <c r="U78" s="23">
        <f>S78/($F78*$D78*$F$2)</f>
        <v>0</v>
      </c>
      <c r="AB78" s="14">
        <f t="shared" si="19"/>
        <v>3.8245103845873121E-5</v>
      </c>
      <c r="AC78" s="10">
        <f t="shared" si="31"/>
        <v>1.2579433989832032E-6</v>
      </c>
      <c r="AD78" s="14">
        <f t="shared" si="32"/>
        <v>4.9446202887573397E-6</v>
      </c>
      <c r="AE78" s="10">
        <f t="shared" si="33"/>
        <v>1.6808123856276864E-7</v>
      </c>
      <c r="AF78" s="14">
        <f t="shared" si="34"/>
        <v>5.0706517907866796E-6</v>
      </c>
      <c r="AG78" s="10">
        <f t="shared" si="35"/>
        <v>1.7313572390410504E-7</v>
      </c>
      <c r="AH78" s="14">
        <f t="shared" si="36"/>
        <v>1.3009392331775572E-6</v>
      </c>
      <c r="AI78" s="10">
        <f t="shared" si="20"/>
        <v>3.6086465177631924E-8</v>
      </c>
      <c r="AJ78" s="14">
        <f t="shared" si="37"/>
        <v>2.3855801223921886E-7</v>
      </c>
      <c r="AK78" s="10">
        <f t="shared" si="38"/>
        <v>6.6709456335608862E-9</v>
      </c>
    </row>
    <row r="79" spans="1:37" x14ac:dyDescent="0.25">
      <c r="A79" s="22">
        <f t="shared" si="18"/>
        <v>6</v>
      </c>
      <c r="B79" s="16" t="s">
        <v>12</v>
      </c>
      <c r="C79" s="16" t="s">
        <v>15</v>
      </c>
      <c r="D79" s="16">
        <v>1000</v>
      </c>
      <c r="E79" s="22">
        <v>3.8898972222222201</v>
      </c>
      <c r="F79" s="23">
        <v>96.78281666666669</v>
      </c>
      <c r="G79" s="16">
        <v>3</v>
      </c>
      <c r="H79" s="16">
        <f t="shared" si="21"/>
        <v>1.2853810047823322E-5</v>
      </c>
      <c r="I79" s="23">
        <f t="shared" ref="I79:I87" si="39">G79/($F79*$D79*$F$2)</f>
        <v>5.1662063289816064E-7</v>
      </c>
      <c r="J79" s="16">
        <v>0</v>
      </c>
      <c r="K79" s="16">
        <f t="shared" si="23"/>
        <v>0</v>
      </c>
      <c r="L79" s="23">
        <f t="shared" ref="L79:L87" si="40">J79/($F79*$D79*$F$2)</f>
        <v>0</v>
      </c>
      <c r="M79" s="16">
        <v>0</v>
      </c>
      <c r="N79" s="16">
        <f t="shared" si="25"/>
        <v>0</v>
      </c>
      <c r="O79" s="23">
        <f t="shared" ref="O79:O87" si="41">M79/($F79*$D79*$F$2)</f>
        <v>0</v>
      </c>
      <c r="P79" s="16">
        <v>0</v>
      </c>
      <c r="Q79" s="16">
        <f t="shared" si="27"/>
        <v>0</v>
      </c>
      <c r="R79" s="23">
        <f t="shared" ref="R79:R87" si="42">P79/($F79*$D79*$F$2)</f>
        <v>0</v>
      </c>
      <c r="S79" s="17">
        <v>0</v>
      </c>
      <c r="T79" s="16">
        <f t="shared" si="29"/>
        <v>0</v>
      </c>
      <c r="U79" s="23">
        <f t="shared" ref="U79:U87" si="43">S79/($F79*$D79*$F$2)</f>
        <v>0</v>
      </c>
      <c r="AB79" s="14">
        <f t="shared" si="19"/>
        <v>3.8245103845873121E-5</v>
      </c>
      <c r="AC79" s="10">
        <f t="shared" si="31"/>
        <v>1.2579433989832032E-6</v>
      </c>
      <c r="AD79" s="14">
        <f t="shared" si="32"/>
        <v>4.9446202887573397E-6</v>
      </c>
      <c r="AE79" s="10">
        <f t="shared" si="33"/>
        <v>1.6808123856276864E-7</v>
      </c>
      <c r="AF79" s="14">
        <f t="shared" si="34"/>
        <v>5.0706517907866796E-6</v>
      </c>
      <c r="AG79" s="10">
        <f t="shared" si="35"/>
        <v>1.7313572390410504E-7</v>
      </c>
      <c r="AH79" s="14">
        <f t="shared" si="36"/>
        <v>1.3009392331775572E-6</v>
      </c>
      <c r="AI79" s="10">
        <f t="shared" si="20"/>
        <v>3.6086465177631924E-8</v>
      </c>
      <c r="AJ79" s="14">
        <f t="shared" si="37"/>
        <v>2.3855801223921886E-7</v>
      </c>
      <c r="AK79" s="10">
        <f t="shared" si="38"/>
        <v>6.6709456335608862E-9</v>
      </c>
    </row>
    <row r="80" spans="1:37" x14ac:dyDescent="0.25">
      <c r="A80" s="22">
        <f t="shared" si="18"/>
        <v>7</v>
      </c>
      <c r="B80" s="16" t="s">
        <v>12</v>
      </c>
      <c r="C80" s="16" t="s">
        <v>22</v>
      </c>
      <c r="D80" s="16">
        <v>1000</v>
      </c>
      <c r="E80" s="22">
        <v>4.7703972222222184</v>
      </c>
      <c r="F80" s="23">
        <v>110.17316944444444</v>
      </c>
      <c r="G80" s="16">
        <v>6</v>
      </c>
      <c r="H80" s="16">
        <f t="shared" si="21"/>
        <v>2.0962614923169124E-5</v>
      </c>
      <c r="I80" s="23">
        <f t="shared" si="39"/>
        <v>9.0766200613322339E-7</v>
      </c>
      <c r="J80" s="16">
        <v>3</v>
      </c>
      <c r="K80" s="16">
        <f t="shared" si="23"/>
        <v>1.0481307461584562E-5</v>
      </c>
      <c r="L80" s="23">
        <f t="shared" si="40"/>
        <v>4.538310030666117E-7</v>
      </c>
      <c r="M80" s="16">
        <v>0</v>
      </c>
      <c r="N80" s="16">
        <f t="shared" si="25"/>
        <v>0</v>
      </c>
      <c r="O80" s="23">
        <f t="shared" si="41"/>
        <v>0</v>
      </c>
      <c r="P80" s="16">
        <v>0</v>
      </c>
      <c r="Q80" s="16">
        <f t="shared" si="27"/>
        <v>0</v>
      </c>
      <c r="R80" s="23">
        <f t="shared" si="42"/>
        <v>0</v>
      </c>
      <c r="S80" s="17">
        <v>0</v>
      </c>
      <c r="T80" s="16">
        <f t="shared" si="29"/>
        <v>0</v>
      </c>
      <c r="U80" s="23">
        <f t="shared" si="43"/>
        <v>0</v>
      </c>
      <c r="AB80" s="14">
        <f t="shared" si="19"/>
        <v>3.8245103845873121E-5</v>
      </c>
      <c r="AC80" s="10">
        <f t="shared" si="31"/>
        <v>1.2579433989832032E-6</v>
      </c>
      <c r="AD80" s="14">
        <f t="shared" si="32"/>
        <v>4.9446202887573397E-6</v>
      </c>
      <c r="AE80" s="10">
        <f t="shared" si="33"/>
        <v>1.6808123856276864E-7</v>
      </c>
      <c r="AF80" s="14">
        <f t="shared" si="34"/>
        <v>5.0706517907866796E-6</v>
      </c>
      <c r="AG80" s="10">
        <f t="shared" si="35"/>
        <v>1.7313572390410504E-7</v>
      </c>
      <c r="AH80" s="14">
        <f t="shared" si="36"/>
        <v>1.3009392331775572E-6</v>
      </c>
      <c r="AI80" s="10">
        <f t="shared" si="20"/>
        <v>3.6086465177631924E-8</v>
      </c>
      <c r="AJ80" s="14">
        <f t="shared" si="37"/>
        <v>2.3855801223921886E-7</v>
      </c>
      <c r="AK80" s="10">
        <f t="shared" si="38"/>
        <v>6.6709456335608862E-9</v>
      </c>
    </row>
    <row r="81" spans="1:37" x14ac:dyDescent="0.25">
      <c r="A81" s="22">
        <f t="shared" si="18"/>
        <v>8</v>
      </c>
      <c r="B81" s="16" t="s">
        <v>12</v>
      </c>
      <c r="C81" s="16" t="s">
        <v>23</v>
      </c>
      <c r="D81" s="16">
        <v>1000</v>
      </c>
      <c r="E81" s="22">
        <v>4.1362861111111151</v>
      </c>
      <c r="F81" s="23">
        <v>144.77058055555551</v>
      </c>
      <c r="G81" s="16">
        <v>19</v>
      </c>
      <c r="H81" s="16">
        <f t="shared" si="21"/>
        <v>7.6558211439005527E-5</v>
      </c>
      <c r="I81" s="23">
        <f t="shared" si="39"/>
        <v>2.187368907767461E-6</v>
      </c>
      <c r="J81" s="16">
        <v>4</v>
      </c>
      <c r="K81" s="16">
        <f t="shared" si="23"/>
        <v>1.6117518197685373E-5</v>
      </c>
      <c r="L81" s="23">
        <f t="shared" si="40"/>
        <v>4.6049871742472861E-7</v>
      </c>
      <c r="M81" s="16">
        <v>2</v>
      </c>
      <c r="N81" s="16">
        <f t="shared" si="25"/>
        <v>8.0587590988426863E-6</v>
      </c>
      <c r="O81" s="23">
        <f t="shared" si="41"/>
        <v>2.302493587123643E-7</v>
      </c>
      <c r="P81" s="16">
        <v>0</v>
      </c>
      <c r="Q81" s="16">
        <f t="shared" si="27"/>
        <v>0</v>
      </c>
      <c r="R81" s="23">
        <f t="shared" si="42"/>
        <v>0</v>
      </c>
      <c r="S81" s="17">
        <v>0</v>
      </c>
      <c r="T81" s="16">
        <f t="shared" si="29"/>
        <v>0</v>
      </c>
      <c r="U81" s="23">
        <f t="shared" si="43"/>
        <v>0</v>
      </c>
      <c r="AB81" s="14">
        <f t="shared" si="19"/>
        <v>3.8245103845873121E-5</v>
      </c>
      <c r="AC81" s="10">
        <f t="shared" si="31"/>
        <v>1.2579433989832032E-6</v>
      </c>
      <c r="AD81" s="14">
        <f t="shared" si="32"/>
        <v>4.9446202887573397E-6</v>
      </c>
      <c r="AE81" s="10">
        <f t="shared" si="33"/>
        <v>1.6808123856276864E-7</v>
      </c>
      <c r="AF81" s="14">
        <f t="shared" si="34"/>
        <v>5.0706517907866796E-6</v>
      </c>
      <c r="AG81" s="10">
        <f t="shared" si="35"/>
        <v>1.7313572390410504E-7</v>
      </c>
      <c r="AH81" s="14">
        <f t="shared" si="36"/>
        <v>1.3009392331775572E-6</v>
      </c>
      <c r="AI81" s="10">
        <f t="shared" si="20"/>
        <v>3.6086465177631924E-8</v>
      </c>
      <c r="AJ81" s="14">
        <f t="shared" si="37"/>
        <v>2.3855801223921886E-7</v>
      </c>
      <c r="AK81" s="10">
        <f t="shared" si="38"/>
        <v>6.6709456335608862E-9</v>
      </c>
    </row>
    <row r="82" spans="1:37" x14ac:dyDescent="0.25">
      <c r="A82" s="22">
        <f t="shared" si="18"/>
        <v>9</v>
      </c>
      <c r="B82" s="16" t="s">
        <v>12</v>
      </c>
      <c r="C82" s="16" t="s">
        <v>24</v>
      </c>
      <c r="D82" s="16">
        <v>1000</v>
      </c>
      <c r="E82" s="22">
        <v>3.7250944444444332</v>
      </c>
      <c r="F82" s="23">
        <v>124.7335083333333</v>
      </c>
      <c r="G82" s="16">
        <v>26</v>
      </c>
      <c r="H82" s="16">
        <f t="shared" si="21"/>
        <v>1.1632814678822497E-4</v>
      </c>
      <c r="I82" s="23">
        <f t="shared" si="39"/>
        <v>3.474073159036857E-6</v>
      </c>
      <c r="J82" s="16">
        <v>0</v>
      </c>
      <c r="K82" s="16">
        <f t="shared" si="23"/>
        <v>0</v>
      </c>
      <c r="L82" s="23">
        <f t="shared" si="40"/>
        <v>0</v>
      </c>
      <c r="M82" s="16">
        <v>1</v>
      </c>
      <c r="N82" s="16">
        <f t="shared" si="25"/>
        <v>4.4741594918548062E-6</v>
      </c>
      <c r="O82" s="23">
        <f t="shared" si="41"/>
        <v>1.3361819842449448E-7</v>
      </c>
      <c r="P82" s="16">
        <v>1</v>
      </c>
      <c r="Q82" s="16">
        <f t="shared" si="27"/>
        <v>4.4741594918548062E-6</v>
      </c>
      <c r="R82" s="23">
        <f t="shared" si="42"/>
        <v>1.3361819842449448E-7</v>
      </c>
      <c r="S82" s="17">
        <v>0</v>
      </c>
      <c r="T82" s="16">
        <f t="shared" si="29"/>
        <v>0</v>
      </c>
      <c r="U82" s="23">
        <f t="shared" si="43"/>
        <v>0</v>
      </c>
      <c r="AB82" s="14">
        <f t="shared" si="19"/>
        <v>3.8245103845873121E-5</v>
      </c>
      <c r="AC82" s="10">
        <f t="shared" si="31"/>
        <v>1.2579433989832032E-6</v>
      </c>
      <c r="AD82" s="14">
        <f t="shared" si="32"/>
        <v>4.9446202887573397E-6</v>
      </c>
      <c r="AE82" s="10">
        <f t="shared" si="33"/>
        <v>1.6808123856276864E-7</v>
      </c>
      <c r="AF82" s="14">
        <f t="shared" si="34"/>
        <v>5.0706517907866796E-6</v>
      </c>
      <c r="AG82" s="10">
        <f t="shared" si="35"/>
        <v>1.7313572390410504E-7</v>
      </c>
      <c r="AH82" s="14">
        <f t="shared" si="36"/>
        <v>1.3009392331775572E-6</v>
      </c>
      <c r="AI82" s="10">
        <f t="shared" si="20"/>
        <v>3.6086465177631924E-8</v>
      </c>
      <c r="AJ82" s="14">
        <f t="shared" si="37"/>
        <v>2.3855801223921886E-7</v>
      </c>
      <c r="AK82" s="10">
        <f t="shared" si="38"/>
        <v>6.6709456335608862E-9</v>
      </c>
    </row>
    <row r="83" spans="1:37" x14ac:dyDescent="0.25">
      <c r="A83" s="22">
        <f t="shared" si="18"/>
        <v>10</v>
      </c>
      <c r="B83" s="16" t="s">
        <v>12</v>
      </c>
      <c r="C83" s="16" t="s">
        <v>25</v>
      </c>
      <c r="D83" s="16">
        <v>1000</v>
      </c>
      <c r="E83" s="30">
        <v>3.8716305555555603</v>
      </c>
      <c r="F83" s="24">
        <v>155.05862777777779</v>
      </c>
      <c r="G83" s="16">
        <v>15</v>
      </c>
      <c r="H83" s="16">
        <f t="shared" si="21"/>
        <v>6.4572276825655488E-5</v>
      </c>
      <c r="I83" s="23">
        <f t="shared" si="39"/>
        <v>1.6122933859461687E-6</v>
      </c>
      <c r="J83" s="16">
        <v>3</v>
      </c>
      <c r="K83" s="16">
        <f t="shared" si="23"/>
        <v>1.2914455365131097E-5</v>
      </c>
      <c r="L83" s="23">
        <f t="shared" si="40"/>
        <v>3.2245867718923373E-7</v>
      </c>
      <c r="M83" s="16">
        <v>3</v>
      </c>
      <c r="N83" s="16">
        <f t="shared" si="25"/>
        <v>1.2914455365131097E-5</v>
      </c>
      <c r="O83" s="23">
        <f t="shared" si="41"/>
        <v>3.2245867718923373E-7</v>
      </c>
      <c r="P83" s="16">
        <v>1</v>
      </c>
      <c r="Q83" s="16">
        <f t="shared" si="27"/>
        <v>4.3048184550436988E-6</v>
      </c>
      <c r="R83" s="23">
        <f t="shared" si="42"/>
        <v>1.0748622572974457E-7</v>
      </c>
      <c r="S83" s="17">
        <v>0</v>
      </c>
      <c r="T83" s="16">
        <f t="shared" si="29"/>
        <v>0</v>
      </c>
      <c r="U83" s="23">
        <f t="shared" si="43"/>
        <v>0</v>
      </c>
      <c r="AB83" s="14">
        <f t="shared" si="19"/>
        <v>3.8245103845873121E-5</v>
      </c>
      <c r="AC83" s="10">
        <f t="shared" si="31"/>
        <v>1.2579433989832032E-6</v>
      </c>
      <c r="AD83" s="14">
        <f t="shared" si="32"/>
        <v>4.9446202887573397E-6</v>
      </c>
      <c r="AE83" s="10">
        <f t="shared" si="33"/>
        <v>1.6808123856276864E-7</v>
      </c>
      <c r="AF83" s="14">
        <f t="shared" si="34"/>
        <v>5.0706517907866796E-6</v>
      </c>
      <c r="AG83" s="10">
        <f t="shared" si="35"/>
        <v>1.7313572390410504E-7</v>
      </c>
      <c r="AH83" s="14">
        <f t="shared" si="36"/>
        <v>1.3009392331775572E-6</v>
      </c>
      <c r="AI83" s="10">
        <f t="shared" si="20"/>
        <v>3.6086465177631924E-8</v>
      </c>
      <c r="AJ83" s="14">
        <f t="shared" si="37"/>
        <v>2.3855801223921886E-7</v>
      </c>
      <c r="AK83" s="10">
        <f t="shared" si="38"/>
        <v>6.6709456335608862E-9</v>
      </c>
    </row>
    <row r="84" spans="1:37" x14ac:dyDescent="0.25">
      <c r="A84" s="22">
        <f t="shared" si="18"/>
        <v>11</v>
      </c>
      <c r="B84" s="16" t="s">
        <v>12</v>
      </c>
      <c r="C84" s="16" t="s">
        <v>26</v>
      </c>
      <c r="D84" s="16">
        <v>1000</v>
      </c>
      <c r="E84" s="30">
        <v>4.4547250000000078</v>
      </c>
      <c r="F84" s="24">
        <v>99.95538055555555</v>
      </c>
      <c r="G84" s="16">
        <v>2</v>
      </c>
      <c r="H84" s="16">
        <f t="shared" si="21"/>
        <v>7.4826915989950619E-6</v>
      </c>
      <c r="I84" s="23">
        <f t="shared" si="39"/>
        <v>3.3348213120759967E-7</v>
      </c>
      <c r="J84" s="16">
        <v>1</v>
      </c>
      <c r="K84" s="16">
        <f t="shared" si="23"/>
        <v>3.7413457994975309E-6</v>
      </c>
      <c r="L84" s="23">
        <f t="shared" si="40"/>
        <v>1.6674106560379983E-7</v>
      </c>
      <c r="M84" s="16">
        <v>3</v>
      </c>
      <c r="N84" s="16">
        <f t="shared" si="25"/>
        <v>1.1224037398492592E-5</v>
      </c>
      <c r="O84" s="23">
        <f t="shared" si="41"/>
        <v>5.002231968113995E-7</v>
      </c>
      <c r="P84" s="16">
        <v>0</v>
      </c>
      <c r="Q84" s="16">
        <f t="shared" si="27"/>
        <v>0</v>
      </c>
      <c r="R84" s="23">
        <f t="shared" si="42"/>
        <v>0</v>
      </c>
      <c r="S84" s="17">
        <v>0</v>
      </c>
      <c r="T84" s="16">
        <f t="shared" si="29"/>
        <v>0</v>
      </c>
      <c r="U84" s="23">
        <f t="shared" si="43"/>
        <v>0</v>
      </c>
      <c r="AB84" s="14">
        <f t="shared" si="19"/>
        <v>3.8245103845873121E-5</v>
      </c>
      <c r="AC84" s="10">
        <f t="shared" si="31"/>
        <v>1.2579433989832032E-6</v>
      </c>
      <c r="AD84" s="14">
        <f t="shared" si="32"/>
        <v>4.9446202887573397E-6</v>
      </c>
      <c r="AE84" s="10">
        <f t="shared" si="33"/>
        <v>1.6808123856276864E-7</v>
      </c>
      <c r="AF84" s="14">
        <f t="shared" si="34"/>
        <v>5.0706517907866796E-6</v>
      </c>
      <c r="AG84" s="10">
        <f t="shared" si="35"/>
        <v>1.7313572390410504E-7</v>
      </c>
      <c r="AH84" s="14">
        <f t="shared" si="36"/>
        <v>1.3009392331775572E-6</v>
      </c>
      <c r="AI84" s="10">
        <f t="shared" si="20"/>
        <v>3.6086465177631924E-8</v>
      </c>
      <c r="AJ84" s="14">
        <f t="shared" si="37"/>
        <v>2.3855801223921886E-7</v>
      </c>
      <c r="AK84" s="10">
        <f t="shared" si="38"/>
        <v>6.6709456335608862E-9</v>
      </c>
    </row>
    <row r="85" spans="1:37" x14ac:dyDescent="0.25">
      <c r="A85" s="22">
        <f t="shared" si="18"/>
        <v>12</v>
      </c>
      <c r="B85" s="16" t="s">
        <v>12</v>
      </c>
      <c r="C85" s="16" t="s">
        <v>16</v>
      </c>
      <c r="D85" s="16">
        <v>1000</v>
      </c>
      <c r="E85" s="30">
        <v>4.026452777777763</v>
      </c>
      <c r="F85" s="24">
        <v>104.02222777777774</v>
      </c>
      <c r="G85" s="16">
        <v>2</v>
      </c>
      <c r="H85" s="16">
        <f t="shared" si="21"/>
        <v>8.278585438106221E-6</v>
      </c>
      <c r="I85" s="23">
        <f t="shared" si="39"/>
        <v>3.2044433238387466E-7</v>
      </c>
      <c r="J85" s="16">
        <v>1</v>
      </c>
      <c r="K85" s="16">
        <f t="shared" si="23"/>
        <v>4.1392927190531105E-6</v>
      </c>
      <c r="L85" s="23">
        <f t="shared" si="40"/>
        <v>1.6022216619193733E-7</v>
      </c>
      <c r="M85" s="16">
        <v>3</v>
      </c>
      <c r="N85" s="16">
        <f t="shared" si="25"/>
        <v>1.2417878157159332E-5</v>
      </c>
      <c r="O85" s="23">
        <f t="shared" si="41"/>
        <v>4.8066649857581197E-7</v>
      </c>
      <c r="P85" s="16">
        <v>0</v>
      </c>
      <c r="Q85" s="16">
        <f t="shared" si="27"/>
        <v>0</v>
      </c>
      <c r="R85" s="23">
        <f t="shared" si="42"/>
        <v>0</v>
      </c>
      <c r="S85" s="17">
        <v>0</v>
      </c>
      <c r="T85" s="16">
        <f t="shared" si="29"/>
        <v>0</v>
      </c>
      <c r="U85" s="23">
        <f t="shared" si="43"/>
        <v>0</v>
      </c>
      <c r="AB85" s="14">
        <f t="shared" si="19"/>
        <v>3.8245103845873121E-5</v>
      </c>
      <c r="AC85" s="10">
        <f t="shared" si="31"/>
        <v>1.2579433989832032E-6</v>
      </c>
      <c r="AD85" s="14">
        <f t="shared" si="32"/>
        <v>4.9446202887573397E-6</v>
      </c>
      <c r="AE85" s="10">
        <f t="shared" si="33"/>
        <v>1.6808123856276864E-7</v>
      </c>
      <c r="AF85" s="14">
        <f t="shared" si="34"/>
        <v>5.0706517907866796E-6</v>
      </c>
      <c r="AG85" s="10">
        <f t="shared" si="35"/>
        <v>1.7313572390410504E-7</v>
      </c>
      <c r="AH85" s="14">
        <f t="shared" si="36"/>
        <v>1.3009392331775572E-6</v>
      </c>
      <c r="AI85" s="10">
        <f t="shared" si="20"/>
        <v>3.6086465177631924E-8</v>
      </c>
      <c r="AJ85" s="14">
        <f t="shared" si="37"/>
        <v>2.3855801223921886E-7</v>
      </c>
      <c r="AK85" s="10">
        <f t="shared" si="38"/>
        <v>6.6709456335608862E-9</v>
      </c>
    </row>
    <row r="86" spans="1:37" x14ac:dyDescent="0.25">
      <c r="A86" s="22">
        <f t="shared" si="18"/>
        <v>13</v>
      </c>
      <c r="B86" s="17" t="s">
        <v>12</v>
      </c>
      <c r="C86" s="17" t="s">
        <v>17</v>
      </c>
      <c r="D86" s="16">
        <v>1000</v>
      </c>
      <c r="E86" s="30">
        <v>3.7903000000000051</v>
      </c>
      <c r="F86" s="24">
        <v>100.9529722222222</v>
      </c>
      <c r="G86" s="16">
        <v>1</v>
      </c>
      <c r="H86" s="16">
        <f t="shared" si="21"/>
        <v>4.39718931658883E-6</v>
      </c>
      <c r="I86" s="23">
        <f t="shared" si="39"/>
        <v>1.6509337268425593E-7</v>
      </c>
      <c r="J86" s="16">
        <v>0</v>
      </c>
      <c r="K86" s="16">
        <f t="shared" si="23"/>
        <v>0</v>
      </c>
      <c r="L86" s="23">
        <f t="shared" si="40"/>
        <v>0</v>
      </c>
      <c r="M86" s="16">
        <v>0</v>
      </c>
      <c r="N86" s="16">
        <f t="shared" si="25"/>
        <v>0</v>
      </c>
      <c r="O86" s="23">
        <f t="shared" si="41"/>
        <v>0</v>
      </c>
      <c r="P86" s="16">
        <v>0</v>
      </c>
      <c r="Q86" s="16">
        <f t="shared" si="27"/>
        <v>0</v>
      </c>
      <c r="R86" s="23">
        <f t="shared" si="42"/>
        <v>0</v>
      </c>
      <c r="S86" s="17">
        <v>0</v>
      </c>
      <c r="T86" s="16">
        <f t="shared" si="29"/>
        <v>0</v>
      </c>
      <c r="U86" s="23">
        <f t="shared" si="43"/>
        <v>0</v>
      </c>
      <c r="AB86" s="14">
        <f t="shared" si="19"/>
        <v>3.8245103845873121E-5</v>
      </c>
      <c r="AC86" s="10">
        <f t="shared" si="31"/>
        <v>1.2579433989832032E-6</v>
      </c>
      <c r="AD86" s="14">
        <f t="shared" si="32"/>
        <v>4.9446202887573397E-6</v>
      </c>
      <c r="AE86" s="10">
        <f t="shared" si="33"/>
        <v>1.6808123856276864E-7</v>
      </c>
      <c r="AF86" s="14">
        <f t="shared" si="34"/>
        <v>5.0706517907866796E-6</v>
      </c>
      <c r="AG86" s="10">
        <f t="shared" si="35"/>
        <v>1.7313572390410504E-7</v>
      </c>
      <c r="AH86" s="14">
        <f t="shared" si="36"/>
        <v>1.3009392331775572E-6</v>
      </c>
      <c r="AI86" s="10">
        <f t="shared" si="20"/>
        <v>3.6086465177631924E-8</v>
      </c>
      <c r="AJ86" s="14">
        <f t="shared" si="37"/>
        <v>2.3855801223921886E-7</v>
      </c>
      <c r="AK86" s="10">
        <f t="shared" si="38"/>
        <v>6.6709456335608862E-9</v>
      </c>
    </row>
    <row r="87" spans="1:37" x14ac:dyDescent="0.25">
      <c r="A87" s="22">
        <f t="shared" si="18"/>
        <v>14</v>
      </c>
      <c r="B87" s="17" t="s">
        <v>12</v>
      </c>
      <c r="C87" s="17" t="s">
        <v>18</v>
      </c>
      <c r="D87" s="16">
        <v>1000</v>
      </c>
      <c r="E87" s="30">
        <v>3.563747222222224</v>
      </c>
      <c r="F87" s="24">
        <v>94.844977777777757</v>
      </c>
      <c r="G87" s="16">
        <v>8</v>
      </c>
      <c r="H87" s="16">
        <f>G87/($E87*$D87*$F$2)</f>
        <v>3.7413802107488281E-5</v>
      </c>
      <c r="I87" s="23">
        <f t="shared" si="39"/>
        <v>1.4058027789909338E-6</v>
      </c>
      <c r="J87" s="16">
        <v>1</v>
      </c>
      <c r="K87" s="16">
        <f>J87/($E87*$D87*$F$2)</f>
        <v>4.6767252634360351E-6</v>
      </c>
      <c r="L87" s="23">
        <f t="shared" si="40"/>
        <v>1.7572534737386672E-7</v>
      </c>
      <c r="M87" s="16">
        <v>1</v>
      </c>
      <c r="N87" s="16">
        <f>M87/($E87*$D87*$F$2)</f>
        <v>4.6767252634360351E-6</v>
      </c>
      <c r="O87" s="23">
        <f t="shared" si="41"/>
        <v>1.7572534737386672E-7</v>
      </c>
      <c r="P87" s="16">
        <v>0</v>
      </c>
      <c r="Q87" s="16">
        <f>P87/($E87*$D87*$F$2)</f>
        <v>0</v>
      </c>
      <c r="R87" s="23">
        <f t="shared" si="42"/>
        <v>0</v>
      </c>
      <c r="S87" s="17">
        <v>0</v>
      </c>
      <c r="T87" s="16">
        <f>S87/($E87*$D87*$F$2)</f>
        <v>0</v>
      </c>
      <c r="U87" s="23">
        <f t="shared" si="43"/>
        <v>0</v>
      </c>
      <c r="AB87" s="14">
        <f t="shared" si="19"/>
        <v>3.8245103845873121E-5</v>
      </c>
      <c r="AC87" s="10">
        <f t="shared" si="31"/>
        <v>1.2579433989832032E-6</v>
      </c>
      <c r="AD87" s="14">
        <f t="shared" si="32"/>
        <v>4.9446202887573397E-6</v>
      </c>
      <c r="AE87" s="10">
        <f t="shared" si="33"/>
        <v>1.6808123856276864E-7</v>
      </c>
      <c r="AF87" s="14">
        <f t="shared" si="34"/>
        <v>5.0706517907866796E-6</v>
      </c>
      <c r="AG87" s="10">
        <f t="shared" si="35"/>
        <v>1.7313572390410504E-7</v>
      </c>
      <c r="AH87" s="14">
        <f t="shared" si="36"/>
        <v>1.3009392331775572E-6</v>
      </c>
      <c r="AI87" s="10">
        <f t="shared" si="20"/>
        <v>3.6086465177631924E-8</v>
      </c>
      <c r="AJ87" s="14">
        <f t="shared" si="37"/>
        <v>2.3855801223921886E-7</v>
      </c>
      <c r="AK87" s="10">
        <f t="shared" si="38"/>
        <v>6.6709456335608862E-9</v>
      </c>
    </row>
    <row r="88" spans="1:37" x14ac:dyDescent="0.25">
      <c r="A88" s="25">
        <f t="shared" si="18"/>
        <v>15</v>
      </c>
      <c r="B88" s="26" t="s">
        <v>12</v>
      </c>
      <c r="C88" s="26" t="s">
        <v>27</v>
      </c>
      <c r="D88" s="27">
        <v>1000</v>
      </c>
      <c r="E88" s="31">
        <v>2.8784333333333372</v>
      </c>
      <c r="F88" s="28">
        <v>94.282513888888857</v>
      </c>
      <c r="G88" s="27">
        <v>12</v>
      </c>
      <c r="H88" s="27">
        <f>G88/($E88*$D88*$F$2)</f>
        <v>6.9482241497110608E-5</v>
      </c>
      <c r="I88" s="32">
        <f>G88/($F88*$D88*$F$2)</f>
        <v>2.1212841252376688E-6</v>
      </c>
      <c r="J88" s="27">
        <v>0</v>
      </c>
      <c r="K88" s="27">
        <f>J88/($E88*$D88*$F$2)</f>
        <v>0</v>
      </c>
      <c r="L88" s="32">
        <f>J88/($F88*$D88*$F$2)</f>
        <v>0</v>
      </c>
      <c r="M88" s="27">
        <v>0</v>
      </c>
      <c r="N88" s="27">
        <f>M88/($E88*$D88*$F$2)</f>
        <v>0</v>
      </c>
      <c r="O88" s="32">
        <f>M88/($F88*$D88*$F$2)</f>
        <v>0</v>
      </c>
      <c r="P88" s="27">
        <v>0</v>
      </c>
      <c r="Q88" s="27">
        <f>P88/($E88*$D88*$F$2)</f>
        <v>0</v>
      </c>
      <c r="R88" s="32">
        <f>P88/($F88*$D88*$F$2)</f>
        <v>0</v>
      </c>
      <c r="S88" s="26">
        <v>0</v>
      </c>
      <c r="T88" s="27">
        <f>S88/($E88*$D88*$F$2)</f>
        <v>0</v>
      </c>
      <c r="U88" s="32">
        <f>S88/($F88*$D88*$F$2)</f>
        <v>0</v>
      </c>
      <c r="AB88" s="9">
        <f t="shared" si="19"/>
        <v>3.8245103845873121E-5</v>
      </c>
      <c r="AC88" s="11">
        <f t="shared" si="31"/>
        <v>1.2579433989832032E-6</v>
      </c>
      <c r="AD88" s="9">
        <f t="shared" si="32"/>
        <v>4.9446202887573397E-6</v>
      </c>
      <c r="AE88" s="11">
        <f t="shared" si="33"/>
        <v>1.6808123856276864E-7</v>
      </c>
      <c r="AF88" s="9">
        <f t="shared" si="34"/>
        <v>5.0706517907866796E-6</v>
      </c>
      <c r="AG88" s="11">
        <f t="shared" si="35"/>
        <v>1.7313572390410504E-7</v>
      </c>
      <c r="AH88" s="9">
        <f t="shared" si="36"/>
        <v>1.3009392331775572E-6</v>
      </c>
      <c r="AI88" s="11">
        <f t="shared" si="20"/>
        <v>3.6086465177631924E-8</v>
      </c>
      <c r="AJ88" s="9">
        <f t="shared" si="37"/>
        <v>2.3855801223921886E-7</v>
      </c>
      <c r="AK88" s="11">
        <f t="shared" si="38"/>
        <v>6.6709456335608862E-9</v>
      </c>
    </row>
    <row r="89" spans="1:37" x14ac:dyDescent="0.25">
      <c r="A89" t="s">
        <v>35</v>
      </c>
      <c r="D89">
        <v>1000</v>
      </c>
      <c r="E89">
        <f t="shared" ref="E89:F89" si="44">SUM(E74:E88)</f>
        <v>60.407799999999995</v>
      </c>
      <c r="F89">
        <f t="shared" si="44"/>
        <v>1678.1637388888887</v>
      </c>
      <c r="G89">
        <f>SUM(G74:G88)</f>
        <v>134</v>
      </c>
      <c r="H89" s="16">
        <f>G89/($E89*$D89*$F$2)</f>
        <v>3.697094304598634E-5</v>
      </c>
      <c r="I89" s="16">
        <f>G89/($F89*$D89*$F$2)</f>
        <v>1.3308196820007696E-6</v>
      </c>
      <c r="J89">
        <f t="shared" ref="J89" si="45">SUM(J74:J88)</f>
        <v>19</v>
      </c>
      <c r="K89" s="16">
        <f>J89/($E89*$D89*$F$2)</f>
        <v>5.2421486408488096E-6</v>
      </c>
      <c r="L89" s="16">
        <f>J89/($F89*$D89*$F$2)</f>
        <v>1.8869831311951212E-7</v>
      </c>
      <c r="M89">
        <f t="shared" ref="M89" si="46">SUM(M74:M88)</f>
        <v>19</v>
      </c>
      <c r="N89" s="16">
        <f>M89/($E89*$D89*$F$2)</f>
        <v>5.2421486408488096E-6</v>
      </c>
      <c r="O89" s="16">
        <f>M89/($F89*$D89*$F$2)</f>
        <v>1.8869831311951212E-7</v>
      </c>
      <c r="P89">
        <f t="shared" ref="P89" si="47">SUM(P74:P88)</f>
        <v>5</v>
      </c>
      <c r="Q89" s="16">
        <f>P89/($E89*$D89*$F$2)</f>
        <v>1.379512800223371E-6</v>
      </c>
      <c r="R89" s="16">
        <f>P89/($F89*$D89*$F$2)</f>
        <v>4.9657450820924239E-8</v>
      </c>
      <c r="S89">
        <f>SUM(S74:S88)</f>
        <v>1</v>
      </c>
      <c r="T89" s="16">
        <f>S89/($E89*$D89*$F$2)</f>
        <v>2.7590256004467416E-7</v>
      </c>
      <c r="U89" s="16">
        <f>S89/($F89*$D89*$F$2)</f>
        <v>9.9314901641848485E-9</v>
      </c>
    </row>
    <row r="92" spans="1:37" s="35" customFormat="1" ht="15.75" thickBot="1" x14ac:dyDescent="0.3"/>
    <row r="93" spans="1:37" ht="15.75" thickTop="1" x14ac:dyDescent="0.25"/>
    <row r="94" spans="1:37" x14ac:dyDescent="0.25">
      <c r="A94" t="s">
        <v>29</v>
      </c>
    </row>
    <row r="97" spans="1:37" x14ac:dyDescent="0.25">
      <c r="A97" s="51" t="s">
        <v>0</v>
      </c>
      <c r="B97" s="51" t="s">
        <v>1</v>
      </c>
      <c r="C97" s="51" t="s">
        <v>2</v>
      </c>
      <c r="D97" s="51" t="s">
        <v>6</v>
      </c>
      <c r="E97" s="54" t="s">
        <v>11</v>
      </c>
      <c r="F97" s="55"/>
      <c r="G97" s="45" t="s">
        <v>50</v>
      </c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7"/>
      <c r="AB97" s="48" t="s">
        <v>5</v>
      </c>
      <c r="AC97" s="50"/>
      <c r="AD97" s="50"/>
      <c r="AE97" s="50"/>
      <c r="AF97" s="50"/>
      <c r="AG97" s="50"/>
      <c r="AH97" s="50"/>
      <c r="AI97" s="50"/>
      <c r="AJ97" s="50"/>
      <c r="AK97" s="49"/>
    </row>
    <row r="98" spans="1:37" x14ac:dyDescent="0.25">
      <c r="A98" s="52"/>
      <c r="B98" s="52"/>
      <c r="C98" s="52"/>
      <c r="D98" s="52"/>
      <c r="E98" s="56"/>
      <c r="F98" s="57"/>
      <c r="G98" s="45" t="s">
        <v>3</v>
      </c>
      <c r="H98" s="46"/>
      <c r="I98" s="47"/>
      <c r="J98" s="45" t="s">
        <v>4</v>
      </c>
      <c r="K98" s="46"/>
      <c r="L98" s="47"/>
      <c r="M98" s="45" t="s">
        <v>10</v>
      </c>
      <c r="N98" s="46"/>
      <c r="O98" s="47"/>
      <c r="P98" s="45" t="s">
        <v>28</v>
      </c>
      <c r="Q98" s="46"/>
      <c r="R98" s="47"/>
      <c r="S98" s="45" t="s">
        <v>30</v>
      </c>
      <c r="T98" s="46"/>
      <c r="U98" s="47"/>
      <c r="AB98" s="48" t="str">
        <f>G98</f>
        <v>Without Layers</v>
      </c>
      <c r="AC98" s="49"/>
      <c r="AD98" s="48" t="str">
        <f>J98</f>
        <v>With Layers</v>
      </c>
      <c r="AE98" s="49"/>
      <c r="AF98" s="48" t="str">
        <f>M98</f>
        <v>With buffer=5m</v>
      </c>
      <c r="AG98" s="49"/>
      <c r="AH98" s="48" t="str">
        <f>P98</f>
        <v>With buffer=10m</v>
      </c>
      <c r="AI98" s="49"/>
      <c r="AJ98" s="48" t="str">
        <f>S98</f>
        <v>With buffer=20m</v>
      </c>
      <c r="AK98" s="49"/>
    </row>
    <row r="99" spans="1:37" x14ac:dyDescent="0.25">
      <c r="A99" s="52"/>
      <c r="B99" s="52"/>
      <c r="C99" s="52"/>
      <c r="D99" s="52"/>
      <c r="E99" s="1" t="s">
        <v>49</v>
      </c>
      <c r="F99" s="1" t="s">
        <v>8</v>
      </c>
      <c r="G99" s="29" t="s">
        <v>48</v>
      </c>
      <c r="H99" s="29" t="s">
        <v>49</v>
      </c>
      <c r="I99" s="29" t="s">
        <v>8</v>
      </c>
      <c r="J99" s="29" t="s">
        <v>48</v>
      </c>
      <c r="K99" s="29" t="s">
        <v>49</v>
      </c>
      <c r="L99" s="29" t="s">
        <v>8</v>
      </c>
      <c r="M99" s="29" t="s">
        <v>48</v>
      </c>
      <c r="N99" s="29" t="s">
        <v>49</v>
      </c>
      <c r="O99" s="29" t="s">
        <v>8</v>
      </c>
      <c r="P99" s="29" t="s">
        <v>48</v>
      </c>
      <c r="Q99" s="29" t="s">
        <v>49</v>
      </c>
      <c r="R99" s="29" t="s">
        <v>8</v>
      </c>
      <c r="S99" s="29" t="s">
        <v>48</v>
      </c>
      <c r="T99" s="29" t="s">
        <v>49</v>
      </c>
      <c r="U99" s="29" t="s">
        <v>8</v>
      </c>
      <c r="AB99" s="7" t="s">
        <v>7</v>
      </c>
      <c r="AC99" s="7" t="s">
        <v>8</v>
      </c>
      <c r="AD99" s="7" t="s">
        <v>7</v>
      </c>
      <c r="AE99" s="7" t="s">
        <v>8</v>
      </c>
      <c r="AF99" s="7" t="s">
        <v>7</v>
      </c>
      <c r="AG99" s="7" t="s">
        <v>8</v>
      </c>
      <c r="AH99" s="7" t="str">
        <f>Q99</f>
        <v>HPV</v>
      </c>
      <c r="AI99" s="7" t="str">
        <f>R99</f>
        <v>all</v>
      </c>
      <c r="AJ99" s="7" t="str">
        <f>T99</f>
        <v>HPV</v>
      </c>
      <c r="AK99" s="7" t="str">
        <f>U99</f>
        <v>all</v>
      </c>
    </row>
    <row r="100" spans="1:37" x14ac:dyDescent="0.25">
      <c r="A100" s="20">
        <v>1</v>
      </c>
      <c r="B100" s="15" t="s">
        <v>12</v>
      </c>
      <c r="C100" s="15" t="s">
        <v>19</v>
      </c>
      <c r="D100" s="15">
        <v>1000</v>
      </c>
      <c r="E100" s="22">
        <v>3.6726388888888879</v>
      </c>
      <c r="F100" s="23">
        <v>79.774569444444438</v>
      </c>
      <c r="G100" s="15">
        <v>4</v>
      </c>
      <c r="H100" s="15">
        <f>G100/($E100*$D100*$F$2)</f>
        <v>1.8152252013765466E-5</v>
      </c>
      <c r="I100" s="21">
        <f>G100/($F100*$D100*$F$2)</f>
        <v>8.3568820403466798E-7</v>
      </c>
      <c r="J100" s="15">
        <v>0</v>
      </c>
      <c r="K100" s="15">
        <f>J100/($E100*$D100*$F$2)</f>
        <v>0</v>
      </c>
      <c r="L100" s="21">
        <f>J100/($F100*$D100*$F$2)</f>
        <v>0</v>
      </c>
      <c r="M100" s="15">
        <v>0</v>
      </c>
      <c r="N100" s="15">
        <f>M100/($E100*$D100*$F$2)</f>
        <v>0</v>
      </c>
      <c r="O100" s="21">
        <f>M100/($F100*$D100*$F$2)</f>
        <v>0</v>
      </c>
      <c r="P100" s="15">
        <v>0</v>
      </c>
      <c r="Q100" s="15">
        <f>P100/($E100*$D100*$F$2)</f>
        <v>0</v>
      </c>
      <c r="R100" s="21">
        <f>P100/($F100*$D100*$F$2)</f>
        <v>0</v>
      </c>
      <c r="S100" s="36">
        <v>0</v>
      </c>
      <c r="T100" s="15">
        <f>S100/($E100*$D100*$F$2)</f>
        <v>0</v>
      </c>
      <c r="U100" s="21">
        <f>S100/($F100*$D100*$F$2)</f>
        <v>0</v>
      </c>
      <c r="AB100" s="18">
        <f>AVERAGE($H$100:$H$114)</f>
        <v>2.2679075515196876E-5</v>
      </c>
      <c r="AC100" s="13">
        <f>AVERAGE($I$100:$I$114)</f>
        <v>7.3081961318606461E-7</v>
      </c>
      <c r="AD100" s="18">
        <f>AVERAGE($K$100:$K$114)</f>
        <v>3.0667956989987707E-6</v>
      </c>
      <c r="AE100" s="13">
        <f>AVERAGE($L$100:$L$114)</f>
        <v>9.7882066915113714E-8</v>
      </c>
      <c r="AF100" s="18">
        <f>AVERAGE($N$100:$N$114)</f>
        <v>3.5251060591701253E-6</v>
      </c>
      <c r="AG100" s="13">
        <f>AVERAGE($O$100:$O$114)</f>
        <v>1.1792282365069687E-7</v>
      </c>
      <c r="AH100" s="18">
        <f>AVERAGE($Q$100:$Q$114)</f>
        <v>1.0623812209383383E-6</v>
      </c>
      <c r="AI100" s="13">
        <f>AVERAGE($R$100:$R$114)</f>
        <v>2.9415519544071039E-8</v>
      </c>
      <c r="AJ100" s="18">
        <f>AVERAGE($T$100:$T$114)</f>
        <v>2.3855801223921886E-7</v>
      </c>
      <c r="AK100" s="13">
        <f>AVERAGE($U$100:$U$114)</f>
        <v>6.6709456335608862E-9</v>
      </c>
    </row>
    <row r="101" spans="1:37" x14ac:dyDescent="0.25">
      <c r="A101" s="22">
        <f t="shared" ref="A101:A114" si="48">A100+1</f>
        <v>2</v>
      </c>
      <c r="B101" s="16" t="s">
        <v>12</v>
      </c>
      <c r="C101" s="16" t="s">
        <v>20</v>
      </c>
      <c r="D101" s="16">
        <v>1000</v>
      </c>
      <c r="E101" s="22">
        <v>4.6576138888888874</v>
      </c>
      <c r="F101" s="23">
        <v>166.55976111111113</v>
      </c>
      <c r="G101" s="16">
        <v>13</v>
      </c>
      <c r="H101" s="16">
        <f>G101/($E101*$D101*$F$2)</f>
        <v>4.6518812386647683E-5</v>
      </c>
      <c r="I101" s="23">
        <f>G101/($F101*$D101*$F$2)</f>
        <v>1.3008343985443728E-6</v>
      </c>
      <c r="J101" s="16">
        <v>3</v>
      </c>
      <c r="K101" s="16">
        <f>J101/($E101*$D101*$F$2)</f>
        <v>1.073511055076485E-5</v>
      </c>
      <c r="L101" s="23">
        <f>J101/($F101*$D101*$F$2)</f>
        <v>3.0019255351023988E-7</v>
      </c>
      <c r="M101" s="16">
        <v>2</v>
      </c>
      <c r="N101" s="16">
        <f>M101/($E101*$D101*$F$2)</f>
        <v>7.1567403671765666E-6</v>
      </c>
      <c r="O101" s="23">
        <f>M101/($F101*$D101*$F$2)</f>
        <v>2.0012836900682657E-7</v>
      </c>
      <c r="P101" s="16">
        <v>2</v>
      </c>
      <c r="Q101" s="16">
        <f>P101/($E101*$D101*$F$2)</f>
        <v>7.1567403671765666E-6</v>
      </c>
      <c r="R101" s="23">
        <f>P101/($F101*$D101*$F$2)</f>
        <v>2.0012836900682657E-7</v>
      </c>
      <c r="S101" s="17">
        <v>1</v>
      </c>
      <c r="T101" s="16">
        <f>S101/($E101*$D101*$F$2)</f>
        <v>3.5783701835882833E-6</v>
      </c>
      <c r="U101" s="23">
        <f>S101/($F101*$D101*$F$2)</f>
        <v>1.0006418450341329E-7</v>
      </c>
      <c r="AB101" s="14">
        <f>$AB$100</f>
        <v>2.2679075515196876E-5</v>
      </c>
      <c r="AC101" s="10">
        <f>$AC$100</f>
        <v>7.3081961318606461E-7</v>
      </c>
      <c r="AD101" s="14">
        <f>$AD$100</f>
        <v>3.0667956989987707E-6</v>
      </c>
      <c r="AE101" s="10">
        <f>$AE$100</f>
        <v>9.7882066915113714E-8</v>
      </c>
      <c r="AF101" s="14">
        <f t="shared" ref="AF101:AF114" si="49">$AF$100</f>
        <v>3.5251060591701253E-6</v>
      </c>
      <c r="AG101" s="10">
        <f t="shared" ref="AG101:AG114" si="50">$AG$100</f>
        <v>1.1792282365069687E-7</v>
      </c>
      <c r="AH101" s="14">
        <f>$AH$100</f>
        <v>1.0623812209383383E-6</v>
      </c>
      <c r="AI101" s="10">
        <f>$AI$100</f>
        <v>2.9415519544071039E-8</v>
      </c>
      <c r="AJ101" s="14">
        <f>$AJ$100</f>
        <v>2.3855801223921886E-7</v>
      </c>
      <c r="AK101" s="10">
        <f>$AK$100</f>
        <v>6.6709456335608862E-9</v>
      </c>
    </row>
    <row r="102" spans="1:37" x14ac:dyDescent="0.25">
      <c r="A102" s="22">
        <f t="shared" si="48"/>
        <v>3</v>
      </c>
      <c r="B102" s="16" t="s">
        <v>12</v>
      </c>
      <c r="C102" s="16" t="s">
        <v>21</v>
      </c>
      <c r="D102" s="16">
        <v>1000</v>
      </c>
      <c r="E102" s="22">
        <v>4.8418388888888959</v>
      </c>
      <c r="F102" s="23">
        <v>115.00931944444446</v>
      </c>
      <c r="G102" s="16">
        <v>3</v>
      </c>
      <c r="H102" s="16">
        <f t="shared" ref="H102:H112" si="51">G102/($E102*$D102*$F$2)</f>
        <v>1.0326655047267382E-5</v>
      </c>
      <c r="I102" s="23">
        <f t="shared" ref="I102:I103" si="52">G102/($F102*$D102*$F$2)</f>
        <v>4.3474737735625529E-7</v>
      </c>
      <c r="J102" s="16">
        <v>1</v>
      </c>
      <c r="K102" s="16">
        <f t="shared" ref="K102:K112" si="53">J102/($E102*$D102*$F$2)</f>
        <v>3.4422183490891272E-6</v>
      </c>
      <c r="L102" s="23">
        <f t="shared" ref="L102:L103" si="54">J102/($F102*$D102*$F$2)</f>
        <v>1.4491579245208511E-7</v>
      </c>
      <c r="M102" s="16">
        <v>0</v>
      </c>
      <c r="N102" s="16">
        <f t="shared" ref="N102:N112" si="55">M102/($E102*$D102*$F$2)</f>
        <v>0</v>
      </c>
      <c r="O102" s="23">
        <f t="shared" ref="O102:O103" si="56">M102/($F102*$D102*$F$2)</f>
        <v>0</v>
      </c>
      <c r="P102" s="16">
        <v>0</v>
      </c>
      <c r="Q102" s="16">
        <f t="shared" ref="Q102:Q112" si="57">P102/($E102*$D102*$F$2)</f>
        <v>0</v>
      </c>
      <c r="R102" s="23">
        <f t="shared" ref="R102:R103" si="58">P102/($F102*$D102*$F$2)</f>
        <v>0</v>
      </c>
      <c r="S102" s="17">
        <v>0</v>
      </c>
      <c r="T102" s="16">
        <f t="shared" ref="T102:T112" si="59">S102/($E102*$D102*$F$2)</f>
        <v>0</v>
      </c>
      <c r="U102" s="23">
        <f t="shared" ref="U102:U103" si="60">S102/($F102*$D102*$F$2)</f>
        <v>0</v>
      </c>
      <c r="AB102" s="14">
        <f t="shared" ref="AB102:AE114" si="61">AB$100</f>
        <v>2.2679075515196876E-5</v>
      </c>
      <c r="AC102" s="10">
        <f t="shared" si="61"/>
        <v>7.3081961318606461E-7</v>
      </c>
      <c r="AD102" s="14">
        <f t="shared" si="61"/>
        <v>3.0667956989987707E-6</v>
      </c>
      <c r="AE102" s="10">
        <f t="shared" si="61"/>
        <v>9.7882066915113714E-8</v>
      </c>
      <c r="AF102" s="14">
        <f t="shared" si="49"/>
        <v>3.5251060591701253E-6</v>
      </c>
      <c r="AG102" s="10">
        <f t="shared" si="50"/>
        <v>1.1792282365069687E-7</v>
      </c>
      <c r="AH102" s="14">
        <f t="shared" ref="AH102:AK114" si="62">AH$100</f>
        <v>1.0623812209383383E-6</v>
      </c>
      <c r="AI102" s="10">
        <f t="shared" si="62"/>
        <v>2.9415519544071039E-8</v>
      </c>
      <c r="AJ102" s="14">
        <f t="shared" si="62"/>
        <v>2.3855801223921886E-7</v>
      </c>
      <c r="AK102" s="10">
        <f t="shared" si="62"/>
        <v>6.6709456335608862E-9</v>
      </c>
    </row>
    <row r="103" spans="1:37" x14ac:dyDescent="0.25">
      <c r="A103" s="22">
        <f t="shared" si="48"/>
        <v>4</v>
      </c>
      <c r="B103" s="16" t="s">
        <v>12</v>
      </c>
      <c r="C103" s="16" t="s">
        <v>13</v>
      </c>
      <c r="D103" s="16">
        <v>1000</v>
      </c>
      <c r="E103" s="22">
        <v>3.9206972222222145</v>
      </c>
      <c r="F103" s="23">
        <v>92.223586111111089</v>
      </c>
      <c r="G103" s="16">
        <v>2</v>
      </c>
      <c r="H103" s="16">
        <f t="shared" si="51"/>
        <v>8.5018891906272523E-6</v>
      </c>
      <c r="I103" s="23">
        <f t="shared" si="52"/>
        <v>3.6144043773328541E-7</v>
      </c>
      <c r="J103" s="16">
        <v>0</v>
      </c>
      <c r="K103" s="16">
        <f t="shared" si="53"/>
        <v>0</v>
      </c>
      <c r="L103" s="23">
        <f t="shared" si="54"/>
        <v>0</v>
      </c>
      <c r="M103" s="16">
        <v>0</v>
      </c>
      <c r="N103" s="16">
        <f t="shared" si="55"/>
        <v>0</v>
      </c>
      <c r="O103" s="23">
        <f t="shared" si="56"/>
        <v>0</v>
      </c>
      <c r="P103" s="16">
        <v>0</v>
      </c>
      <c r="Q103" s="16">
        <f t="shared" si="57"/>
        <v>0</v>
      </c>
      <c r="R103" s="23">
        <f t="shared" si="58"/>
        <v>0</v>
      </c>
      <c r="S103" s="17">
        <v>0</v>
      </c>
      <c r="T103" s="16">
        <f t="shared" si="59"/>
        <v>0</v>
      </c>
      <c r="U103" s="23">
        <f t="shared" si="60"/>
        <v>0</v>
      </c>
      <c r="AB103" s="14">
        <f t="shared" si="61"/>
        <v>2.2679075515196876E-5</v>
      </c>
      <c r="AC103" s="10">
        <f t="shared" si="61"/>
        <v>7.3081961318606461E-7</v>
      </c>
      <c r="AD103" s="14">
        <f t="shared" si="61"/>
        <v>3.0667956989987707E-6</v>
      </c>
      <c r="AE103" s="10">
        <f t="shared" si="61"/>
        <v>9.7882066915113714E-8</v>
      </c>
      <c r="AF103" s="14">
        <f t="shared" si="49"/>
        <v>3.5251060591701253E-6</v>
      </c>
      <c r="AG103" s="10">
        <f t="shared" si="50"/>
        <v>1.1792282365069687E-7</v>
      </c>
      <c r="AH103" s="14">
        <f t="shared" si="62"/>
        <v>1.0623812209383383E-6</v>
      </c>
      <c r="AI103" s="10">
        <f t="shared" si="62"/>
        <v>2.9415519544071039E-8</v>
      </c>
      <c r="AJ103" s="14">
        <f t="shared" si="62"/>
        <v>2.3855801223921886E-7</v>
      </c>
      <c r="AK103" s="10">
        <f t="shared" si="62"/>
        <v>6.6709456335608862E-9</v>
      </c>
    </row>
    <row r="104" spans="1:37" x14ac:dyDescent="0.25">
      <c r="A104" s="22">
        <f t="shared" si="48"/>
        <v>5</v>
      </c>
      <c r="B104" s="16" t="s">
        <v>12</v>
      </c>
      <c r="C104" s="16" t="s">
        <v>14</v>
      </c>
      <c r="D104" s="16">
        <v>1000</v>
      </c>
      <c r="E104" s="22">
        <v>4.2080472222222189</v>
      </c>
      <c r="F104" s="23">
        <v>99.019727777777774</v>
      </c>
      <c r="G104" s="16">
        <v>2</v>
      </c>
      <c r="H104" s="16">
        <f>G104/($E104*$D104*$F$2)</f>
        <v>7.921330625118413E-6</v>
      </c>
      <c r="I104" s="23">
        <f>G104/($F104*$D104*$F$2)</f>
        <v>3.3663325562902701E-7</v>
      </c>
      <c r="J104" s="16">
        <v>0</v>
      </c>
      <c r="K104" s="16">
        <f>J104/($E104*$D104*$F$2)</f>
        <v>0</v>
      </c>
      <c r="L104" s="23">
        <f>J104/($F104*$D104*$F$2)</f>
        <v>0</v>
      </c>
      <c r="M104" s="16">
        <v>0</v>
      </c>
      <c r="N104" s="16">
        <f>M104/($E104*$D104*$F$2)</f>
        <v>0</v>
      </c>
      <c r="O104" s="23">
        <f>M104/($F104*$D104*$F$2)</f>
        <v>0</v>
      </c>
      <c r="P104" s="16">
        <v>0</v>
      </c>
      <c r="Q104" s="16">
        <f>P104/($E104*$D104*$F$2)</f>
        <v>0</v>
      </c>
      <c r="R104" s="23">
        <f>P104/($F104*$D104*$F$2)</f>
        <v>0</v>
      </c>
      <c r="S104" s="17">
        <v>0</v>
      </c>
      <c r="T104" s="16">
        <f>S104/($E104*$D104*$F$2)</f>
        <v>0</v>
      </c>
      <c r="U104" s="23">
        <f>S104/($F104*$D104*$F$2)</f>
        <v>0</v>
      </c>
      <c r="AB104" s="14">
        <f t="shared" si="61"/>
        <v>2.2679075515196876E-5</v>
      </c>
      <c r="AC104" s="10">
        <f t="shared" si="61"/>
        <v>7.3081961318606461E-7</v>
      </c>
      <c r="AD104" s="14">
        <f t="shared" si="61"/>
        <v>3.0667956989987707E-6</v>
      </c>
      <c r="AE104" s="10">
        <f t="shared" si="61"/>
        <v>9.7882066915113714E-8</v>
      </c>
      <c r="AF104" s="14">
        <f t="shared" si="49"/>
        <v>3.5251060591701253E-6</v>
      </c>
      <c r="AG104" s="10">
        <f t="shared" si="50"/>
        <v>1.1792282365069687E-7</v>
      </c>
      <c r="AH104" s="14">
        <f t="shared" si="62"/>
        <v>1.0623812209383383E-6</v>
      </c>
      <c r="AI104" s="10">
        <f t="shared" si="62"/>
        <v>2.9415519544071039E-8</v>
      </c>
      <c r="AJ104" s="14">
        <f t="shared" si="62"/>
        <v>2.3855801223921886E-7</v>
      </c>
      <c r="AK104" s="10">
        <f t="shared" si="62"/>
        <v>6.6709456335608862E-9</v>
      </c>
    </row>
    <row r="105" spans="1:37" x14ac:dyDescent="0.25">
      <c r="A105" s="22">
        <f t="shared" si="48"/>
        <v>6</v>
      </c>
      <c r="B105" s="16" t="s">
        <v>12</v>
      </c>
      <c r="C105" s="16" t="s">
        <v>15</v>
      </c>
      <c r="D105" s="16">
        <v>1000</v>
      </c>
      <c r="E105" s="22">
        <v>3.8898972222222201</v>
      </c>
      <c r="F105" s="23">
        <v>96.78281666666669</v>
      </c>
      <c r="G105" s="16">
        <v>1</v>
      </c>
      <c r="H105" s="16">
        <f t="shared" si="51"/>
        <v>4.284603349274441E-6</v>
      </c>
      <c r="I105" s="23">
        <f t="shared" ref="I105:I113" si="63">G105/($F105*$D105*$F$2)</f>
        <v>1.7220687763272022E-7</v>
      </c>
      <c r="J105" s="16">
        <v>0</v>
      </c>
      <c r="K105" s="16">
        <f t="shared" si="53"/>
        <v>0</v>
      </c>
      <c r="L105" s="23">
        <f t="shared" ref="L105:L113" si="64">J105/($F105*$D105*$F$2)</f>
        <v>0</v>
      </c>
      <c r="M105" s="16">
        <v>0</v>
      </c>
      <c r="N105" s="16">
        <f t="shared" si="55"/>
        <v>0</v>
      </c>
      <c r="O105" s="23">
        <f t="shared" ref="O105:O113" si="65">M105/($F105*$D105*$F$2)</f>
        <v>0</v>
      </c>
      <c r="P105" s="16">
        <v>0</v>
      </c>
      <c r="Q105" s="16">
        <f t="shared" si="57"/>
        <v>0</v>
      </c>
      <c r="R105" s="23">
        <f t="shared" ref="R105:R113" si="66">P105/($F105*$D105*$F$2)</f>
        <v>0</v>
      </c>
      <c r="S105" s="17">
        <v>0</v>
      </c>
      <c r="T105" s="16">
        <f t="shared" si="59"/>
        <v>0</v>
      </c>
      <c r="U105" s="23">
        <f t="shared" ref="U105:U113" si="67">S105/($F105*$D105*$F$2)</f>
        <v>0</v>
      </c>
      <c r="AB105" s="14">
        <f t="shared" si="61"/>
        <v>2.2679075515196876E-5</v>
      </c>
      <c r="AC105" s="10">
        <f t="shared" si="61"/>
        <v>7.3081961318606461E-7</v>
      </c>
      <c r="AD105" s="14">
        <f t="shared" si="61"/>
        <v>3.0667956989987707E-6</v>
      </c>
      <c r="AE105" s="10">
        <f t="shared" si="61"/>
        <v>9.7882066915113714E-8</v>
      </c>
      <c r="AF105" s="14">
        <f t="shared" si="49"/>
        <v>3.5251060591701253E-6</v>
      </c>
      <c r="AG105" s="10">
        <f t="shared" si="50"/>
        <v>1.1792282365069687E-7</v>
      </c>
      <c r="AH105" s="14">
        <f t="shared" si="62"/>
        <v>1.0623812209383383E-6</v>
      </c>
      <c r="AI105" s="10">
        <f t="shared" si="62"/>
        <v>2.9415519544071039E-8</v>
      </c>
      <c r="AJ105" s="14">
        <f t="shared" si="62"/>
        <v>2.3855801223921886E-7</v>
      </c>
      <c r="AK105" s="10">
        <f t="shared" si="62"/>
        <v>6.6709456335608862E-9</v>
      </c>
    </row>
    <row r="106" spans="1:37" x14ac:dyDescent="0.25">
      <c r="A106" s="22">
        <f t="shared" si="48"/>
        <v>7</v>
      </c>
      <c r="B106" s="16" t="s">
        <v>12</v>
      </c>
      <c r="C106" s="16" t="s">
        <v>22</v>
      </c>
      <c r="D106" s="16">
        <v>1000</v>
      </c>
      <c r="E106" s="22">
        <v>4.7703972222222184</v>
      </c>
      <c r="F106" s="23">
        <v>110.17316944444444</v>
      </c>
      <c r="G106" s="16">
        <v>3</v>
      </c>
      <c r="H106" s="16">
        <f t="shared" si="51"/>
        <v>1.0481307461584562E-5</v>
      </c>
      <c r="I106" s="23">
        <f t="shared" si="63"/>
        <v>4.538310030666117E-7</v>
      </c>
      <c r="J106" s="16">
        <v>2</v>
      </c>
      <c r="K106" s="16">
        <f t="shared" si="53"/>
        <v>6.9875383077230415E-6</v>
      </c>
      <c r="L106" s="23">
        <f t="shared" si="64"/>
        <v>3.025540020444078E-7</v>
      </c>
      <c r="M106" s="16">
        <v>0</v>
      </c>
      <c r="N106" s="16">
        <f t="shared" si="55"/>
        <v>0</v>
      </c>
      <c r="O106" s="23">
        <f t="shared" si="65"/>
        <v>0</v>
      </c>
      <c r="P106" s="16">
        <v>0</v>
      </c>
      <c r="Q106" s="16">
        <f t="shared" si="57"/>
        <v>0</v>
      </c>
      <c r="R106" s="23">
        <f t="shared" si="66"/>
        <v>0</v>
      </c>
      <c r="S106" s="17">
        <v>0</v>
      </c>
      <c r="T106" s="16">
        <f t="shared" si="59"/>
        <v>0</v>
      </c>
      <c r="U106" s="23">
        <f t="shared" si="67"/>
        <v>0</v>
      </c>
      <c r="AB106" s="14">
        <f t="shared" si="61"/>
        <v>2.2679075515196876E-5</v>
      </c>
      <c r="AC106" s="10">
        <f t="shared" si="61"/>
        <v>7.3081961318606461E-7</v>
      </c>
      <c r="AD106" s="14">
        <f t="shared" si="61"/>
        <v>3.0667956989987707E-6</v>
      </c>
      <c r="AE106" s="10">
        <f t="shared" si="61"/>
        <v>9.7882066915113714E-8</v>
      </c>
      <c r="AF106" s="14">
        <f t="shared" si="49"/>
        <v>3.5251060591701253E-6</v>
      </c>
      <c r="AG106" s="10">
        <f t="shared" si="50"/>
        <v>1.1792282365069687E-7</v>
      </c>
      <c r="AH106" s="14">
        <f t="shared" si="62"/>
        <v>1.0623812209383383E-6</v>
      </c>
      <c r="AI106" s="10">
        <f t="shared" si="62"/>
        <v>2.9415519544071039E-8</v>
      </c>
      <c r="AJ106" s="14">
        <f t="shared" si="62"/>
        <v>2.3855801223921886E-7</v>
      </c>
      <c r="AK106" s="10">
        <f t="shared" si="62"/>
        <v>6.6709456335608862E-9</v>
      </c>
    </row>
    <row r="107" spans="1:37" x14ac:dyDescent="0.25">
      <c r="A107" s="22">
        <f t="shared" si="48"/>
        <v>8</v>
      </c>
      <c r="B107" s="16" t="s">
        <v>12</v>
      </c>
      <c r="C107" s="16" t="s">
        <v>23</v>
      </c>
      <c r="D107" s="16">
        <v>1000</v>
      </c>
      <c r="E107" s="22">
        <v>4.1362861111111151</v>
      </c>
      <c r="F107" s="23">
        <v>144.77058055555551</v>
      </c>
      <c r="G107" s="16">
        <v>13</v>
      </c>
      <c r="H107" s="16">
        <f t="shared" si="51"/>
        <v>5.2381934142477468E-5</v>
      </c>
      <c r="I107" s="23">
        <f t="shared" si="63"/>
        <v>1.4966208316303681E-6</v>
      </c>
      <c r="J107" s="16">
        <v>3</v>
      </c>
      <c r="K107" s="16">
        <f t="shared" si="53"/>
        <v>1.2088138648264029E-5</v>
      </c>
      <c r="L107" s="23">
        <f t="shared" si="64"/>
        <v>3.4537403806854647E-7</v>
      </c>
      <c r="M107" s="16">
        <v>2</v>
      </c>
      <c r="N107" s="16">
        <f t="shared" si="55"/>
        <v>8.0587590988426863E-6</v>
      </c>
      <c r="O107" s="23">
        <f t="shared" si="65"/>
        <v>2.302493587123643E-7</v>
      </c>
      <c r="P107" s="16">
        <v>0</v>
      </c>
      <c r="Q107" s="16">
        <f t="shared" si="57"/>
        <v>0</v>
      </c>
      <c r="R107" s="23">
        <f t="shared" si="66"/>
        <v>0</v>
      </c>
      <c r="S107" s="17">
        <v>0</v>
      </c>
      <c r="T107" s="16">
        <f t="shared" si="59"/>
        <v>0</v>
      </c>
      <c r="U107" s="23">
        <f t="shared" si="67"/>
        <v>0</v>
      </c>
      <c r="AB107" s="14">
        <f t="shared" si="61"/>
        <v>2.2679075515196876E-5</v>
      </c>
      <c r="AC107" s="10">
        <f t="shared" si="61"/>
        <v>7.3081961318606461E-7</v>
      </c>
      <c r="AD107" s="14">
        <f t="shared" si="61"/>
        <v>3.0667956989987707E-6</v>
      </c>
      <c r="AE107" s="10">
        <f t="shared" si="61"/>
        <v>9.7882066915113714E-8</v>
      </c>
      <c r="AF107" s="14">
        <f t="shared" si="49"/>
        <v>3.5251060591701253E-6</v>
      </c>
      <c r="AG107" s="10">
        <f t="shared" si="50"/>
        <v>1.1792282365069687E-7</v>
      </c>
      <c r="AH107" s="14">
        <f t="shared" si="62"/>
        <v>1.0623812209383383E-6</v>
      </c>
      <c r="AI107" s="10">
        <f t="shared" si="62"/>
        <v>2.9415519544071039E-8</v>
      </c>
      <c r="AJ107" s="14">
        <f t="shared" si="62"/>
        <v>2.3855801223921886E-7</v>
      </c>
      <c r="AK107" s="10">
        <f t="shared" si="62"/>
        <v>6.6709456335608862E-9</v>
      </c>
    </row>
    <row r="108" spans="1:37" x14ac:dyDescent="0.25">
      <c r="A108" s="22">
        <f t="shared" si="48"/>
        <v>9</v>
      </c>
      <c r="B108" s="16" t="s">
        <v>12</v>
      </c>
      <c r="C108" s="16" t="s">
        <v>24</v>
      </c>
      <c r="D108" s="16">
        <v>1000</v>
      </c>
      <c r="E108" s="22">
        <v>3.7250944444444332</v>
      </c>
      <c r="F108" s="23">
        <v>124.7335083333333</v>
      </c>
      <c r="G108" s="16">
        <v>17</v>
      </c>
      <c r="H108" s="16">
        <f t="shared" si="51"/>
        <v>7.6060711361531706E-5</v>
      </c>
      <c r="I108" s="23">
        <f t="shared" si="63"/>
        <v>2.2715093732164065E-6</v>
      </c>
      <c r="J108" s="16">
        <v>0</v>
      </c>
      <c r="K108" s="16">
        <f t="shared" si="53"/>
        <v>0</v>
      </c>
      <c r="L108" s="23">
        <f t="shared" si="64"/>
        <v>0</v>
      </c>
      <c r="M108" s="16">
        <v>1</v>
      </c>
      <c r="N108" s="16">
        <f t="shared" si="55"/>
        <v>4.4741594918548062E-6</v>
      </c>
      <c r="O108" s="23">
        <f t="shared" si="65"/>
        <v>1.3361819842449448E-7</v>
      </c>
      <c r="P108" s="16">
        <v>1</v>
      </c>
      <c r="Q108" s="16">
        <f t="shared" si="57"/>
        <v>4.4741594918548062E-6</v>
      </c>
      <c r="R108" s="23">
        <f t="shared" si="66"/>
        <v>1.3361819842449448E-7</v>
      </c>
      <c r="S108" s="17">
        <v>0</v>
      </c>
      <c r="T108" s="16">
        <f t="shared" si="59"/>
        <v>0</v>
      </c>
      <c r="U108" s="23">
        <f t="shared" si="67"/>
        <v>0</v>
      </c>
      <c r="AB108" s="14">
        <f t="shared" si="61"/>
        <v>2.2679075515196876E-5</v>
      </c>
      <c r="AC108" s="10">
        <f t="shared" si="61"/>
        <v>7.3081961318606461E-7</v>
      </c>
      <c r="AD108" s="14">
        <f t="shared" si="61"/>
        <v>3.0667956989987707E-6</v>
      </c>
      <c r="AE108" s="10">
        <f t="shared" si="61"/>
        <v>9.7882066915113714E-8</v>
      </c>
      <c r="AF108" s="14">
        <f t="shared" si="49"/>
        <v>3.5251060591701253E-6</v>
      </c>
      <c r="AG108" s="10">
        <f t="shared" si="50"/>
        <v>1.1792282365069687E-7</v>
      </c>
      <c r="AH108" s="14">
        <f t="shared" si="62"/>
        <v>1.0623812209383383E-6</v>
      </c>
      <c r="AI108" s="10">
        <f t="shared" si="62"/>
        <v>2.9415519544071039E-8</v>
      </c>
      <c r="AJ108" s="14">
        <f t="shared" si="62"/>
        <v>2.3855801223921886E-7</v>
      </c>
      <c r="AK108" s="10">
        <f t="shared" si="62"/>
        <v>6.6709456335608862E-9</v>
      </c>
    </row>
    <row r="109" spans="1:37" x14ac:dyDescent="0.25">
      <c r="A109" s="22">
        <f t="shared" si="48"/>
        <v>10</v>
      </c>
      <c r="B109" s="16" t="s">
        <v>12</v>
      </c>
      <c r="C109" s="16" t="s">
        <v>25</v>
      </c>
      <c r="D109" s="16">
        <v>1000</v>
      </c>
      <c r="E109" s="30">
        <v>3.8716305555555603</v>
      </c>
      <c r="F109" s="24">
        <v>155.05862777777779</v>
      </c>
      <c r="G109" s="16">
        <v>8</v>
      </c>
      <c r="H109" s="16">
        <f t="shared" si="51"/>
        <v>3.4438547640349591E-5</v>
      </c>
      <c r="I109" s="23">
        <f t="shared" si="63"/>
        <v>8.5988980583795655E-7</v>
      </c>
      <c r="J109" s="16">
        <v>2</v>
      </c>
      <c r="K109" s="16">
        <f t="shared" si="53"/>
        <v>8.6096369100873977E-6</v>
      </c>
      <c r="L109" s="23">
        <f t="shared" si="64"/>
        <v>2.1497245145948914E-7</v>
      </c>
      <c r="M109" s="16">
        <v>2</v>
      </c>
      <c r="N109" s="16">
        <f t="shared" si="55"/>
        <v>8.6096369100873977E-6</v>
      </c>
      <c r="O109" s="23">
        <f t="shared" si="65"/>
        <v>2.1497245145948914E-7</v>
      </c>
      <c r="P109" s="16">
        <v>1</v>
      </c>
      <c r="Q109" s="16">
        <f t="shared" si="57"/>
        <v>4.3048184550436988E-6</v>
      </c>
      <c r="R109" s="23">
        <f t="shared" si="66"/>
        <v>1.0748622572974457E-7</v>
      </c>
      <c r="S109" s="17">
        <v>0</v>
      </c>
      <c r="T109" s="16">
        <f t="shared" si="59"/>
        <v>0</v>
      </c>
      <c r="U109" s="23">
        <f t="shared" si="67"/>
        <v>0</v>
      </c>
      <c r="AB109" s="14">
        <f t="shared" si="61"/>
        <v>2.2679075515196876E-5</v>
      </c>
      <c r="AC109" s="10">
        <f t="shared" si="61"/>
        <v>7.3081961318606461E-7</v>
      </c>
      <c r="AD109" s="14">
        <f t="shared" si="61"/>
        <v>3.0667956989987707E-6</v>
      </c>
      <c r="AE109" s="10">
        <f t="shared" si="61"/>
        <v>9.7882066915113714E-8</v>
      </c>
      <c r="AF109" s="14">
        <f t="shared" si="49"/>
        <v>3.5251060591701253E-6</v>
      </c>
      <c r="AG109" s="10">
        <f t="shared" si="50"/>
        <v>1.1792282365069687E-7</v>
      </c>
      <c r="AH109" s="14">
        <f t="shared" si="62"/>
        <v>1.0623812209383383E-6</v>
      </c>
      <c r="AI109" s="10">
        <f t="shared" si="62"/>
        <v>2.9415519544071039E-8</v>
      </c>
      <c r="AJ109" s="14">
        <f t="shared" si="62"/>
        <v>2.3855801223921886E-7</v>
      </c>
      <c r="AK109" s="10">
        <f t="shared" si="62"/>
        <v>6.6709456335608862E-9</v>
      </c>
    </row>
    <row r="110" spans="1:37" x14ac:dyDescent="0.25">
      <c r="A110" s="22">
        <f t="shared" si="48"/>
        <v>11</v>
      </c>
      <c r="B110" s="16" t="s">
        <v>12</v>
      </c>
      <c r="C110" s="16" t="s">
        <v>26</v>
      </c>
      <c r="D110" s="16">
        <v>1000</v>
      </c>
      <c r="E110" s="30">
        <v>4.4547250000000078</v>
      </c>
      <c r="F110" s="24">
        <v>99.95538055555555</v>
      </c>
      <c r="G110" s="16">
        <v>2</v>
      </c>
      <c r="H110" s="16">
        <f t="shared" si="51"/>
        <v>7.4826915989950619E-6</v>
      </c>
      <c r="I110" s="23">
        <f t="shared" si="63"/>
        <v>3.3348213120759967E-7</v>
      </c>
      <c r="J110" s="16">
        <v>0</v>
      </c>
      <c r="K110" s="16">
        <f t="shared" si="53"/>
        <v>0</v>
      </c>
      <c r="L110" s="23">
        <f t="shared" si="64"/>
        <v>0</v>
      </c>
      <c r="M110" s="16">
        <v>2</v>
      </c>
      <c r="N110" s="16">
        <f t="shared" si="55"/>
        <v>7.4826915989950619E-6</v>
      </c>
      <c r="O110" s="23">
        <f t="shared" si="65"/>
        <v>3.3348213120759967E-7</v>
      </c>
      <c r="P110" s="16">
        <v>0</v>
      </c>
      <c r="Q110" s="16">
        <f t="shared" si="57"/>
        <v>0</v>
      </c>
      <c r="R110" s="23">
        <f t="shared" si="66"/>
        <v>0</v>
      </c>
      <c r="S110" s="17">
        <v>0</v>
      </c>
      <c r="T110" s="16">
        <f t="shared" si="59"/>
        <v>0</v>
      </c>
      <c r="U110" s="23">
        <f t="shared" si="67"/>
        <v>0</v>
      </c>
      <c r="AB110" s="14">
        <f t="shared" si="61"/>
        <v>2.2679075515196876E-5</v>
      </c>
      <c r="AC110" s="10">
        <f t="shared" si="61"/>
        <v>7.3081961318606461E-7</v>
      </c>
      <c r="AD110" s="14">
        <f t="shared" si="61"/>
        <v>3.0667956989987707E-6</v>
      </c>
      <c r="AE110" s="10">
        <f t="shared" si="61"/>
        <v>9.7882066915113714E-8</v>
      </c>
      <c r="AF110" s="14">
        <f t="shared" si="49"/>
        <v>3.5251060591701253E-6</v>
      </c>
      <c r="AG110" s="10">
        <f t="shared" si="50"/>
        <v>1.1792282365069687E-7</v>
      </c>
      <c r="AH110" s="14">
        <f t="shared" si="62"/>
        <v>1.0623812209383383E-6</v>
      </c>
      <c r="AI110" s="10">
        <f t="shared" si="62"/>
        <v>2.9415519544071039E-8</v>
      </c>
      <c r="AJ110" s="14">
        <f t="shared" si="62"/>
        <v>2.3855801223921886E-7</v>
      </c>
      <c r="AK110" s="10">
        <f t="shared" si="62"/>
        <v>6.6709456335608862E-9</v>
      </c>
    </row>
    <row r="111" spans="1:37" x14ac:dyDescent="0.25">
      <c r="A111" s="22">
        <f t="shared" si="48"/>
        <v>12</v>
      </c>
      <c r="B111" s="16" t="s">
        <v>12</v>
      </c>
      <c r="C111" s="16" t="s">
        <v>16</v>
      </c>
      <c r="D111" s="16">
        <v>1000</v>
      </c>
      <c r="E111" s="30">
        <v>4.026452777777763</v>
      </c>
      <c r="F111" s="24">
        <v>104.02222777777774</v>
      </c>
      <c r="G111" s="16">
        <v>0</v>
      </c>
      <c r="H111" s="16">
        <f t="shared" si="51"/>
        <v>0</v>
      </c>
      <c r="I111" s="23">
        <f t="shared" si="63"/>
        <v>0</v>
      </c>
      <c r="J111" s="16">
        <v>1</v>
      </c>
      <c r="K111" s="16">
        <f t="shared" si="53"/>
        <v>4.1392927190531105E-6</v>
      </c>
      <c r="L111" s="23">
        <f t="shared" si="64"/>
        <v>1.6022216619193733E-7</v>
      </c>
      <c r="M111" s="16">
        <v>3</v>
      </c>
      <c r="N111" s="16">
        <f t="shared" si="55"/>
        <v>1.2417878157159332E-5</v>
      </c>
      <c r="O111" s="23">
        <f t="shared" si="65"/>
        <v>4.8066649857581197E-7</v>
      </c>
      <c r="P111" s="16">
        <v>0</v>
      </c>
      <c r="Q111" s="16">
        <f t="shared" si="57"/>
        <v>0</v>
      </c>
      <c r="R111" s="23">
        <f t="shared" si="66"/>
        <v>0</v>
      </c>
      <c r="S111" s="17">
        <v>0</v>
      </c>
      <c r="T111" s="16">
        <f t="shared" si="59"/>
        <v>0</v>
      </c>
      <c r="U111" s="23">
        <f t="shared" si="67"/>
        <v>0</v>
      </c>
      <c r="AB111" s="14">
        <f t="shared" si="61"/>
        <v>2.2679075515196876E-5</v>
      </c>
      <c r="AC111" s="10">
        <f t="shared" si="61"/>
        <v>7.3081961318606461E-7</v>
      </c>
      <c r="AD111" s="14">
        <f t="shared" si="61"/>
        <v>3.0667956989987707E-6</v>
      </c>
      <c r="AE111" s="10">
        <f t="shared" si="61"/>
        <v>9.7882066915113714E-8</v>
      </c>
      <c r="AF111" s="14">
        <f t="shared" si="49"/>
        <v>3.5251060591701253E-6</v>
      </c>
      <c r="AG111" s="10">
        <f t="shared" si="50"/>
        <v>1.1792282365069687E-7</v>
      </c>
      <c r="AH111" s="14">
        <f t="shared" si="62"/>
        <v>1.0623812209383383E-6</v>
      </c>
      <c r="AI111" s="10">
        <f t="shared" si="62"/>
        <v>2.9415519544071039E-8</v>
      </c>
      <c r="AJ111" s="14">
        <f t="shared" si="62"/>
        <v>2.3855801223921886E-7</v>
      </c>
      <c r="AK111" s="10">
        <f t="shared" si="62"/>
        <v>6.6709456335608862E-9</v>
      </c>
    </row>
    <row r="112" spans="1:37" x14ac:dyDescent="0.25">
      <c r="A112" s="22">
        <f t="shared" si="48"/>
        <v>13</v>
      </c>
      <c r="B112" s="17" t="s">
        <v>12</v>
      </c>
      <c r="C112" s="17" t="s">
        <v>17</v>
      </c>
      <c r="D112" s="16">
        <v>1000</v>
      </c>
      <c r="E112" s="30">
        <v>3.7903000000000051</v>
      </c>
      <c r="F112" s="24">
        <v>100.9529722222222</v>
      </c>
      <c r="G112" s="16">
        <v>1</v>
      </c>
      <c r="H112" s="16">
        <f t="shared" si="51"/>
        <v>4.39718931658883E-6</v>
      </c>
      <c r="I112" s="23">
        <f t="shared" si="63"/>
        <v>1.6509337268425593E-7</v>
      </c>
      <c r="J112" s="16">
        <v>0</v>
      </c>
      <c r="K112" s="16">
        <f t="shared" si="53"/>
        <v>0</v>
      </c>
      <c r="L112" s="23">
        <f t="shared" si="64"/>
        <v>0</v>
      </c>
      <c r="M112" s="16">
        <v>0</v>
      </c>
      <c r="N112" s="16">
        <f t="shared" si="55"/>
        <v>0</v>
      </c>
      <c r="O112" s="23">
        <f t="shared" si="65"/>
        <v>0</v>
      </c>
      <c r="P112" s="16">
        <v>0</v>
      </c>
      <c r="Q112" s="16">
        <f t="shared" si="57"/>
        <v>0</v>
      </c>
      <c r="R112" s="23">
        <f t="shared" si="66"/>
        <v>0</v>
      </c>
      <c r="S112" s="17">
        <v>0</v>
      </c>
      <c r="T112" s="16">
        <f t="shared" si="59"/>
        <v>0</v>
      </c>
      <c r="U112" s="23">
        <f t="shared" si="67"/>
        <v>0</v>
      </c>
      <c r="AB112" s="14">
        <f t="shared" si="61"/>
        <v>2.2679075515196876E-5</v>
      </c>
      <c r="AC112" s="10">
        <f t="shared" si="61"/>
        <v>7.3081961318606461E-7</v>
      </c>
      <c r="AD112" s="14">
        <f t="shared" si="61"/>
        <v>3.0667956989987707E-6</v>
      </c>
      <c r="AE112" s="10">
        <f t="shared" si="61"/>
        <v>9.7882066915113714E-8</v>
      </c>
      <c r="AF112" s="14">
        <f t="shared" si="49"/>
        <v>3.5251060591701253E-6</v>
      </c>
      <c r="AG112" s="10">
        <f t="shared" si="50"/>
        <v>1.1792282365069687E-7</v>
      </c>
      <c r="AH112" s="14">
        <f t="shared" si="62"/>
        <v>1.0623812209383383E-6</v>
      </c>
      <c r="AI112" s="10">
        <f t="shared" si="62"/>
        <v>2.9415519544071039E-8</v>
      </c>
      <c r="AJ112" s="14">
        <f t="shared" si="62"/>
        <v>2.3855801223921886E-7</v>
      </c>
      <c r="AK112" s="10">
        <f t="shared" si="62"/>
        <v>6.6709456335608862E-9</v>
      </c>
    </row>
    <row r="113" spans="1:37" x14ac:dyDescent="0.25">
      <c r="A113" s="22">
        <f t="shared" si="48"/>
        <v>14</v>
      </c>
      <c r="B113" s="17" t="s">
        <v>12</v>
      </c>
      <c r="C113" s="17" t="s">
        <v>18</v>
      </c>
      <c r="D113" s="16">
        <v>1000</v>
      </c>
      <c r="E113" s="30">
        <v>3.563747222222224</v>
      </c>
      <c r="F113" s="24">
        <v>94.844977777777757</v>
      </c>
      <c r="G113" s="16">
        <v>4</v>
      </c>
      <c r="H113" s="16">
        <f>G113/($E113*$D113*$F$2)</f>
        <v>1.870690105374414E-5</v>
      </c>
      <c r="I113" s="23">
        <f t="shared" si="63"/>
        <v>7.0290138949546688E-7</v>
      </c>
      <c r="J113" s="16">
        <v>0</v>
      </c>
      <c r="K113" s="16">
        <f>J113/($E113*$D113*$F$2)</f>
        <v>0</v>
      </c>
      <c r="L113" s="23">
        <f t="shared" si="64"/>
        <v>0</v>
      </c>
      <c r="M113" s="16">
        <v>1</v>
      </c>
      <c r="N113" s="16">
        <f>M113/($E113*$D113*$F$2)</f>
        <v>4.6767252634360351E-6</v>
      </c>
      <c r="O113" s="23">
        <f t="shared" si="65"/>
        <v>1.7572534737386672E-7</v>
      </c>
      <c r="P113" s="16">
        <v>0</v>
      </c>
      <c r="Q113" s="16">
        <f>P113/($E113*$D113*$F$2)</f>
        <v>0</v>
      </c>
      <c r="R113" s="23">
        <f t="shared" si="66"/>
        <v>0</v>
      </c>
      <c r="S113" s="17">
        <v>0</v>
      </c>
      <c r="T113" s="16">
        <f>S113/($E113*$D113*$F$2)</f>
        <v>0</v>
      </c>
      <c r="U113" s="23">
        <f t="shared" si="67"/>
        <v>0</v>
      </c>
      <c r="AB113" s="14">
        <f t="shared" si="61"/>
        <v>2.2679075515196876E-5</v>
      </c>
      <c r="AC113" s="10">
        <f t="shared" si="61"/>
        <v>7.3081961318606461E-7</v>
      </c>
      <c r="AD113" s="14">
        <f t="shared" si="61"/>
        <v>3.0667956989987707E-6</v>
      </c>
      <c r="AE113" s="10">
        <f t="shared" si="61"/>
        <v>9.7882066915113714E-8</v>
      </c>
      <c r="AF113" s="14">
        <f t="shared" si="49"/>
        <v>3.5251060591701253E-6</v>
      </c>
      <c r="AG113" s="10">
        <f t="shared" si="50"/>
        <v>1.1792282365069687E-7</v>
      </c>
      <c r="AH113" s="14">
        <f t="shared" si="62"/>
        <v>1.0623812209383383E-6</v>
      </c>
      <c r="AI113" s="10">
        <f t="shared" si="62"/>
        <v>2.9415519544071039E-8</v>
      </c>
      <c r="AJ113" s="14">
        <f t="shared" si="62"/>
        <v>2.3855801223921886E-7</v>
      </c>
      <c r="AK113" s="10">
        <f t="shared" si="62"/>
        <v>6.6709456335608862E-9</v>
      </c>
    </row>
    <row r="114" spans="1:37" x14ac:dyDescent="0.25">
      <c r="A114" s="25">
        <f t="shared" si="48"/>
        <v>15</v>
      </c>
      <c r="B114" s="26" t="s">
        <v>12</v>
      </c>
      <c r="C114" s="26" t="s">
        <v>27</v>
      </c>
      <c r="D114" s="27">
        <v>1000</v>
      </c>
      <c r="E114" s="31">
        <v>2.8784333333333372</v>
      </c>
      <c r="F114" s="28">
        <v>94.282513888888857</v>
      </c>
      <c r="G114" s="27">
        <v>7</v>
      </c>
      <c r="H114" s="27">
        <f>G114/($E114*$D114*$F$2)</f>
        <v>4.0531307539981188E-5</v>
      </c>
      <c r="I114" s="32">
        <f>G114/($F114*$D114*$F$2)</f>
        <v>1.2374157397219736E-6</v>
      </c>
      <c r="J114" s="27">
        <v>0</v>
      </c>
      <c r="K114" s="27">
        <f>J114/($E114*$D114*$F$2)</f>
        <v>0</v>
      </c>
      <c r="L114" s="32">
        <f>J114/($F114*$D114*$F$2)</f>
        <v>0</v>
      </c>
      <c r="M114" s="27">
        <v>0</v>
      </c>
      <c r="N114" s="27">
        <f>M114/($E114*$D114*$F$2)</f>
        <v>0</v>
      </c>
      <c r="O114" s="32">
        <f>M114/($F114*$D114*$F$2)</f>
        <v>0</v>
      </c>
      <c r="P114" s="27">
        <v>0</v>
      </c>
      <c r="Q114" s="27">
        <f>P114/($E114*$D114*$F$2)</f>
        <v>0</v>
      </c>
      <c r="R114" s="32">
        <f>P114/($F114*$D114*$F$2)</f>
        <v>0</v>
      </c>
      <c r="S114" s="26">
        <v>0</v>
      </c>
      <c r="T114" s="27">
        <f>S114/($E114*$D114*$F$2)</f>
        <v>0</v>
      </c>
      <c r="U114" s="32">
        <f>S114/($F114*$D114*$F$2)</f>
        <v>0</v>
      </c>
      <c r="AB114" s="9">
        <f t="shared" si="61"/>
        <v>2.2679075515196876E-5</v>
      </c>
      <c r="AC114" s="11">
        <f t="shared" si="61"/>
        <v>7.3081961318606461E-7</v>
      </c>
      <c r="AD114" s="9">
        <f t="shared" si="61"/>
        <v>3.0667956989987707E-6</v>
      </c>
      <c r="AE114" s="11">
        <f t="shared" si="61"/>
        <v>9.7882066915113714E-8</v>
      </c>
      <c r="AF114" s="9">
        <f t="shared" si="49"/>
        <v>3.5251060591701253E-6</v>
      </c>
      <c r="AG114" s="11">
        <f t="shared" si="50"/>
        <v>1.1792282365069687E-7</v>
      </c>
      <c r="AH114" s="9">
        <f t="shared" si="62"/>
        <v>1.0623812209383383E-6</v>
      </c>
      <c r="AI114" s="11">
        <f t="shared" si="62"/>
        <v>2.9415519544071039E-8</v>
      </c>
      <c r="AJ114" s="9">
        <f t="shared" si="62"/>
        <v>2.3855801223921886E-7</v>
      </c>
      <c r="AK114" s="11">
        <f t="shared" si="62"/>
        <v>6.6709456335608862E-9</v>
      </c>
    </row>
    <row r="115" spans="1:37" x14ac:dyDescent="0.25">
      <c r="A115" t="s">
        <v>35</v>
      </c>
      <c r="D115">
        <v>1000</v>
      </c>
      <c r="E115">
        <f t="shared" ref="E115:F115" si="68">SUM(E100:E114)</f>
        <v>60.407799999999995</v>
      </c>
      <c r="F115">
        <f t="shared" si="68"/>
        <v>1678.1637388888887</v>
      </c>
      <c r="G115">
        <f>SUM(G100:G114)</f>
        <v>80</v>
      </c>
      <c r="H115" s="16">
        <f>G115/($E115*$D115*$F$2)</f>
        <v>2.2072204803573936E-5</v>
      </c>
      <c r="I115" s="16">
        <f>G115/($F115*$D115*$F$2)</f>
        <v>7.9451921313478782E-7</v>
      </c>
      <c r="J115">
        <f t="shared" ref="J115" si="69">SUM(J100:J114)</f>
        <v>12</v>
      </c>
      <c r="K115" s="16">
        <f>J115/($E115*$D115*$F$2)</f>
        <v>3.3108307205360903E-6</v>
      </c>
      <c r="L115" s="16">
        <f>J115/($F115*$D115*$F$2)</f>
        <v>1.1917788197021818E-7</v>
      </c>
      <c r="M115">
        <f t="shared" ref="M115" si="70">SUM(M100:M114)</f>
        <v>13</v>
      </c>
      <c r="N115" s="16">
        <f>M115/($E115*$D115*$F$2)</f>
        <v>3.5867332805807642E-6</v>
      </c>
      <c r="O115" s="16">
        <f>M115/($F115*$D115*$F$2)</f>
        <v>1.2910937213440303E-7</v>
      </c>
      <c r="P115">
        <f t="shared" ref="P115" si="71">SUM(P100:P114)</f>
        <v>4</v>
      </c>
      <c r="Q115" s="16">
        <f>P115/($E115*$D115*$F$2)</f>
        <v>1.1036102401786966E-6</v>
      </c>
      <c r="R115" s="16">
        <f>P115/($F115*$D115*$F$2)</f>
        <v>3.9725960656739394E-8</v>
      </c>
      <c r="S115">
        <f>SUM(S100:S114)</f>
        <v>1</v>
      </c>
      <c r="T115" s="16">
        <f>S115/($E115*$D115*$F$2)</f>
        <v>2.7590256004467416E-7</v>
      </c>
      <c r="U115" s="16">
        <f>S115/($F115*$D115*$F$2)</f>
        <v>9.9314901641848485E-9</v>
      </c>
    </row>
    <row r="146" spans="1:37" s="35" customFormat="1" ht="15.75" thickBot="1" x14ac:dyDescent="0.3"/>
    <row r="147" spans="1:37" ht="15.75" thickTop="1" x14ac:dyDescent="0.25"/>
    <row r="148" spans="1:37" x14ac:dyDescent="0.25">
      <c r="A148" t="s">
        <v>31</v>
      </c>
    </row>
    <row r="150" spans="1:37" x14ac:dyDescent="0.25">
      <c r="A150" s="51" t="s">
        <v>0</v>
      </c>
      <c r="B150" s="51" t="s">
        <v>1</v>
      </c>
      <c r="C150" s="51" t="s">
        <v>2</v>
      </c>
      <c r="D150" s="51" t="s">
        <v>6</v>
      </c>
      <c r="E150" s="54" t="s">
        <v>11</v>
      </c>
      <c r="F150" s="55"/>
      <c r="G150" s="45" t="s">
        <v>50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7"/>
      <c r="AB150" s="48" t="s">
        <v>5</v>
      </c>
      <c r="AC150" s="50"/>
      <c r="AD150" s="50"/>
      <c r="AE150" s="50"/>
      <c r="AF150" s="50"/>
      <c r="AG150" s="50"/>
      <c r="AH150" s="50"/>
      <c r="AI150" s="50"/>
      <c r="AJ150" s="50"/>
      <c r="AK150" s="49"/>
    </row>
    <row r="151" spans="1:37" x14ac:dyDescent="0.25">
      <c r="A151" s="52"/>
      <c r="B151" s="52"/>
      <c r="C151" s="52"/>
      <c r="D151" s="52"/>
      <c r="E151" s="56"/>
      <c r="F151" s="57"/>
      <c r="G151" s="45" t="s">
        <v>3</v>
      </c>
      <c r="H151" s="46"/>
      <c r="I151" s="47"/>
      <c r="J151" s="45" t="s">
        <v>4</v>
      </c>
      <c r="K151" s="46"/>
      <c r="L151" s="47"/>
      <c r="M151" s="45" t="s">
        <v>10</v>
      </c>
      <c r="N151" s="46"/>
      <c r="O151" s="47"/>
      <c r="P151" s="45" t="s">
        <v>28</v>
      </c>
      <c r="Q151" s="46"/>
      <c r="R151" s="47"/>
      <c r="S151" s="45" t="s">
        <v>30</v>
      </c>
      <c r="T151" s="46"/>
      <c r="U151" s="47"/>
      <c r="AB151" s="48" t="str">
        <f>G151</f>
        <v>Without Layers</v>
      </c>
      <c r="AC151" s="49"/>
      <c r="AD151" s="48" t="str">
        <f>J151</f>
        <v>With Layers</v>
      </c>
      <c r="AE151" s="49"/>
      <c r="AF151" s="48" t="str">
        <f>M151</f>
        <v>With buffer=5m</v>
      </c>
      <c r="AG151" s="49"/>
      <c r="AH151" s="48" t="str">
        <f>P151</f>
        <v>With buffer=10m</v>
      </c>
      <c r="AI151" s="49"/>
      <c r="AJ151" s="48" t="str">
        <f>S151</f>
        <v>With buffer=20m</v>
      </c>
      <c r="AK151" s="49"/>
    </row>
    <row r="152" spans="1:37" x14ac:dyDescent="0.25">
      <c r="A152" s="53"/>
      <c r="B152" s="53"/>
      <c r="C152" s="53"/>
      <c r="D152" s="53"/>
      <c r="E152" s="1" t="s">
        <v>49</v>
      </c>
      <c r="F152" s="1" t="s">
        <v>8</v>
      </c>
      <c r="G152" s="29" t="s">
        <v>48</v>
      </c>
      <c r="H152" s="29" t="s">
        <v>49</v>
      </c>
      <c r="I152" s="29" t="s">
        <v>8</v>
      </c>
      <c r="J152" s="29" t="s">
        <v>48</v>
      </c>
      <c r="K152" s="29" t="s">
        <v>49</v>
      </c>
      <c r="L152" s="29" t="s">
        <v>8</v>
      </c>
      <c r="M152" s="29" t="s">
        <v>48</v>
      </c>
      <c r="N152" s="29" t="s">
        <v>49</v>
      </c>
      <c r="O152" s="29" t="s">
        <v>8</v>
      </c>
      <c r="P152" s="29" t="s">
        <v>48</v>
      </c>
      <c r="Q152" s="29" t="s">
        <v>49</v>
      </c>
      <c r="R152" s="29" t="s">
        <v>8</v>
      </c>
      <c r="S152" s="29" t="s">
        <v>48</v>
      </c>
      <c r="T152" s="29" t="s">
        <v>49</v>
      </c>
      <c r="U152" s="29" t="s">
        <v>8</v>
      </c>
      <c r="AB152" s="7" t="s">
        <v>7</v>
      </c>
      <c r="AC152" s="7" t="s">
        <v>8</v>
      </c>
      <c r="AD152" s="7" t="s">
        <v>7</v>
      </c>
      <c r="AE152" s="7" t="s">
        <v>8</v>
      </c>
      <c r="AF152" s="7" t="s">
        <v>7</v>
      </c>
      <c r="AG152" s="7" t="s">
        <v>8</v>
      </c>
      <c r="AH152" s="7" t="str">
        <f>Q152</f>
        <v>HPV</v>
      </c>
      <c r="AI152" s="7" t="str">
        <f>R152</f>
        <v>all</v>
      </c>
      <c r="AJ152" s="7" t="str">
        <f>T152</f>
        <v>HPV</v>
      </c>
      <c r="AK152" s="7" t="str">
        <f>U152</f>
        <v>all</v>
      </c>
    </row>
    <row r="153" spans="1:37" x14ac:dyDescent="0.25">
      <c r="A153" s="22">
        <v>1</v>
      </c>
      <c r="B153" s="16" t="s">
        <v>12</v>
      </c>
      <c r="C153" s="16" t="s">
        <v>19</v>
      </c>
      <c r="D153" s="16">
        <v>1000</v>
      </c>
      <c r="E153" s="22">
        <v>3.6726388888888879</v>
      </c>
      <c r="F153" s="23">
        <v>79.774569444444438</v>
      </c>
      <c r="G153" s="15">
        <v>2</v>
      </c>
      <c r="H153" s="15">
        <f>G153/($E153*$D153*$F$2)</f>
        <v>9.0761260068827328E-6</v>
      </c>
      <c r="I153" s="21">
        <f>G153/($F153*$D153*$F$2)</f>
        <v>4.1784410201733399E-7</v>
      </c>
      <c r="J153" s="15">
        <v>0</v>
      </c>
      <c r="K153" s="15">
        <f>J153/($E153*$D153*$F$2)</f>
        <v>0</v>
      </c>
      <c r="L153" s="21">
        <f>J153/($F153*$D153*$F$2)</f>
        <v>0</v>
      </c>
      <c r="M153" s="15">
        <v>0</v>
      </c>
      <c r="N153" s="15">
        <f>M153/($E153*$D153*$F$2)</f>
        <v>0</v>
      </c>
      <c r="O153" s="21">
        <f>M153/($F153*$D153*$F$2)</f>
        <v>0</v>
      </c>
      <c r="P153" s="15">
        <v>0</v>
      </c>
      <c r="Q153" s="15">
        <f>P153/($E153*$D153*$F$2)</f>
        <v>0</v>
      </c>
      <c r="R153" s="21">
        <f>P153/($F153*$D153*$F$2)</f>
        <v>0</v>
      </c>
      <c r="S153" s="36">
        <v>0</v>
      </c>
      <c r="T153" s="15">
        <f>S153/($E153*$D153*$F$2)</f>
        <v>0</v>
      </c>
      <c r="U153" s="21">
        <f>S153/($F153*$D153*$F$2)</f>
        <v>0</v>
      </c>
      <c r="AB153" s="18">
        <f>AVERAGE($H$153:$H$167)</f>
        <v>1.3646553990209427E-5</v>
      </c>
      <c r="AC153" s="13">
        <f>AVERAGE($I$153:$I$167)</f>
        <v>4.3318504096766715E-7</v>
      </c>
      <c r="AD153" s="18">
        <f>AVERAGE($K$153:$K$167)</f>
        <v>1.0644839918253116E-6</v>
      </c>
      <c r="AE153" s="13">
        <f>AVERAGE($L$153:$L$167)</f>
        <v>3.5607338153337869E-8</v>
      </c>
      <c r="AF153" s="18">
        <f>AVERAGE($N$153:$N$167)</f>
        <v>2.1978070393609527E-6</v>
      </c>
      <c r="AG153" s="13">
        <f>AVERAGE($O$153:$O$167)</f>
        <v>7.4310096996350482E-8</v>
      </c>
      <c r="AH153" s="18">
        <f>AVERAGE($Q$153:$Q$167)</f>
        <v>1.0623812209383383E-6</v>
      </c>
      <c r="AI153" s="13">
        <f>AVERAGE($R$153:$R$167)</f>
        <v>2.9415519544071039E-8</v>
      </c>
      <c r="AJ153" s="18">
        <f>AVERAGE($T$153:$T$167)</f>
        <v>0</v>
      </c>
      <c r="AK153" s="13">
        <f>AVERAGE($U$153:$U$167)</f>
        <v>0</v>
      </c>
    </row>
    <row r="154" spans="1:37" x14ac:dyDescent="0.25">
      <c r="A154" s="22">
        <f t="shared" ref="A154:A167" si="72">A153+1</f>
        <v>2</v>
      </c>
      <c r="B154" s="16" t="s">
        <v>12</v>
      </c>
      <c r="C154" s="16" t="s">
        <v>20</v>
      </c>
      <c r="D154" s="16">
        <v>1000</v>
      </c>
      <c r="E154" s="22">
        <v>4.6576138888888874</v>
      </c>
      <c r="F154" s="23">
        <v>166.55976111111113</v>
      </c>
      <c r="G154" s="16">
        <v>11</v>
      </c>
      <c r="H154" s="16">
        <f>G154/($E154*$D154*$F$2)</f>
        <v>3.9362072019471116E-5</v>
      </c>
      <c r="I154" s="23">
        <f>G154/($F154*$D154*$F$2)</f>
        <v>1.1007060295375462E-6</v>
      </c>
      <c r="J154" s="16">
        <v>0</v>
      </c>
      <c r="K154" s="16">
        <f>J154/($E154*$D154*$F$2)</f>
        <v>0</v>
      </c>
      <c r="L154" s="23">
        <f>J154/($F154*$D154*$F$2)</f>
        <v>0</v>
      </c>
      <c r="M154" s="16">
        <v>0</v>
      </c>
      <c r="N154" s="16">
        <f>M154/($E154*$D154*$F$2)</f>
        <v>0</v>
      </c>
      <c r="O154" s="23">
        <f>M154/($F154*$D154*$F$2)</f>
        <v>0</v>
      </c>
      <c r="P154" s="16">
        <v>2</v>
      </c>
      <c r="Q154" s="16">
        <f>P154/($E154*$D154*$F$2)</f>
        <v>7.1567403671765666E-6</v>
      </c>
      <c r="R154" s="23">
        <f>P154/($F154*$D154*$F$2)</f>
        <v>2.0012836900682657E-7</v>
      </c>
      <c r="S154" s="17">
        <v>0</v>
      </c>
      <c r="T154" s="16">
        <f>S154/($E154*$D154*$F$2)</f>
        <v>0</v>
      </c>
      <c r="U154" s="23">
        <f>S154/($F154*$D154*$F$2)</f>
        <v>0</v>
      </c>
      <c r="AB154" s="14">
        <f>$AB$153</f>
        <v>1.3646553990209427E-5</v>
      </c>
      <c r="AC154" s="10">
        <f>$AC$153</f>
        <v>4.3318504096766715E-7</v>
      </c>
      <c r="AD154" s="14">
        <f>$AD$153</f>
        <v>1.0644839918253116E-6</v>
      </c>
      <c r="AE154" s="10">
        <f>$AE$153</f>
        <v>3.5607338153337869E-8</v>
      </c>
      <c r="AF154" s="14">
        <f t="shared" ref="AF154:AF167" si="73">$AF$153</f>
        <v>2.1978070393609527E-6</v>
      </c>
      <c r="AG154" s="10">
        <f t="shared" ref="AG154:AG167" si="74">$AG$153</f>
        <v>7.4310096996350482E-8</v>
      </c>
      <c r="AH154" s="14">
        <f>$AH$153</f>
        <v>1.0623812209383383E-6</v>
      </c>
      <c r="AI154" s="10">
        <f>$AI$153</f>
        <v>2.9415519544071039E-8</v>
      </c>
      <c r="AJ154" s="14">
        <f>$AJ$153</f>
        <v>0</v>
      </c>
      <c r="AK154" s="10">
        <f>$AK$153</f>
        <v>0</v>
      </c>
    </row>
    <row r="155" spans="1:37" x14ac:dyDescent="0.25">
      <c r="A155" s="22">
        <f t="shared" si="72"/>
        <v>3</v>
      </c>
      <c r="B155" s="16" t="s">
        <v>12</v>
      </c>
      <c r="C155" s="16" t="s">
        <v>21</v>
      </c>
      <c r="D155" s="16">
        <v>1000</v>
      </c>
      <c r="E155" s="22">
        <v>4.8418388888888959</v>
      </c>
      <c r="F155" s="23">
        <v>115.00931944444446</v>
      </c>
      <c r="G155" s="16">
        <v>1</v>
      </c>
      <c r="H155" s="16">
        <f t="shared" ref="H155:H165" si="75">G155/($E155*$D155*$F$2)</f>
        <v>3.4422183490891272E-6</v>
      </c>
      <c r="I155" s="23">
        <f t="shared" ref="I155:I156" si="76">G155/($F155*$D155*$F$2)</f>
        <v>1.4491579245208511E-7</v>
      </c>
      <c r="J155" s="16">
        <v>0</v>
      </c>
      <c r="K155" s="16">
        <f t="shared" ref="K155:K165" si="77">J155/($E155*$D155*$F$2)</f>
        <v>0</v>
      </c>
      <c r="L155" s="23">
        <f t="shared" ref="L155:L156" si="78">J155/($F155*$D155*$F$2)</f>
        <v>0</v>
      </c>
      <c r="M155" s="16">
        <v>0</v>
      </c>
      <c r="N155" s="16">
        <f t="shared" ref="N155:N165" si="79">M155/($E155*$D155*$F$2)</f>
        <v>0</v>
      </c>
      <c r="O155" s="23">
        <f t="shared" ref="O155:O156" si="80">M155/($F155*$D155*$F$2)</f>
        <v>0</v>
      </c>
      <c r="P155" s="16">
        <v>0</v>
      </c>
      <c r="Q155" s="16">
        <f t="shared" ref="Q155:Q165" si="81">P155/($E155*$D155*$F$2)</f>
        <v>0</v>
      </c>
      <c r="R155" s="23">
        <f t="shared" ref="R155:R156" si="82">P155/($F155*$D155*$F$2)</f>
        <v>0</v>
      </c>
      <c r="S155" s="17">
        <v>0</v>
      </c>
      <c r="T155" s="16">
        <f t="shared" ref="T155:T165" si="83">S155/($E155*$D155*$F$2)</f>
        <v>0</v>
      </c>
      <c r="U155" s="23">
        <f t="shared" ref="U155:U156" si="84">S155/($F155*$D155*$F$2)</f>
        <v>0</v>
      </c>
      <c r="AB155" s="14">
        <f t="shared" ref="AB155:AE167" si="85">AB$153</f>
        <v>1.3646553990209427E-5</v>
      </c>
      <c r="AC155" s="10">
        <f t="shared" si="85"/>
        <v>4.3318504096766715E-7</v>
      </c>
      <c r="AD155" s="14">
        <f t="shared" si="85"/>
        <v>1.0644839918253116E-6</v>
      </c>
      <c r="AE155" s="10">
        <f t="shared" si="85"/>
        <v>3.5607338153337869E-8</v>
      </c>
      <c r="AF155" s="14">
        <f t="shared" si="73"/>
        <v>2.1978070393609527E-6</v>
      </c>
      <c r="AG155" s="10">
        <f t="shared" si="74"/>
        <v>7.4310096996350482E-8</v>
      </c>
      <c r="AH155" s="14">
        <f t="shared" ref="AH155:AK167" si="86">AH$153</f>
        <v>1.0623812209383383E-6</v>
      </c>
      <c r="AI155" s="10">
        <f t="shared" si="86"/>
        <v>2.9415519544071039E-8</v>
      </c>
      <c r="AJ155" s="14">
        <f t="shared" si="86"/>
        <v>0</v>
      </c>
      <c r="AK155" s="10">
        <f t="shared" si="86"/>
        <v>0</v>
      </c>
    </row>
    <row r="156" spans="1:37" x14ac:dyDescent="0.25">
      <c r="A156" s="22">
        <f t="shared" si="72"/>
        <v>4</v>
      </c>
      <c r="B156" s="16" t="s">
        <v>12</v>
      </c>
      <c r="C156" s="16" t="s">
        <v>13</v>
      </c>
      <c r="D156" s="16">
        <v>1000</v>
      </c>
      <c r="E156" s="22">
        <v>3.9206972222222145</v>
      </c>
      <c r="F156" s="23">
        <v>92.223586111111089</v>
      </c>
      <c r="G156" s="16">
        <v>1</v>
      </c>
      <c r="H156" s="16">
        <f t="shared" si="75"/>
        <v>4.2509445953136261E-6</v>
      </c>
      <c r="I156" s="23">
        <f t="shared" si="76"/>
        <v>1.807202188666427E-7</v>
      </c>
      <c r="J156" s="16">
        <v>0</v>
      </c>
      <c r="K156" s="16">
        <f t="shared" si="77"/>
        <v>0</v>
      </c>
      <c r="L156" s="23">
        <f t="shared" si="78"/>
        <v>0</v>
      </c>
      <c r="M156" s="16">
        <v>0</v>
      </c>
      <c r="N156" s="16">
        <f t="shared" si="79"/>
        <v>0</v>
      </c>
      <c r="O156" s="23">
        <f t="shared" si="80"/>
        <v>0</v>
      </c>
      <c r="P156" s="16">
        <v>0</v>
      </c>
      <c r="Q156" s="16">
        <f t="shared" si="81"/>
        <v>0</v>
      </c>
      <c r="R156" s="23">
        <f t="shared" si="82"/>
        <v>0</v>
      </c>
      <c r="S156" s="17">
        <v>0</v>
      </c>
      <c r="T156" s="16">
        <f t="shared" si="83"/>
        <v>0</v>
      </c>
      <c r="U156" s="23">
        <f t="shared" si="84"/>
        <v>0</v>
      </c>
      <c r="AB156" s="14">
        <f t="shared" si="85"/>
        <v>1.3646553990209427E-5</v>
      </c>
      <c r="AC156" s="10">
        <f t="shared" si="85"/>
        <v>4.3318504096766715E-7</v>
      </c>
      <c r="AD156" s="14">
        <f t="shared" si="85"/>
        <v>1.0644839918253116E-6</v>
      </c>
      <c r="AE156" s="10">
        <f t="shared" si="85"/>
        <v>3.5607338153337869E-8</v>
      </c>
      <c r="AF156" s="14">
        <f t="shared" si="73"/>
        <v>2.1978070393609527E-6</v>
      </c>
      <c r="AG156" s="10">
        <f t="shared" si="74"/>
        <v>7.4310096996350482E-8</v>
      </c>
      <c r="AH156" s="14">
        <f t="shared" si="86"/>
        <v>1.0623812209383383E-6</v>
      </c>
      <c r="AI156" s="10">
        <f t="shared" si="86"/>
        <v>2.9415519544071039E-8</v>
      </c>
      <c r="AJ156" s="14">
        <f t="shared" si="86"/>
        <v>0</v>
      </c>
      <c r="AK156" s="10">
        <f t="shared" si="86"/>
        <v>0</v>
      </c>
    </row>
    <row r="157" spans="1:37" x14ac:dyDescent="0.25">
      <c r="A157" s="22">
        <f t="shared" si="72"/>
        <v>5</v>
      </c>
      <c r="B157" s="16" t="s">
        <v>12</v>
      </c>
      <c r="C157" s="16" t="s">
        <v>14</v>
      </c>
      <c r="D157" s="16">
        <v>1000</v>
      </c>
      <c r="E157" s="22">
        <v>4.2080472222222189</v>
      </c>
      <c r="F157" s="23">
        <v>99.019727777777774</v>
      </c>
      <c r="G157" s="16">
        <v>1</v>
      </c>
      <c r="H157" s="16">
        <f>G157/($E157*$D157*$F$2)</f>
        <v>3.9606653125592065E-6</v>
      </c>
      <c r="I157" s="23">
        <f>G157/($F157*$D157*$F$2)</f>
        <v>1.6831662781451351E-7</v>
      </c>
      <c r="J157" s="16">
        <v>0</v>
      </c>
      <c r="K157" s="16">
        <f>J157/($E157*$D157*$F$2)</f>
        <v>0</v>
      </c>
      <c r="L157" s="23">
        <f>J157/($F157*$D157*$F$2)</f>
        <v>0</v>
      </c>
      <c r="M157" s="16">
        <v>0</v>
      </c>
      <c r="N157" s="16">
        <f>M157/($E157*$D157*$F$2)</f>
        <v>0</v>
      </c>
      <c r="O157" s="23">
        <f>M157/($F157*$D157*$F$2)</f>
        <v>0</v>
      </c>
      <c r="P157" s="16">
        <v>0</v>
      </c>
      <c r="Q157" s="16">
        <f>P157/($E157*$D157*$F$2)</f>
        <v>0</v>
      </c>
      <c r="R157" s="23">
        <f>P157/($F157*$D157*$F$2)</f>
        <v>0</v>
      </c>
      <c r="S157" s="17">
        <v>0</v>
      </c>
      <c r="T157" s="16">
        <f>S157/($E157*$D157*$F$2)</f>
        <v>0</v>
      </c>
      <c r="U157" s="23">
        <f>S157/($F157*$D157*$F$2)</f>
        <v>0</v>
      </c>
      <c r="AB157" s="14">
        <f t="shared" si="85"/>
        <v>1.3646553990209427E-5</v>
      </c>
      <c r="AC157" s="10">
        <f t="shared" si="85"/>
        <v>4.3318504096766715E-7</v>
      </c>
      <c r="AD157" s="14">
        <f t="shared" si="85"/>
        <v>1.0644839918253116E-6</v>
      </c>
      <c r="AE157" s="10">
        <f t="shared" si="85"/>
        <v>3.5607338153337869E-8</v>
      </c>
      <c r="AF157" s="14">
        <f t="shared" si="73"/>
        <v>2.1978070393609527E-6</v>
      </c>
      <c r="AG157" s="10">
        <f t="shared" si="74"/>
        <v>7.4310096996350482E-8</v>
      </c>
      <c r="AH157" s="14">
        <f t="shared" si="86"/>
        <v>1.0623812209383383E-6</v>
      </c>
      <c r="AI157" s="10">
        <f t="shared" si="86"/>
        <v>2.9415519544071039E-8</v>
      </c>
      <c r="AJ157" s="14">
        <f t="shared" si="86"/>
        <v>0</v>
      </c>
      <c r="AK157" s="10">
        <f t="shared" si="86"/>
        <v>0</v>
      </c>
    </row>
    <row r="158" spans="1:37" x14ac:dyDescent="0.25">
      <c r="A158" s="22">
        <f t="shared" si="72"/>
        <v>6</v>
      </c>
      <c r="B158" s="16" t="s">
        <v>12</v>
      </c>
      <c r="C158" s="16" t="s">
        <v>15</v>
      </c>
      <c r="D158" s="16">
        <v>1000</v>
      </c>
      <c r="E158" s="22">
        <v>3.8898972222222201</v>
      </c>
      <c r="F158" s="23">
        <v>96.78281666666669</v>
      </c>
      <c r="G158" s="16">
        <v>1</v>
      </c>
      <c r="H158" s="16">
        <f t="shared" si="75"/>
        <v>4.284603349274441E-6</v>
      </c>
      <c r="I158" s="23">
        <f t="shared" ref="I158:I166" si="87">G158/($F158*$D158*$F$2)</f>
        <v>1.7220687763272022E-7</v>
      </c>
      <c r="J158" s="16">
        <v>0</v>
      </c>
      <c r="K158" s="16">
        <f t="shared" si="77"/>
        <v>0</v>
      </c>
      <c r="L158" s="23">
        <f t="shared" ref="L158:L166" si="88">J158/($F158*$D158*$F$2)</f>
        <v>0</v>
      </c>
      <c r="M158" s="16">
        <v>0</v>
      </c>
      <c r="N158" s="16">
        <f t="shared" si="79"/>
        <v>0</v>
      </c>
      <c r="O158" s="23">
        <f t="shared" ref="O158:O166" si="89">M158/($F158*$D158*$F$2)</f>
        <v>0</v>
      </c>
      <c r="P158" s="16">
        <v>0</v>
      </c>
      <c r="Q158" s="16">
        <f t="shared" si="81"/>
        <v>0</v>
      </c>
      <c r="R158" s="23">
        <f t="shared" ref="R158:R166" si="90">P158/($F158*$D158*$F$2)</f>
        <v>0</v>
      </c>
      <c r="S158" s="17">
        <v>0</v>
      </c>
      <c r="T158" s="16">
        <f t="shared" si="83"/>
        <v>0</v>
      </c>
      <c r="U158" s="23">
        <f t="shared" ref="U158:U166" si="91">S158/($F158*$D158*$F$2)</f>
        <v>0</v>
      </c>
      <c r="AB158" s="14">
        <f t="shared" si="85"/>
        <v>1.3646553990209427E-5</v>
      </c>
      <c r="AC158" s="10">
        <f t="shared" si="85"/>
        <v>4.3318504096766715E-7</v>
      </c>
      <c r="AD158" s="14">
        <f t="shared" si="85"/>
        <v>1.0644839918253116E-6</v>
      </c>
      <c r="AE158" s="10">
        <f t="shared" si="85"/>
        <v>3.5607338153337869E-8</v>
      </c>
      <c r="AF158" s="14">
        <f t="shared" si="73"/>
        <v>2.1978070393609527E-6</v>
      </c>
      <c r="AG158" s="10">
        <f t="shared" si="74"/>
        <v>7.4310096996350482E-8</v>
      </c>
      <c r="AH158" s="14">
        <f t="shared" si="86"/>
        <v>1.0623812209383383E-6</v>
      </c>
      <c r="AI158" s="10">
        <f t="shared" si="86"/>
        <v>2.9415519544071039E-8</v>
      </c>
      <c r="AJ158" s="14">
        <f t="shared" si="86"/>
        <v>0</v>
      </c>
      <c r="AK158" s="10">
        <f t="shared" si="86"/>
        <v>0</v>
      </c>
    </row>
    <row r="159" spans="1:37" x14ac:dyDescent="0.25">
      <c r="A159" s="22">
        <f t="shared" si="72"/>
        <v>7</v>
      </c>
      <c r="B159" s="16" t="s">
        <v>12</v>
      </c>
      <c r="C159" s="16" t="s">
        <v>22</v>
      </c>
      <c r="D159" s="16">
        <v>1000</v>
      </c>
      <c r="E159" s="22">
        <v>4.7703972222222184</v>
      </c>
      <c r="F159" s="23">
        <v>110.17316944444444</v>
      </c>
      <c r="G159" s="16">
        <v>2</v>
      </c>
      <c r="H159" s="16">
        <f t="shared" si="75"/>
        <v>6.9875383077230415E-6</v>
      </c>
      <c r="I159" s="23">
        <f t="shared" si="87"/>
        <v>3.025540020444078E-7</v>
      </c>
      <c r="J159" s="16">
        <v>1</v>
      </c>
      <c r="K159" s="16">
        <f t="shared" si="77"/>
        <v>3.4937691538615207E-6</v>
      </c>
      <c r="L159" s="23">
        <f t="shared" si="88"/>
        <v>1.512770010222039E-7</v>
      </c>
      <c r="M159" s="16">
        <v>0</v>
      </c>
      <c r="N159" s="16">
        <f t="shared" si="79"/>
        <v>0</v>
      </c>
      <c r="O159" s="23">
        <f t="shared" si="89"/>
        <v>0</v>
      </c>
      <c r="P159" s="16">
        <v>0</v>
      </c>
      <c r="Q159" s="16">
        <f t="shared" si="81"/>
        <v>0</v>
      </c>
      <c r="R159" s="23">
        <f t="shared" si="90"/>
        <v>0</v>
      </c>
      <c r="S159" s="17">
        <v>0</v>
      </c>
      <c r="T159" s="16">
        <f t="shared" si="83"/>
        <v>0</v>
      </c>
      <c r="U159" s="23">
        <f t="shared" si="91"/>
        <v>0</v>
      </c>
      <c r="AB159" s="14">
        <f t="shared" si="85"/>
        <v>1.3646553990209427E-5</v>
      </c>
      <c r="AC159" s="10">
        <f t="shared" si="85"/>
        <v>4.3318504096766715E-7</v>
      </c>
      <c r="AD159" s="14">
        <f t="shared" si="85"/>
        <v>1.0644839918253116E-6</v>
      </c>
      <c r="AE159" s="10">
        <f t="shared" si="85"/>
        <v>3.5607338153337869E-8</v>
      </c>
      <c r="AF159" s="14">
        <f t="shared" si="73"/>
        <v>2.1978070393609527E-6</v>
      </c>
      <c r="AG159" s="10">
        <f t="shared" si="74"/>
        <v>7.4310096996350482E-8</v>
      </c>
      <c r="AH159" s="14">
        <f t="shared" si="86"/>
        <v>1.0623812209383383E-6</v>
      </c>
      <c r="AI159" s="10">
        <f t="shared" si="86"/>
        <v>2.9415519544071039E-8</v>
      </c>
      <c r="AJ159" s="14">
        <f t="shared" si="86"/>
        <v>0</v>
      </c>
      <c r="AK159" s="10">
        <f t="shared" si="86"/>
        <v>0</v>
      </c>
    </row>
    <row r="160" spans="1:37" x14ac:dyDescent="0.25">
      <c r="A160" s="22">
        <f t="shared" si="72"/>
        <v>8</v>
      </c>
      <c r="B160" s="16" t="s">
        <v>12</v>
      </c>
      <c r="C160" s="16" t="s">
        <v>23</v>
      </c>
      <c r="D160" s="16">
        <v>1000</v>
      </c>
      <c r="E160" s="22">
        <v>4.1362861111111151</v>
      </c>
      <c r="F160" s="23">
        <v>144.77058055555551</v>
      </c>
      <c r="G160" s="16">
        <v>9</v>
      </c>
      <c r="H160" s="16">
        <f t="shared" si="75"/>
        <v>3.6264415944792088E-5</v>
      </c>
      <c r="I160" s="23">
        <f t="shared" si="87"/>
        <v>1.0361221142056394E-6</v>
      </c>
      <c r="J160" s="16">
        <v>1</v>
      </c>
      <c r="K160" s="16">
        <f t="shared" si="77"/>
        <v>4.0293795494213431E-6</v>
      </c>
      <c r="L160" s="23">
        <f t="shared" si="88"/>
        <v>1.1512467935618215E-7</v>
      </c>
      <c r="M160" s="16">
        <v>2</v>
      </c>
      <c r="N160" s="16">
        <f t="shared" si="79"/>
        <v>8.0587590988426863E-6</v>
      </c>
      <c r="O160" s="23">
        <f t="shared" si="89"/>
        <v>2.302493587123643E-7</v>
      </c>
      <c r="P160" s="16">
        <v>0</v>
      </c>
      <c r="Q160" s="16">
        <f t="shared" si="81"/>
        <v>0</v>
      </c>
      <c r="R160" s="23">
        <f t="shared" si="90"/>
        <v>0</v>
      </c>
      <c r="S160" s="17">
        <v>0</v>
      </c>
      <c r="T160" s="16">
        <f t="shared" si="83"/>
        <v>0</v>
      </c>
      <c r="U160" s="23">
        <f t="shared" si="91"/>
        <v>0</v>
      </c>
      <c r="AB160" s="14">
        <f t="shared" si="85"/>
        <v>1.3646553990209427E-5</v>
      </c>
      <c r="AC160" s="10">
        <f t="shared" si="85"/>
        <v>4.3318504096766715E-7</v>
      </c>
      <c r="AD160" s="14">
        <f t="shared" si="85"/>
        <v>1.0644839918253116E-6</v>
      </c>
      <c r="AE160" s="10">
        <f t="shared" si="85"/>
        <v>3.5607338153337869E-8</v>
      </c>
      <c r="AF160" s="14">
        <f t="shared" si="73"/>
        <v>2.1978070393609527E-6</v>
      </c>
      <c r="AG160" s="10">
        <f t="shared" si="74"/>
        <v>7.4310096996350482E-8</v>
      </c>
      <c r="AH160" s="14">
        <f t="shared" si="86"/>
        <v>1.0623812209383383E-6</v>
      </c>
      <c r="AI160" s="10">
        <f t="shared" si="86"/>
        <v>2.9415519544071039E-8</v>
      </c>
      <c r="AJ160" s="14">
        <f t="shared" si="86"/>
        <v>0</v>
      </c>
      <c r="AK160" s="10">
        <f t="shared" si="86"/>
        <v>0</v>
      </c>
    </row>
    <row r="161" spans="1:37" x14ac:dyDescent="0.25">
      <c r="A161" s="22">
        <f t="shared" si="72"/>
        <v>9</v>
      </c>
      <c r="B161" s="16" t="s">
        <v>12</v>
      </c>
      <c r="C161" s="16" t="s">
        <v>24</v>
      </c>
      <c r="D161" s="16">
        <v>1000</v>
      </c>
      <c r="E161" s="22">
        <v>3.7250944444444332</v>
      </c>
      <c r="F161" s="23">
        <v>124.7335083333333</v>
      </c>
      <c r="G161" s="16">
        <v>12</v>
      </c>
      <c r="H161" s="16">
        <f t="shared" si="75"/>
        <v>5.3689913902257677E-5</v>
      </c>
      <c r="I161" s="23">
        <f t="shared" si="87"/>
        <v>1.6034183810939339E-6</v>
      </c>
      <c r="J161" s="16">
        <v>0</v>
      </c>
      <c r="K161" s="16">
        <f t="shared" si="77"/>
        <v>0</v>
      </c>
      <c r="L161" s="23">
        <f t="shared" si="88"/>
        <v>0</v>
      </c>
      <c r="M161" s="16">
        <v>0</v>
      </c>
      <c r="N161" s="16">
        <f t="shared" si="79"/>
        <v>0</v>
      </c>
      <c r="O161" s="23">
        <f t="shared" si="89"/>
        <v>0</v>
      </c>
      <c r="P161" s="16">
        <v>1</v>
      </c>
      <c r="Q161" s="16">
        <f t="shared" si="81"/>
        <v>4.4741594918548062E-6</v>
      </c>
      <c r="R161" s="23">
        <f t="shared" si="90"/>
        <v>1.3361819842449448E-7</v>
      </c>
      <c r="S161" s="17">
        <v>0</v>
      </c>
      <c r="T161" s="16">
        <f t="shared" si="83"/>
        <v>0</v>
      </c>
      <c r="U161" s="23">
        <f t="shared" si="91"/>
        <v>0</v>
      </c>
      <c r="AB161" s="14">
        <f t="shared" si="85"/>
        <v>1.3646553990209427E-5</v>
      </c>
      <c r="AC161" s="10">
        <f t="shared" si="85"/>
        <v>4.3318504096766715E-7</v>
      </c>
      <c r="AD161" s="14">
        <f t="shared" si="85"/>
        <v>1.0644839918253116E-6</v>
      </c>
      <c r="AE161" s="10">
        <f t="shared" si="85"/>
        <v>3.5607338153337869E-8</v>
      </c>
      <c r="AF161" s="14">
        <f t="shared" si="73"/>
        <v>2.1978070393609527E-6</v>
      </c>
      <c r="AG161" s="10">
        <f t="shared" si="74"/>
        <v>7.4310096996350482E-8</v>
      </c>
      <c r="AH161" s="14">
        <f t="shared" si="86"/>
        <v>1.0623812209383383E-6</v>
      </c>
      <c r="AI161" s="10">
        <f t="shared" si="86"/>
        <v>2.9415519544071039E-8</v>
      </c>
      <c r="AJ161" s="14">
        <f t="shared" si="86"/>
        <v>0</v>
      </c>
      <c r="AK161" s="10">
        <f t="shared" si="86"/>
        <v>0</v>
      </c>
    </row>
    <row r="162" spans="1:37" x14ac:dyDescent="0.25">
      <c r="A162" s="22">
        <f t="shared" si="72"/>
        <v>10</v>
      </c>
      <c r="B162" s="16" t="s">
        <v>12</v>
      </c>
      <c r="C162" s="16" t="s">
        <v>25</v>
      </c>
      <c r="D162" s="16">
        <v>1000</v>
      </c>
      <c r="E162" s="30">
        <v>3.8716305555555603</v>
      </c>
      <c r="F162" s="24">
        <v>155.05862777777779</v>
      </c>
      <c r="G162" s="16">
        <v>3</v>
      </c>
      <c r="H162" s="16">
        <f t="shared" si="75"/>
        <v>1.2914455365131097E-5</v>
      </c>
      <c r="I162" s="23">
        <f t="shared" si="87"/>
        <v>3.2245867718923373E-7</v>
      </c>
      <c r="J162" s="16">
        <v>1</v>
      </c>
      <c r="K162" s="16">
        <f t="shared" si="77"/>
        <v>4.3048184550436988E-6</v>
      </c>
      <c r="L162" s="23">
        <f t="shared" si="88"/>
        <v>1.0748622572974457E-7</v>
      </c>
      <c r="M162" s="16">
        <v>2</v>
      </c>
      <c r="N162" s="16">
        <f t="shared" si="79"/>
        <v>8.6096369100873977E-6</v>
      </c>
      <c r="O162" s="23">
        <f t="shared" si="89"/>
        <v>2.1497245145948914E-7</v>
      </c>
      <c r="P162" s="16">
        <v>1</v>
      </c>
      <c r="Q162" s="16">
        <f t="shared" si="81"/>
        <v>4.3048184550436988E-6</v>
      </c>
      <c r="R162" s="23">
        <f t="shared" si="90"/>
        <v>1.0748622572974457E-7</v>
      </c>
      <c r="S162" s="17">
        <v>0</v>
      </c>
      <c r="T162" s="16">
        <f t="shared" si="83"/>
        <v>0</v>
      </c>
      <c r="U162" s="23">
        <f t="shared" si="91"/>
        <v>0</v>
      </c>
      <c r="AB162" s="14">
        <f t="shared" si="85"/>
        <v>1.3646553990209427E-5</v>
      </c>
      <c r="AC162" s="10">
        <f t="shared" si="85"/>
        <v>4.3318504096766715E-7</v>
      </c>
      <c r="AD162" s="14">
        <f t="shared" si="85"/>
        <v>1.0644839918253116E-6</v>
      </c>
      <c r="AE162" s="10">
        <f t="shared" si="85"/>
        <v>3.5607338153337869E-8</v>
      </c>
      <c r="AF162" s="14">
        <f t="shared" si="73"/>
        <v>2.1978070393609527E-6</v>
      </c>
      <c r="AG162" s="10">
        <f t="shared" si="74"/>
        <v>7.4310096996350482E-8</v>
      </c>
      <c r="AH162" s="14">
        <f t="shared" si="86"/>
        <v>1.0623812209383383E-6</v>
      </c>
      <c r="AI162" s="10">
        <f t="shared" si="86"/>
        <v>2.9415519544071039E-8</v>
      </c>
      <c r="AJ162" s="14">
        <f t="shared" si="86"/>
        <v>0</v>
      </c>
      <c r="AK162" s="10">
        <f t="shared" si="86"/>
        <v>0</v>
      </c>
    </row>
    <row r="163" spans="1:37" x14ac:dyDescent="0.25">
      <c r="A163" s="22">
        <f t="shared" si="72"/>
        <v>11</v>
      </c>
      <c r="B163" s="17" t="s">
        <v>12</v>
      </c>
      <c r="C163" s="17" t="s">
        <v>26</v>
      </c>
      <c r="D163" s="16">
        <v>1000</v>
      </c>
      <c r="E163" s="30">
        <v>4.4547250000000078</v>
      </c>
      <c r="F163" s="24">
        <v>99.95538055555555</v>
      </c>
      <c r="G163" s="16">
        <v>1</v>
      </c>
      <c r="H163" s="16">
        <f t="shared" si="75"/>
        <v>3.7413457994975309E-6</v>
      </c>
      <c r="I163" s="23">
        <f t="shared" si="87"/>
        <v>1.6674106560379983E-7</v>
      </c>
      <c r="J163" s="16">
        <v>0</v>
      </c>
      <c r="K163" s="16">
        <f t="shared" si="77"/>
        <v>0</v>
      </c>
      <c r="L163" s="23">
        <f t="shared" si="88"/>
        <v>0</v>
      </c>
      <c r="M163" s="16">
        <v>2</v>
      </c>
      <c r="N163" s="16">
        <f t="shared" si="79"/>
        <v>7.4826915989950619E-6</v>
      </c>
      <c r="O163" s="23">
        <f t="shared" si="89"/>
        <v>3.3348213120759967E-7</v>
      </c>
      <c r="P163" s="16">
        <v>0</v>
      </c>
      <c r="Q163" s="16">
        <f t="shared" si="81"/>
        <v>0</v>
      </c>
      <c r="R163" s="23">
        <f t="shared" si="90"/>
        <v>0</v>
      </c>
      <c r="S163" s="17">
        <v>0</v>
      </c>
      <c r="T163" s="16">
        <f t="shared" si="83"/>
        <v>0</v>
      </c>
      <c r="U163" s="23">
        <f t="shared" si="91"/>
        <v>0</v>
      </c>
      <c r="AB163" s="14">
        <f t="shared" si="85"/>
        <v>1.3646553990209427E-5</v>
      </c>
      <c r="AC163" s="10">
        <f t="shared" si="85"/>
        <v>4.3318504096766715E-7</v>
      </c>
      <c r="AD163" s="14">
        <f t="shared" si="85"/>
        <v>1.0644839918253116E-6</v>
      </c>
      <c r="AE163" s="10">
        <f t="shared" si="85"/>
        <v>3.5607338153337869E-8</v>
      </c>
      <c r="AF163" s="14">
        <f t="shared" si="73"/>
        <v>2.1978070393609527E-6</v>
      </c>
      <c r="AG163" s="10">
        <f t="shared" si="74"/>
        <v>7.4310096996350482E-8</v>
      </c>
      <c r="AH163" s="14">
        <f t="shared" si="86"/>
        <v>1.0623812209383383E-6</v>
      </c>
      <c r="AI163" s="10">
        <f t="shared" si="86"/>
        <v>2.9415519544071039E-8</v>
      </c>
      <c r="AJ163" s="14">
        <f t="shared" si="86"/>
        <v>0</v>
      </c>
      <c r="AK163" s="10">
        <f t="shared" si="86"/>
        <v>0</v>
      </c>
    </row>
    <row r="164" spans="1:37" x14ac:dyDescent="0.25">
      <c r="A164" s="22">
        <f t="shared" si="72"/>
        <v>12</v>
      </c>
      <c r="B164" s="17" t="s">
        <v>12</v>
      </c>
      <c r="C164" s="17" t="s">
        <v>16</v>
      </c>
      <c r="D164" s="16">
        <v>1000</v>
      </c>
      <c r="E164" s="30">
        <v>4.026452777777763</v>
      </c>
      <c r="F164" s="24">
        <v>104.02222777777774</v>
      </c>
      <c r="G164" s="16">
        <v>0</v>
      </c>
      <c r="H164" s="16">
        <f t="shared" si="75"/>
        <v>0</v>
      </c>
      <c r="I164" s="23">
        <f t="shared" si="87"/>
        <v>0</v>
      </c>
      <c r="J164" s="16">
        <v>1</v>
      </c>
      <c r="K164" s="16">
        <f t="shared" si="77"/>
        <v>4.1392927190531105E-6</v>
      </c>
      <c r="L164" s="23">
        <f t="shared" si="88"/>
        <v>1.6022216619193733E-7</v>
      </c>
      <c r="M164" s="16">
        <v>1</v>
      </c>
      <c r="N164" s="16">
        <f t="shared" si="79"/>
        <v>4.1392927190531105E-6</v>
      </c>
      <c r="O164" s="23">
        <f t="shared" si="89"/>
        <v>1.6022216619193733E-7</v>
      </c>
      <c r="P164" s="16">
        <v>0</v>
      </c>
      <c r="Q164" s="16">
        <f t="shared" si="81"/>
        <v>0</v>
      </c>
      <c r="R164" s="23">
        <f t="shared" si="90"/>
        <v>0</v>
      </c>
      <c r="S164" s="17">
        <v>0</v>
      </c>
      <c r="T164" s="16">
        <f t="shared" si="83"/>
        <v>0</v>
      </c>
      <c r="U164" s="23">
        <f t="shared" si="91"/>
        <v>0</v>
      </c>
      <c r="AB164" s="14">
        <f t="shared" si="85"/>
        <v>1.3646553990209427E-5</v>
      </c>
      <c r="AC164" s="10">
        <f t="shared" si="85"/>
        <v>4.3318504096766715E-7</v>
      </c>
      <c r="AD164" s="14">
        <f t="shared" si="85"/>
        <v>1.0644839918253116E-6</v>
      </c>
      <c r="AE164" s="10">
        <f t="shared" si="85"/>
        <v>3.5607338153337869E-8</v>
      </c>
      <c r="AF164" s="14">
        <f t="shared" si="73"/>
        <v>2.1978070393609527E-6</v>
      </c>
      <c r="AG164" s="10">
        <f t="shared" si="74"/>
        <v>7.4310096996350482E-8</v>
      </c>
      <c r="AH164" s="14">
        <f t="shared" si="86"/>
        <v>1.0623812209383383E-6</v>
      </c>
      <c r="AI164" s="10">
        <f t="shared" si="86"/>
        <v>2.9415519544071039E-8</v>
      </c>
      <c r="AJ164" s="14">
        <f t="shared" si="86"/>
        <v>0</v>
      </c>
      <c r="AK164" s="10">
        <f t="shared" si="86"/>
        <v>0</v>
      </c>
    </row>
    <row r="165" spans="1:37" x14ac:dyDescent="0.25">
      <c r="A165" s="22">
        <f t="shared" si="72"/>
        <v>13</v>
      </c>
      <c r="B165" s="17" t="s">
        <v>12</v>
      </c>
      <c r="C165" s="17" t="s">
        <v>17</v>
      </c>
      <c r="D165" s="16">
        <v>1000</v>
      </c>
      <c r="E165" s="30">
        <v>3.7903000000000051</v>
      </c>
      <c r="F165" s="24">
        <v>100.9529722222222</v>
      </c>
      <c r="G165" s="16">
        <v>0</v>
      </c>
      <c r="H165" s="16">
        <f t="shared" si="75"/>
        <v>0</v>
      </c>
      <c r="I165" s="23">
        <f t="shared" si="87"/>
        <v>0</v>
      </c>
      <c r="J165" s="16">
        <v>0</v>
      </c>
      <c r="K165" s="16">
        <f t="shared" si="77"/>
        <v>0</v>
      </c>
      <c r="L165" s="23">
        <f t="shared" si="88"/>
        <v>0</v>
      </c>
      <c r="M165" s="16">
        <v>0</v>
      </c>
      <c r="N165" s="16">
        <f t="shared" si="79"/>
        <v>0</v>
      </c>
      <c r="O165" s="23">
        <f t="shared" si="89"/>
        <v>0</v>
      </c>
      <c r="P165" s="16">
        <v>0</v>
      </c>
      <c r="Q165" s="16">
        <f t="shared" si="81"/>
        <v>0</v>
      </c>
      <c r="R165" s="23">
        <f t="shared" si="90"/>
        <v>0</v>
      </c>
      <c r="S165" s="17">
        <v>0</v>
      </c>
      <c r="T165" s="16">
        <f t="shared" si="83"/>
        <v>0</v>
      </c>
      <c r="U165" s="23">
        <f t="shared" si="91"/>
        <v>0</v>
      </c>
      <c r="AB165" s="14">
        <f t="shared" si="85"/>
        <v>1.3646553990209427E-5</v>
      </c>
      <c r="AC165" s="10">
        <f t="shared" si="85"/>
        <v>4.3318504096766715E-7</v>
      </c>
      <c r="AD165" s="14">
        <f t="shared" si="85"/>
        <v>1.0644839918253116E-6</v>
      </c>
      <c r="AE165" s="10">
        <f t="shared" si="85"/>
        <v>3.5607338153337869E-8</v>
      </c>
      <c r="AF165" s="14">
        <f t="shared" si="73"/>
        <v>2.1978070393609527E-6</v>
      </c>
      <c r="AG165" s="10">
        <f t="shared" si="74"/>
        <v>7.4310096996350482E-8</v>
      </c>
      <c r="AH165" s="14">
        <f t="shared" si="86"/>
        <v>1.0623812209383383E-6</v>
      </c>
      <c r="AI165" s="10">
        <f t="shared" si="86"/>
        <v>2.9415519544071039E-8</v>
      </c>
      <c r="AJ165" s="14">
        <f t="shared" si="86"/>
        <v>0</v>
      </c>
      <c r="AK165" s="10">
        <f t="shared" si="86"/>
        <v>0</v>
      </c>
    </row>
    <row r="166" spans="1:37" x14ac:dyDescent="0.25">
      <c r="A166" s="22">
        <f t="shared" si="72"/>
        <v>14</v>
      </c>
      <c r="B166" s="17" t="s">
        <v>12</v>
      </c>
      <c r="C166" s="17" t="s">
        <v>18</v>
      </c>
      <c r="D166" s="16">
        <v>1000</v>
      </c>
      <c r="E166" s="30">
        <v>3.563747222222224</v>
      </c>
      <c r="F166" s="24">
        <v>94.844977777777757</v>
      </c>
      <c r="G166" s="16">
        <v>2</v>
      </c>
      <c r="H166" s="16">
        <f>G166/($E166*$D166*$F$2)</f>
        <v>9.3534505268720702E-6</v>
      </c>
      <c r="I166" s="23">
        <f t="shared" si="87"/>
        <v>3.5145069474773344E-7</v>
      </c>
      <c r="J166" s="16">
        <v>0</v>
      </c>
      <c r="K166" s="16">
        <f>J166/($E166*$D166*$F$2)</f>
        <v>0</v>
      </c>
      <c r="L166" s="23">
        <f t="shared" si="88"/>
        <v>0</v>
      </c>
      <c r="M166" s="16">
        <v>1</v>
      </c>
      <c r="N166" s="16">
        <f>M166/($E166*$D166*$F$2)</f>
        <v>4.6767252634360351E-6</v>
      </c>
      <c r="O166" s="23">
        <f t="shared" si="89"/>
        <v>1.7572534737386672E-7</v>
      </c>
      <c r="P166" s="16">
        <v>0</v>
      </c>
      <c r="Q166" s="16">
        <f>P166/($E166*$D166*$F$2)</f>
        <v>0</v>
      </c>
      <c r="R166" s="23">
        <f t="shared" si="90"/>
        <v>0</v>
      </c>
      <c r="S166" s="17">
        <v>0</v>
      </c>
      <c r="T166" s="16">
        <f>S166/($E166*$D166*$F$2)</f>
        <v>0</v>
      </c>
      <c r="U166" s="23">
        <f t="shared" si="91"/>
        <v>0</v>
      </c>
      <c r="AB166" s="14">
        <f t="shared" si="85"/>
        <v>1.3646553990209427E-5</v>
      </c>
      <c r="AC166" s="10">
        <f t="shared" si="85"/>
        <v>4.3318504096766715E-7</v>
      </c>
      <c r="AD166" s="14">
        <f t="shared" si="85"/>
        <v>1.0644839918253116E-6</v>
      </c>
      <c r="AE166" s="10">
        <f t="shared" si="85"/>
        <v>3.5607338153337869E-8</v>
      </c>
      <c r="AF166" s="14">
        <f t="shared" si="73"/>
        <v>2.1978070393609527E-6</v>
      </c>
      <c r="AG166" s="10">
        <f t="shared" si="74"/>
        <v>7.4310096996350482E-8</v>
      </c>
      <c r="AH166" s="14">
        <f t="shared" si="86"/>
        <v>1.0623812209383383E-6</v>
      </c>
      <c r="AI166" s="10">
        <f t="shared" si="86"/>
        <v>2.9415519544071039E-8</v>
      </c>
      <c r="AJ166" s="14">
        <f t="shared" si="86"/>
        <v>0</v>
      </c>
      <c r="AK166" s="10">
        <f t="shared" si="86"/>
        <v>0</v>
      </c>
    </row>
    <row r="167" spans="1:37" x14ac:dyDescent="0.25">
      <c r="A167" s="25">
        <f t="shared" si="72"/>
        <v>15</v>
      </c>
      <c r="B167" s="26" t="s">
        <v>12</v>
      </c>
      <c r="C167" s="26" t="s">
        <v>27</v>
      </c>
      <c r="D167" s="27">
        <v>1000</v>
      </c>
      <c r="E167" s="31">
        <v>2.8784333333333372</v>
      </c>
      <c r="F167" s="28">
        <v>94.282513888888857</v>
      </c>
      <c r="G167" s="27">
        <v>3</v>
      </c>
      <c r="H167" s="27">
        <f>G167/($E167*$D167*$F$2)</f>
        <v>1.7370560374277652E-5</v>
      </c>
      <c r="I167" s="32">
        <f>G167/($F167*$D167*$F$2)</f>
        <v>5.303210313094172E-7</v>
      </c>
      <c r="J167" s="27">
        <v>0</v>
      </c>
      <c r="K167" s="27">
        <f>J167/($E167*$D167*$F$2)</f>
        <v>0</v>
      </c>
      <c r="L167" s="32">
        <f>J167/($F167*$D167*$F$2)</f>
        <v>0</v>
      </c>
      <c r="M167" s="27">
        <v>0</v>
      </c>
      <c r="N167" s="27">
        <f>M167/($E167*$D167*$F$2)</f>
        <v>0</v>
      </c>
      <c r="O167" s="32">
        <f>M167/($F167*$D167*$F$2)</f>
        <v>0</v>
      </c>
      <c r="P167" s="27">
        <v>0</v>
      </c>
      <c r="Q167" s="27">
        <f>P167/($E167*$D167*$F$2)</f>
        <v>0</v>
      </c>
      <c r="R167" s="32">
        <f>P167/($F167*$D167*$F$2)</f>
        <v>0</v>
      </c>
      <c r="S167" s="26">
        <v>0</v>
      </c>
      <c r="T167" s="27">
        <f>S167/($E167*$D167*$F$2)</f>
        <v>0</v>
      </c>
      <c r="U167" s="32">
        <f>S167/($F167*$D167*$F$2)</f>
        <v>0</v>
      </c>
      <c r="AB167" s="9">
        <f t="shared" si="85"/>
        <v>1.3646553990209427E-5</v>
      </c>
      <c r="AC167" s="11">
        <f t="shared" si="85"/>
        <v>4.3318504096766715E-7</v>
      </c>
      <c r="AD167" s="9">
        <f t="shared" si="85"/>
        <v>1.0644839918253116E-6</v>
      </c>
      <c r="AE167" s="11">
        <f t="shared" si="85"/>
        <v>3.5607338153337869E-8</v>
      </c>
      <c r="AF167" s="9">
        <f t="shared" si="73"/>
        <v>2.1978070393609527E-6</v>
      </c>
      <c r="AG167" s="11">
        <f t="shared" si="74"/>
        <v>7.4310096996350482E-8</v>
      </c>
      <c r="AH167" s="9">
        <f t="shared" si="86"/>
        <v>1.0623812209383383E-6</v>
      </c>
      <c r="AI167" s="11">
        <f t="shared" si="86"/>
        <v>2.9415519544071039E-8</v>
      </c>
      <c r="AJ167" s="9">
        <f t="shared" si="86"/>
        <v>0</v>
      </c>
      <c r="AK167" s="11">
        <f t="shared" si="86"/>
        <v>0</v>
      </c>
    </row>
    <row r="168" spans="1:37" x14ac:dyDescent="0.25">
      <c r="A168" t="s">
        <v>35</v>
      </c>
      <c r="D168">
        <v>1000</v>
      </c>
      <c r="E168">
        <f t="shared" ref="E168:F168" si="92">SUM(E153:E167)</f>
        <v>60.407799999999995</v>
      </c>
      <c r="F168">
        <f t="shared" si="92"/>
        <v>1678.1637388888887</v>
      </c>
      <c r="G168">
        <f>SUM(G153:G167)</f>
        <v>49</v>
      </c>
      <c r="H168" s="16">
        <f>G168/($E168*$D168*$F$2)</f>
        <v>1.3519225442189035E-5</v>
      </c>
      <c r="I168" s="16">
        <f>G168/($F168*$D168*$F$2)</f>
        <v>4.8664301804505761E-7</v>
      </c>
      <c r="J168">
        <f t="shared" ref="J168" si="93">SUM(J153:J167)</f>
        <v>4</v>
      </c>
      <c r="K168" s="16">
        <f>J168/($E168*$D168*$F$2)</f>
        <v>1.1036102401786966E-6</v>
      </c>
      <c r="L168" s="16">
        <f>J168/($F168*$D168*$F$2)</f>
        <v>3.9725960656739394E-8</v>
      </c>
      <c r="M168">
        <f t="shared" ref="M168" si="94">SUM(M153:M167)</f>
        <v>8</v>
      </c>
      <c r="N168" s="16">
        <f>M168/($E168*$D168*$F$2)</f>
        <v>2.2072204803573933E-6</v>
      </c>
      <c r="O168" s="16">
        <f>M168/($F168*$D168*$F$2)</f>
        <v>7.9451921313478788E-8</v>
      </c>
      <c r="P168">
        <f t="shared" ref="P168" si="95">SUM(P153:P167)</f>
        <v>4</v>
      </c>
      <c r="Q168" s="16">
        <f>P168/($E168*$D168*$F$2)</f>
        <v>1.1036102401786966E-6</v>
      </c>
      <c r="R168" s="16">
        <f>P168/($F168*$D168*$F$2)</f>
        <v>3.9725960656739394E-8</v>
      </c>
      <c r="S168">
        <f>SUM(S153:S167)</f>
        <v>0</v>
      </c>
      <c r="T168" s="16">
        <f>S168/($E168*$D168*$F$2)</f>
        <v>0</v>
      </c>
      <c r="U168" s="16">
        <f>S168/($F168*$D168*$F$2)</f>
        <v>0</v>
      </c>
    </row>
  </sheetData>
  <mergeCells count="68">
    <mergeCell ref="G71:U71"/>
    <mergeCell ref="S72:U72"/>
    <mergeCell ref="P72:R72"/>
    <mergeCell ref="E4:F5"/>
    <mergeCell ref="M5:O5"/>
    <mergeCell ref="A150:A152"/>
    <mergeCell ref="B150:B152"/>
    <mergeCell ref="C150:C152"/>
    <mergeCell ref="D150:D152"/>
    <mergeCell ref="E150:F151"/>
    <mergeCell ref="P5:R5"/>
    <mergeCell ref="AB5:AC5"/>
    <mergeCell ref="AD5:AE5"/>
    <mergeCell ref="AJ5:AK5"/>
    <mergeCell ref="AB4:AK4"/>
    <mergeCell ref="AH5:AI5"/>
    <mergeCell ref="S5:U5"/>
    <mergeCell ref="G4:U4"/>
    <mergeCell ref="AF5:AG5"/>
    <mergeCell ref="G5:I5"/>
    <mergeCell ref="J5:L5"/>
    <mergeCell ref="A97:A99"/>
    <mergeCell ref="B97:B99"/>
    <mergeCell ref="C97:C99"/>
    <mergeCell ref="D97:D99"/>
    <mergeCell ref="E97:F98"/>
    <mergeCell ref="A4:A6"/>
    <mergeCell ref="B4:B6"/>
    <mergeCell ref="C4:C6"/>
    <mergeCell ref="D4:D6"/>
    <mergeCell ref="A71:A73"/>
    <mergeCell ref="B71:B73"/>
    <mergeCell ref="C71:C73"/>
    <mergeCell ref="D71:D73"/>
    <mergeCell ref="E71:F72"/>
    <mergeCell ref="M72:O72"/>
    <mergeCell ref="J72:L72"/>
    <mergeCell ref="G72:I72"/>
    <mergeCell ref="G97:U97"/>
    <mergeCell ref="S98:U98"/>
    <mergeCell ref="P98:R98"/>
    <mergeCell ref="M98:O98"/>
    <mergeCell ref="J98:L98"/>
    <mergeCell ref="G98:I98"/>
    <mergeCell ref="G150:U150"/>
    <mergeCell ref="S151:U151"/>
    <mergeCell ref="P151:R151"/>
    <mergeCell ref="M151:O151"/>
    <mergeCell ref="J151:L151"/>
    <mergeCell ref="G151:I151"/>
    <mergeCell ref="AB71:AK71"/>
    <mergeCell ref="AB72:AC72"/>
    <mergeCell ref="AD72:AE72"/>
    <mergeCell ref="AF72:AG72"/>
    <mergeCell ref="AH72:AI72"/>
    <mergeCell ref="AJ72:AK72"/>
    <mergeCell ref="AB97:AK97"/>
    <mergeCell ref="AB98:AC98"/>
    <mergeCell ref="AD98:AE98"/>
    <mergeCell ref="AF98:AG98"/>
    <mergeCell ref="AH98:AI98"/>
    <mergeCell ref="AJ98:AK98"/>
    <mergeCell ref="AB150:AK150"/>
    <mergeCell ref="AB151:AC151"/>
    <mergeCell ref="AD151:AE151"/>
    <mergeCell ref="AF151:AG151"/>
    <mergeCell ref="AH151:AI151"/>
    <mergeCell ref="AJ151:AK15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FE80-D82F-45AE-9F2D-4C8546F41D5C}">
  <dimension ref="A1:AK168"/>
  <sheetViews>
    <sheetView zoomScale="55" zoomScaleNormal="55" workbookViewId="0">
      <selection activeCell="J22" sqref="J22"/>
    </sheetView>
  </sheetViews>
  <sheetFormatPr baseColWidth="10" defaultColWidth="8.7109375" defaultRowHeight="15" x14ac:dyDescent="0.25"/>
  <cols>
    <col min="2" max="2" width="11.5703125" bestFit="1" customWidth="1"/>
    <col min="3" max="3" width="18" bestFit="1" customWidth="1"/>
    <col min="4" max="6" width="9" bestFit="1" customWidth="1"/>
    <col min="7" max="7" width="19.42578125" bestFit="1" customWidth="1"/>
    <col min="8" max="9" width="13.140625" bestFit="1" customWidth="1"/>
    <col min="10" max="10" width="12.42578125" bestFit="1" customWidth="1"/>
    <col min="12" max="13" width="9" bestFit="1" customWidth="1"/>
    <col min="14" max="14" width="13.140625" bestFit="1" customWidth="1"/>
    <col min="16" max="17" width="9" bestFit="1" customWidth="1"/>
    <col min="18" max="18" width="12.42578125" bestFit="1" customWidth="1"/>
    <col min="20" max="21" width="14.140625" bestFit="1" customWidth="1"/>
    <col min="22" max="22" width="13.140625" bestFit="1" customWidth="1"/>
    <col min="23" max="23" width="14" bestFit="1" customWidth="1"/>
    <col min="24" max="25" width="13.140625" bestFit="1" customWidth="1"/>
    <col min="26" max="26" width="13" bestFit="1" customWidth="1"/>
    <col min="27" max="27" width="11.85546875" bestFit="1" customWidth="1"/>
    <col min="36" max="37" width="14" bestFit="1" customWidth="1"/>
  </cols>
  <sheetData>
    <row r="1" spans="1:37" x14ac:dyDescent="0.25">
      <c r="A1" t="s">
        <v>9</v>
      </c>
    </row>
    <row r="2" spans="1:37" x14ac:dyDescent="0.25">
      <c r="A2" t="s">
        <v>44</v>
      </c>
      <c r="B2">
        <v>60</v>
      </c>
      <c r="C2" t="s">
        <v>45</v>
      </c>
      <c r="D2">
        <v>3600</v>
      </c>
      <c r="E2" t="s">
        <v>46</v>
      </c>
      <c r="F2">
        <f>D2/B2</f>
        <v>60</v>
      </c>
    </row>
    <row r="4" spans="1:37" x14ac:dyDescent="0.25">
      <c r="A4" s="51" t="s">
        <v>0</v>
      </c>
      <c r="B4" s="51" t="s">
        <v>1</v>
      </c>
      <c r="C4" s="51" t="s">
        <v>2</v>
      </c>
      <c r="D4" s="51" t="s">
        <v>6</v>
      </c>
      <c r="E4" s="54" t="s">
        <v>11</v>
      </c>
      <c r="F4" s="55"/>
      <c r="G4" s="45" t="s">
        <v>50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AB4" s="48" t="s">
        <v>5</v>
      </c>
      <c r="AC4" s="50"/>
      <c r="AD4" s="50"/>
      <c r="AE4" s="50"/>
      <c r="AF4" s="50"/>
      <c r="AG4" s="50"/>
      <c r="AH4" s="50"/>
      <c r="AI4" s="50"/>
      <c r="AJ4" s="50"/>
      <c r="AK4" s="49"/>
    </row>
    <row r="5" spans="1:37" x14ac:dyDescent="0.25">
      <c r="A5" s="52"/>
      <c r="B5" s="52"/>
      <c r="C5" s="52"/>
      <c r="D5" s="52"/>
      <c r="E5" s="56"/>
      <c r="F5" s="57"/>
      <c r="G5" s="45" t="s">
        <v>3</v>
      </c>
      <c r="H5" s="46"/>
      <c r="I5" s="47"/>
      <c r="J5" s="45" t="s">
        <v>4</v>
      </c>
      <c r="K5" s="46"/>
      <c r="L5" s="47"/>
      <c r="M5" s="45" t="s">
        <v>10</v>
      </c>
      <c r="N5" s="46"/>
      <c r="O5" s="47"/>
      <c r="P5" s="45" t="s">
        <v>28</v>
      </c>
      <c r="Q5" s="46"/>
      <c r="R5" s="47"/>
      <c r="S5" s="45" t="s">
        <v>30</v>
      </c>
      <c r="T5" s="46"/>
      <c r="U5" s="47"/>
      <c r="AB5" s="48" t="str">
        <f>G5</f>
        <v>Without Layers</v>
      </c>
      <c r="AC5" s="49"/>
      <c r="AD5" s="48" t="str">
        <f>J5</f>
        <v>With Layers</v>
      </c>
      <c r="AE5" s="49"/>
      <c r="AF5" s="48" t="str">
        <f>M5</f>
        <v>With buffer=5m</v>
      </c>
      <c r="AG5" s="49"/>
      <c r="AH5" s="48" t="str">
        <f>P5</f>
        <v>With buffer=10m</v>
      </c>
      <c r="AI5" s="49"/>
      <c r="AJ5" s="48" t="str">
        <f>S5</f>
        <v>With buffer=20m</v>
      </c>
      <c r="AK5" s="49"/>
    </row>
    <row r="6" spans="1:37" x14ac:dyDescent="0.25">
      <c r="A6" s="53"/>
      <c r="B6" s="53"/>
      <c r="C6" s="53"/>
      <c r="D6" s="53"/>
      <c r="E6" s="1" t="s">
        <v>49</v>
      </c>
      <c r="F6" s="1" t="s">
        <v>8</v>
      </c>
      <c r="G6" s="29" t="s">
        <v>48</v>
      </c>
      <c r="H6" s="29" t="s">
        <v>49</v>
      </c>
      <c r="I6" s="29" t="s">
        <v>8</v>
      </c>
      <c r="J6" s="29" t="s">
        <v>48</v>
      </c>
      <c r="K6" s="29" t="s">
        <v>49</v>
      </c>
      <c r="L6" s="29" t="s">
        <v>8</v>
      </c>
      <c r="M6" s="29" t="s">
        <v>48</v>
      </c>
      <c r="N6" s="29" t="s">
        <v>49</v>
      </c>
      <c r="O6" s="29" t="s">
        <v>8</v>
      </c>
      <c r="P6" s="29" t="s">
        <v>48</v>
      </c>
      <c r="Q6" s="29" t="s">
        <v>49</v>
      </c>
      <c r="R6" s="29" t="s">
        <v>8</v>
      </c>
      <c r="S6" s="29" t="s">
        <v>48</v>
      </c>
      <c r="T6" s="29" t="s">
        <v>49</v>
      </c>
      <c r="U6" s="29" t="s">
        <v>8</v>
      </c>
      <c r="AB6" s="7" t="str">
        <f>H6</f>
        <v>HPV</v>
      </c>
      <c r="AC6" s="7" t="str">
        <f>I6</f>
        <v>all</v>
      </c>
      <c r="AD6" s="7" t="str">
        <f>K6</f>
        <v>HPV</v>
      </c>
      <c r="AE6" s="7" t="str">
        <f>L6</f>
        <v>all</v>
      </c>
      <c r="AF6" s="7" t="str">
        <f>N6</f>
        <v>HPV</v>
      </c>
      <c r="AG6" s="7" t="str">
        <f>O6</f>
        <v>all</v>
      </c>
      <c r="AH6" s="7" t="str">
        <f>Q6</f>
        <v>HPV</v>
      </c>
      <c r="AI6" s="7" t="str">
        <f>R6</f>
        <v>all</v>
      </c>
      <c r="AJ6" s="7" t="str">
        <f>T6</f>
        <v>HPV</v>
      </c>
      <c r="AK6" s="7" t="str">
        <f>U6</f>
        <v>all</v>
      </c>
    </row>
    <row r="7" spans="1:37" x14ac:dyDescent="0.25">
      <c r="A7" s="22">
        <v>1</v>
      </c>
      <c r="B7" s="16" t="s">
        <v>12</v>
      </c>
      <c r="C7" s="16" t="s">
        <v>19</v>
      </c>
      <c r="D7" s="16">
        <v>1000</v>
      </c>
      <c r="E7" s="22">
        <v>3.6726388888888879</v>
      </c>
      <c r="F7" s="23">
        <v>79.774569444444438</v>
      </c>
      <c r="G7" s="20">
        <v>20</v>
      </c>
      <c r="H7" s="15">
        <f>G7/($E7*$D7*$F$2)</f>
        <v>9.0761260068827321E-5</v>
      </c>
      <c r="I7" s="21">
        <f>G7/($F7*$D7*$F$2)</f>
        <v>4.17844102017334E-6</v>
      </c>
      <c r="J7" s="20">
        <v>0</v>
      </c>
      <c r="K7" s="15">
        <f>J7/($E7*$D7*$F$2)</f>
        <v>0</v>
      </c>
      <c r="L7" s="21">
        <f>J7/($F7*$D7*$F$2)</f>
        <v>0</v>
      </c>
      <c r="M7" s="20">
        <v>5</v>
      </c>
      <c r="N7" s="15">
        <f>M7/($E7*$D7*$F$2)</f>
        <v>2.269031501720683E-5</v>
      </c>
      <c r="O7" s="21">
        <f>M7/($F7*$D7*$F$2)</f>
        <v>1.044610255043335E-6</v>
      </c>
      <c r="P7" s="20">
        <v>0</v>
      </c>
      <c r="Q7" s="15">
        <f>P7/($E7*$D7*$F$2)</f>
        <v>0</v>
      </c>
      <c r="R7" s="21">
        <f>P7/($F7*$D7*$F$2)</f>
        <v>0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7.1836759764186075E-5</v>
      </c>
      <c r="AC7" s="19">
        <f>AVERAGE($I$7:$I$21)</f>
        <v>2.4133625387030279E-6</v>
      </c>
      <c r="AD7" s="19">
        <f>AVERAGE($K$7:$K$21)</f>
        <v>1.2143778126164638E-5</v>
      </c>
      <c r="AE7" s="13">
        <f>AVERAGE($L$7:$L$21)</f>
        <v>4.2661023966154321E-7</v>
      </c>
      <c r="AF7" s="18">
        <f>AVERAGE($N$7:$N$21)</f>
        <v>8.0608110918172882E-6</v>
      </c>
      <c r="AG7" s="13">
        <f>AVERAGE($O$7:$O$21)</f>
        <v>2.8251986544634174E-7</v>
      </c>
      <c r="AH7" s="18">
        <f>AVERAGE($Q$7:$Q$21)</f>
        <v>4.3631386809224844E-6</v>
      </c>
      <c r="AI7" s="13">
        <f>AVERAGE($R$7:$R$21)</f>
        <v>1.5082023030089772E-7</v>
      </c>
      <c r="AJ7" s="18">
        <f>AVERAGE($T$7:$T$21)</f>
        <v>1.9301103449278363E-6</v>
      </c>
      <c r="AK7" s="13">
        <f>AVERAGE($U$7:$U$21)</f>
        <v>6.162300425795864E-8</v>
      </c>
    </row>
    <row r="8" spans="1:37" x14ac:dyDescent="0.25">
      <c r="A8" s="22">
        <f t="shared" ref="A8:A21" si="0">A7+1</f>
        <v>2</v>
      </c>
      <c r="B8" s="16" t="s">
        <v>12</v>
      </c>
      <c r="C8" s="16" t="s">
        <v>20</v>
      </c>
      <c r="D8" s="16">
        <v>1000</v>
      </c>
      <c r="E8" s="22">
        <v>4.6576138888888874</v>
      </c>
      <c r="F8" s="23">
        <v>166.55976111111113</v>
      </c>
      <c r="G8" s="22">
        <v>44</v>
      </c>
      <c r="H8" s="16">
        <f>G8/($E8*$D8*$F$2)</f>
        <v>1.5744828807788446E-4</v>
      </c>
      <c r="I8" s="23">
        <f>G8/($F8*$D8*$F$2)</f>
        <v>4.4028241181501849E-6</v>
      </c>
      <c r="J8" s="22">
        <v>8</v>
      </c>
      <c r="K8" s="16">
        <f>J8/($E8*$D8*$F$2)</f>
        <v>2.8626961468706266E-5</v>
      </c>
      <c r="L8" s="23">
        <f>J8/($F8*$D8*$F$2)</f>
        <v>8.005134760273063E-7</v>
      </c>
      <c r="M8" s="22">
        <v>8</v>
      </c>
      <c r="N8" s="16">
        <f>M8/($E8*$D8*$F$2)</f>
        <v>2.8626961468706266E-5</v>
      </c>
      <c r="O8" s="23">
        <f>M8/($F8*$D8*$F$2)</f>
        <v>8.005134760273063E-7</v>
      </c>
      <c r="P8" s="22">
        <v>5</v>
      </c>
      <c r="Q8" s="16">
        <f>P8/($E8*$D8*$F$2)</f>
        <v>1.7891850917941416E-5</v>
      </c>
      <c r="R8" s="23">
        <f>P8/($F8*$D8*$F$2)</f>
        <v>5.0032092251706648E-7</v>
      </c>
      <c r="S8" s="30">
        <v>1</v>
      </c>
      <c r="T8" s="16">
        <f>S8/($E8*$D8*$F$2)</f>
        <v>3.5783701835882833E-6</v>
      </c>
      <c r="U8" s="23">
        <f>S8/($F8*$D8*$F$2)</f>
        <v>1.0006418450341329E-7</v>
      </c>
      <c r="AB8" s="14">
        <f t="shared" ref="AB8:AK21" si="1">AB$7</f>
        <v>7.1836759764186075E-5</v>
      </c>
      <c r="AC8" s="8">
        <f t="shared" si="1"/>
        <v>2.4133625387030279E-6</v>
      </c>
      <c r="AD8" s="8">
        <f t="shared" si="1"/>
        <v>1.2143778126164638E-5</v>
      </c>
      <c r="AE8" s="10">
        <f t="shared" si="1"/>
        <v>4.2661023966154321E-7</v>
      </c>
      <c r="AF8" s="14">
        <f t="shared" si="1"/>
        <v>8.0608110918172882E-6</v>
      </c>
      <c r="AG8" s="10">
        <f t="shared" si="1"/>
        <v>2.8251986544634174E-7</v>
      </c>
      <c r="AH8" s="14">
        <f t="shared" si="1"/>
        <v>4.3631386809224844E-6</v>
      </c>
      <c r="AI8" s="10">
        <f t="shared" si="1"/>
        <v>1.5082023030089772E-7</v>
      </c>
      <c r="AJ8" s="14">
        <f t="shared" si="1"/>
        <v>1.9301103449278363E-6</v>
      </c>
      <c r="AK8" s="10">
        <f t="shared" si="1"/>
        <v>6.162300425795864E-8</v>
      </c>
    </row>
    <row r="9" spans="1:37" x14ac:dyDescent="0.25">
      <c r="A9" s="22">
        <f t="shared" si="0"/>
        <v>3</v>
      </c>
      <c r="B9" s="16" t="s">
        <v>12</v>
      </c>
      <c r="C9" s="16" t="s">
        <v>21</v>
      </c>
      <c r="D9" s="16">
        <v>1000</v>
      </c>
      <c r="E9" s="22">
        <v>4.8418388888888959</v>
      </c>
      <c r="F9" s="23">
        <v>115.00931944444446</v>
      </c>
      <c r="G9" s="22">
        <v>10</v>
      </c>
      <c r="H9" s="16">
        <f t="shared" ref="H9:H19" si="2">G9/($E9*$D9*$F$2)</f>
        <v>3.4422183490891267E-5</v>
      </c>
      <c r="I9" s="23">
        <f t="shared" ref="I9:I20" si="3">G9/($F9*$D9*$F$2)</f>
        <v>1.449157924520851E-6</v>
      </c>
      <c r="J9" s="22">
        <v>2</v>
      </c>
      <c r="K9" s="16">
        <f t="shared" ref="K9:K19" si="4">J9/($E9*$D9*$F$2)</f>
        <v>6.8844366981782543E-6</v>
      </c>
      <c r="L9" s="23">
        <f>J9/($F9*$D9*$F$2)</f>
        <v>2.8983158490417021E-7</v>
      </c>
      <c r="M9" s="22">
        <v>3</v>
      </c>
      <c r="N9" s="16">
        <f t="shared" ref="N9:N19" si="5">M9/($E9*$D9*$F$2)</f>
        <v>1.0326655047267382E-5</v>
      </c>
      <c r="O9" s="23">
        <f t="shared" ref="O9:O20" si="6">M9/($F9*$D9*$F$2)</f>
        <v>4.3474737735625529E-7</v>
      </c>
      <c r="P9" s="22">
        <v>2</v>
      </c>
      <c r="Q9" s="16">
        <f t="shared" ref="Q9:Q19" si="7">P9/($E9*$D9*$F$2)</f>
        <v>6.8844366981782543E-6</v>
      </c>
      <c r="R9" s="23">
        <f t="shared" ref="R9:R10" si="8">P9/($F9*$D9*$F$2)</f>
        <v>2.8983158490417021E-7</v>
      </c>
      <c r="S9" s="30">
        <v>0</v>
      </c>
      <c r="T9" s="16">
        <f t="shared" ref="T9:T19" si="9">S9/($E9*$D9*$F$2)</f>
        <v>0</v>
      </c>
      <c r="U9" s="23">
        <f t="shared" ref="U9:U10" si="10">S9/($F9*$D9*$F$2)</f>
        <v>0</v>
      </c>
      <c r="AB9" s="14">
        <f t="shared" si="1"/>
        <v>7.1836759764186075E-5</v>
      </c>
      <c r="AC9" s="8">
        <f t="shared" si="1"/>
        <v>2.4133625387030279E-6</v>
      </c>
      <c r="AD9" s="8">
        <f t="shared" si="1"/>
        <v>1.2143778126164638E-5</v>
      </c>
      <c r="AE9" s="10">
        <f t="shared" si="1"/>
        <v>4.2661023966154321E-7</v>
      </c>
      <c r="AF9" s="14">
        <f t="shared" si="1"/>
        <v>8.0608110918172882E-6</v>
      </c>
      <c r="AG9" s="10">
        <f t="shared" si="1"/>
        <v>2.8251986544634174E-7</v>
      </c>
      <c r="AH9" s="14">
        <f t="shared" si="1"/>
        <v>4.3631386809224844E-6</v>
      </c>
      <c r="AI9" s="10">
        <f t="shared" si="1"/>
        <v>1.5082023030089772E-7</v>
      </c>
      <c r="AJ9" s="14">
        <f t="shared" si="1"/>
        <v>1.9301103449278363E-6</v>
      </c>
      <c r="AK9" s="10">
        <f t="shared" si="1"/>
        <v>6.162300425795864E-8</v>
      </c>
    </row>
    <row r="10" spans="1:37" x14ac:dyDescent="0.25">
      <c r="A10" s="22">
        <f t="shared" si="0"/>
        <v>4</v>
      </c>
      <c r="B10" s="16" t="s">
        <v>12</v>
      </c>
      <c r="C10" s="16" t="s">
        <v>13</v>
      </c>
      <c r="D10" s="16">
        <v>1000</v>
      </c>
      <c r="E10" s="22">
        <v>3.9206972222222145</v>
      </c>
      <c r="F10" s="23">
        <v>92.223586111111089</v>
      </c>
      <c r="G10" s="22">
        <v>14</v>
      </c>
      <c r="H10" s="16">
        <f t="shared" si="2"/>
        <v>5.9513224334390763E-5</v>
      </c>
      <c r="I10" s="23">
        <f t="shared" si="3"/>
        <v>2.5300830641329978E-6</v>
      </c>
      <c r="J10" s="22">
        <v>1</v>
      </c>
      <c r="K10" s="16">
        <f t="shared" si="4"/>
        <v>4.2509445953136261E-6</v>
      </c>
      <c r="L10" s="23">
        <f t="shared" ref="L10:L20" si="11">J10/($F10*$D10*$F$2)</f>
        <v>1.807202188666427E-7</v>
      </c>
      <c r="M10" s="22">
        <v>1</v>
      </c>
      <c r="N10" s="16">
        <f t="shared" si="5"/>
        <v>4.2509445953136261E-6</v>
      </c>
      <c r="O10" s="23">
        <f t="shared" si="6"/>
        <v>1.807202188666427E-7</v>
      </c>
      <c r="P10" s="22">
        <v>0</v>
      </c>
      <c r="Q10" s="16">
        <f t="shared" si="7"/>
        <v>0</v>
      </c>
      <c r="R10" s="23">
        <f t="shared" si="8"/>
        <v>0</v>
      </c>
      <c r="S10" s="30">
        <v>1</v>
      </c>
      <c r="T10" s="16">
        <f t="shared" si="9"/>
        <v>4.2509445953136261E-6</v>
      </c>
      <c r="U10" s="23">
        <f t="shared" si="10"/>
        <v>1.807202188666427E-7</v>
      </c>
      <c r="AB10" s="14">
        <f t="shared" si="1"/>
        <v>7.1836759764186075E-5</v>
      </c>
      <c r="AC10" s="8">
        <f t="shared" si="1"/>
        <v>2.4133625387030279E-6</v>
      </c>
      <c r="AD10" s="8">
        <f t="shared" si="1"/>
        <v>1.2143778126164638E-5</v>
      </c>
      <c r="AE10" s="10">
        <f t="shared" si="1"/>
        <v>4.2661023966154321E-7</v>
      </c>
      <c r="AF10" s="14">
        <f t="shared" si="1"/>
        <v>8.0608110918172882E-6</v>
      </c>
      <c r="AG10" s="10">
        <f t="shared" si="1"/>
        <v>2.8251986544634174E-7</v>
      </c>
      <c r="AH10" s="14">
        <f t="shared" si="1"/>
        <v>4.3631386809224844E-6</v>
      </c>
      <c r="AI10" s="10">
        <f t="shared" si="1"/>
        <v>1.5082023030089772E-7</v>
      </c>
      <c r="AJ10" s="14">
        <f t="shared" si="1"/>
        <v>1.9301103449278363E-6</v>
      </c>
      <c r="AK10" s="10">
        <f t="shared" si="1"/>
        <v>6.162300425795864E-8</v>
      </c>
    </row>
    <row r="11" spans="1:37" x14ac:dyDescent="0.25">
      <c r="A11" s="22">
        <f t="shared" si="0"/>
        <v>5</v>
      </c>
      <c r="B11" s="16" t="s">
        <v>12</v>
      </c>
      <c r="C11" s="16" t="s">
        <v>14</v>
      </c>
      <c r="D11" s="16">
        <v>1000</v>
      </c>
      <c r="E11" s="22">
        <v>4.2080472222222189</v>
      </c>
      <c r="F11" s="23">
        <v>99.019727777777774</v>
      </c>
      <c r="G11" s="22">
        <v>12</v>
      </c>
      <c r="H11" s="16">
        <f t="shared" si="2"/>
        <v>4.7527983750710478E-5</v>
      </c>
      <c r="I11" s="23">
        <f t="shared" si="3"/>
        <v>2.0197995337741619E-6</v>
      </c>
      <c r="J11" s="22">
        <v>6</v>
      </c>
      <c r="K11" s="16">
        <f t="shared" si="4"/>
        <v>2.3763991875355239E-5</v>
      </c>
      <c r="L11" s="23">
        <f t="shared" si="11"/>
        <v>1.0098997668870809E-6</v>
      </c>
      <c r="M11" s="22">
        <v>0</v>
      </c>
      <c r="N11" s="16">
        <f>M11/($E11*$D11*$F$2)</f>
        <v>0</v>
      </c>
      <c r="O11" s="23">
        <f>M11/($F11*$D11*$F$2)</f>
        <v>0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0</v>
      </c>
      <c r="T11" s="16">
        <f>S11/($E11*$D11*$F$2)</f>
        <v>0</v>
      </c>
      <c r="U11" s="23">
        <f>S11/($F11*$D11*$F$2)</f>
        <v>0</v>
      </c>
      <c r="AB11" s="14">
        <f t="shared" si="1"/>
        <v>7.1836759764186075E-5</v>
      </c>
      <c r="AC11" s="8">
        <f t="shared" si="1"/>
        <v>2.4133625387030279E-6</v>
      </c>
      <c r="AD11" s="8">
        <f t="shared" si="1"/>
        <v>1.2143778126164638E-5</v>
      </c>
      <c r="AE11" s="10">
        <f t="shared" si="1"/>
        <v>4.2661023966154321E-7</v>
      </c>
      <c r="AF11" s="14">
        <f t="shared" si="1"/>
        <v>8.0608110918172882E-6</v>
      </c>
      <c r="AG11" s="10">
        <f t="shared" si="1"/>
        <v>2.8251986544634174E-7</v>
      </c>
      <c r="AH11" s="14">
        <f t="shared" si="1"/>
        <v>4.3631386809224844E-6</v>
      </c>
      <c r="AI11" s="10">
        <f t="shared" si="1"/>
        <v>1.5082023030089772E-7</v>
      </c>
      <c r="AJ11" s="14">
        <f t="shared" si="1"/>
        <v>1.9301103449278363E-6</v>
      </c>
      <c r="AK11" s="10">
        <f t="shared" si="1"/>
        <v>6.162300425795864E-8</v>
      </c>
    </row>
    <row r="12" spans="1:37" x14ac:dyDescent="0.25">
      <c r="A12" s="22">
        <f t="shared" si="0"/>
        <v>6</v>
      </c>
      <c r="B12" s="16" t="s">
        <v>12</v>
      </c>
      <c r="C12" s="16" t="s">
        <v>15</v>
      </c>
      <c r="D12" s="16">
        <v>1000</v>
      </c>
      <c r="E12" s="22">
        <v>3.8898972222222201</v>
      </c>
      <c r="F12" s="23">
        <v>96.78281666666669</v>
      </c>
      <c r="G12" s="22">
        <v>12</v>
      </c>
      <c r="H12" s="16">
        <f t="shared" si="2"/>
        <v>5.1415240191293289E-5</v>
      </c>
      <c r="I12" s="23">
        <f t="shared" si="3"/>
        <v>2.0664825315926426E-6</v>
      </c>
      <c r="J12" s="22">
        <v>2</v>
      </c>
      <c r="K12" s="16">
        <f t="shared" si="4"/>
        <v>8.569206698548882E-6</v>
      </c>
      <c r="L12" s="23">
        <f t="shared" si="11"/>
        <v>3.4441375526544045E-7</v>
      </c>
      <c r="M12" s="22">
        <v>0</v>
      </c>
      <c r="N12" s="16">
        <f t="shared" si="5"/>
        <v>0</v>
      </c>
      <c r="O12" s="23">
        <f t="shared" si="6"/>
        <v>0</v>
      </c>
      <c r="P12" s="30">
        <v>2</v>
      </c>
      <c r="Q12" s="16">
        <f t="shared" si="7"/>
        <v>8.569206698548882E-6</v>
      </c>
      <c r="R12" s="23">
        <f t="shared" ref="R12:R20" si="12">P12/($F12*$D12*$F$2)</f>
        <v>3.4441375526544045E-7</v>
      </c>
      <c r="S12" s="30">
        <v>1</v>
      </c>
      <c r="T12" s="16">
        <f t="shared" si="9"/>
        <v>4.284603349274441E-6</v>
      </c>
      <c r="U12" s="23">
        <f t="shared" ref="U12:U20" si="13">S12/($F12*$D12*$F$2)</f>
        <v>1.7220687763272022E-7</v>
      </c>
      <c r="AB12" s="2">
        <f t="shared" si="1"/>
        <v>7.1836759764186075E-5</v>
      </c>
      <c r="AC12" s="3">
        <f t="shared" si="1"/>
        <v>2.4133625387030279E-6</v>
      </c>
      <c r="AD12" s="3">
        <f t="shared" si="1"/>
        <v>1.2143778126164638E-5</v>
      </c>
      <c r="AE12" s="4">
        <f t="shared" si="1"/>
        <v>4.2661023966154321E-7</v>
      </c>
      <c r="AF12" s="14">
        <f t="shared" si="1"/>
        <v>8.0608110918172882E-6</v>
      </c>
      <c r="AG12" s="10">
        <f t="shared" si="1"/>
        <v>2.8251986544634174E-7</v>
      </c>
      <c r="AH12" s="14">
        <f t="shared" si="1"/>
        <v>4.3631386809224844E-6</v>
      </c>
      <c r="AI12" s="10">
        <f t="shared" si="1"/>
        <v>1.5082023030089772E-7</v>
      </c>
      <c r="AJ12" s="14">
        <f t="shared" si="1"/>
        <v>1.9301103449278363E-6</v>
      </c>
      <c r="AK12" s="10">
        <f t="shared" si="1"/>
        <v>6.162300425795864E-8</v>
      </c>
    </row>
    <row r="13" spans="1:37" s="12" customFormat="1" x14ac:dyDescent="0.25">
      <c r="A13" s="22">
        <f t="shared" si="0"/>
        <v>7</v>
      </c>
      <c r="B13" s="16" t="s">
        <v>12</v>
      </c>
      <c r="C13" s="16" t="s">
        <v>22</v>
      </c>
      <c r="D13" s="16">
        <v>1000</v>
      </c>
      <c r="E13" s="22">
        <v>4.7703972222222184</v>
      </c>
      <c r="F13" s="23">
        <v>110.17316944444444</v>
      </c>
      <c r="G13" s="22">
        <v>8</v>
      </c>
      <c r="H13" s="16">
        <f t="shared" si="2"/>
        <v>2.7950153230892166E-5</v>
      </c>
      <c r="I13" s="23">
        <f t="shared" si="3"/>
        <v>1.2102160081776312E-6</v>
      </c>
      <c r="J13" s="22">
        <v>5</v>
      </c>
      <c r="K13" s="16">
        <f t="shared" si="4"/>
        <v>1.7468845769307602E-5</v>
      </c>
      <c r="L13" s="23">
        <f t="shared" si="11"/>
        <v>7.5638500511101955E-7</v>
      </c>
      <c r="M13" s="22">
        <v>1</v>
      </c>
      <c r="N13" s="16">
        <f t="shared" si="5"/>
        <v>3.4937691538615207E-6</v>
      </c>
      <c r="O13" s="23">
        <f t="shared" si="6"/>
        <v>1.512770010222039E-7</v>
      </c>
      <c r="P13" s="22">
        <v>3</v>
      </c>
      <c r="Q13" s="16">
        <f t="shared" si="7"/>
        <v>1.0481307461584562E-5</v>
      </c>
      <c r="R13" s="23">
        <f t="shared" si="12"/>
        <v>4.538310030666117E-7</v>
      </c>
      <c r="S13" s="30">
        <v>0</v>
      </c>
      <c r="T13" s="16">
        <f t="shared" si="9"/>
        <v>0</v>
      </c>
      <c r="U13" s="23">
        <f t="shared" si="13"/>
        <v>0</v>
      </c>
      <c r="AB13" s="14">
        <f t="shared" si="1"/>
        <v>7.1836759764186075E-5</v>
      </c>
      <c r="AC13" s="8">
        <f t="shared" si="1"/>
        <v>2.4133625387030279E-6</v>
      </c>
      <c r="AD13" s="8">
        <f t="shared" si="1"/>
        <v>1.2143778126164638E-5</v>
      </c>
      <c r="AE13" s="10">
        <f t="shared" si="1"/>
        <v>4.2661023966154321E-7</v>
      </c>
      <c r="AF13" s="14">
        <f t="shared" si="1"/>
        <v>8.0608110918172882E-6</v>
      </c>
      <c r="AG13" s="10">
        <f t="shared" si="1"/>
        <v>2.8251986544634174E-7</v>
      </c>
      <c r="AH13" s="14">
        <f t="shared" si="1"/>
        <v>4.3631386809224844E-6</v>
      </c>
      <c r="AI13" s="10">
        <f t="shared" si="1"/>
        <v>1.5082023030089772E-7</v>
      </c>
      <c r="AJ13" s="14">
        <f t="shared" si="1"/>
        <v>1.9301103449278363E-6</v>
      </c>
      <c r="AK13" s="10">
        <f t="shared" si="1"/>
        <v>6.162300425795864E-8</v>
      </c>
    </row>
    <row r="14" spans="1:37" x14ac:dyDescent="0.25">
      <c r="A14" s="22">
        <f t="shared" si="0"/>
        <v>8</v>
      </c>
      <c r="B14" s="16" t="s">
        <v>12</v>
      </c>
      <c r="C14" s="16" t="s">
        <v>23</v>
      </c>
      <c r="D14" s="16">
        <v>1000</v>
      </c>
      <c r="E14" s="22">
        <v>4.1362861111111151</v>
      </c>
      <c r="F14" s="23">
        <v>144.77058055555551</v>
      </c>
      <c r="G14" s="22">
        <v>27</v>
      </c>
      <c r="H14" s="16">
        <f t="shared" si="2"/>
        <v>1.0879324783437627E-4</v>
      </c>
      <c r="I14" s="23">
        <f t="shared" si="3"/>
        <v>3.1083663426169181E-6</v>
      </c>
      <c r="J14" s="22">
        <v>5</v>
      </c>
      <c r="K14" s="16">
        <f t="shared" si="4"/>
        <v>2.0146897747106716E-5</v>
      </c>
      <c r="L14" s="23">
        <f t="shared" si="11"/>
        <v>5.756233967809108E-7</v>
      </c>
      <c r="M14" s="22">
        <v>2</v>
      </c>
      <c r="N14" s="16">
        <f t="shared" si="5"/>
        <v>8.0587590988426863E-6</v>
      </c>
      <c r="O14" s="23">
        <f t="shared" si="6"/>
        <v>2.302493587123643E-7</v>
      </c>
      <c r="P14" s="30">
        <v>0</v>
      </c>
      <c r="Q14" s="16">
        <f t="shared" si="7"/>
        <v>0</v>
      </c>
      <c r="R14" s="23">
        <f t="shared" si="12"/>
        <v>0</v>
      </c>
      <c r="S14" s="30">
        <v>2</v>
      </c>
      <c r="T14" s="16">
        <f t="shared" si="9"/>
        <v>8.0587590988426863E-6</v>
      </c>
      <c r="U14" s="23">
        <f t="shared" si="13"/>
        <v>2.302493587123643E-7</v>
      </c>
      <c r="AB14" s="2">
        <f t="shared" si="1"/>
        <v>7.1836759764186075E-5</v>
      </c>
      <c r="AC14" s="3">
        <f t="shared" si="1"/>
        <v>2.4133625387030279E-6</v>
      </c>
      <c r="AD14" s="3">
        <f t="shared" si="1"/>
        <v>1.2143778126164638E-5</v>
      </c>
      <c r="AE14" s="4">
        <f t="shared" si="1"/>
        <v>4.2661023966154321E-7</v>
      </c>
      <c r="AF14" s="14">
        <f t="shared" si="1"/>
        <v>8.0608110918172882E-6</v>
      </c>
      <c r="AG14" s="10">
        <f t="shared" si="1"/>
        <v>2.8251986544634174E-7</v>
      </c>
      <c r="AH14" s="14">
        <f t="shared" si="1"/>
        <v>4.3631386809224844E-6</v>
      </c>
      <c r="AI14" s="10">
        <f t="shared" si="1"/>
        <v>1.5082023030089772E-7</v>
      </c>
      <c r="AJ14" s="14">
        <f t="shared" si="1"/>
        <v>1.9301103449278363E-6</v>
      </c>
      <c r="AK14" s="10">
        <f t="shared" si="1"/>
        <v>6.162300425795864E-8</v>
      </c>
    </row>
    <row r="15" spans="1:37" x14ac:dyDescent="0.25">
      <c r="A15" s="22">
        <f t="shared" si="0"/>
        <v>9</v>
      </c>
      <c r="B15" s="16" t="s">
        <v>12</v>
      </c>
      <c r="C15" s="16" t="s">
        <v>24</v>
      </c>
      <c r="D15" s="16">
        <v>1000</v>
      </c>
      <c r="E15" s="22">
        <v>3.7250944444444332</v>
      </c>
      <c r="F15" s="23">
        <v>124.7335083333333</v>
      </c>
      <c r="G15" s="22">
        <v>30</v>
      </c>
      <c r="H15" s="16">
        <f t="shared" si="2"/>
        <v>1.3422478475564418E-4</v>
      </c>
      <c r="I15" s="23">
        <f t="shared" si="3"/>
        <v>4.0085459527348346E-6</v>
      </c>
      <c r="J15" s="22">
        <v>5</v>
      </c>
      <c r="K15" s="16">
        <f t="shared" si="4"/>
        <v>2.2370797459274032E-5</v>
      </c>
      <c r="L15" s="23">
        <f t="shared" si="11"/>
        <v>6.6809099212247244E-7</v>
      </c>
      <c r="M15" s="22">
        <v>1</v>
      </c>
      <c r="N15" s="16">
        <f t="shared" si="5"/>
        <v>4.4741594918548062E-6</v>
      </c>
      <c r="O15" s="23">
        <f t="shared" si="6"/>
        <v>1.3361819842449448E-7</v>
      </c>
      <c r="P15" s="30">
        <v>1</v>
      </c>
      <c r="Q15" s="16">
        <f t="shared" si="7"/>
        <v>4.4741594918548062E-6</v>
      </c>
      <c r="R15" s="23">
        <f t="shared" si="12"/>
        <v>1.3361819842449448E-7</v>
      </c>
      <c r="S15" s="30">
        <v>1</v>
      </c>
      <c r="T15" s="16">
        <f t="shared" si="9"/>
        <v>4.4741594918548062E-6</v>
      </c>
      <c r="U15" s="23">
        <f t="shared" si="13"/>
        <v>1.3361819842449448E-7</v>
      </c>
      <c r="AB15" s="2">
        <f t="shared" si="1"/>
        <v>7.1836759764186075E-5</v>
      </c>
      <c r="AC15" s="3">
        <f t="shared" si="1"/>
        <v>2.4133625387030279E-6</v>
      </c>
      <c r="AD15" s="3">
        <f t="shared" si="1"/>
        <v>1.2143778126164638E-5</v>
      </c>
      <c r="AE15" s="4">
        <f t="shared" si="1"/>
        <v>4.2661023966154321E-7</v>
      </c>
      <c r="AF15" s="14">
        <f t="shared" si="1"/>
        <v>8.0608110918172882E-6</v>
      </c>
      <c r="AG15" s="10">
        <f t="shared" si="1"/>
        <v>2.8251986544634174E-7</v>
      </c>
      <c r="AH15" s="14">
        <f t="shared" si="1"/>
        <v>4.3631386809224844E-6</v>
      </c>
      <c r="AI15" s="10">
        <f t="shared" si="1"/>
        <v>1.5082023030089772E-7</v>
      </c>
      <c r="AJ15" s="14">
        <f t="shared" si="1"/>
        <v>1.9301103449278363E-6</v>
      </c>
      <c r="AK15" s="10">
        <f t="shared" si="1"/>
        <v>6.162300425795864E-8</v>
      </c>
    </row>
    <row r="16" spans="1:37" x14ac:dyDescent="0.25">
      <c r="A16" s="22">
        <f t="shared" si="0"/>
        <v>10</v>
      </c>
      <c r="B16" s="16" t="s">
        <v>12</v>
      </c>
      <c r="C16" s="16" t="s">
        <v>25</v>
      </c>
      <c r="D16" s="16">
        <v>1000</v>
      </c>
      <c r="E16" s="30">
        <v>3.8716305555555603</v>
      </c>
      <c r="F16" s="24">
        <v>155.05862777777779</v>
      </c>
      <c r="G16" s="22">
        <v>41</v>
      </c>
      <c r="H16" s="16">
        <f t="shared" si="2"/>
        <v>1.7649755665679167E-4</v>
      </c>
      <c r="I16" s="23">
        <f t="shared" si="3"/>
        <v>4.4069352549195274E-6</v>
      </c>
      <c r="J16" s="30">
        <v>4</v>
      </c>
      <c r="K16" s="16">
        <f t="shared" si="4"/>
        <v>1.7219273820174795E-5</v>
      </c>
      <c r="L16" s="23">
        <f t="shared" si="11"/>
        <v>4.2994490291897828E-7</v>
      </c>
      <c r="M16" s="30">
        <v>4</v>
      </c>
      <c r="N16" s="16">
        <f t="shared" si="5"/>
        <v>1.7219273820174795E-5</v>
      </c>
      <c r="O16" s="23">
        <f t="shared" si="6"/>
        <v>4.2994490291897828E-7</v>
      </c>
      <c r="P16" s="30">
        <v>2</v>
      </c>
      <c r="Q16" s="16">
        <f t="shared" si="7"/>
        <v>8.6096369100873977E-6</v>
      </c>
      <c r="R16" s="23">
        <f t="shared" si="12"/>
        <v>2.1497245145948914E-7</v>
      </c>
      <c r="S16" s="30">
        <v>1</v>
      </c>
      <c r="T16" s="16">
        <f t="shared" si="9"/>
        <v>4.3048184550436988E-6</v>
      </c>
      <c r="U16" s="23">
        <f t="shared" si="13"/>
        <v>1.0748622572974457E-7</v>
      </c>
      <c r="AB16" s="2">
        <f t="shared" si="1"/>
        <v>7.1836759764186075E-5</v>
      </c>
      <c r="AC16" s="3">
        <f t="shared" si="1"/>
        <v>2.4133625387030279E-6</v>
      </c>
      <c r="AD16" s="3">
        <f t="shared" si="1"/>
        <v>1.2143778126164638E-5</v>
      </c>
      <c r="AE16" s="4">
        <f t="shared" si="1"/>
        <v>4.2661023966154321E-7</v>
      </c>
      <c r="AF16" s="14">
        <f t="shared" si="1"/>
        <v>8.0608110918172882E-6</v>
      </c>
      <c r="AG16" s="10">
        <f t="shared" si="1"/>
        <v>2.8251986544634174E-7</v>
      </c>
      <c r="AH16" s="14">
        <f t="shared" si="1"/>
        <v>4.3631386809224844E-6</v>
      </c>
      <c r="AI16" s="10">
        <f t="shared" si="1"/>
        <v>1.5082023030089772E-7</v>
      </c>
      <c r="AJ16" s="14">
        <f t="shared" si="1"/>
        <v>1.9301103449278363E-6</v>
      </c>
      <c r="AK16" s="10">
        <f t="shared" si="1"/>
        <v>6.162300425795864E-8</v>
      </c>
    </row>
    <row r="17" spans="1:37" x14ac:dyDescent="0.25">
      <c r="A17" s="22">
        <f t="shared" si="0"/>
        <v>11</v>
      </c>
      <c r="B17" s="16" t="s">
        <v>12</v>
      </c>
      <c r="C17" s="16" t="s">
        <v>26</v>
      </c>
      <c r="D17" s="16">
        <v>1000</v>
      </c>
      <c r="E17" s="30">
        <v>4.4547250000000078</v>
      </c>
      <c r="F17" s="24">
        <v>99.95538055555555</v>
      </c>
      <c r="G17" s="22">
        <v>9</v>
      </c>
      <c r="H17" s="16">
        <f t="shared" si="2"/>
        <v>3.3672112195477774E-5</v>
      </c>
      <c r="I17" s="23">
        <f t="shared" si="3"/>
        <v>1.5006695904341985E-6</v>
      </c>
      <c r="J17" s="30">
        <v>4</v>
      </c>
      <c r="K17" s="16">
        <f t="shared" si="4"/>
        <v>1.4965383197990124E-5</v>
      </c>
      <c r="L17" s="23">
        <f t="shared" si="11"/>
        <v>6.6696426241519934E-7</v>
      </c>
      <c r="M17" s="30">
        <v>0</v>
      </c>
      <c r="N17" s="16">
        <f t="shared" si="5"/>
        <v>0</v>
      </c>
      <c r="O17" s="23">
        <f t="shared" si="6"/>
        <v>0</v>
      </c>
      <c r="P17" s="30">
        <v>0</v>
      </c>
      <c r="Q17" s="16">
        <f t="shared" si="7"/>
        <v>0</v>
      </c>
      <c r="R17" s="23">
        <f t="shared" si="12"/>
        <v>0</v>
      </c>
      <c r="S17" s="30">
        <v>0</v>
      </c>
      <c r="T17" s="16">
        <f t="shared" si="9"/>
        <v>0</v>
      </c>
      <c r="U17" s="23">
        <f t="shared" si="13"/>
        <v>0</v>
      </c>
      <c r="AB17" s="2">
        <f t="shared" si="1"/>
        <v>7.1836759764186075E-5</v>
      </c>
      <c r="AC17" s="3">
        <f t="shared" si="1"/>
        <v>2.4133625387030279E-6</v>
      </c>
      <c r="AD17" s="3">
        <f t="shared" si="1"/>
        <v>1.2143778126164638E-5</v>
      </c>
      <c r="AE17" s="4">
        <f t="shared" si="1"/>
        <v>4.2661023966154321E-7</v>
      </c>
      <c r="AF17" s="14">
        <f t="shared" si="1"/>
        <v>8.0608110918172882E-6</v>
      </c>
      <c r="AG17" s="10">
        <f t="shared" si="1"/>
        <v>2.8251986544634174E-7</v>
      </c>
      <c r="AH17" s="14">
        <f t="shared" si="1"/>
        <v>4.3631386809224844E-6</v>
      </c>
      <c r="AI17" s="10">
        <f t="shared" si="1"/>
        <v>1.5082023030089772E-7</v>
      </c>
      <c r="AJ17" s="14">
        <f t="shared" si="1"/>
        <v>1.9301103449278363E-6</v>
      </c>
      <c r="AK17" s="10">
        <f t="shared" si="1"/>
        <v>6.162300425795864E-8</v>
      </c>
    </row>
    <row r="18" spans="1:37" x14ac:dyDescent="0.25">
      <c r="A18" s="22">
        <f t="shared" si="0"/>
        <v>12</v>
      </c>
      <c r="B18" s="16" t="s">
        <v>12</v>
      </c>
      <c r="C18" s="16" t="s">
        <v>16</v>
      </c>
      <c r="D18" s="16">
        <v>1000</v>
      </c>
      <c r="E18" s="30">
        <v>4.026452777777763</v>
      </c>
      <c r="F18" s="24">
        <v>104.02222777777774</v>
      </c>
      <c r="G18" s="22">
        <v>3</v>
      </c>
      <c r="H18" s="16">
        <f t="shared" si="2"/>
        <v>1.2417878157159332E-5</v>
      </c>
      <c r="I18" s="23">
        <f t="shared" si="3"/>
        <v>4.8066649857581197E-7</v>
      </c>
      <c r="J18" s="30">
        <v>1</v>
      </c>
      <c r="K18" s="16">
        <f t="shared" si="4"/>
        <v>4.1392927190531105E-6</v>
      </c>
      <c r="L18" s="23">
        <f t="shared" si="11"/>
        <v>1.6022216619193733E-7</v>
      </c>
      <c r="M18" s="30">
        <v>3</v>
      </c>
      <c r="N18" s="16">
        <f t="shared" si="5"/>
        <v>1.2417878157159332E-5</v>
      </c>
      <c r="O18" s="23">
        <f t="shared" si="6"/>
        <v>4.8066649857581197E-7</v>
      </c>
      <c r="P18" s="30">
        <v>1</v>
      </c>
      <c r="Q18" s="16">
        <f t="shared" si="7"/>
        <v>4.1392927190531105E-6</v>
      </c>
      <c r="R18" s="23">
        <f t="shared" si="12"/>
        <v>1.6022216619193733E-7</v>
      </c>
      <c r="S18" s="30">
        <v>0</v>
      </c>
      <c r="T18" s="16">
        <f t="shared" si="9"/>
        <v>0</v>
      </c>
      <c r="U18" s="23">
        <f t="shared" si="13"/>
        <v>0</v>
      </c>
      <c r="AB18" s="2">
        <f t="shared" si="1"/>
        <v>7.1836759764186075E-5</v>
      </c>
      <c r="AC18" s="3">
        <f t="shared" si="1"/>
        <v>2.4133625387030279E-6</v>
      </c>
      <c r="AD18" s="3">
        <f t="shared" si="1"/>
        <v>1.2143778126164638E-5</v>
      </c>
      <c r="AE18" s="4">
        <f t="shared" si="1"/>
        <v>4.2661023966154321E-7</v>
      </c>
      <c r="AF18" s="14">
        <f t="shared" si="1"/>
        <v>8.0608110918172882E-6</v>
      </c>
      <c r="AG18" s="10">
        <f t="shared" si="1"/>
        <v>2.8251986544634174E-7</v>
      </c>
      <c r="AH18" s="14">
        <f t="shared" si="1"/>
        <v>4.3631386809224844E-6</v>
      </c>
      <c r="AI18" s="10">
        <f t="shared" si="1"/>
        <v>1.5082023030089772E-7</v>
      </c>
      <c r="AJ18" s="14">
        <f t="shared" si="1"/>
        <v>1.9301103449278363E-6</v>
      </c>
      <c r="AK18" s="10">
        <f t="shared" si="1"/>
        <v>6.162300425795864E-8</v>
      </c>
    </row>
    <row r="19" spans="1:37" x14ac:dyDescent="0.25">
      <c r="A19" s="22">
        <f t="shared" si="0"/>
        <v>13</v>
      </c>
      <c r="B19" s="16" t="s">
        <v>12</v>
      </c>
      <c r="C19" s="16" t="s">
        <v>17</v>
      </c>
      <c r="D19" s="16">
        <v>1000</v>
      </c>
      <c r="E19" s="30">
        <v>3.7903000000000051</v>
      </c>
      <c r="F19" s="24">
        <v>100.9529722222222</v>
      </c>
      <c r="G19" s="22">
        <v>9</v>
      </c>
      <c r="H19" s="16">
        <f t="shared" si="2"/>
        <v>3.9574703849299473E-5</v>
      </c>
      <c r="I19" s="23">
        <f t="shared" si="3"/>
        <v>1.4858403541583033E-6</v>
      </c>
      <c r="J19" s="30">
        <v>1</v>
      </c>
      <c r="K19" s="16">
        <f t="shared" si="4"/>
        <v>4.39718931658883E-6</v>
      </c>
      <c r="L19" s="23">
        <f t="shared" si="11"/>
        <v>1.6509337268425593E-7</v>
      </c>
      <c r="M19" s="30">
        <v>0</v>
      </c>
      <c r="N19" s="16">
        <f t="shared" si="5"/>
        <v>0</v>
      </c>
      <c r="O19" s="23">
        <f t="shared" si="6"/>
        <v>0</v>
      </c>
      <c r="P19" s="30">
        <v>1</v>
      </c>
      <c r="Q19" s="16">
        <f t="shared" si="7"/>
        <v>4.39718931658883E-6</v>
      </c>
      <c r="R19" s="23">
        <f t="shared" si="12"/>
        <v>1.6509337268425593E-7</v>
      </c>
      <c r="S19" s="30">
        <v>0</v>
      </c>
      <c r="T19" s="16">
        <f t="shared" si="9"/>
        <v>0</v>
      </c>
      <c r="U19" s="23">
        <f t="shared" si="13"/>
        <v>0</v>
      </c>
      <c r="AB19" s="2">
        <f t="shared" si="1"/>
        <v>7.1836759764186075E-5</v>
      </c>
      <c r="AC19" s="3">
        <f t="shared" si="1"/>
        <v>2.4133625387030279E-6</v>
      </c>
      <c r="AD19" s="3">
        <f t="shared" si="1"/>
        <v>1.2143778126164638E-5</v>
      </c>
      <c r="AE19" s="4">
        <f t="shared" si="1"/>
        <v>4.2661023966154321E-7</v>
      </c>
      <c r="AF19" s="14">
        <f t="shared" si="1"/>
        <v>8.0608110918172882E-6</v>
      </c>
      <c r="AG19" s="10">
        <f t="shared" si="1"/>
        <v>2.8251986544634174E-7</v>
      </c>
      <c r="AH19" s="14">
        <f t="shared" si="1"/>
        <v>4.3631386809224844E-6</v>
      </c>
      <c r="AI19" s="10">
        <f t="shared" si="1"/>
        <v>1.5082023030089772E-7</v>
      </c>
      <c r="AJ19" s="14">
        <f t="shared" si="1"/>
        <v>1.9301103449278363E-6</v>
      </c>
      <c r="AK19" s="10">
        <f t="shared" si="1"/>
        <v>6.162300425795864E-8</v>
      </c>
    </row>
    <row r="20" spans="1:37" x14ac:dyDescent="0.25">
      <c r="A20" s="22">
        <f t="shared" si="0"/>
        <v>14</v>
      </c>
      <c r="B20" s="17" t="s">
        <v>12</v>
      </c>
      <c r="C20" s="17" t="s">
        <v>18</v>
      </c>
      <c r="D20" s="16">
        <v>1000</v>
      </c>
      <c r="E20" s="30">
        <v>3.563747222222224</v>
      </c>
      <c r="F20" s="24">
        <v>94.844977777777757</v>
      </c>
      <c r="G20" s="30">
        <v>6</v>
      </c>
      <c r="H20" s="16">
        <f>G20/($E20*$D20*$F$2)</f>
        <v>2.8060351580616209E-5</v>
      </c>
      <c r="I20" s="23">
        <f t="shared" si="3"/>
        <v>1.0543520842432002E-6</v>
      </c>
      <c r="J20" s="30">
        <v>2</v>
      </c>
      <c r="K20" s="16">
        <f>J20/($E20*$D20*$F$2)</f>
        <v>9.3534505268720702E-6</v>
      </c>
      <c r="L20" s="23">
        <f t="shared" si="11"/>
        <v>3.5145069474773344E-7</v>
      </c>
      <c r="M20" s="30">
        <v>2</v>
      </c>
      <c r="N20" s="16">
        <f>M20/($E20*$D20*$F$2)</f>
        <v>9.3534505268720702E-6</v>
      </c>
      <c r="O20" s="23">
        <f t="shared" si="6"/>
        <v>3.5145069474773344E-7</v>
      </c>
      <c r="P20" s="30">
        <v>0</v>
      </c>
      <c r="Q20" s="16">
        <f>P20/($E20*$D20*$F$2)</f>
        <v>0</v>
      </c>
      <c r="R20" s="23">
        <f t="shared" si="12"/>
        <v>0</v>
      </c>
      <c r="S20" s="30">
        <v>0</v>
      </c>
      <c r="T20" s="16">
        <f>S20/($E20*$D20*$F$2)</f>
        <v>0</v>
      </c>
      <c r="U20" s="23">
        <f t="shared" si="13"/>
        <v>0</v>
      </c>
      <c r="AB20" s="2">
        <f t="shared" si="1"/>
        <v>7.1836759764186075E-5</v>
      </c>
      <c r="AC20" s="3">
        <f t="shared" si="1"/>
        <v>2.4133625387030279E-6</v>
      </c>
      <c r="AD20" s="3">
        <f t="shared" si="1"/>
        <v>1.2143778126164638E-5</v>
      </c>
      <c r="AE20" s="4">
        <f t="shared" si="1"/>
        <v>4.2661023966154321E-7</v>
      </c>
      <c r="AF20" s="14">
        <f t="shared" si="1"/>
        <v>8.0608110918172882E-6</v>
      </c>
      <c r="AG20" s="10">
        <f t="shared" si="1"/>
        <v>2.8251986544634174E-7</v>
      </c>
      <c r="AH20" s="14">
        <f t="shared" si="1"/>
        <v>4.3631386809224844E-6</v>
      </c>
      <c r="AI20" s="10">
        <f t="shared" si="1"/>
        <v>1.5082023030089772E-7</v>
      </c>
      <c r="AJ20" s="14">
        <f t="shared" si="1"/>
        <v>1.9301103449278363E-6</v>
      </c>
      <c r="AK20" s="10">
        <f t="shared" si="1"/>
        <v>6.162300425795864E-8</v>
      </c>
    </row>
    <row r="21" spans="1:37" x14ac:dyDescent="0.25">
      <c r="A21" s="25">
        <f t="shared" si="0"/>
        <v>15</v>
      </c>
      <c r="B21" s="26" t="s">
        <v>12</v>
      </c>
      <c r="C21" s="26" t="s">
        <v>27</v>
      </c>
      <c r="D21" s="27">
        <v>1000</v>
      </c>
      <c r="E21" s="31">
        <v>2.8784333333333372</v>
      </c>
      <c r="F21" s="28">
        <v>94.282513888888857</v>
      </c>
      <c r="G21" s="31">
        <v>13</v>
      </c>
      <c r="H21" s="27">
        <f>G21/($E21*$D21*$F$2)</f>
        <v>7.5272428288536492E-5</v>
      </c>
      <c r="I21" s="32">
        <f>G21/($F21*$D21*$F$2)</f>
        <v>2.298057802340808E-6</v>
      </c>
      <c r="J21" s="31">
        <v>0</v>
      </c>
      <c r="K21" s="27">
        <f>J21/($E21*$D21*$F$2)</f>
        <v>0</v>
      </c>
      <c r="L21" s="32">
        <f>J21/($F21*$D21*$F$2)</f>
        <v>0</v>
      </c>
      <c r="M21" s="31">
        <v>0</v>
      </c>
      <c r="N21" s="27">
        <f>M21/($E21*$D21*$F$2)</f>
        <v>0</v>
      </c>
      <c r="O21" s="32">
        <f>M21/($F21*$D21*$F$2)</f>
        <v>0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0</v>
      </c>
      <c r="T21" s="27">
        <f>S21/($E21*$D21*$F$2)</f>
        <v>0</v>
      </c>
      <c r="U21" s="32">
        <f>S21/($F21*$D21*$F$2)</f>
        <v>0</v>
      </c>
      <c r="AB21" s="5">
        <f t="shared" si="1"/>
        <v>7.1836759764186075E-5</v>
      </c>
      <c r="AC21" s="6">
        <f t="shared" si="1"/>
        <v>2.4133625387030279E-6</v>
      </c>
      <c r="AD21" s="6">
        <f t="shared" si="1"/>
        <v>1.2143778126164638E-5</v>
      </c>
      <c r="AE21" s="33">
        <f t="shared" si="1"/>
        <v>4.2661023966154321E-7</v>
      </c>
      <c r="AF21" s="9">
        <f t="shared" si="1"/>
        <v>8.0608110918172882E-6</v>
      </c>
      <c r="AG21" s="11">
        <f t="shared" si="1"/>
        <v>2.8251986544634174E-7</v>
      </c>
      <c r="AH21" s="9">
        <f t="shared" si="1"/>
        <v>4.3631386809224844E-6</v>
      </c>
      <c r="AI21" s="11">
        <f t="shared" si="1"/>
        <v>1.5082023030089772E-7</v>
      </c>
      <c r="AJ21" s="9">
        <f t="shared" si="1"/>
        <v>1.9301103449278363E-6</v>
      </c>
      <c r="AK21" s="11">
        <f t="shared" si="1"/>
        <v>6.162300425795864E-8</v>
      </c>
    </row>
    <row r="22" spans="1:37" x14ac:dyDescent="0.25">
      <c r="A22" t="s">
        <v>35</v>
      </c>
      <c r="D22">
        <v>1000</v>
      </c>
      <c r="E22">
        <f t="shared" ref="E22:F22" si="14">SUM(E7:E21)</f>
        <v>60.407799999999995</v>
      </c>
      <c r="F22">
        <f t="shared" si="14"/>
        <v>1678.1637388888887</v>
      </c>
      <c r="G22">
        <f>SUM(G7:G21)</f>
        <v>258</v>
      </c>
      <c r="H22" s="16">
        <f>G22/($E22*$D22*$F$2)</f>
        <v>7.1182860491525945E-5</v>
      </c>
      <c r="I22" s="16">
        <f>G22/($F22*$D22*$F$2)</f>
        <v>2.5623244623596909E-6</v>
      </c>
      <c r="J22">
        <f t="shared" ref="J22" si="15">SUM(J7:J21)</f>
        <v>46</v>
      </c>
      <c r="K22" s="16">
        <f>J22/($E22*$D22*$F$2)</f>
        <v>1.2691517762055012E-5</v>
      </c>
      <c r="L22" s="16">
        <f>J22/($F22*$D22*$F$2)</f>
        <v>4.5684854755250301E-7</v>
      </c>
      <c r="M22">
        <f t="shared" ref="M22" si="16">SUM(M7:M21)</f>
        <v>30</v>
      </c>
      <c r="N22" s="16">
        <f>M22/($E22*$D22*$F$2)</f>
        <v>8.277076801340226E-6</v>
      </c>
      <c r="O22" s="16">
        <f>M22/($F22*$D22*$F$2)</f>
        <v>2.9794470492554543E-7</v>
      </c>
      <c r="P22">
        <f t="shared" ref="P22" si="17">SUM(P7:P21)</f>
        <v>17</v>
      </c>
      <c r="Q22" s="16">
        <f>P22/($E22*$D22*$F$2)</f>
        <v>4.6903435207594609E-6</v>
      </c>
      <c r="R22" s="16">
        <f>P22/($F22*$D22*$F$2)</f>
        <v>1.6883533279114243E-7</v>
      </c>
      <c r="S22">
        <f>SUM(S7:S21)</f>
        <v>7</v>
      </c>
      <c r="T22" s="16">
        <f>S22/($E22*$D22*$F$2)</f>
        <v>1.9313179203127193E-6</v>
      </c>
      <c r="U22" s="16">
        <f>S22/($F22*$D22*$F$2)</f>
        <v>6.9520431149293943E-8</v>
      </c>
    </row>
    <row r="66" spans="1:37" s="35" customFormat="1" ht="15.75" thickBot="1" x14ac:dyDescent="0.3"/>
    <row r="67" spans="1:37" ht="15.75" thickTop="1" x14ac:dyDescent="0.25"/>
    <row r="68" spans="1:37" x14ac:dyDescent="0.25">
      <c r="A68" t="s">
        <v>34</v>
      </c>
    </row>
    <row r="71" spans="1:37" x14ac:dyDescent="0.25">
      <c r="A71" s="51" t="s">
        <v>0</v>
      </c>
      <c r="B71" s="51" t="s">
        <v>1</v>
      </c>
      <c r="C71" s="51" t="s">
        <v>2</v>
      </c>
      <c r="D71" s="51" t="s">
        <v>6</v>
      </c>
      <c r="E71" s="54" t="s">
        <v>11</v>
      </c>
      <c r="F71" s="55"/>
      <c r="G71" s="45" t="s">
        <v>50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7"/>
      <c r="AB71" s="48" t="s">
        <v>5</v>
      </c>
      <c r="AC71" s="50"/>
      <c r="AD71" s="50"/>
      <c r="AE71" s="50"/>
      <c r="AF71" s="50"/>
      <c r="AG71" s="50"/>
      <c r="AH71" s="50"/>
      <c r="AI71" s="50"/>
      <c r="AJ71" s="50"/>
      <c r="AK71" s="49"/>
    </row>
    <row r="72" spans="1:37" x14ac:dyDescent="0.25">
      <c r="A72" s="52"/>
      <c r="B72" s="52"/>
      <c r="C72" s="52"/>
      <c r="D72" s="52"/>
      <c r="E72" s="56"/>
      <c r="F72" s="57"/>
      <c r="G72" s="45" t="s">
        <v>3</v>
      </c>
      <c r="H72" s="46"/>
      <c r="I72" s="47"/>
      <c r="J72" s="45" t="s">
        <v>4</v>
      </c>
      <c r="K72" s="46"/>
      <c r="L72" s="47"/>
      <c r="M72" s="45" t="s">
        <v>10</v>
      </c>
      <c r="N72" s="46"/>
      <c r="O72" s="47"/>
      <c r="P72" s="45" t="s">
        <v>28</v>
      </c>
      <c r="Q72" s="46"/>
      <c r="R72" s="47"/>
      <c r="S72" s="45" t="s">
        <v>30</v>
      </c>
      <c r="T72" s="46"/>
      <c r="U72" s="47"/>
      <c r="AB72" s="48" t="str">
        <f>G72</f>
        <v>Without Layers</v>
      </c>
      <c r="AC72" s="49"/>
      <c r="AD72" s="48" t="str">
        <f>J72</f>
        <v>With Layers</v>
      </c>
      <c r="AE72" s="49"/>
      <c r="AF72" s="48" t="str">
        <f>M72</f>
        <v>With buffer=5m</v>
      </c>
      <c r="AG72" s="49"/>
      <c r="AH72" s="48" t="str">
        <f>P72</f>
        <v>With buffer=10m</v>
      </c>
      <c r="AI72" s="49"/>
      <c r="AJ72" s="48" t="str">
        <f>S72</f>
        <v>With buffer=20m</v>
      </c>
      <c r="AK72" s="49"/>
    </row>
    <row r="73" spans="1:37" x14ac:dyDescent="0.25">
      <c r="A73" s="53"/>
      <c r="B73" s="53"/>
      <c r="C73" s="53"/>
      <c r="D73" s="53"/>
      <c r="E73" s="1" t="s">
        <v>49</v>
      </c>
      <c r="F73" s="1" t="s">
        <v>8</v>
      </c>
      <c r="G73" s="29" t="s">
        <v>48</v>
      </c>
      <c r="H73" s="29" t="s">
        <v>49</v>
      </c>
      <c r="I73" s="29" t="s">
        <v>8</v>
      </c>
      <c r="J73" s="29" t="s">
        <v>48</v>
      </c>
      <c r="K73" s="29" t="s">
        <v>49</v>
      </c>
      <c r="L73" s="29" t="s">
        <v>8</v>
      </c>
      <c r="M73" s="29" t="s">
        <v>48</v>
      </c>
      <c r="N73" s="29" t="s">
        <v>49</v>
      </c>
      <c r="O73" s="29" t="s">
        <v>8</v>
      </c>
      <c r="P73" s="29" t="s">
        <v>48</v>
      </c>
      <c r="Q73" s="29" t="s">
        <v>49</v>
      </c>
      <c r="R73" s="29" t="s">
        <v>8</v>
      </c>
      <c r="S73" s="29" t="s">
        <v>48</v>
      </c>
      <c r="T73" s="29" t="s">
        <v>49</v>
      </c>
      <c r="U73" s="29" t="s">
        <v>8</v>
      </c>
      <c r="AB73" s="7" t="s">
        <v>7</v>
      </c>
      <c r="AC73" s="7" t="s">
        <v>8</v>
      </c>
      <c r="AD73" s="7" t="s">
        <v>7</v>
      </c>
      <c r="AE73" s="7" t="s">
        <v>8</v>
      </c>
      <c r="AF73" s="7" t="s">
        <v>7</v>
      </c>
      <c r="AG73" s="7" t="s">
        <v>8</v>
      </c>
      <c r="AH73" s="7" t="str">
        <f>Q73</f>
        <v>HPV</v>
      </c>
      <c r="AI73" s="7" t="str">
        <f>R73</f>
        <v>all</v>
      </c>
      <c r="AJ73" s="7" t="str">
        <f>T73</f>
        <v>HPV</v>
      </c>
      <c r="AK73" s="7" t="str">
        <f>U73</f>
        <v>all</v>
      </c>
    </row>
    <row r="74" spans="1:37" x14ac:dyDescent="0.25">
      <c r="A74" s="22">
        <v>1</v>
      </c>
      <c r="B74" s="16" t="s">
        <v>12</v>
      </c>
      <c r="C74" s="16" t="s">
        <v>19</v>
      </c>
      <c r="D74" s="16">
        <v>1000</v>
      </c>
      <c r="E74" s="22">
        <v>3.6726388888888879</v>
      </c>
      <c r="F74" s="23">
        <v>79.774569444444438</v>
      </c>
      <c r="G74" s="15">
        <v>15</v>
      </c>
      <c r="H74" s="15">
        <f>G74/($E74*$D74*$F$2)</f>
        <v>6.8070945051620487E-5</v>
      </c>
      <c r="I74" s="21">
        <f>G74/($F74*$D74*$F$2)</f>
        <v>3.1338307651300048E-6</v>
      </c>
      <c r="J74" s="15">
        <v>0</v>
      </c>
      <c r="K74" s="15">
        <f>J74/($E74*$D74*$F$2)</f>
        <v>0</v>
      </c>
      <c r="L74" s="21">
        <f>J74/($F74*$D74*$F$2)</f>
        <v>0</v>
      </c>
      <c r="M74" s="15">
        <v>5</v>
      </c>
      <c r="N74" s="15">
        <f>M74/($E74*$D74*$F$2)</f>
        <v>2.269031501720683E-5</v>
      </c>
      <c r="O74" s="21">
        <f>M74/($F74*$D74*$F$2)</f>
        <v>1.044610255043335E-6</v>
      </c>
      <c r="P74" s="15">
        <v>0</v>
      </c>
      <c r="Q74" s="15">
        <f>P74/($E74*$D74*$F$2)</f>
        <v>0</v>
      </c>
      <c r="R74" s="21">
        <f>P74/($F74*$D74*$F$2)</f>
        <v>0</v>
      </c>
      <c r="S74" s="36">
        <v>0</v>
      </c>
      <c r="T74" s="15">
        <f>S74/($E74*$D74*$F$2)</f>
        <v>0</v>
      </c>
      <c r="U74" s="21">
        <f>S74/($F74*$D74*$F$2)</f>
        <v>0</v>
      </c>
      <c r="AB74" s="18">
        <f>AVERAGE($H$74:$H$88)</f>
        <v>4.5314170544053109E-5</v>
      </c>
      <c r="AC74" s="13">
        <f>AVERAGE($I$74:$I$88)</f>
        <v>1.5353483078972118E-6</v>
      </c>
      <c r="AD74" s="18">
        <f>AVERAGE($K$74:$K$88)</f>
        <v>6.6331538136612315E-6</v>
      </c>
      <c r="AE74" s="13">
        <f>AVERAGE($L$74:$L$88)</f>
        <v>2.3769185364874614E-7</v>
      </c>
      <c r="AF74" s="18">
        <f>AVERAGE($N$74:$N$88)</f>
        <v>5.7044197754937764E-6</v>
      </c>
      <c r="AG74" s="13">
        <f>AVERAGE($O$74:$O$88)</f>
        <v>2.0562913103575437E-7</v>
      </c>
      <c r="AH74" s="18">
        <f>AVERAGE($Q$74:$Q$88)</f>
        <v>1.8442551595789186E-6</v>
      </c>
      <c r="AI74" s="13">
        <f>AVERAGE($R$74:$R$88)</f>
        <v>6.4235167814410191E-8</v>
      </c>
      <c r="AJ74" s="18">
        <f>AVERAGE($T$74:$T$88)</f>
        <v>5.2554590924213218E-7</v>
      </c>
      <c r="AK74" s="13">
        <f>AVERAGE($U$74:$U$88)</f>
        <v>1.3836694015543859E-8</v>
      </c>
    </row>
    <row r="75" spans="1:37" x14ac:dyDescent="0.25">
      <c r="A75" s="22">
        <f t="shared" ref="A75:A88" si="18">A74+1</f>
        <v>2</v>
      </c>
      <c r="B75" s="16" t="s">
        <v>12</v>
      </c>
      <c r="C75" s="16" t="s">
        <v>20</v>
      </c>
      <c r="D75" s="16">
        <v>1000</v>
      </c>
      <c r="E75" s="22">
        <v>4.6576138888888874</v>
      </c>
      <c r="F75" s="23">
        <v>166.55976111111113</v>
      </c>
      <c r="G75" s="16">
        <v>19</v>
      </c>
      <c r="H75" s="16">
        <f>G75/($E75*$D75*$F$2)</f>
        <v>6.7989033488177376E-5</v>
      </c>
      <c r="I75" s="23">
        <f>G75/($F75*$D75*$F$2)</f>
        <v>1.9012195055648526E-6</v>
      </c>
      <c r="J75" s="16">
        <v>2</v>
      </c>
      <c r="K75" s="16">
        <f>J75/($E75*$D75*$F$2)</f>
        <v>7.1567403671765666E-6</v>
      </c>
      <c r="L75" s="23">
        <f>J75/($F75*$D75*$F$2)</f>
        <v>2.0012836900682657E-7</v>
      </c>
      <c r="M75" s="16">
        <v>6</v>
      </c>
      <c r="N75" s="16">
        <f>M75/($E75*$D75*$F$2)</f>
        <v>2.14702211015297E-5</v>
      </c>
      <c r="O75" s="23">
        <f>M75/($F75*$D75*$F$2)</f>
        <v>6.0038510702047975E-7</v>
      </c>
      <c r="P75" s="16">
        <v>2</v>
      </c>
      <c r="Q75" s="16">
        <f>P75/($E75*$D75*$F$2)</f>
        <v>7.1567403671765666E-6</v>
      </c>
      <c r="R75" s="23">
        <f>P75/($F75*$D75*$F$2)</f>
        <v>2.0012836900682657E-7</v>
      </c>
      <c r="S75" s="17">
        <v>1</v>
      </c>
      <c r="T75" s="16">
        <f>S75/($E75*$D75*$F$2)</f>
        <v>3.5783701835882833E-6</v>
      </c>
      <c r="U75" s="23">
        <f>S75/($F75*$D75*$F$2)</f>
        <v>1.0006418450341329E-7</v>
      </c>
      <c r="AB75" s="14">
        <f t="shared" ref="AB75:AB88" si="19">$AB$74</f>
        <v>4.5314170544053109E-5</v>
      </c>
      <c r="AC75" s="10">
        <f>$AC$74</f>
        <v>1.5353483078972118E-6</v>
      </c>
      <c r="AD75" s="14">
        <f>$AD$74</f>
        <v>6.6331538136612315E-6</v>
      </c>
      <c r="AE75" s="10">
        <f>$AE$74</f>
        <v>2.3769185364874614E-7</v>
      </c>
      <c r="AF75" s="14">
        <f>$AF$74</f>
        <v>5.7044197754937764E-6</v>
      </c>
      <c r="AG75" s="10">
        <f>$AG$74</f>
        <v>2.0562913103575437E-7</v>
      </c>
      <c r="AH75" s="14">
        <f>$AH$74</f>
        <v>1.8442551595789186E-6</v>
      </c>
      <c r="AI75" s="10">
        <f t="shared" ref="AI75:AI88" si="20">$AI$74</f>
        <v>6.4235167814410191E-8</v>
      </c>
      <c r="AJ75" s="14">
        <f>$AJ$74</f>
        <v>5.2554590924213218E-7</v>
      </c>
      <c r="AK75" s="10">
        <f>$AK$74</f>
        <v>1.3836694015543859E-8</v>
      </c>
    </row>
    <row r="76" spans="1:37" x14ac:dyDescent="0.25">
      <c r="A76" s="22">
        <f t="shared" si="18"/>
        <v>3</v>
      </c>
      <c r="B76" s="16" t="s">
        <v>12</v>
      </c>
      <c r="C76" s="16" t="s">
        <v>21</v>
      </c>
      <c r="D76" s="16">
        <v>1000</v>
      </c>
      <c r="E76" s="22">
        <v>4.8418388888888959</v>
      </c>
      <c r="F76" s="23">
        <v>115.00931944444446</v>
      </c>
      <c r="G76" s="16">
        <v>7</v>
      </c>
      <c r="H76" s="16">
        <f t="shared" ref="H76:H86" si="21">G76/($E76*$D76*$F$2)</f>
        <v>2.409552844362389E-5</v>
      </c>
      <c r="I76" s="23">
        <f t="shared" ref="I76:I77" si="22">G76/($F76*$D76*$F$2)</f>
        <v>1.0144105471645957E-6</v>
      </c>
      <c r="J76" s="16">
        <v>1</v>
      </c>
      <c r="K76" s="16">
        <f t="shared" ref="K76:K86" si="23">J76/($E76*$D76*$F$2)</f>
        <v>3.4422183490891272E-6</v>
      </c>
      <c r="L76" s="23">
        <f t="shared" ref="L76:L77" si="24">J76/($F76*$D76*$F$2)</f>
        <v>1.4491579245208511E-7</v>
      </c>
      <c r="M76" s="16">
        <v>1</v>
      </c>
      <c r="N76" s="16">
        <f t="shared" ref="N76:N86" si="25">M76/($E76*$D76*$F$2)</f>
        <v>3.4422183490891272E-6</v>
      </c>
      <c r="O76" s="23">
        <f t="shared" ref="O76:O77" si="26">M76/($F76*$D76*$F$2)</f>
        <v>1.4491579245208511E-7</v>
      </c>
      <c r="P76" s="16">
        <v>0</v>
      </c>
      <c r="Q76" s="16">
        <f t="shared" ref="Q76:Q86" si="27">P76/($E76*$D76*$F$2)</f>
        <v>0</v>
      </c>
      <c r="R76" s="23">
        <f t="shared" ref="R76:R77" si="28">P76/($F76*$D76*$F$2)</f>
        <v>0</v>
      </c>
      <c r="S76" s="17">
        <v>0</v>
      </c>
      <c r="T76" s="16">
        <f t="shared" ref="T76:T86" si="29">S76/($E76*$D76*$F$2)</f>
        <v>0</v>
      </c>
      <c r="U76" s="23">
        <f t="shared" ref="U76:U77" si="30">S76/($F76*$D76*$F$2)</f>
        <v>0</v>
      </c>
      <c r="AB76" s="14">
        <f t="shared" si="19"/>
        <v>4.5314170544053109E-5</v>
      </c>
      <c r="AC76" s="10">
        <f t="shared" ref="AC76:AC88" si="31">$AC$74</f>
        <v>1.5353483078972118E-6</v>
      </c>
      <c r="AD76" s="14">
        <f t="shared" ref="AD76:AD88" si="32">$AD$74</f>
        <v>6.6331538136612315E-6</v>
      </c>
      <c r="AE76" s="10">
        <f t="shared" ref="AE76:AE88" si="33">$AE$74</f>
        <v>2.3769185364874614E-7</v>
      </c>
      <c r="AF76" s="14">
        <f t="shared" ref="AF76:AF88" si="34">$AF$74</f>
        <v>5.7044197754937764E-6</v>
      </c>
      <c r="AG76" s="10">
        <f t="shared" ref="AG76:AG88" si="35">$AG$74</f>
        <v>2.0562913103575437E-7</v>
      </c>
      <c r="AH76" s="14">
        <f t="shared" ref="AH76:AH88" si="36">$AH$74</f>
        <v>1.8442551595789186E-6</v>
      </c>
      <c r="AI76" s="10">
        <f t="shared" si="20"/>
        <v>6.4235167814410191E-8</v>
      </c>
      <c r="AJ76" s="14">
        <f t="shared" ref="AJ76:AJ88" si="37">$AJ$74</f>
        <v>5.2554590924213218E-7</v>
      </c>
      <c r="AK76" s="10">
        <f t="shared" ref="AK76:AK88" si="38">$AK$74</f>
        <v>1.3836694015543859E-8</v>
      </c>
    </row>
    <row r="77" spans="1:37" x14ac:dyDescent="0.25">
      <c r="A77" s="22">
        <f t="shared" si="18"/>
        <v>4</v>
      </c>
      <c r="B77" s="16" t="s">
        <v>12</v>
      </c>
      <c r="C77" s="16" t="s">
        <v>13</v>
      </c>
      <c r="D77" s="16">
        <v>1000</v>
      </c>
      <c r="E77" s="22">
        <v>3.9206972222222145</v>
      </c>
      <c r="F77" s="23">
        <v>92.223586111111089</v>
      </c>
      <c r="G77" s="16">
        <v>9</v>
      </c>
      <c r="H77" s="16">
        <f t="shared" si="21"/>
        <v>3.8258501357822634E-5</v>
      </c>
      <c r="I77" s="23">
        <f t="shared" si="22"/>
        <v>1.6264819697997845E-6</v>
      </c>
      <c r="J77" s="16">
        <v>1</v>
      </c>
      <c r="K77" s="16">
        <f t="shared" si="23"/>
        <v>4.2509445953136261E-6</v>
      </c>
      <c r="L77" s="23">
        <f t="shared" si="24"/>
        <v>1.807202188666427E-7</v>
      </c>
      <c r="M77" s="16">
        <v>0</v>
      </c>
      <c r="N77" s="16">
        <f t="shared" si="25"/>
        <v>0</v>
      </c>
      <c r="O77" s="23">
        <f t="shared" si="26"/>
        <v>0</v>
      </c>
      <c r="P77" s="16">
        <v>0</v>
      </c>
      <c r="Q77" s="16">
        <f t="shared" si="27"/>
        <v>0</v>
      </c>
      <c r="R77" s="23">
        <f t="shared" si="28"/>
        <v>0</v>
      </c>
      <c r="S77" s="17">
        <v>0</v>
      </c>
      <c r="T77" s="16">
        <f t="shared" si="29"/>
        <v>0</v>
      </c>
      <c r="U77" s="23">
        <f t="shared" si="30"/>
        <v>0</v>
      </c>
      <c r="AB77" s="14">
        <f t="shared" si="19"/>
        <v>4.5314170544053109E-5</v>
      </c>
      <c r="AC77" s="10">
        <f t="shared" si="31"/>
        <v>1.5353483078972118E-6</v>
      </c>
      <c r="AD77" s="14">
        <f t="shared" si="32"/>
        <v>6.6331538136612315E-6</v>
      </c>
      <c r="AE77" s="10">
        <f t="shared" si="33"/>
        <v>2.3769185364874614E-7</v>
      </c>
      <c r="AF77" s="14">
        <f t="shared" si="34"/>
        <v>5.7044197754937764E-6</v>
      </c>
      <c r="AG77" s="10">
        <f t="shared" si="35"/>
        <v>2.0562913103575437E-7</v>
      </c>
      <c r="AH77" s="14">
        <f t="shared" si="36"/>
        <v>1.8442551595789186E-6</v>
      </c>
      <c r="AI77" s="10">
        <f t="shared" si="20"/>
        <v>6.4235167814410191E-8</v>
      </c>
      <c r="AJ77" s="14">
        <f t="shared" si="37"/>
        <v>5.2554590924213218E-7</v>
      </c>
      <c r="AK77" s="10">
        <f t="shared" si="38"/>
        <v>1.3836694015543859E-8</v>
      </c>
    </row>
    <row r="78" spans="1:37" x14ac:dyDescent="0.25">
      <c r="A78" s="22">
        <f t="shared" si="18"/>
        <v>5</v>
      </c>
      <c r="B78" s="16" t="s">
        <v>12</v>
      </c>
      <c r="C78" s="16" t="s">
        <v>14</v>
      </c>
      <c r="D78" s="16">
        <v>1000</v>
      </c>
      <c r="E78" s="22">
        <v>4.2080472222222189</v>
      </c>
      <c r="F78" s="23">
        <v>99.019727777777774</v>
      </c>
      <c r="G78" s="16">
        <v>8</v>
      </c>
      <c r="H78" s="16">
        <f>G78/($E78*$D78*$F$2)</f>
        <v>3.1685322500473652E-5</v>
      </c>
      <c r="I78" s="23">
        <f>G78/($F78*$D78*$F$2)</f>
        <v>1.3465330225161081E-6</v>
      </c>
      <c r="J78" s="16">
        <v>2</v>
      </c>
      <c r="K78" s="16">
        <f>J78/($E78*$D78*$F$2)</f>
        <v>7.921330625118413E-6</v>
      </c>
      <c r="L78" s="23">
        <f>J78/($F78*$D78*$F$2)</f>
        <v>3.3663325562902701E-7</v>
      </c>
      <c r="M78" s="16">
        <v>0</v>
      </c>
      <c r="N78" s="16">
        <f>M78/($E78*$D78*$F$2)</f>
        <v>0</v>
      </c>
      <c r="O78" s="23">
        <f>M78/($F78*$D78*$F$2)</f>
        <v>0</v>
      </c>
      <c r="P78" s="16">
        <v>0</v>
      </c>
      <c r="Q78" s="16">
        <f>P78/($E78*$D78*$F$2)</f>
        <v>0</v>
      </c>
      <c r="R78" s="23">
        <f>P78/($F78*$D78*$F$2)</f>
        <v>0</v>
      </c>
      <c r="S78" s="17">
        <v>0</v>
      </c>
      <c r="T78" s="16">
        <f>S78/($E78*$D78*$F$2)</f>
        <v>0</v>
      </c>
      <c r="U78" s="23">
        <f>S78/($F78*$D78*$F$2)</f>
        <v>0</v>
      </c>
      <c r="AB78" s="14">
        <f t="shared" si="19"/>
        <v>4.5314170544053109E-5</v>
      </c>
      <c r="AC78" s="10">
        <f t="shared" si="31"/>
        <v>1.5353483078972118E-6</v>
      </c>
      <c r="AD78" s="14">
        <f t="shared" si="32"/>
        <v>6.6331538136612315E-6</v>
      </c>
      <c r="AE78" s="10">
        <f t="shared" si="33"/>
        <v>2.3769185364874614E-7</v>
      </c>
      <c r="AF78" s="14">
        <f t="shared" si="34"/>
        <v>5.7044197754937764E-6</v>
      </c>
      <c r="AG78" s="10">
        <f t="shared" si="35"/>
        <v>2.0562913103575437E-7</v>
      </c>
      <c r="AH78" s="14">
        <f t="shared" si="36"/>
        <v>1.8442551595789186E-6</v>
      </c>
      <c r="AI78" s="10">
        <f t="shared" si="20"/>
        <v>6.4235167814410191E-8</v>
      </c>
      <c r="AJ78" s="14">
        <f t="shared" si="37"/>
        <v>5.2554590924213218E-7</v>
      </c>
      <c r="AK78" s="10">
        <f t="shared" si="38"/>
        <v>1.3836694015543859E-8</v>
      </c>
    </row>
    <row r="79" spans="1:37" x14ac:dyDescent="0.25">
      <c r="A79" s="22">
        <f t="shared" si="18"/>
        <v>6</v>
      </c>
      <c r="B79" s="16" t="s">
        <v>12</v>
      </c>
      <c r="C79" s="16" t="s">
        <v>15</v>
      </c>
      <c r="D79" s="16">
        <v>1000</v>
      </c>
      <c r="E79" s="22">
        <v>3.8898972222222201</v>
      </c>
      <c r="F79" s="23">
        <v>96.78281666666669</v>
      </c>
      <c r="G79" s="16">
        <v>6</v>
      </c>
      <c r="H79" s="16">
        <f t="shared" si="21"/>
        <v>2.5707620095646644E-5</v>
      </c>
      <c r="I79" s="23">
        <f t="shared" ref="I79:I87" si="39">G79/($F79*$D79*$F$2)</f>
        <v>1.0332412657963213E-6</v>
      </c>
      <c r="J79" s="16">
        <v>1</v>
      </c>
      <c r="K79" s="16">
        <f t="shared" si="23"/>
        <v>4.284603349274441E-6</v>
      </c>
      <c r="L79" s="23">
        <f t="shared" ref="L79:L87" si="40">J79/($F79*$D79*$F$2)</f>
        <v>1.7220687763272022E-7</v>
      </c>
      <c r="M79" s="16">
        <v>0</v>
      </c>
      <c r="N79" s="16">
        <f t="shared" si="25"/>
        <v>0</v>
      </c>
      <c r="O79" s="23">
        <f t="shared" ref="O79:O87" si="41">M79/($F79*$D79*$F$2)</f>
        <v>0</v>
      </c>
      <c r="P79" s="16">
        <v>2</v>
      </c>
      <c r="Q79" s="16">
        <f t="shared" si="27"/>
        <v>8.569206698548882E-6</v>
      </c>
      <c r="R79" s="23">
        <f t="shared" ref="R79:R87" si="42">P79/($F79*$D79*$F$2)</f>
        <v>3.4441375526544045E-7</v>
      </c>
      <c r="S79" s="17">
        <v>0</v>
      </c>
      <c r="T79" s="16">
        <f t="shared" si="29"/>
        <v>0</v>
      </c>
      <c r="U79" s="23">
        <f t="shared" ref="U79:U87" si="43">S79/($F79*$D79*$F$2)</f>
        <v>0</v>
      </c>
      <c r="AB79" s="14">
        <f t="shared" si="19"/>
        <v>4.5314170544053109E-5</v>
      </c>
      <c r="AC79" s="10">
        <f t="shared" si="31"/>
        <v>1.5353483078972118E-6</v>
      </c>
      <c r="AD79" s="14">
        <f t="shared" si="32"/>
        <v>6.6331538136612315E-6</v>
      </c>
      <c r="AE79" s="10">
        <f t="shared" si="33"/>
        <v>2.3769185364874614E-7</v>
      </c>
      <c r="AF79" s="14">
        <f t="shared" si="34"/>
        <v>5.7044197754937764E-6</v>
      </c>
      <c r="AG79" s="10">
        <f t="shared" si="35"/>
        <v>2.0562913103575437E-7</v>
      </c>
      <c r="AH79" s="14">
        <f t="shared" si="36"/>
        <v>1.8442551595789186E-6</v>
      </c>
      <c r="AI79" s="10">
        <f t="shared" si="20"/>
        <v>6.4235167814410191E-8</v>
      </c>
      <c r="AJ79" s="14">
        <f t="shared" si="37"/>
        <v>5.2554590924213218E-7</v>
      </c>
      <c r="AK79" s="10">
        <f t="shared" si="38"/>
        <v>1.3836694015543859E-8</v>
      </c>
    </row>
    <row r="80" spans="1:37" x14ac:dyDescent="0.25">
      <c r="A80" s="22">
        <f t="shared" si="18"/>
        <v>7</v>
      </c>
      <c r="B80" s="16" t="s">
        <v>12</v>
      </c>
      <c r="C80" s="16" t="s">
        <v>22</v>
      </c>
      <c r="D80" s="16">
        <v>1000</v>
      </c>
      <c r="E80" s="22">
        <v>4.7703972222222184</v>
      </c>
      <c r="F80" s="23">
        <v>110.17316944444444</v>
      </c>
      <c r="G80" s="16">
        <v>7</v>
      </c>
      <c r="H80" s="16">
        <f t="shared" si="21"/>
        <v>2.4456384077030645E-5</v>
      </c>
      <c r="I80" s="23">
        <f t="shared" si="39"/>
        <v>1.0589390071554272E-6</v>
      </c>
      <c r="J80" s="16">
        <v>3</v>
      </c>
      <c r="K80" s="16">
        <f t="shared" si="23"/>
        <v>1.0481307461584562E-5</v>
      </c>
      <c r="L80" s="23">
        <f t="shared" si="40"/>
        <v>4.538310030666117E-7</v>
      </c>
      <c r="M80" s="16">
        <v>1</v>
      </c>
      <c r="N80" s="16">
        <f t="shared" si="25"/>
        <v>3.4937691538615207E-6</v>
      </c>
      <c r="O80" s="23">
        <f t="shared" si="41"/>
        <v>1.512770010222039E-7</v>
      </c>
      <c r="P80" s="16">
        <v>1</v>
      </c>
      <c r="Q80" s="16">
        <f t="shared" si="27"/>
        <v>3.4937691538615207E-6</v>
      </c>
      <c r="R80" s="23">
        <f t="shared" si="42"/>
        <v>1.512770010222039E-7</v>
      </c>
      <c r="S80" s="17">
        <v>0</v>
      </c>
      <c r="T80" s="16">
        <f t="shared" si="29"/>
        <v>0</v>
      </c>
      <c r="U80" s="23">
        <f t="shared" si="43"/>
        <v>0</v>
      </c>
      <c r="AB80" s="14">
        <f t="shared" si="19"/>
        <v>4.5314170544053109E-5</v>
      </c>
      <c r="AC80" s="10">
        <f t="shared" si="31"/>
        <v>1.5353483078972118E-6</v>
      </c>
      <c r="AD80" s="14">
        <f t="shared" si="32"/>
        <v>6.6331538136612315E-6</v>
      </c>
      <c r="AE80" s="10">
        <f t="shared" si="33"/>
        <v>2.3769185364874614E-7</v>
      </c>
      <c r="AF80" s="14">
        <f t="shared" si="34"/>
        <v>5.7044197754937764E-6</v>
      </c>
      <c r="AG80" s="10">
        <f t="shared" si="35"/>
        <v>2.0562913103575437E-7</v>
      </c>
      <c r="AH80" s="14">
        <f t="shared" si="36"/>
        <v>1.8442551595789186E-6</v>
      </c>
      <c r="AI80" s="10">
        <f t="shared" si="20"/>
        <v>6.4235167814410191E-8</v>
      </c>
      <c r="AJ80" s="14">
        <f t="shared" si="37"/>
        <v>5.2554590924213218E-7</v>
      </c>
      <c r="AK80" s="10">
        <f t="shared" si="38"/>
        <v>1.3836694015543859E-8</v>
      </c>
    </row>
    <row r="81" spans="1:37" x14ac:dyDescent="0.25">
      <c r="A81" s="22">
        <f t="shared" si="18"/>
        <v>8</v>
      </c>
      <c r="B81" s="16" t="s">
        <v>12</v>
      </c>
      <c r="C81" s="16" t="s">
        <v>23</v>
      </c>
      <c r="D81" s="16">
        <v>1000</v>
      </c>
      <c r="E81" s="22">
        <v>4.1362861111111151</v>
      </c>
      <c r="F81" s="23">
        <v>144.77058055555551</v>
      </c>
      <c r="G81" s="16">
        <v>17</v>
      </c>
      <c r="H81" s="16">
        <f t="shared" si="21"/>
        <v>6.849945234016284E-5</v>
      </c>
      <c r="I81" s="23">
        <f t="shared" si="39"/>
        <v>1.9571195490550965E-6</v>
      </c>
      <c r="J81" s="16">
        <v>3</v>
      </c>
      <c r="K81" s="16">
        <f t="shared" si="23"/>
        <v>1.2088138648264029E-5</v>
      </c>
      <c r="L81" s="23">
        <f t="shared" si="40"/>
        <v>3.4537403806854647E-7</v>
      </c>
      <c r="M81" s="16">
        <v>2</v>
      </c>
      <c r="N81" s="16">
        <f t="shared" si="25"/>
        <v>8.0587590988426863E-6</v>
      </c>
      <c r="O81" s="23">
        <f t="shared" si="41"/>
        <v>2.302493587123643E-7</v>
      </c>
      <c r="P81" s="16">
        <v>0</v>
      </c>
      <c r="Q81" s="16">
        <f t="shared" si="27"/>
        <v>0</v>
      </c>
      <c r="R81" s="23">
        <f t="shared" si="42"/>
        <v>0</v>
      </c>
      <c r="S81" s="17">
        <v>0</v>
      </c>
      <c r="T81" s="16">
        <f t="shared" si="29"/>
        <v>0</v>
      </c>
      <c r="U81" s="23">
        <f t="shared" si="43"/>
        <v>0</v>
      </c>
      <c r="AB81" s="14">
        <f t="shared" si="19"/>
        <v>4.5314170544053109E-5</v>
      </c>
      <c r="AC81" s="10">
        <f t="shared" si="31"/>
        <v>1.5353483078972118E-6</v>
      </c>
      <c r="AD81" s="14">
        <f t="shared" si="32"/>
        <v>6.6331538136612315E-6</v>
      </c>
      <c r="AE81" s="10">
        <f t="shared" si="33"/>
        <v>2.3769185364874614E-7</v>
      </c>
      <c r="AF81" s="14">
        <f t="shared" si="34"/>
        <v>5.7044197754937764E-6</v>
      </c>
      <c r="AG81" s="10">
        <f t="shared" si="35"/>
        <v>2.0562913103575437E-7</v>
      </c>
      <c r="AH81" s="14">
        <f t="shared" si="36"/>
        <v>1.8442551595789186E-6</v>
      </c>
      <c r="AI81" s="10">
        <f t="shared" si="20"/>
        <v>6.4235167814410191E-8</v>
      </c>
      <c r="AJ81" s="14">
        <f t="shared" si="37"/>
        <v>5.2554590924213218E-7</v>
      </c>
      <c r="AK81" s="10">
        <f t="shared" si="38"/>
        <v>1.3836694015543859E-8</v>
      </c>
    </row>
    <row r="82" spans="1:37" x14ac:dyDescent="0.25">
      <c r="A82" s="22">
        <f t="shared" si="18"/>
        <v>9</v>
      </c>
      <c r="B82" s="16" t="s">
        <v>12</v>
      </c>
      <c r="C82" s="16" t="s">
        <v>24</v>
      </c>
      <c r="D82" s="16">
        <v>1000</v>
      </c>
      <c r="E82" s="22">
        <v>3.7250944444444332</v>
      </c>
      <c r="F82" s="23">
        <v>124.7335083333333</v>
      </c>
      <c r="G82" s="16">
        <v>21</v>
      </c>
      <c r="H82" s="16">
        <f t="shared" si="21"/>
        <v>9.3957349328950934E-5</v>
      </c>
      <c r="I82" s="23">
        <f t="shared" si="39"/>
        <v>2.8059821669143846E-6</v>
      </c>
      <c r="J82" s="16">
        <v>1</v>
      </c>
      <c r="K82" s="16">
        <f t="shared" si="23"/>
        <v>4.4741594918548062E-6</v>
      </c>
      <c r="L82" s="23">
        <f t="shared" si="40"/>
        <v>1.3361819842449448E-7</v>
      </c>
      <c r="M82" s="16">
        <v>1</v>
      </c>
      <c r="N82" s="16">
        <f t="shared" si="25"/>
        <v>4.4741594918548062E-6</v>
      </c>
      <c r="O82" s="23">
        <f t="shared" si="41"/>
        <v>1.3361819842449448E-7</v>
      </c>
      <c r="P82" s="16">
        <v>0</v>
      </c>
      <c r="Q82" s="16">
        <f t="shared" si="27"/>
        <v>0</v>
      </c>
      <c r="R82" s="23">
        <f t="shared" si="42"/>
        <v>0</v>
      </c>
      <c r="S82" s="17">
        <v>0</v>
      </c>
      <c r="T82" s="16">
        <f t="shared" si="29"/>
        <v>0</v>
      </c>
      <c r="U82" s="23">
        <f t="shared" si="43"/>
        <v>0</v>
      </c>
      <c r="AB82" s="14">
        <f t="shared" si="19"/>
        <v>4.5314170544053109E-5</v>
      </c>
      <c r="AC82" s="10">
        <f t="shared" si="31"/>
        <v>1.5353483078972118E-6</v>
      </c>
      <c r="AD82" s="14">
        <f t="shared" si="32"/>
        <v>6.6331538136612315E-6</v>
      </c>
      <c r="AE82" s="10">
        <f t="shared" si="33"/>
        <v>2.3769185364874614E-7</v>
      </c>
      <c r="AF82" s="14">
        <f t="shared" si="34"/>
        <v>5.7044197754937764E-6</v>
      </c>
      <c r="AG82" s="10">
        <f t="shared" si="35"/>
        <v>2.0562913103575437E-7</v>
      </c>
      <c r="AH82" s="14">
        <f t="shared" si="36"/>
        <v>1.8442551595789186E-6</v>
      </c>
      <c r="AI82" s="10">
        <f t="shared" si="20"/>
        <v>6.4235167814410191E-8</v>
      </c>
      <c r="AJ82" s="14">
        <f t="shared" si="37"/>
        <v>5.2554590924213218E-7</v>
      </c>
      <c r="AK82" s="10">
        <f t="shared" si="38"/>
        <v>1.3836694015543859E-8</v>
      </c>
    </row>
    <row r="83" spans="1:37" x14ac:dyDescent="0.25">
      <c r="A83" s="22">
        <f t="shared" si="18"/>
        <v>10</v>
      </c>
      <c r="B83" s="16" t="s">
        <v>12</v>
      </c>
      <c r="C83" s="16" t="s">
        <v>25</v>
      </c>
      <c r="D83" s="16">
        <v>1000</v>
      </c>
      <c r="E83" s="30">
        <v>3.8716305555555603</v>
      </c>
      <c r="F83" s="24">
        <v>155.05862777777779</v>
      </c>
      <c r="G83" s="16">
        <v>27</v>
      </c>
      <c r="H83" s="16">
        <f t="shared" si="21"/>
        <v>1.1623009828617987E-4</v>
      </c>
      <c r="I83" s="23">
        <f t="shared" si="39"/>
        <v>2.9021280947031036E-6</v>
      </c>
      <c r="J83" s="16">
        <v>4</v>
      </c>
      <c r="K83" s="16">
        <f t="shared" si="23"/>
        <v>1.7219273820174795E-5</v>
      </c>
      <c r="L83" s="23">
        <f t="shared" si="40"/>
        <v>4.2994490291897828E-7</v>
      </c>
      <c r="M83" s="16">
        <v>1</v>
      </c>
      <c r="N83" s="16">
        <f t="shared" si="25"/>
        <v>4.3048184550436988E-6</v>
      </c>
      <c r="O83" s="23">
        <f t="shared" si="41"/>
        <v>1.0748622572974457E-7</v>
      </c>
      <c r="P83" s="16">
        <v>1</v>
      </c>
      <c r="Q83" s="16">
        <f t="shared" si="27"/>
        <v>4.3048184550436988E-6</v>
      </c>
      <c r="R83" s="23">
        <f t="shared" si="42"/>
        <v>1.0748622572974457E-7</v>
      </c>
      <c r="S83" s="17">
        <v>1</v>
      </c>
      <c r="T83" s="16">
        <f t="shared" si="29"/>
        <v>4.3048184550436988E-6</v>
      </c>
      <c r="U83" s="23">
        <f t="shared" si="43"/>
        <v>1.0748622572974457E-7</v>
      </c>
      <c r="AB83" s="14">
        <f t="shared" si="19"/>
        <v>4.5314170544053109E-5</v>
      </c>
      <c r="AC83" s="10">
        <f t="shared" si="31"/>
        <v>1.5353483078972118E-6</v>
      </c>
      <c r="AD83" s="14">
        <f t="shared" si="32"/>
        <v>6.6331538136612315E-6</v>
      </c>
      <c r="AE83" s="10">
        <f t="shared" si="33"/>
        <v>2.3769185364874614E-7</v>
      </c>
      <c r="AF83" s="14">
        <f t="shared" si="34"/>
        <v>5.7044197754937764E-6</v>
      </c>
      <c r="AG83" s="10">
        <f t="shared" si="35"/>
        <v>2.0562913103575437E-7</v>
      </c>
      <c r="AH83" s="14">
        <f t="shared" si="36"/>
        <v>1.8442551595789186E-6</v>
      </c>
      <c r="AI83" s="10">
        <f t="shared" si="20"/>
        <v>6.4235167814410191E-8</v>
      </c>
      <c r="AJ83" s="14">
        <f t="shared" si="37"/>
        <v>5.2554590924213218E-7</v>
      </c>
      <c r="AK83" s="10">
        <f t="shared" si="38"/>
        <v>1.3836694015543859E-8</v>
      </c>
    </row>
    <row r="84" spans="1:37" x14ac:dyDescent="0.25">
      <c r="A84" s="22">
        <f t="shared" si="18"/>
        <v>11</v>
      </c>
      <c r="B84" s="17" t="s">
        <v>12</v>
      </c>
      <c r="C84" s="17" t="s">
        <v>26</v>
      </c>
      <c r="D84" s="16">
        <v>1000</v>
      </c>
      <c r="E84" s="30">
        <v>4.4547250000000078</v>
      </c>
      <c r="F84" s="24">
        <v>99.95538055555555</v>
      </c>
      <c r="G84" s="16">
        <v>1</v>
      </c>
      <c r="H84" s="16">
        <f t="shared" si="21"/>
        <v>3.7413457994975309E-6</v>
      </c>
      <c r="I84" s="23">
        <f t="shared" si="39"/>
        <v>1.6674106560379983E-7</v>
      </c>
      <c r="J84" s="16">
        <v>4</v>
      </c>
      <c r="K84" s="16">
        <f t="shared" si="23"/>
        <v>1.4965383197990124E-5</v>
      </c>
      <c r="L84" s="23">
        <f t="shared" si="40"/>
        <v>6.6696426241519934E-7</v>
      </c>
      <c r="M84" s="16">
        <v>0</v>
      </c>
      <c r="N84" s="16">
        <f t="shared" si="25"/>
        <v>0</v>
      </c>
      <c r="O84" s="23">
        <f t="shared" si="41"/>
        <v>0</v>
      </c>
      <c r="P84" s="16">
        <v>0</v>
      </c>
      <c r="Q84" s="16">
        <f t="shared" si="27"/>
        <v>0</v>
      </c>
      <c r="R84" s="23">
        <f t="shared" si="42"/>
        <v>0</v>
      </c>
      <c r="S84" s="17">
        <v>0</v>
      </c>
      <c r="T84" s="16">
        <f t="shared" si="29"/>
        <v>0</v>
      </c>
      <c r="U84" s="23">
        <f t="shared" si="43"/>
        <v>0</v>
      </c>
      <c r="AB84" s="14">
        <f t="shared" si="19"/>
        <v>4.5314170544053109E-5</v>
      </c>
      <c r="AC84" s="10">
        <f t="shared" si="31"/>
        <v>1.5353483078972118E-6</v>
      </c>
      <c r="AD84" s="14">
        <f t="shared" si="32"/>
        <v>6.6331538136612315E-6</v>
      </c>
      <c r="AE84" s="10">
        <f t="shared" si="33"/>
        <v>2.3769185364874614E-7</v>
      </c>
      <c r="AF84" s="14">
        <f t="shared" si="34"/>
        <v>5.7044197754937764E-6</v>
      </c>
      <c r="AG84" s="10">
        <f t="shared" si="35"/>
        <v>2.0562913103575437E-7</v>
      </c>
      <c r="AH84" s="14">
        <f t="shared" si="36"/>
        <v>1.8442551595789186E-6</v>
      </c>
      <c r="AI84" s="10">
        <f t="shared" si="20"/>
        <v>6.4235167814410191E-8</v>
      </c>
      <c r="AJ84" s="14">
        <f t="shared" si="37"/>
        <v>5.2554590924213218E-7</v>
      </c>
      <c r="AK84" s="10">
        <f t="shared" si="38"/>
        <v>1.3836694015543859E-8</v>
      </c>
    </row>
    <row r="85" spans="1:37" x14ac:dyDescent="0.25">
      <c r="A85" s="22">
        <f t="shared" si="18"/>
        <v>12</v>
      </c>
      <c r="B85" s="17" t="s">
        <v>12</v>
      </c>
      <c r="C85" s="17" t="s">
        <v>16</v>
      </c>
      <c r="D85" s="16">
        <v>1000</v>
      </c>
      <c r="E85" s="30">
        <v>4.026452777777763</v>
      </c>
      <c r="F85" s="24">
        <v>104.02222777777774</v>
      </c>
      <c r="G85" s="16">
        <v>3</v>
      </c>
      <c r="H85" s="16">
        <f t="shared" si="21"/>
        <v>1.2417878157159332E-5</v>
      </c>
      <c r="I85" s="23">
        <f t="shared" si="39"/>
        <v>4.8066649857581197E-7</v>
      </c>
      <c r="J85" s="16">
        <v>1</v>
      </c>
      <c r="K85" s="16">
        <f t="shared" si="23"/>
        <v>4.1392927190531105E-6</v>
      </c>
      <c r="L85" s="23">
        <f t="shared" si="40"/>
        <v>1.6022216619193733E-7</v>
      </c>
      <c r="M85" s="16">
        <v>2</v>
      </c>
      <c r="N85" s="16">
        <f t="shared" si="25"/>
        <v>8.278585438106221E-6</v>
      </c>
      <c r="O85" s="23">
        <f t="shared" si="41"/>
        <v>3.2044433238387466E-7</v>
      </c>
      <c r="P85" s="16">
        <v>1</v>
      </c>
      <c r="Q85" s="16">
        <f t="shared" si="27"/>
        <v>4.1392927190531105E-6</v>
      </c>
      <c r="R85" s="23">
        <f t="shared" si="42"/>
        <v>1.6022216619193733E-7</v>
      </c>
      <c r="S85" s="17">
        <v>0</v>
      </c>
      <c r="T85" s="16">
        <f t="shared" si="29"/>
        <v>0</v>
      </c>
      <c r="U85" s="23">
        <f t="shared" si="43"/>
        <v>0</v>
      </c>
      <c r="AB85" s="14">
        <f t="shared" si="19"/>
        <v>4.5314170544053109E-5</v>
      </c>
      <c r="AC85" s="10">
        <f t="shared" si="31"/>
        <v>1.5353483078972118E-6</v>
      </c>
      <c r="AD85" s="14">
        <f t="shared" si="32"/>
        <v>6.6331538136612315E-6</v>
      </c>
      <c r="AE85" s="10">
        <f t="shared" si="33"/>
        <v>2.3769185364874614E-7</v>
      </c>
      <c r="AF85" s="14">
        <f t="shared" si="34"/>
        <v>5.7044197754937764E-6</v>
      </c>
      <c r="AG85" s="10">
        <f t="shared" si="35"/>
        <v>2.0562913103575437E-7</v>
      </c>
      <c r="AH85" s="14">
        <f t="shared" si="36"/>
        <v>1.8442551595789186E-6</v>
      </c>
      <c r="AI85" s="10">
        <f t="shared" si="20"/>
        <v>6.4235167814410191E-8</v>
      </c>
      <c r="AJ85" s="14">
        <f t="shared" si="37"/>
        <v>5.2554590924213218E-7</v>
      </c>
      <c r="AK85" s="10">
        <f t="shared" si="38"/>
        <v>1.3836694015543859E-8</v>
      </c>
    </row>
    <row r="86" spans="1:37" x14ac:dyDescent="0.25">
      <c r="A86" s="22">
        <f t="shared" si="18"/>
        <v>13</v>
      </c>
      <c r="B86" s="17" t="s">
        <v>12</v>
      </c>
      <c r="C86" s="17" t="s">
        <v>17</v>
      </c>
      <c r="D86" s="16">
        <v>1000</v>
      </c>
      <c r="E86" s="30">
        <v>3.7903000000000051</v>
      </c>
      <c r="F86" s="24">
        <v>100.9529722222222</v>
      </c>
      <c r="G86" s="16">
        <v>9</v>
      </c>
      <c r="H86" s="16">
        <f t="shared" si="21"/>
        <v>3.9574703849299473E-5</v>
      </c>
      <c r="I86" s="23">
        <f t="shared" si="39"/>
        <v>1.4858403541583033E-6</v>
      </c>
      <c r="J86" s="16">
        <v>1</v>
      </c>
      <c r="K86" s="16">
        <f t="shared" si="23"/>
        <v>4.39718931658883E-6</v>
      </c>
      <c r="L86" s="23">
        <f t="shared" si="40"/>
        <v>1.6509337268425593E-7</v>
      </c>
      <c r="M86" s="16">
        <v>0</v>
      </c>
      <c r="N86" s="16">
        <f t="shared" si="25"/>
        <v>0</v>
      </c>
      <c r="O86" s="23">
        <f t="shared" si="41"/>
        <v>0</v>
      </c>
      <c r="P86" s="16">
        <v>0</v>
      </c>
      <c r="Q86" s="16">
        <f t="shared" si="27"/>
        <v>0</v>
      </c>
      <c r="R86" s="23">
        <f t="shared" si="42"/>
        <v>0</v>
      </c>
      <c r="S86" s="17">
        <v>0</v>
      </c>
      <c r="T86" s="16">
        <f t="shared" si="29"/>
        <v>0</v>
      </c>
      <c r="U86" s="23">
        <f t="shared" si="43"/>
        <v>0</v>
      </c>
      <c r="AB86" s="14">
        <f t="shared" si="19"/>
        <v>4.5314170544053109E-5</v>
      </c>
      <c r="AC86" s="10">
        <f t="shared" si="31"/>
        <v>1.5353483078972118E-6</v>
      </c>
      <c r="AD86" s="14">
        <f t="shared" si="32"/>
        <v>6.6331538136612315E-6</v>
      </c>
      <c r="AE86" s="10">
        <f t="shared" si="33"/>
        <v>2.3769185364874614E-7</v>
      </c>
      <c r="AF86" s="14">
        <f t="shared" si="34"/>
        <v>5.7044197754937764E-6</v>
      </c>
      <c r="AG86" s="10">
        <f t="shared" si="35"/>
        <v>2.0562913103575437E-7</v>
      </c>
      <c r="AH86" s="14">
        <f t="shared" si="36"/>
        <v>1.8442551595789186E-6</v>
      </c>
      <c r="AI86" s="10">
        <f t="shared" si="20"/>
        <v>6.4235167814410191E-8</v>
      </c>
      <c r="AJ86" s="14">
        <f t="shared" si="37"/>
        <v>5.2554590924213218E-7</v>
      </c>
      <c r="AK86" s="10">
        <f t="shared" si="38"/>
        <v>1.3836694015543859E-8</v>
      </c>
    </row>
    <row r="87" spans="1:37" x14ac:dyDescent="0.25">
      <c r="A87" s="22">
        <f t="shared" si="18"/>
        <v>14</v>
      </c>
      <c r="B87" s="17" t="s">
        <v>12</v>
      </c>
      <c r="C87" s="17" t="s">
        <v>18</v>
      </c>
      <c r="D87" s="16">
        <v>1000</v>
      </c>
      <c r="E87" s="30">
        <v>3.563747222222224</v>
      </c>
      <c r="F87" s="24">
        <v>94.844977777777757</v>
      </c>
      <c r="G87" s="16">
        <v>4</v>
      </c>
      <c r="H87" s="16">
        <f>G87/($E87*$D87*$F$2)</f>
        <v>1.870690105374414E-5</v>
      </c>
      <c r="I87" s="23">
        <f t="shared" si="39"/>
        <v>7.0290138949546688E-7</v>
      </c>
      <c r="J87" s="16">
        <v>1</v>
      </c>
      <c r="K87" s="16">
        <f>J87/($E87*$D87*$F$2)</f>
        <v>4.6767252634360351E-6</v>
      </c>
      <c r="L87" s="23">
        <f t="shared" si="40"/>
        <v>1.7572534737386672E-7</v>
      </c>
      <c r="M87" s="16">
        <v>2</v>
      </c>
      <c r="N87" s="16">
        <f>M87/($E87*$D87*$F$2)</f>
        <v>9.3534505268720702E-6</v>
      </c>
      <c r="O87" s="23">
        <f t="shared" si="41"/>
        <v>3.5145069474773344E-7</v>
      </c>
      <c r="P87" s="16">
        <v>0</v>
      </c>
      <c r="Q87" s="16">
        <f>P87/($E87*$D87*$F$2)</f>
        <v>0</v>
      </c>
      <c r="R87" s="23">
        <f t="shared" si="42"/>
        <v>0</v>
      </c>
      <c r="S87" s="17">
        <v>0</v>
      </c>
      <c r="T87" s="16">
        <f>S87/($E87*$D87*$F$2)</f>
        <v>0</v>
      </c>
      <c r="U87" s="23">
        <f t="shared" si="43"/>
        <v>0</v>
      </c>
      <c r="AB87" s="14">
        <f t="shared" si="19"/>
        <v>4.5314170544053109E-5</v>
      </c>
      <c r="AC87" s="10">
        <f t="shared" si="31"/>
        <v>1.5353483078972118E-6</v>
      </c>
      <c r="AD87" s="14">
        <f t="shared" si="32"/>
        <v>6.6331538136612315E-6</v>
      </c>
      <c r="AE87" s="10">
        <f t="shared" si="33"/>
        <v>2.3769185364874614E-7</v>
      </c>
      <c r="AF87" s="14">
        <f t="shared" si="34"/>
        <v>5.7044197754937764E-6</v>
      </c>
      <c r="AG87" s="10">
        <f t="shared" si="35"/>
        <v>2.0562913103575437E-7</v>
      </c>
      <c r="AH87" s="14">
        <f t="shared" si="36"/>
        <v>1.8442551595789186E-6</v>
      </c>
      <c r="AI87" s="10">
        <f t="shared" si="20"/>
        <v>6.4235167814410191E-8</v>
      </c>
      <c r="AJ87" s="14">
        <f t="shared" si="37"/>
        <v>5.2554590924213218E-7</v>
      </c>
      <c r="AK87" s="10">
        <f t="shared" si="38"/>
        <v>1.3836694015543859E-8</v>
      </c>
    </row>
    <row r="88" spans="1:37" x14ac:dyDescent="0.25">
      <c r="A88" s="25">
        <f t="shared" si="18"/>
        <v>15</v>
      </c>
      <c r="B88" s="26" t="s">
        <v>12</v>
      </c>
      <c r="C88" s="26" t="s">
        <v>27</v>
      </c>
      <c r="D88" s="27">
        <v>1000</v>
      </c>
      <c r="E88" s="31">
        <v>2.8784333333333372</v>
      </c>
      <c r="F88" s="28">
        <v>94.282513888888857</v>
      </c>
      <c r="G88" s="27">
        <v>8</v>
      </c>
      <c r="H88" s="27">
        <f>G88/($E88*$D88*$F$2)</f>
        <v>4.6321494331407066E-5</v>
      </c>
      <c r="I88" s="32">
        <f>G88/($F88*$D88*$F$2)</f>
        <v>1.4141894168251127E-6</v>
      </c>
      <c r="J88" s="27">
        <v>0</v>
      </c>
      <c r="K88" s="27">
        <f>J88/($E88*$D88*$F$2)</f>
        <v>0</v>
      </c>
      <c r="L88" s="32">
        <f>J88/($F88*$D88*$F$2)</f>
        <v>0</v>
      </c>
      <c r="M88" s="27">
        <v>0</v>
      </c>
      <c r="N88" s="27">
        <f>M88/($E88*$D88*$F$2)</f>
        <v>0</v>
      </c>
      <c r="O88" s="32">
        <f>M88/($F88*$D88*$F$2)</f>
        <v>0</v>
      </c>
      <c r="P88" s="27">
        <v>0</v>
      </c>
      <c r="Q88" s="27">
        <f>P88/($E88*$D88*$F$2)</f>
        <v>0</v>
      </c>
      <c r="R88" s="32">
        <f>P88/($F88*$D88*$F$2)</f>
        <v>0</v>
      </c>
      <c r="S88" s="26">
        <v>0</v>
      </c>
      <c r="T88" s="27">
        <f>S88/($E88*$D88*$F$2)</f>
        <v>0</v>
      </c>
      <c r="U88" s="32">
        <f>S88/($F88*$D88*$F$2)</f>
        <v>0</v>
      </c>
      <c r="AB88" s="9">
        <f t="shared" si="19"/>
        <v>4.5314170544053109E-5</v>
      </c>
      <c r="AC88" s="11">
        <f t="shared" si="31"/>
        <v>1.5353483078972118E-6</v>
      </c>
      <c r="AD88" s="9">
        <f t="shared" si="32"/>
        <v>6.6331538136612315E-6</v>
      </c>
      <c r="AE88" s="11">
        <f t="shared" si="33"/>
        <v>2.3769185364874614E-7</v>
      </c>
      <c r="AF88" s="9">
        <f t="shared" si="34"/>
        <v>5.7044197754937764E-6</v>
      </c>
      <c r="AG88" s="11">
        <f t="shared" si="35"/>
        <v>2.0562913103575437E-7</v>
      </c>
      <c r="AH88" s="9">
        <f t="shared" si="36"/>
        <v>1.8442551595789186E-6</v>
      </c>
      <c r="AI88" s="11">
        <f t="shared" si="20"/>
        <v>6.4235167814410191E-8</v>
      </c>
      <c r="AJ88" s="9">
        <f t="shared" si="37"/>
        <v>5.2554590924213218E-7</v>
      </c>
      <c r="AK88" s="11">
        <f t="shared" si="38"/>
        <v>1.3836694015543859E-8</v>
      </c>
    </row>
    <row r="89" spans="1:37" x14ac:dyDescent="0.25">
      <c r="A89" t="s">
        <v>35</v>
      </c>
      <c r="D89">
        <v>1000</v>
      </c>
      <c r="E89">
        <f t="shared" ref="E89:F89" si="44">SUM(E74:E88)</f>
        <v>60.407799999999995</v>
      </c>
      <c r="F89">
        <f t="shared" si="44"/>
        <v>1678.1637388888887</v>
      </c>
      <c r="G89">
        <f>SUM(G74:G88)</f>
        <v>161</v>
      </c>
      <c r="H89" s="16">
        <f>G89/($E89*$D89*$F$2)</f>
        <v>4.4420312167192545E-5</v>
      </c>
      <c r="I89" s="16">
        <f>G89/($F89*$D89*$F$2)</f>
        <v>1.5989699164337605E-6</v>
      </c>
      <c r="J89">
        <f t="shared" ref="J89" si="45">SUM(J74:J88)</f>
        <v>25</v>
      </c>
      <c r="K89" s="16">
        <f>J89/($E89*$D89*$F$2)</f>
        <v>6.8975640011168541E-6</v>
      </c>
      <c r="L89" s="16">
        <f>J89/($F89*$D89*$F$2)</f>
        <v>2.4828725410462122E-7</v>
      </c>
      <c r="M89">
        <f t="shared" ref="M89" si="46">SUM(M74:M88)</f>
        <v>21</v>
      </c>
      <c r="N89" s="16">
        <f>M89/($E89*$D89*$F$2)</f>
        <v>5.7939537609381575E-6</v>
      </c>
      <c r="O89" s="16">
        <f>M89/($F89*$D89*$F$2)</f>
        <v>2.0856129344788181E-7</v>
      </c>
      <c r="P89">
        <f t="shared" ref="P89" si="47">SUM(P74:P88)</f>
        <v>7</v>
      </c>
      <c r="Q89" s="16">
        <f>P89/($E89*$D89*$F$2)</f>
        <v>1.9313179203127193E-6</v>
      </c>
      <c r="R89" s="16">
        <f>P89/($F89*$D89*$F$2)</f>
        <v>6.9520431149293943E-8</v>
      </c>
      <c r="S89">
        <f>SUM(S74:S88)</f>
        <v>2</v>
      </c>
      <c r="T89" s="16">
        <f>S89/($E89*$D89*$F$2)</f>
        <v>5.5180512008934831E-7</v>
      </c>
      <c r="U89" s="16">
        <f>S89/($F89*$D89*$F$2)</f>
        <v>1.9862980328369697E-8</v>
      </c>
    </row>
    <row r="92" spans="1:37" s="35" customFormat="1" ht="15.75" thickBot="1" x14ac:dyDescent="0.3"/>
    <row r="93" spans="1:37" ht="15.75" thickTop="1" x14ac:dyDescent="0.25"/>
    <row r="94" spans="1:37" x14ac:dyDescent="0.25">
      <c r="A94" t="s">
        <v>29</v>
      </c>
    </row>
    <row r="97" spans="1:37" x14ac:dyDescent="0.25">
      <c r="A97" s="51" t="s">
        <v>0</v>
      </c>
      <c r="B97" s="51" t="s">
        <v>1</v>
      </c>
      <c r="C97" s="51" t="s">
        <v>2</v>
      </c>
      <c r="D97" s="51" t="s">
        <v>6</v>
      </c>
      <c r="E97" s="54" t="s">
        <v>11</v>
      </c>
      <c r="F97" s="55"/>
      <c r="G97" s="45" t="s">
        <v>50</v>
      </c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7"/>
      <c r="AB97" s="48" t="s">
        <v>5</v>
      </c>
      <c r="AC97" s="50"/>
      <c r="AD97" s="50"/>
      <c r="AE97" s="50"/>
      <c r="AF97" s="50"/>
      <c r="AG97" s="50"/>
      <c r="AH97" s="50"/>
      <c r="AI97" s="50"/>
      <c r="AJ97" s="50"/>
      <c r="AK97" s="49"/>
    </row>
    <row r="98" spans="1:37" x14ac:dyDescent="0.25">
      <c r="A98" s="52"/>
      <c r="B98" s="52"/>
      <c r="C98" s="52"/>
      <c r="D98" s="52"/>
      <c r="E98" s="56"/>
      <c r="F98" s="57"/>
      <c r="G98" s="45" t="s">
        <v>3</v>
      </c>
      <c r="H98" s="46"/>
      <c r="I98" s="47"/>
      <c r="J98" s="45" t="s">
        <v>4</v>
      </c>
      <c r="K98" s="46"/>
      <c r="L98" s="47"/>
      <c r="M98" s="45" t="s">
        <v>10</v>
      </c>
      <c r="N98" s="46"/>
      <c r="O98" s="47"/>
      <c r="P98" s="45" t="s">
        <v>28</v>
      </c>
      <c r="Q98" s="46"/>
      <c r="R98" s="47"/>
      <c r="S98" s="45" t="s">
        <v>30</v>
      </c>
      <c r="T98" s="46"/>
      <c r="U98" s="47"/>
      <c r="AB98" s="48" t="str">
        <f>G98</f>
        <v>Without Layers</v>
      </c>
      <c r="AC98" s="49"/>
      <c r="AD98" s="48" t="str">
        <f>J98</f>
        <v>With Layers</v>
      </c>
      <c r="AE98" s="49"/>
      <c r="AF98" s="48" t="str">
        <f>M98</f>
        <v>With buffer=5m</v>
      </c>
      <c r="AG98" s="49"/>
      <c r="AH98" s="48" t="str">
        <f>P98</f>
        <v>With buffer=10m</v>
      </c>
      <c r="AI98" s="49"/>
      <c r="AJ98" s="48" t="str">
        <f>S98</f>
        <v>With buffer=20m</v>
      </c>
      <c r="AK98" s="49"/>
    </row>
    <row r="99" spans="1:37" x14ac:dyDescent="0.25">
      <c r="A99" s="53"/>
      <c r="B99" s="53"/>
      <c r="C99" s="53"/>
      <c r="D99" s="53"/>
      <c r="E99" s="1" t="s">
        <v>49</v>
      </c>
      <c r="F99" s="1" t="s">
        <v>8</v>
      </c>
      <c r="G99" s="29" t="s">
        <v>48</v>
      </c>
      <c r="H99" s="29" t="s">
        <v>49</v>
      </c>
      <c r="I99" s="29" t="s">
        <v>8</v>
      </c>
      <c r="J99" s="29" t="s">
        <v>48</v>
      </c>
      <c r="K99" s="29" t="s">
        <v>49</v>
      </c>
      <c r="L99" s="29" t="s">
        <v>8</v>
      </c>
      <c r="M99" s="29" t="s">
        <v>48</v>
      </c>
      <c r="N99" s="29" t="s">
        <v>49</v>
      </c>
      <c r="O99" s="29" t="s">
        <v>8</v>
      </c>
      <c r="P99" s="29" t="s">
        <v>48</v>
      </c>
      <c r="Q99" s="29" t="s">
        <v>49</v>
      </c>
      <c r="R99" s="29" t="s">
        <v>8</v>
      </c>
      <c r="S99" s="29" t="s">
        <v>48</v>
      </c>
      <c r="T99" s="29" t="s">
        <v>49</v>
      </c>
      <c r="U99" s="29" t="s">
        <v>8</v>
      </c>
      <c r="AB99" s="7" t="s">
        <v>7</v>
      </c>
      <c r="AC99" s="7" t="s">
        <v>8</v>
      </c>
      <c r="AD99" s="7" t="s">
        <v>7</v>
      </c>
      <c r="AE99" s="7" t="s">
        <v>8</v>
      </c>
      <c r="AF99" s="7" t="s">
        <v>7</v>
      </c>
      <c r="AG99" s="7" t="s">
        <v>8</v>
      </c>
      <c r="AH99" s="7" t="str">
        <f>Q99</f>
        <v>HPV</v>
      </c>
      <c r="AI99" s="7" t="str">
        <f>R99</f>
        <v>all</v>
      </c>
      <c r="AJ99" s="7" t="str">
        <f>T99</f>
        <v>HPV</v>
      </c>
      <c r="AK99" s="7" t="str">
        <f>U99</f>
        <v>all</v>
      </c>
    </row>
    <row r="100" spans="1:37" x14ac:dyDescent="0.25">
      <c r="A100" s="22">
        <v>1</v>
      </c>
      <c r="B100" s="16" t="s">
        <v>12</v>
      </c>
      <c r="C100" s="16" t="s">
        <v>19</v>
      </c>
      <c r="D100" s="16">
        <v>1000</v>
      </c>
      <c r="E100" s="22">
        <v>3.6726388888888879</v>
      </c>
      <c r="F100" s="23">
        <v>79.774569444444438</v>
      </c>
      <c r="G100" s="20">
        <v>6</v>
      </c>
      <c r="H100" s="15">
        <f>G100/($E100*$D100*$F$2)</f>
        <v>2.7228378020648195E-5</v>
      </c>
      <c r="I100" s="21">
        <f>G100/($F100*$D100*$F$2)</f>
        <v>1.2535323060520019E-6</v>
      </c>
      <c r="J100" s="15">
        <v>0</v>
      </c>
      <c r="K100" s="15">
        <f>J100/($E100*$D100*$F$2)</f>
        <v>0</v>
      </c>
      <c r="L100" s="21">
        <f>J100/($F100*$D100*$F$2)</f>
        <v>0</v>
      </c>
      <c r="M100" s="15">
        <v>1</v>
      </c>
      <c r="N100" s="15">
        <f>M100/($E100*$D100*$F$2)</f>
        <v>4.5380630034413664E-6</v>
      </c>
      <c r="O100" s="21">
        <f>M100/($F100*$D100*$F$2)</f>
        <v>2.08922051008667E-7</v>
      </c>
      <c r="P100" s="15">
        <v>0</v>
      </c>
      <c r="Q100" s="15">
        <f>P100/($E100*$D100*$F$2)</f>
        <v>0</v>
      </c>
      <c r="R100" s="21">
        <f>P100/($F100*$D100*$F$2)</f>
        <v>0</v>
      </c>
      <c r="S100" s="36">
        <v>0</v>
      </c>
      <c r="T100" s="15">
        <f>S100/($E100*$D100*$F$2)</f>
        <v>0</v>
      </c>
      <c r="U100" s="21">
        <f>S100/($F100*$D100*$F$2)</f>
        <v>0</v>
      </c>
      <c r="AB100" s="18">
        <f>AVERAGE($H$100:$H$114)</f>
        <v>2.6888727717991895E-5</v>
      </c>
      <c r="AC100" s="13">
        <f>AVERAGE($I$100:$I$114)</f>
        <v>9.1950164446673292E-7</v>
      </c>
      <c r="AD100" s="18">
        <f>AVERAGE($K$100:$K$114)</f>
        <v>5.0649560912186555E-6</v>
      </c>
      <c r="AE100" s="13">
        <f>AVERAGE($L$100:$L$114)</f>
        <v>1.7164141853790756E-7</v>
      </c>
      <c r="AF100" s="18">
        <f>AVERAGE($N$100:$N$114)</f>
        <v>3.1908610723591467E-6</v>
      </c>
      <c r="AG100" s="13">
        <f>AVERAGE($O$100:$O$114)</f>
        <v>1.0750724629504023E-7</v>
      </c>
      <c r="AH100" s="18">
        <f>AVERAGE($Q$100:$Q$114)</f>
        <v>1.044104076117863E-6</v>
      </c>
      <c r="AI100" s="13">
        <f>AVERAGE($R$100:$R$114)</f>
        <v>3.5402285925872137E-8</v>
      </c>
      <c r="AJ100" s="18">
        <f>AVERAGE($T$100:$T$114)</f>
        <v>2.8698789700291326E-7</v>
      </c>
      <c r="AK100" s="13">
        <f>AVERAGE($U$100:$U$114)</f>
        <v>7.1657483819829709E-9</v>
      </c>
    </row>
    <row r="101" spans="1:37" x14ac:dyDescent="0.25">
      <c r="A101" s="22">
        <f t="shared" ref="A101:A114" si="48">A100+1</f>
        <v>2</v>
      </c>
      <c r="B101" s="16" t="s">
        <v>12</v>
      </c>
      <c r="C101" s="16" t="s">
        <v>20</v>
      </c>
      <c r="D101" s="16">
        <v>1000</v>
      </c>
      <c r="E101" s="22">
        <v>4.6576138888888874</v>
      </c>
      <c r="F101" s="23">
        <v>166.55976111111113</v>
      </c>
      <c r="G101" s="22">
        <v>9</v>
      </c>
      <c r="H101" s="16">
        <f>G101/($E101*$D101*$F$2)</f>
        <v>3.220533165229455E-5</v>
      </c>
      <c r="I101" s="23">
        <f>G101/($F101*$D101*$F$2)</f>
        <v>9.0057766053071968E-7</v>
      </c>
      <c r="J101" s="16">
        <v>2</v>
      </c>
      <c r="K101" s="16">
        <f>J101/($E101*$D101*$F$2)</f>
        <v>7.1567403671765666E-6</v>
      </c>
      <c r="L101" s="23">
        <f>J101/($F101*$D101*$F$2)</f>
        <v>2.0012836900682657E-7</v>
      </c>
      <c r="M101" s="16">
        <v>3</v>
      </c>
      <c r="N101" s="16">
        <f>M101/($E101*$D101*$F$2)</f>
        <v>1.073511055076485E-5</v>
      </c>
      <c r="O101" s="23">
        <f>M101/($F101*$D101*$F$2)</f>
        <v>3.0019255351023988E-7</v>
      </c>
      <c r="P101" s="16">
        <v>1</v>
      </c>
      <c r="Q101" s="16">
        <f>P101/($E101*$D101*$F$2)</f>
        <v>3.5783701835882833E-6</v>
      </c>
      <c r="R101" s="23">
        <f>P101/($F101*$D101*$F$2)</f>
        <v>1.0006418450341329E-7</v>
      </c>
      <c r="S101" s="17">
        <v>0</v>
      </c>
      <c r="T101" s="16">
        <f>S101/($E101*$D101*$F$2)</f>
        <v>0</v>
      </c>
      <c r="U101" s="23">
        <f>S101/($F101*$D101*$F$2)</f>
        <v>0</v>
      </c>
      <c r="AB101" s="14">
        <f>$AB$100</f>
        <v>2.6888727717991895E-5</v>
      </c>
      <c r="AC101" s="10">
        <f>$AC$100</f>
        <v>9.1950164446673292E-7</v>
      </c>
      <c r="AD101" s="14">
        <f>$AD$100</f>
        <v>5.0649560912186555E-6</v>
      </c>
      <c r="AE101" s="10">
        <f>$AE$100</f>
        <v>1.7164141853790756E-7</v>
      </c>
      <c r="AF101" s="14">
        <f t="shared" ref="AF101:AF114" si="49">$AF$100</f>
        <v>3.1908610723591467E-6</v>
      </c>
      <c r="AG101" s="10">
        <f t="shared" ref="AG101:AG114" si="50">$AG$100</f>
        <v>1.0750724629504023E-7</v>
      </c>
      <c r="AH101" s="14">
        <f>$AH$100</f>
        <v>1.044104076117863E-6</v>
      </c>
      <c r="AI101" s="10">
        <f>$AI$100</f>
        <v>3.5402285925872137E-8</v>
      </c>
      <c r="AJ101" s="14">
        <f>$AJ$100</f>
        <v>2.8698789700291326E-7</v>
      </c>
      <c r="AK101" s="10">
        <f>$AK$100</f>
        <v>7.1657483819829709E-9</v>
      </c>
    </row>
    <row r="102" spans="1:37" x14ac:dyDescent="0.25">
      <c r="A102" s="22">
        <f t="shared" si="48"/>
        <v>3</v>
      </c>
      <c r="B102" s="16" t="s">
        <v>12</v>
      </c>
      <c r="C102" s="16" t="s">
        <v>21</v>
      </c>
      <c r="D102" s="16">
        <v>1000</v>
      </c>
      <c r="E102" s="22">
        <v>4.8418388888888959</v>
      </c>
      <c r="F102" s="23">
        <v>115.00931944444446</v>
      </c>
      <c r="G102" s="22">
        <v>3</v>
      </c>
      <c r="H102" s="16">
        <f t="shared" ref="H102:H112" si="51">G102/($E102*$D102*$F$2)</f>
        <v>1.0326655047267382E-5</v>
      </c>
      <c r="I102" s="23">
        <f t="shared" ref="I102:I103" si="52">G102/($F102*$D102*$F$2)</f>
        <v>4.3474737735625529E-7</v>
      </c>
      <c r="J102" s="16">
        <v>0</v>
      </c>
      <c r="K102" s="16">
        <f t="shared" ref="K102:K112" si="53">J102/($E102*$D102*$F$2)</f>
        <v>0</v>
      </c>
      <c r="L102" s="23">
        <f t="shared" ref="L102:L103" si="54">J102/($F102*$D102*$F$2)</f>
        <v>0</v>
      </c>
      <c r="M102" s="16">
        <v>1</v>
      </c>
      <c r="N102" s="16">
        <f t="shared" ref="N102:N112" si="55">M102/($E102*$D102*$F$2)</f>
        <v>3.4422183490891272E-6</v>
      </c>
      <c r="O102" s="23">
        <f t="shared" ref="O102:O103" si="56">M102/($F102*$D102*$F$2)</f>
        <v>1.4491579245208511E-7</v>
      </c>
      <c r="P102" s="16">
        <v>0</v>
      </c>
      <c r="Q102" s="16">
        <f t="shared" ref="Q102:Q112" si="57">P102/($E102*$D102*$F$2)</f>
        <v>0</v>
      </c>
      <c r="R102" s="23">
        <f t="shared" ref="R102:R103" si="58">P102/($F102*$D102*$F$2)</f>
        <v>0</v>
      </c>
      <c r="S102" s="17">
        <v>0</v>
      </c>
      <c r="T102" s="16">
        <f t="shared" ref="T102:T112" si="59">S102/($E102*$D102*$F$2)</f>
        <v>0</v>
      </c>
      <c r="U102" s="23">
        <f t="shared" ref="U102:U103" si="60">S102/($F102*$D102*$F$2)</f>
        <v>0</v>
      </c>
      <c r="AB102" s="14">
        <f t="shared" ref="AB102:AE114" si="61">AB$100</f>
        <v>2.6888727717991895E-5</v>
      </c>
      <c r="AC102" s="10">
        <f t="shared" si="61"/>
        <v>9.1950164446673292E-7</v>
      </c>
      <c r="AD102" s="14">
        <f t="shared" si="61"/>
        <v>5.0649560912186555E-6</v>
      </c>
      <c r="AE102" s="10">
        <f t="shared" si="61"/>
        <v>1.7164141853790756E-7</v>
      </c>
      <c r="AF102" s="14">
        <f t="shared" si="49"/>
        <v>3.1908610723591467E-6</v>
      </c>
      <c r="AG102" s="10">
        <f t="shared" si="50"/>
        <v>1.0750724629504023E-7</v>
      </c>
      <c r="AH102" s="14">
        <f t="shared" ref="AH102:AK114" si="62">AH$100</f>
        <v>1.044104076117863E-6</v>
      </c>
      <c r="AI102" s="10">
        <f t="shared" si="62"/>
        <v>3.5402285925872137E-8</v>
      </c>
      <c r="AJ102" s="14">
        <f t="shared" si="62"/>
        <v>2.8698789700291326E-7</v>
      </c>
      <c r="AK102" s="10">
        <f t="shared" si="62"/>
        <v>7.1657483819829709E-9</v>
      </c>
    </row>
    <row r="103" spans="1:37" x14ac:dyDescent="0.25">
      <c r="A103" s="22">
        <f t="shared" si="48"/>
        <v>4</v>
      </c>
      <c r="B103" s="16" t="s">
        <v>12</v>
      </c>
      <c r="C103" s="16" t="s">
        <v>13</v>
      </c>
      <c r="D103" s="16">
        <v>1000</v>
      </c>
      <c r="E103" s="22">
        <v>3.9206972222222145</v>
      </c>
      <c r="F103" s="23">
        <v>92.223586111111089</v>
      </c>
      <c r="G103" s="22">
        <v>9</v>
      </c>
      <c r="H103" s="16">
        <f t="shared" si="51"/>
        <v>3.8258501357822634E-5</v>
      </c>
      <c r="I103" s="23">
        <f t="shared" si="52"/>
        <v>1.6264819697997845E-6</v>
      </c>
      <c r="J103" s="16">
        <v>1</v>
      </c>
      <c r="K103" s="16">
        <f t="shared" si="53"/>
        <v>4.2509445953136261E-6</v>
      </c>
      <c r="L103" s="23">
        <f t="shared" si="54"/>
        <v>1.807202188666427E-7</v>
      </c>
      <c r="M103" s="16">
        <v>0</v>
      </c>
      <c r="N103" s="16">
        <f t="shared" si="55"/>
        <v>0</v>
      </c>
      <c r="O103" s="23">
        <f t="shared" si="56"/>
        <v>0</v>
      </c>
      <c r="P103" s="16">
        <v>0</v>
      </c>
      <c r="Q103" s="16">
        <f t="shared" si="57"/>
        <v>0</v>
      </c>
      <c r="R103" s="23">
        <f t="shared" si="58"/>
        <v>0</v>
      </c>
      <c r="S103" s="17">
        <v>0</v>
      </c>
      <c r="T103" s="16">
        <f t="shared" si="59"/>
        <v>0</v>
      </c>
      <c r="U103" s="23">
        <f t="shared" si="60"/>
        <v>0</v>
      </c>
      <c r="AB103" s="14">
        <f t="shared" si="61"/>
        <v>2.6888727717991895E-5</v>
      </c>
      <c r="AC103" s="10">
        <f t="shared" si="61"/>
        <v>9.1950164446673292E-7</v>
      </c>
      <c r="AD103" s="14">
        <f t="shared" si="61"/>
        <v>5.0649560912186555E-6</v>
      </c>
      <c r="AE103" s="10">
        <f t="shared" si="61"/>
        <v>1.7164141853790756E-7</v>
      </c>
      <c r="AF103" s="14">
        <f t="shared" si="49"/>
        <v>3.1908610723591467E-6</v>
      </c>
      <c r="AG103" s="10">
        <f t="shared" si="50"/>
        <v>1.0750724629504023E-7</v>
      </c>
      <c r="AH103" s="14">
        <f t="shared" si="62"/>
        <v>1.044104076117863E-6</v>
      </c>
      <c r="AI103" s="10">
        <f t="shared" si="62"/>
        <v>3.5402285925872137E-8</v>
      </c>
      <c r="AJ103" s="14">
        <f t="shared" si="62"/>
        <v>2.8698789700291326E-7</v>
      </c>
      <c r="AK103" s="10">
        <f t="shared" si="62"/>
        <v>7.1657483819829709E-9</v>
      </c>
    </row>
    <row r="104" spans="1:37" x14ac:dyDescent="0.25">
      <c r="A104" s="22">
        <f t="shared" si="48"/>
        <v>5</v>
      </c>
      <c r="B104" s="16" t="s">
        <v>12</v>
      </c>
      <c r="C104" s="16" t="s">
        <v>14</v>
      </c>
      <c r="D104" s="16">
        <v>1000</v>
      </c>
      <c r="E104" s="22">
        <v>4.2080472222222189</v>
      </c>
      <c r="F104" s="23">
        <v>99.019727777777774</v>
      </c>
      <c r="G104" s="22">
        <v>5</v>
      </c>
      <c r="H104" s="16">
        <f>G104/($E104*$D104*$F$2)</f>
        <v>1.9803326562796034E-5</v>
      </c>
      <c r="I104" s="23">
        <f>G104/($F104*$D104*$F$2)</f>
        <v>8.4158313907256748E-7</v>
      </c>
      <c r="J104" s="16">
        <v>0</v>
      </c>
      <c r="K104" s="16">
        <f>J104/($E104*$D104*$F$2)</f>
        <v>0</v>
      </c>
      <c r="L104" s="23">
        <f>J104/($F104*$D104*$F$2)</f>
        <v>0</v>
      </c>
      <c r="M104" s="16">
        <v>0</v>
      </c>
      <c r="N104" s="16">
        <f>M104/($E104*$D104*$F$2)</f>
        <v>0</v>
      </c>
      <c r="O104" s="23">
        <f>M104/($F104*$D104*$F$2)</f>
        <v>0</v>
      </c>
      <c r="P104" s="16">
        <v>0</v>
      </c>
      <c r="Q104" s="16">
        <f>P104/($E104*$D104*$F$2)</f>
        <v>0</v>
      </c>
      <c r="R104" s="23">
        <f>P104/($F104*$D104*$F$2)</f>
        <v>0</v>
      </c>
      <c r="S104" s="17">
        <v>0</v>
      </c>
      <c r="T104" s="16">
        <f>S104/($E104*$D104*$F$2)</f>
        <v>0</v>
      </c>
      <c r="U104" s="23">
        <f>S104/($F104*$D104*$F$2)</f>
        <v>0</v>
      </c>
      <c r="AB104" s="14">
        <f t="shared" si="61"/>
        <v>2.6888727717991895E-5</v>
      </c>
      <c r="AC104" s="10">
        <f t="shared" si="61"/>
        <v>9.1950164446673292E-7</v>
      </c>
      <c r="AD104" s="14">
        <f t="shared" si="61"/>
        <v>5.0649560912186555E-6</v>
      </c>
      <c r="AE104" s="10">
        <f t="shared" si="61"/>
        <v>1.7164141853790756E-7</v>
      </c>
      <c r="AF104" s="14">
        <f t="shared" si="49"/>
        <v>3.1908610723591467E-6</v>
      </c>
      <c r="AG104" s="10">
        <f t="shared" si="50"/>
        <v>1.0750724629504023E-7</v>
      </c>
      <c r="AH104" s="14">
        <f t="shared" si="62"/>
        <v>1.044104076117863E-6</v>
      </c>
      <c r="AI104" s="10">
        <f t="shared" si="62"/>
        <v>3.5402285925872137E-8</v>
      </c>
      <c r="AJ104" s="14">
        <f t="shared" si="62"/>
        <v>2.8698789700291326E-7</v>
      </c>
      <c r="AK104" s="10">
        <f t="shared" si="62"/>
        <v>7.1657483819829709E-9</v>
      </c>
    </row>
    <row r="105" spans="1:37" x14ac:dyDescent="0.25">
      <c r="A105" s="22">
        <f t="shared" si="48"/>
        <v>6</v>
      </c>
      <c r="B105" s="16" t="s">
        <v>12</v>
      </c>
      <c r="C105" s="16" t="s">
        <v>15</v>
      </c>
      <c r="D105" s="16">
        <v>1000</v>
      </c>
      <c r="E105" s="22">
        <v>3.8898972222222201</v>
      </c>
      <c r="F105" s="23">
        <v>96.78281666666669</v>
      </c>
      <c r="G105" s="22">
        <v>4</v>
      </c>
      <c r="H105" s="16">
        <f t="shared" si="51"/>
        <v>1.7138413397097764E-5</v>
      </c>
      <c r="I105" s="23">
        <f t="shared" ref="I105:I113" si="63">G105/($F105*$D105*$F$2)</f>
        <v>6.8882751053088089E-7</v>
      </c>
      <c r="J105" s="16">
        <v>1</v>
      </c>
      <c r="K105" s="16">
        <f t="shared" si="53"/>
        <v>4.284603349274441E-6</v>
      </c>
      <c r="L105" s="23">
        <f t="shared" ref="L105:L113" si="64">J105/($F105*$D105*$F$2)</f>
        <v>1.7220687763272022E-7</v>
      </c>
      <c r="M105" s="16">
        <v>0</v>
      </c>
      <c r="N105" s="16">
        <f t="shared" si="55"/>
        <v>0</v>
      </c>
      <c r="O105" s="23">
        <f t="shared" ref="O105:O113" si="65">M105/($F105*$D105*$F$2)</f>
        <v>0</v>
      </c>
      <c r="P105" s="16">
        <v>1</v>
      </c>
      <c r="Q105" s="16">
        <f t="shared" si="57"/>
        <v>4.284603349274441E-6</v>
      </c>
      <c r="R105" s="23">
        <f t="shared" ref="R105:R113" si="66">P105/($F105*$D105*$F$2)</f>
        <v>1.7220687763272022E-7</v>
      </c>
      <c r="S105" s="17">
        <v>0</v>
      </c>
      <c r="T105" s="16">
        <f t="shared" si="59"/>
        <v>0</v>
      </c>
      <c r="U105" s="23">
        <f t="shared" ref="U105:U113" si="67">S105/($F105*$D105*$F$2)</f>
        <v>0</v>
      </c>
      <c r="AB105" s="14">
        <f t="shared" si="61"/>
        <v>2.6888727717991895E-5</v>
      </c>
      <c r="AC105" s="10">
        <f t="shared" si="61"/>
        <v>9.1950164446673292E-7</v>
      </c>
      <c r="AD105" s="14">
        <f t="shared" si="61"/>
        <v>5.0649560912186555E-6</v>
      </c>
      <c r="AE105" s="10">
        <f t="shared" si="61"/>
        <v>1.7164141853790756E-7</v>
      </c>
      <c r="AF105" s="14">
        <f t="shared" si="49"/>
        <v>3.1908610723591467E-6</v>
      </c>
      <c r="AG105" s="10">
        <f t="shared" si="50"/>
        <v>1.0750724629504023E-7</v>
      </c>
      <c r="AH105" s="14">
        <f t="shared" si="62"/>
        <v>1.044104076117863E-6</v>
      </c>
      <c r="AI105" s="10">
        <f t="shared" si="62"/>
        <v>3.5402285925872137E-8</v>
      </c>
      <c r="AJ105" s="14">
        <f t="shared" si="62"/>
        <v>2.8698789700291326E-7</v>
      </c>
      <c r="AK105" s="10">
        <f t="shared" si="62"/>
        <v>7.1657483819829709E-9</v>
      </c>
    </row>
    <row r="106" spans="1:37" x14ac:dyDescent="0.25">
      <c r="A106" s="22">
        <f t="shared" si="48"/>
        <v>7</v>
      </c>
      <c r="B106" s="16" t="s">
        <v>12</v>
      </c>
      <c r="C106" s="16" t="s">
        <v>22</v>
      </c>
      <c r="D106" s="16">
        <v>1000</v>
      </c>
      <c r="E106" s="22">
        <v>4.7703972222222184</v>
      </c>
      <c r="F106" s="23">
        <v>110.17316944444444</v>
      </c>
      <c r="G106" s="22">
        <v>5</v>
      </c>
      <c r="H106" s="16">
        <f t="shared" si="51"/>
        <v>1.7468845769307602E-5</v>
      </c>
      <c r="I106" s="23">
        <f t="shared" si="63"/>
        <v>7.5638500511101955E-7</v>
      </c>
      <c r="J106" s="16">
        <v>3</v>
      </c>
      <c r="K106" s="16">
        <f t="shared" si="53"/>
        <v>1.0481307461584562E-5</v>
      </c>
      <c r="L106" s="23">
        <f t="shared" si="64"/>
        <v>4.538310030666117E-7</v>
      </c>
      <c r="M106" s="16">
        <v>1</v>
      </c>
      <c r="N106" s="16">
        <f t="shared" si="55"/>
        <v>3.4937691538615207E-6</v>
      </c>
      <c r="O106" s="23">
        <f t="shared" si="65"/>
        <v>1.512770010222039E-7</v>
      </c>
      <c r="P106" s="16">
        <v>1</v>
      </c>
      <c r="Q106" s="16">
        <f t="shared" si="57"/>
        <v>3.4937691538615207E-6</v>
      </c>
      <c r="R106" s="23">
        <f t="shared" si="66"/>
        <v>1.512770010222039E-7</v>
      </c>
      <c r="S106" s="17">
        <v>0</v>
      </c>
      <c r="T106" s="16">
        <f t="shared" si="59"/>
        <v>0</v>
      </c>
      <c r="U106" s="23">
        <f t="shared" si="67"/>
        <v>0</v>
      </c>
      <c r="AB106" s="14">
        <f t="shared" si="61"/>
        <v>2.6888727717991895E-5</v>
      </c>
      <c r="AC106" s="10">
        <f t="shared" si="61"/>
        <v>9.1950164446673292E-7</v>
      </c>
      <c r="AD106" s="14">
        <f t="shared" si="61"/>
        <v>5.0649560912186555E-6</v>
      </c>
      <c r="AE106" s="10">
        <f t="shared" si="61"/>
        <v>1.7164141853790756E-7</v>
      </c>
      <c r="AF106" s="14">
        <f t="shared" si="49"/>
        <v>3.1908610723591467E-6</v>
      </c>
      <c r="AG106" s="10">
        <f t="shared" si="50"/>
        <v>1.0750724629504023E-7</v>
      </c>
      <c r="AH106" s="14">
        <f t="shared" si="62"/>
        <v>1.044104076117863E-6</v>
      </c>
      <c r="AI106" s="10">
        <f t="shared" si="62"/>
        <v>3.5402285925872137E-8</v>
      </c>
      <c r="AJ106" s="14">
        <f t="shared" si="62"/>
        <v>2.8698789700291326E-7</v>
      </c>
      <c r="AK106" s="10">
        <f t="shared" si="62"/>
        <v>7.1657483819829709E-9</v>
      </c>
    </row>
    <row r="107" spans="1:37" x14ac:dyDescent="0.25">
      <c r="A107" s="22">
        <f t="shared" si="48"/>
        <v>8</v>
      </c>
      <c r="B107" s="16" t="s">
        <v>12</v>
      </c>
      <c r="C107" s="16" t="s">
        <v>23</v>
      </c>
      <c r="D107" s="16">
        <v>1000</v>
      </c>
      <c r="E107" s="22">
        <v>4.1362861111111151</v>
      </c>
      <c r="F107" s="23">
        <v>144.77058055555551</v>
      </c>
      <c r="G107" s="22">
        <v>10</v>
      </c>
      <c r="H107" s="16">
        <f t="shared" si="51"/>
        <v>4.0293795494213431E-5</v>
      </c>
      <c r="I107" s="23">
        <f t="shared" si="63"/>
        <v>1.1512467935618216E-6</v>
      </c>
      <c r="J107" s="16">
        <v>3</v>
      </c>
      <c r="K107" s="16">
        <f t="shared" si="53"/>
        <v>1.2088138648264029E-5</v>
      </c>
      <c r="L107" s="23">
        <f t="shared" si="64"/>
        <v>3.4537403806854647E-7</v>
      </c>
      <c r="M107" s="16">
        <v>2</v>
      </c>
      <c r="N107" s="16">
        <f t="shared" si="55"/>
        <v>8.0587590988426863E-6</v>
      </c>
      <c r="O107" s="23">
        <f t="shared" si="65"/>
        <v>2.302493587123643E-7</v>
      </c>
      <c r="P107" s="16">
        <v>0</v>
      </c>
      <c r="Q107" s="16">
        <f t="shared" si="57"/>
        <v>0</v>
      </c>
      <c r="R107" s="23">
        <f t="shared" si="66"/>
        <v>0</v>
      </c>
      <c r="S107" s="17">
        <v>0</v>
      </c>
      <c r="T107" s="16">
        <f t="shared" si="59"/>
        <v>0</v>
      </c>
      <c r="U107" s="23">
        <f t="shared" si="67"/>
        <v>0</v>
      </c>
      <c r="AB107" s="14">
        <f t="shared" si="61"/>
        <v>2.6888727717991895E-5</v>
      </c>
      <c r="AC107" s="10">
        <f t="shared" si="61"/>
        <v>9.1950164446673292E-7</v>
      </c>
      <c r="AD107" s="14">
        <f t="shared" si="61"/>
        <v>5.0649560912186555E-6</v>
      </c>
      <c r="AE107" s="10">
        <f t="shared" si="61"/>
        <v>1.7164141853790756E-7</v>
      </c>
      <c r="AF107" s="14">
        <f t="shared" si="49"/>
        <v>3.1908610723591467E-6</v>
      </c>
      <c r="AG107" s="10">
        <f t="shared" si="50"/>
        <v>1.0750724629504023E-7</v>
      </c>
      <c r="AH107" s="14">
        <f t="shared" si="62"/>
        <v>1.044104076117863E-6</v>
      </c>
      <c r="AI107" s="10">
        <f t="shared" si="62"/>
        <v>3.5402285925872137E-8</v>
      </c>
      <c r="AJ107" s="14">
        <f t="shared" si="62"/>
        <v>2.8698789700291326E-7</v>
      </c>
      <c r="AK107" s="10">
        <f t="shared" si="62"/>
        <v>7.1657483819829709E-9</v>
      </c>
    </row>
    <row r="108" spans="1:37" x14ac:dyDescent="0.25">
      <c r="A108" s="22">
        <f t="shared" si="48"/>
        <v>9</v>
      </c>
      <c r="B108" s="16" t="s">
        <v>12</v>
      </c>
      <c r="C108" s="16" t="s">
        <v>24</v>
      </c>
      <c r="D108" s="16">
        <v>1000</v>
      </c>
      <c r="E108" s="22">
        <v>3.7250944444444332</v>
      </c>
      <c r="F108" s="23">
        <v>124.7335083333333</v>
      </c>
      <c r="G108" s="22">
        <v>16</v>
      </c>
      <c r="H108" s="16">
        <f t="shared" si="51"/>
        <v>7.1586551869676899E-5</v>
      </c>
      <c r="I108" s="23">
        <f t="shared" si="63"/>
        <v>2.1378911747919117E-6</v>
      </c>
      <c r="J108" s="16">
        <v>1</v>
      </c>
      <c r="K108" s="16">
        <f t="shared" si="53"/>
        <v>4.4741594918548062E-6</v>
      </c>
      <c r="L108" s="23">
        <f t="shared" si="64"/>
        <v>1.3361819842449448E-7</v>
      </c>
      <c r="M108" s="16">
        <v>1</v>
      </c>
      <c r="N108" s="16">
        <f t="shared" si="55"/>
        <v>4.4741594918548062E-6</v>
      </c>
      <c r="O108" s="23">
        <f t="shared" si="65"/>
        <v>1.3361819842449448E-7</v>
      </c>
      <c r="P108" s="16">
        <v>0</v>
      </c>
      <c r="Q108" s="16">
        <f t="shared" si="57"/>
        <v>0</v>
      </c>
      <c r="R108" s="23">
        <f t="shared" si="66"/>
        <v>0</v>
      </c>
      <c r="S108" s="17">
        <v>0</v>
      </c>
      <c r="T108" s="16">
        <f t="shared" si="59"/>
        <v>0</v>
      </c>
      <c r="U108" s="23">
        <f t="shared" si="67"/>
        <v>0</v>
      </c>
      <c r="AB108" s="14">
        <f t="shared" si="61"/>
        <v>2.6888727717991895E-5</v>
      </c>
      <c r="AC108" s="10">
        <f t="shared" si="61"/>
        <v>9.1950164446673292E-7</v>
      </c>
      <c r="AD108" s="14">
        <f t="shared" si="61"/>
        <v>5.0649560912186555E-6</v>
      </c>
      <c r="AE108" s="10">
        <f t="shared" si="61"/>
        <v>1.7164141853790756E-7</v>
      </c>
      <c r="AF108" s="14">
        <f t="shared" si="49"/>
        <v>3.1908610723591467E-6</v>
      </c>
      <c r="AG108" s="10">
        <f t="shared" si="50"/>
        <v>1.0750724629504023E-7</v>
      </c>
      <c r="AH108" s="14">
        <f t="shared" si="62"/>
        <v>1.044104076117863E-6</v>
      </c>
      <c r="AI108" s="10">
        <f t="shared" si="62"/>
        <v>3.5402285925872137E-8</v>
      </c>
      <c r="AJ108" s="14">
        <f t="shared" si="62"/>
        <v>2.8698789700291326E-7</v>
      </c>
      <c r="AK108" s="10">
        <f t="shared" si="62"/>
        <v>7.1657483819829709E-9</v>
      </c>
    </row>
    <row r="109" spans="1:37" x14ac:dyDescent="0.25">
      <c r="A109" s="22">
        <f t="shared" si="48"/>
        <v>10</v>
      </c>
      <c r="B109" s="16" t="s">
        <v>12</v>
      </c>
      <c r="C109" s="16" t="s">
        <v>25</v>
      </c>
      <c r="D109" s="16">
        <v>1000</v>
      </c>
      <c r="E109" s="30">
        <v>3.8716305555555603</v>
      </c>
      <c r="F109" s="24">
        <v>155.05862777777779</v>
      </c>
      <c r="G109" s="22">
        <v>12</v>
      </c>
      <c r="H109" s="16">
        <f t="shared" si="51"/>
        <v>5.1657821460524389E-5</v>
      </c>
      <c r="I109" s="23">
        <f t="shared" si="63"/>
        <v>1.2898347087569349E-6</v>
      </c>
      <c r="J109" s="16">
        <v>4</v>
      </c>
      <c r="K109" s="16">
        <f t="shared" si="53"/>
        <v>1.7219273820174795E-5</v>
      </c>
      <c r="L109" s="23">
        <f t="shared" si="64"/>
        <v>4.2994490291897828E-7</v>
      </c>
      <c r="M109" s="16">
        <v>1</v>
      </c>
      <c r="N109" s="16">
        <f t="shared" si="55"/>
        <v>4.3048184550436988E-6</v>
      </c>
      <c r="O109" s="23">
        <f t="shared" si="65"/>
        <v>1.0748622572974457E-7</v>
      </c>
      <c r="P109" s="16">
        <v>1</v>
      </c>
      <c r="Q109" s="16">
        <f t="shared" si="57"/>
        <v>4.3048184550436988E-6</v>
      </c>
      <c r="R109" s="23">
        <f t="shared" si="66"/>
        <v>1.0748622572974457E-7</v>
      </c>
      <c r="S109" s="17">
        <v>1</v>
      </c>
      <c r="T109" s="16">
        <f t="shared" si="59"/>
        <v>4.3048184550436988E-6</v>
      </c>
      <c r="U109" s="23">
        <f t="shared" si="67"/>
        <v>1.0748622572974457E-7</v>
      </c>
      <c r="AB109" s="14">
        <f t="shared" si="61"/>
        <v>2.6888727717991895E-5</v>
      </c>
      <c r="AC109" s="10">
        <f t="shared" si="61"/>
        <v>9.1950164446673292E-7</v>
      </c>
      <c r="AD109" s="14">
        <f t="shared" si="61"/>
        <v>5.0649560912186555E-6</v>
      </c>
      <c r="AE109" s="10">
        <f t="shared" si="61"/>
        <v>1.7164141853790756E-7</v>
      </c>
      <c r="AF109" s="14">
        <f t="shared" si="49"/>
        <v>3.1908610723591467E-6</v>
      </c>
      <c r="AG109" s="10">
        <f t="shared" si="50"/>
        <v>1.0750724629504023E-7</v>
      </c>
      <c r="AH109" s="14">
        <f t="shared" si="62"/>
        <v>1.044104076117863E-6</v>
      </c>
      <c r="AI109" s="10">
        <f t="shared" si="62"/>
        <v>3.5402285925872137E-8</v>
      </c>
      <c r="AJ109" s="14">
        <f t="shared" si="62"/>
        <v>2.8698789700291326E-7</v>
      </c>
      <c r="AK109" s="10">
        <f t="shared" si="62"/>
        <v>7.1657483819829709E-9</v>
      </c>
    </row>
    <row r="110" spans="1:37" x14ac:dyDescent="0.25">
      <c r="A110" s="22">
        <f t="shared" si="48"/>
        <v>11</v>
      </c>
      <c r="B110" s="17" t="s">
        <v>12</v>
      </c>
      <c r="C110" s="17" t="s">
        <v>26</v>
      </c>
      <c r="D110" s="16">
        <v>1000</v>
      </c>
      <c r="E110" s="30">
        <v>4.4547250000000078</v>
      </c>
      <c r="F110" s="24">
        <v>99.95538055555555</v>
      </c>
      <c r="G110" s="22">
        <v>0</v>
      </c>
      <c r="H110" s="16">
        <f t="shared" si="51"/>
        <v>0</v>
      </c>
      <c r="I110" s="23">
        <f t="shared" si="63"/>
        <v>0</v>
      </c>
      <c r="J110" s="16">
        <v>2</v>
      </c>
      <c r="K110" s="16">
        <f t="shared" si="53"/>
        <v>7.4826915989950619E-6</v>
      </c>
      <c r="L110" s="23">
        <f t="shared" si="64"/>
        <v>3.3348213120759967E-7</v>
      </c>
      <c r="M110" s="16">
        <v>0</v>
      </c>
      <c r="N110" s="16">
        <f t="shared" si="55"/>
        <v>0</v>
      </c>
      <c r="O110" s="23">
        <f t="shared" si="65"/>
        <v>0</v>
      </c>
      <c r="P110" s="16">
        <v>0</v>
      </c>
      <c r="Q110" s="16">
        <f t="shared" si="57"/>
        <v>0</v>
      </c>
      <c r="R110" s="23">
        <f t="shared" si="66"/>
        <v>0</v>
      </c>
      <c r="S110" s="17">
        <v>0</v>
      </c>
      <c r="T110" s="16">
        <f t="shared" si="59"/>
        <v>0</v>
      </c>
      <c r="U110" s="23">
        <f t="shared" si="67"/>
        <v>0</v>
      </c>
      <c r="AB110" s="14">
        <f t="shared" si="61"/>
        <v>2.6888727717991895E-5</v>
      </c>
      <c r="AC110" s="10">
        <f t="shared" si="61"/>
        <v>9.1950164446673292E-7</v>
      </c>
      <c r="AD110" s="14">
        <f t="shared" si="61"/>
        <v>5.0649560912186555E-6</v>
      </c>
      <c r="AE110" s="10">
        <f t="shared" si="61"/>
        <v>1.7164141853790756E-7</v>
      </c>
      <c r="AF110" s="14">
        <f t="shared" si="49"/>
        <v>3.1908610723591467E-6</v>
      </c>
      <c r="AG110" s="10">
        <f t="shared" si="50"/>
        <v>1.0750724629504023E-7</v>
      </c>
      <c r="AH110" s="14">
        <f t="shared" si="62"/>
        <v>1.044104076117863E-6</v>
      </c>
      <c r="AI110" s="10">
        <f t="shared" si="62"/>
        <v>3.5402285925872137E-8</v>
      </c>
      <c r="AJ110" s="14">
        <f t="shared" si="62"/>
        <v>2.8698789700291326E-7</v>
      </c>
      <c r="AK110" s="10">
        <f t="shared" si="62"/>
        <v>7.1657483819829709E-9</v>
      </c>
    </row>
    <row r="111" spans="1:37" x14ac:dyDescent="0.25">
      <c r="A111" s="22">
        <f t="shared" si="48"/>
        <v>12</v>
      </c>
      <c r="B111" s="17" t="s">
        <v>12</v>
      </c>
      <c r="C111" s="17" t="s">
        <v>16</v>
      </c>
      <c r="D111" s="16">
        <v>1000</v>
      </c>
      <c r="E111" s="30">
        <v>4.026452777777763</v>
      </c>
      <c r="F111" s="24">
        <v>104.02222777777774</v>
      </c>
      <c r="G111" s="22">
        <v>2</v>
      </c>
      <c r="H111" s="16">
        <f t="shared" si="51"/>
        <v>8.278585438106221E-6</v>
      </c>
      <c r="I111" s="23">
        <f t="shared" si="63"/>
        <v>3.2044433238387466E-7</v>
      </c>
      <c r="J111" s="16">
        <v>1</v>
      </c>
      <c r="K111" s="16">
        <f t="shared" si="53"/>
        <v>4.1392927190531105E-6</v>
      </c>
      <c r="L111" s="23">
        <f t="shared" si="64"/>
        <v>1.6022216619193733E-7</v>
      </c>
      <c r="M111" s="16">
        <v>1</v>
      </c>
      <c r="N111" s="16">
        <f t="shared" si="55"/>
        <v>4.1392927190531105E-6</v>
      </c>
      <c r="O111" s="23">
        <f t="shared" si="65"/>
        <v>1.6022216619193733E-7</v>
      </c>
      <c r="P111" s="16">
        <v>0</v>
      </c>
      <c r="Q111" s="16">
        <f t="shared" si="57"/>
        <v>0</v>
      </c>
      <c r="R111" s="23">
        <f t="shared" si="66"/>
        <v>0</v>
      </c>
      <c r="S111" s="17">
        <v>0</v>
      </c>
      <c r="T111" s="16">
        <f t="shared" si="59"/>
        <v>0</v>
      </c>
      <c r="U111" s="23">
        <f t="shared" si="67"/>
        <v>0</v>
      </c>
      <c r="AB111" s="14">
        <f t="shared" si="61"/>
        <v>2.6888727717991895E-5</v>
      </c>
      <c r="AC111" s="10">
        <f t="shared" si="61"/>
        <v>9.1950164446673292E-7</v>
      </c>
      <c r="AD111" s="14">
        <f t="shared" si="61"/>
        <v>5.0649560912186555E-6</v>
      </c>
      <c r="AE111" s="10">
        <f t="shared" si="61"/>
        <v>1.7164141853790756E-7</v>
      </c>
      <c r="AF111" s="14">
        <f t="shared" si="49"/>
        <v>3.1908610723591467E-6</v>
      </c>
      <c r="AG111" s="10">
        <f t="shared" si="50"/>
        <v>1.0750724629504023E-7</v>
      </c>
      <c r="AH111" s="14">
        <f t="shared" si="62"/>
        <v>1.044104076117863E-6</v>
      </c>
      <c r="AI111" s="10">
        <f t="shared" si="62"/>
        <v>3.5402285925872137E-8</v>
      </c>
      <c r="AJ111" s="14">
        <f t="shared" si="62"/>
        <v>2.8698789700291326E-7</v>
      </c>
      <c r="AK111" s="10">
        <f t="shared" si="62"/>
        <v>7.1657483819829709E-9</v>
      </c>
    </row>
    <row r="112" spans="1:37" x14ac:dyDescent="0.25">
      <c r="A112" s="22">
        <f t="shared" si="48"/>
        <v>13</v>
      </c>
      <c r="B112" s="17" t="s">
        <v>12</v>
      </c>
      <c r="C112" s="17" t="s">
        <v>17</v>
      </c>
      <c r="D112" s="16">
        <v>1000</v>
      </c>
      <c r="E112" s="30">
        <v>3.7903000000000051</v>
      </c>
      <c r="F112" s="24">
        <v>100.9529722222222</v>
      </c>
      <c r="G112" s="22">
        <v>7</v>
      </c>
      <c r="H112" s="16">
        <f t="shared" si="51"/>
        <v>3.0780325216121814E-5</v>
      </c>
      <c r="I112" s="23">
        <f t="shared" si="63"/>
        <v>1.1556536087897916E-6</v>
      </c>
      <c r="J112" s="16">
        <v>1</v>
      </c>
      <c r="K112" s="16">
        <f t="shared" si="53"/>
        <v>4.39718931658883E-6</v>
      </c>
      <c r="L112" s="23">
        <f t="shared" si="64"/>
        <v>1.6509337268425593E-7</v>
      </c>
      <c r="M112" s="16">
        <v>0</v>
      </c>
      <c r="N112" s="16">
        <f t="shared" si="55"/>
        <v>0</v>
      </c>
      <c r="O112" s="23">
        <f t="shared" si="65"/>
        <v>0</v>
      </c>
      <c r="P112" s="16">
        <v>0</v>
      </c>
      <c r="Q112" s="16">
        <f t="shared" si="57"/>
        <v>0</v>
      </c>
      <c r="R112" s="23">
        <f t="shared" si="66"/>
        <v>0</v>
      </c>
      <c r="S112" s="17">
        <v>0</v>
      </c>
      <c r="T112" s="16">
        <f t="shared" si="59"/>
        <v>0</v>
      </c>
      <c r="U112" s="23">
        <f t="shared" si="67"/>
        <v>0</v>
      </c>
      <c r="AB112" s="14">
        <f t="shared" si="61"/>
        <v>2.6888727717991895E-5</v>
      </c>
      <c r="AC112" s="10">
        <f t="shared" si="61"/>
        <v>9.1950164446673292E-7</v>
      </c>
      <c r="AD112" s="14">
        <f t="shared" si="61"/>
        <v>5.0649560912186555E-6</v>
      </c>
      <c r="AE112" s="10">
        <f t="shared" si="61"/>
        <v>1.7164141853790756E-7</v>
      </c>
      <c r="AF112" s="14">
        <f t="shared" si="49"/>
        <v>3.1908610723591467E-6</v>
      </c>
      <c r="AG112" s="10">
        <f t="shared" si="50"/>
        <v>1.0750724629504023E-7</v>
      </c>
      <c r="AH112" s="14">
        <f t="shared" si="62"/>
        <v>1.044104076117863E-6</v>
      </c>
      <c r="AI112" s="10">
        <f t="shared" si="62"/>
        <v>3.5402285925872137E-8</v>
      </c>
      <c r="AJ112" s="14">
        <f t="shared" si="62"/>
        <v>2.8698789700291326E-7</v>
      </c>
      <c r="AK112" s="10">
        <f t="shared" si="62"/>
        <v>7.1657483819829709E-9</v>
      </c>
    </row>
    <row r="113" spans="1:37" x14ac:dyDescent="0.25">
      <c r="A113" s="22">
        <f t="shared" si="48"/>
        <v>14</v>
      </c>
      <c r="B113" s="17" t="s">
        <v>12</v>
      </c>
      <c r="C113" s="17" t="s">
        <v>18</v>
      </c>
      <c r="D113" s="16">
        <v>1000</v>
      </c>
      <c r="E113" s="30">
        <v>3.563747222222224</v>
      </c>
      <c r="F113" s="24">
        <v>94.844977777777757</v>
      </c>
      <c r="G113" s="22">
        <v>2</v>
      </c>
      <c r="H113" s="16">
        <f>G113/($E113*$D113*$F$2)</f>
        <v>9.3534505268720702E-6</v>
      </c>
      <c r="I113" s="23">
        <f t="shared" si="63"/>
        <v>3.5145069474773344E-7</v>
      </c>
      <c r="J113" s="16">
        <v>0</v>
      </c>
      <c r="K113" s="16">
        <f>J113/($E113*$D113*$F$2)</f>
        <v>0</v>
      </c>
      <c r="L113" s="23">
        <f t="shared" si="64"/>
        <v>0</v>
      </c>
      <c r="M113" s="16">
        <v>1</v>
      </c>
      <c r="N113" s="16">
        <f>M113/($E113*$D113*$F$2)</f>
        <v>4.6767252634360351E-6</v>
      </c>
      <c r="O113" s="23">
        <f t="shared" si="65"/>
        <v>1.7572534737386672E-7</v>
      </c>
      <c r="P113" s="16">
        <v>0</v>
      </c>
      <c r="Q113" s="16">
        <f>P113/($E113*$D113*$F$2)</f>
        <v>0</v>
      </c>
      <c r="R113" s="23">
        <f t="shared" si="66"/>
        <v>0</v>
      </c>
      <c r="S113" s="17">
        <v>0</v>
      </c>
      <c r="T113" s="16">
        <f>S113/($E113*$D113*$F$2)</f>
        <v>0</v>
      </c>
      <c r="U113" s="23">
        <f t="shared" si="67"/>
        <v>0</v>
      </c>
      <c r="AB113" s="14">
        <f t="shared" si="61"/>
        <v>2.6888727717991895E-5</v>
      </c>
      <c r="AC113" s="10">
        <f t="shared" si="61"/>
        <v>9.1950164446673292E-7</v>
      </c>
      <c r="AD113" s="14">
        <f t="shared" si="61"/>
        <v>5.0649560912186555E-6</v>
      </c>
      <c r="AE113" s="10">
        <f t="shared" si="61"/>
        <v>1.7164141853790756E-7</v>
      </c>
      <c r="AF113" s="14">
        <f t="shared" si="49"/>
        <v>3.1908610723591467E-6</v>
      </c>
      <c r="AG113" s="10">
        <f t="shared" si="50"/>
        <v>1.0750724629504023E-7</v>
      </c>
      <c r="AH113" s="14">
        <f t="shared" si="62"/>
        <v>1.044104076117863E-6</v>
      </c>
      <c r="AI113" s="10">
        <f t="shared" si="62"/>
        <v>3.5402285925872137E-8</v>
      </c>
      <c r="AJ113" s="14">
        <f t="shared" si="62"/>
        <v>2.8698789700291326E-7</v>
      </c>
      <c r="AK113" s="10">
        <f t="shared" si="62"/>
        <v>7.1657483819829709E-9</v>
      </c>
    </row>
    <row r="114" spans="1:37" x14ac:dyDescent="0.25">
      <c r="A114" s="25">
        <f t="shared" si="48"/>
        <v>15</v>
      </c>
      <c r="B114" s="26" t="s">
        <v>12</v>
      </c>
      <c r="C114" s="26" t="s">
        <v>27</v>
      </c>
      <c r="D114" s="27">
        <v>1000</v>
      </c>
      <c r="E114" s="31">
        <v>2.8784333333333372</v>
      </c>
      <c r="F114" s="28">
        <v>94.282513888888857</v>
      </c>
      <c r="G114" s="25">
        <v>5</v>
      </c>
      <c r="H114" s="27">
        <f>G114/($E114*$D114*$F$2)</f>
        <v>2.8950933957129417E-5</v>
      </c>
      <c r="I114" s="32">
        <f>G114/($F114*$D114*$F$2)</f>
        <v>8.8386838551569537E-7</v>
      </c>
      <c r="J114" s="27">
        <v>0</v>
      </c>
      <c r="K114" s="27">
        <f>J114/($E114*$D114*$F$2)</f>
        <v>0</v>
      </c>
      <c r="L114" s="32">
        <f>J114/($F114*$D114*$F$2)</f>
        <v>0</v>
      </c>
      <c r="M114" s="27">
        <v>0</v>
      </c>
      <c r="N114" s="27">
        <f>M114/($E114*$D114*$F$2)</f>
        <v>0</v>
      </c>
      <c r="O114" s="32">
        <f>M114/($F114*$D114*$F$2)</f>
        <v>0</v>
      </c>
      <c r="P114" s="27">
        <v>0</v>
      </c>
      <c r="Q114" s="27">
        <f>P114/($E114*$D114*$F$2)</f>
        <v>0</v>
      </c>
      <c r="R114" s="32">
        <f>P114/($F114*$D114*$F$2)</f>
        <v>0</v>
      </c>
      <c r="S114" s="26">
        <v>0</v>
      </c>
      <c r="T114" s="27">
        <f>S114/($E114*$D114*$F$2)</f>
        <v>0</v>
      </c>
      <c r="U114" s="32">
        <f>S114/($F114*$D114*$F$2)</f>
        <v>0</v>
      </c>
      <c r="AB114" s="9">
        <f t="shared" si="61"/>
        <v>2.6888727717991895E-5</v>
      </c>
      <c r="AC114" s="11">
        <f t="shared" si="61"/>
        <v>9.1950164446673292E-7</v>
      </c>
      <c r="AD114" s="9">
        <f t="shared" si="61"/>
        <v>5.0649560912186555E-6</v>
      </c>
      <c r="AE114" s="11">
        <f t="shared" si="61"/>
        <v>1.7164141853790756E-7</v>
      </c>
      <c r="AF114" s="9">
        <f t="shared" si="49"/>
        <v>3.1908610723591467E-6</v>
      </c>
      <c r="AG114" s="11">
        <f t="shared" si="50"/>
        <v>1.0750724629504023E-7</v>
      </c>
      <c r="AH114" s="9">
        <f t="shared" si="62"/>
        <v>1.044104076117863E-6</v>
      </c>
      <c r="AI114" s="11">
        <f t="shared" si="62"/>
        <v>3.5402285925872137E-8</v>
      </c>
      <c r="AJ114" s="9">
        <f t="shared" si="62"/>
        <v>2.8698789700291326E-7</v>
      </c>
      <c r="AK114" s="11">
        <f t="shared" si="62"/>
        <v>7.1657483819829709E-9</v>
      </c>
    </row>
    <row r="115" spans="1:37" x14ac:dyDescent="0.25">
      <c r="A115" t="s">
        <v>35</v>
      </c>
      <c r="D115">
        <v>1000</v>
      </c>
      <c r="E115">
        <f t="shared" ref="E115:F115" si="68">SUM(E100:E114)</f>
        <v>60.407799999999995</v>
      </c>
      <c r="F115">
        <f t="shared" si="68"/>
        <v>1678.1637388888887</v>
      </c>
      <c r="G115">
        <f>SUM(G100:G114)</f>
        <v>95</v>
      </c>
      <c r="H115" s="16">
        <f>G115/($E115*$D115*$F$2)</f>
        <v>2.6210743204244046E-5</v>
      </c>
      <c r="I115" s="16">
        <f>G115/($F115*$D115*$F$2)</f>
        <v>9.4349156559756062E-7</v>
      </c>
      <c r="J115">
        <f t="shared" ref="J115" si="69">SUM(J100:J114)</f>
        <v>19</v>
      </c>
      <c r="K115" s="16">
        <f>J115/($E115*$D115*$F$2)</f>
        <v>5.2421486408488096E-6</v>
      </c>
      <c r="L115" s="16">
        <f>J115/($F115*$D115*$F$2)</f>
        <v>1.8869831311951212E-7</v>
      </c>
      <c r="M115">
        <f t="shared" ref="M115" si="70">SUM(M100:M114)</f>
        <v>12</v>
      </c>
      <c r="N115" s="16">
        <f>M115/($E115*$D115*$F$2)</f>
        <v>3.3108307205360903E-6</v>
      </c>
      <c r="O115" s="16">
        <f>M115/($F115*$D115*$F$2)</f>
        <v>1.1917788197021818E-7</v>
      </c>
      <c r="P115">
        <f t="shared" ref="P115" si="71">SUM(P100:P114)</f>
        <v>4</v>
      </c>
      <c r="Q115" s="16">
        <f>P115/($E115*$D115*$F$2)</f>
        <v>1.1036102401786966E-6</v>
      </c>
      <c r="R115" s="16">
        <f>P115/($F115*$D115*$F$2)</f>
        <v>3.9725960656739394E-8</v>
      </c>
      <c r="S115">
        <f>SUM(S100:S114)</f>
        <v>1</v>
      </c>
      <c r="T115" s="16">
        <f>S115/($E115*$D115*$F$2)</f>
        <v>2.7590256004467416E-7</v>
      </c>
      <c r="U115" s="16">
        <f>S115/($F115*$D115*$F$2)</f>
        <v>9.9314901641848485E-9</v>
      </c>
    </row>
    <row r="146" spans="1:37" s="35" customFormat="1" ht="15.75" thickBot="1" x14ac:dyDescent="0.3"/>
    <row r="147" spans="1:37" ht="15.75" thickTop="1" x14ac:dyDescent="0.25"/>
    <row r="148" spans="1:37" x14ac:dyDescent="0.25">
      <c r="A148" t="s">
        <v>31</v>
      </c>
    </row>
    <row r="150" spans="1:37" x14ac:dyDescent="0.25">
      <c r="A150" s="51" t="s">
        <v>0</v>
      </c>
      <c r="B150" s="51" t="s">
        <v>1</v>
      </c>
      <c r="C150" s="51" t="s">
        <v>2</v>
      </c>
      <c r="D150" s="51" t="s">
        <v>6</v>
      </c>
      <c r="E150" s="54" t="s">
        <v>11</v>
      </c>
      <c r="F150" s="55"/>
      <c r="G150" s="45" t="s">
        <v>50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7"/>
      <c r="AB150" s="48" t="s">
        <v>5</v>
      </c>
      <c r="AC150" s="50"/>
      <c r="AD150" s="50"/>
      <c r="AE150" s="50"/>
      <c r="AF150" s="50"/>
      <c r="AG150" s="50"/>
      <c r="AH150" s="50"/>
      <c r="AI150" s="50"/>
      <c r="AJ150" s="50"/>
      <c r="AK150" s="49"/>
    </row>
    <row r="151" spans="1:37" x14ac:dyDescent="0.25">
      <c r="A151" s="52"/>
      <c r="B151" s="52"/>
      <c r="C151" s="52"/>
      <c r="D151" s="52"/>
      <c r="E151" s="56"/>
      <c r="F151" s="57"/>
      <c r="G151" s="45" t="s">
        <v>3</v>
      </c>
      <c r="H151" s="46"/>
      <c r="I151" s="47"/>
      <c r="J151" s="45" t="s">
        <v>4</v>
      </c>
      <c r="K151" s="46"/>
      <c r="L151" s="47"/>
      <c r="M151" s="45" t="s">
        <v>10</v>
      </c>
      <c r="N151" s="46"/>
      <c r="O151" s="47"/>
      <c r="P151" s="45" t="s">
        <v>28</v>
      </c>
      <c r="Q151" s="46"/>
      <c r="R151" s="47"/>
      <c r="S151" s="45" t="s">
        <v>30</v>
      </c>
      <c r="T151" s="46"/>
      <c r="U151" s="47"/>
      <c r="AB151" s="48" t="str">
        <f>G151</f>
        <v>Without Layers</v>
      </c>
      <c r="AC151" s="49"/>
      <c r="AD151" s="48" t="str">
        <f>J151</f>
        <v>With Layers</v>
      </c>
      <c r="AE151" s="49"/>
      <c r="AF151" s="48" t="str">
        <f>M151</f>
        <v>With buffer=5m</v>
      </c>
      <c r="AG151" s="49"/>
      <c r="AH151" s="48" t="str">
        <f>P151</f>
        <v>With buffer=10m</v>
      </c>
      <c r="AI151" s="49"/>
      <c r="AJ151" s="48" t="str">
        <f>S151</f>
        <v>With buffer=20m</v>
      </c>
      <c r="AK151" s="49"/>
    </row>
    <row r="152" spans="1:37" x14ac:dyDescent="0.25">
      <c r="A152" s="53"/>
      <c r="B152" s="53"/>
      <c r="C152" s="53"/>
      <c r="D152" s="53"/>
      <c r="E152" s="1" t="s">
        <v>49</v>
      </c>
      <c r="F152" s="1" t="s">
        <v>8</v>
      </c>
      <c r="G152" s="29" t="s">
        <v>48</v>
      </c>
      <c r="H152" s="29" t="s">
        <v>49</v>
      </c>
      <c r="I152" s="29" t="s">
        <v>8</v>
      </c>
      <c r="J152" s="29" t="s">
        <v>48</v>
      </c>
      <c r="K152" s="29" t="s">
        <v>49</v>
      </c>
      <c r="L152" s="29" t="s">
        <v>8</v>
      </c>
      <c r="M152" s="29" t="s">
        <v>48</v>
      </c>
      <c r="N152" s="29" t="s">
        <v>49</v>
      </c>
      <c r="O152" s="29" t="s">
        <v>8</v>
      </c>
      <c r="P152" s="29" t="s">
        <v>48</v>
      </c>
      <c r="Q152" s="29" t="s">
        <v>49</v>
      </c>
      <c r="R152" s="29" t="s">
        <v>8</v>
      </c>
      <c r="S152" s="29" t="s">
        <v>48</v>
      </c>
      <c r="T152" s="29" t="s">
        <v>49</v>
      </c>
      <c r="U152" s="29" t="s">
        <v>8</v>
      </c>
      <c r="AB152" s="7" t="s">
        <v>7</v>
      </c>
      <c r="AC152" s="7" t="s">
        <v>8</v>
      </c>
      <c r="AD152" s="7" t="s">
        <v>7</v>
      </c>
      <c r="AE152" s="7" t="s">
        <v>8</v>
      </c>
      <c r="AF152" s="7" t="s">
        <v>7</v>
      </c>
      <c r="AG152" s="7" t="s">
        <v>8</v>
      </c>
      <c r="AH152" s="7" t="str">
        <f>Q152</f>
        <v>HPV</v>
      </c>
      <c r="AI152" s="7" t="str">
        <f>R152</f>
        <v>all</v>
      </c>
      <c r="AJ152" s="7" t="str">
        <f>T152</f>
        <v>HPV</v>
      </c>
      <c r="AK152" s="7" t="str">
        <f>U152</f>
        <v>all</v>
      </c>
    </row>
    <row r="153" spans="1:37" x14ac:dyDescent="0.25">
      <c r="A153" s="22">
        <v>1</v>
      </c>
      <c r="B153" s="16" t="s">
        <v>12</v>
      </c>
      <c r="C153" s="16" t="s">
        <v>19</v>
      </c>
      <c r="D153" s="16">
        <v>1000</v>
      </c>
      <c r="E153" s="22">
        <v>3.6726388888888879</v>
      </c>
      <c r="F153" s="23">
        <v>79.774569444444438</v>
      </c>
      <c r="G153" s="15">
        <v>1</v>
      </c>
      <c r="H153" s="15">
        <f>G153/($E153*$D153*$F$2)</f>
        <v>4.5380630034413664E-6</v>
      </c>
      <c r="I153" s="21">
        <f>G153/($F153*$D153*$F$2)</f>
        <v>2.08922051008667E-7</v>
      </c>
      <c r="J153" s="15">
        <v>0</v>
      </c>
      <c r="K153" s="15">
        <f>J153/($E153*$D153*$F$2)</f>
        <v>0</v>
      </c>
      <c r="L153" s="21">
        <f>J153/($F153*$D153*$F$2)</f>
        <v>0</v>
      </c>
      <c r="M153" s="15">
        <v>0</v>
      </c>
      <c r="N153" s="15">
        <f>M153/($E153*$D153*$F$2)</f>
        <v>0</v>
      </c>
      <c r="O153" s="21">
        <f>M153/($F153*$D153*$F$2)</f>
        <v>0</v>
      </c>
      <c r="P153" s="15">
        <v>0</v>
      </c>
      <c r="Q153" s="15">
        <f>P153/($E153*$D153*$F$2)</f>
        <v>0</v>
      </c>
      <c r="R153" s="21">
        <f>P153/($F153*$D153*$F$2)</f>
        <v>0</v>
      </c>
      <c r="S153" s="36">
        <v>0</v>
      </c>
      <c r="T153" s="15">
        <f>S153/($E153*$D153*$F$2)</f>
        <v>0</v>
      </c>
      <c r="U153" s="21">
        <f>S153/($F153*$D153*$F$2)</f>
        <v>0</v>
      </c>
      <c r="AB153" s="18">
        <f>AVERAGE($H$153:$H$167)</f>
        <v>1.3719734070397596E-5</v>
      </c>
      <c r="AC153" s="13">
        <f>AVERAGE($I$153:$I$167)</f>
        <v>4.6620300629627675E-7</v>
      </c>
      <c r="AD153" s="18">
        <f>AVERAGE($K$153:$K$167)</f>
        <v>2.1228492607215207E-6</v>
      </c>
      <c r="AE153" s="13">
        <f>AVERAGE($L$153:$L$167)</f>
        <v>7.2608117800244566E-8</v>
      </c>
      <c r="AF153" s="18">
        <f>AVERAGE($N$153:$N$167)</f>
        <v>1.8181994783226266E-6</v>
      </c>
      <c r="AG153" s="13">
        <f>AVERAGE($O$153:$O$167)</f>
        <v>6.1385959175710594E-8</v>
      </c>
      <c r="AH153" s="18">
        <f>AVERAGE($Q$153:$Q$167)</f>
        <v>1.044104076117863E-6</v>
      </c>
      <c r="AI153" s="13">
        <f>AVERAGE($R$153:$R$167)</f>
        <v>3.5402285925872137E-8</v>
      </c>
      <c r="AJ153" s="18">
        <f>AVERAGE($T$153:$T$167)</f>
        <v>2.8698789700291326E-7</v>
      </c>
      <c r="AK153" s="13">
        <f>AVERAGE($U$153:$U$167)</f>
        <v>7.1657483819829709E-9</v>
      </c>
    </row>
    <row r="154" spans="1:37" x14ac:dyDescent="0.25">
      <c r="A154" s="22">
        <f t="shared" ref="A154:A167" si="72">A153+1</f>
        <v>2</v>
      </c>
      <c r="B154" s="16" t="s">
        <v>12</v>
      </c>
      <c r="C154" s="16" t="s">
        <v>20</v>
      </c>
      <c r="D154" s="16">
        <v>1000</v>
      </c>
      <c r="E154" s="22">
        <v>4.6576138888888874</v>
      </c>
      <c r="F154" s="23">
        <v>166.55976111111113</v>
      </c>
      <c r="G154" s="16">
        <v>8</v>
      </c>
      <c r="H154" s="16">
        <f>G154/($E154*$D154*$F$2)</f>
        <v>2.8626961468706266E-5</v>
      </c>
      <c r="I154" s="23">
        <f>G154/($F154*$D154*$F$2)</f>
        <v>8.005134760273063E-7</v>
      </c>
      <c r="J154" s="16">
        <v>1</v>
      </c>
      <c r="K154" s="16">
        <f>J154/($E154*$D154*$F$2)</f>
        <v>3.5783701835882833E-6</v>
      </c>
      <c r="L154" s="23">
        <f>J154/($F154*$D154*$F$2)</f>
        <v>1.0006418450341329E-7</v>
      </c>
      <c r="M154" s="16">
        <v>2</v>
      </c>
      <c r="N154" s="16">
        <f>M154/($E154*$D154*$F$2)</f>
        <v>7.1567403671765666E-6</v>
      </c>
      <c r="O154" s="23">
        <f>M154/($F154*$D154*$F$2)</f>
        <v>2.0012836900682657E-7</v>
      </c>
      <c r="P154" s="16">
        <v>1</v>
      </c>
      <c r="Q154" s="16">
        <f>P154/($E154*$D154*$F$2)</f>
        <v>3.5783701835882833E-6</v>
      </c>
      <c r="R154" s="23">
        <f>P154/($F154*$D154*$F$2)</f>
        <v>1.0006418450341329E-7</v>
      </c>
      <c r="S154" s="17">
        <v>0</v>
      </c>
      <c r="T154" s="16">
        <f>S154/($E154*$D154*$F$2)</f>
        <v>0</v>
      </c>
      <c r="U154" s="23">
        <f>S154/($F154*$D154*$F$2)</f>
        <v>0</v>
      </c>
      <c r="AB154" s="14">
        <f>$AB$153</f>
        <v>1.3719734070397596E-5</v>
      </c>
      <c r="AC154" s="10">
        <f>$AC$153</f>
        <v>4.6620300629627675E-7</v>
      </c>
      <c r="AD154" s="14">
        <f>$AD$153</f>
        <v>2.1228492607215207E-6</v>
      </c>
      <c r="AE154" s="10">
        <f>$AE$153</f>
        <v>7.2608117800244566E-8</v>
      </c>
      <c r="AF154" s="14">
        <f t="shared" ref="AF154:AF167" si="73">$AF$153</f>
        <v>1.8181994783226266E-6</v>
      </c>
      <c r="AG154" s="10">
        <f t="shared" ref="AG154:AG167" si="74">$AG$153</f>
        <v>6.1385959175710594E-8</v>
      </c>
      <c r="AH154" s="14">
        <f>$AH$153</f>
        <v>1.044104076117863E-6</v>
      </c>
      <c r="AI154" s="10">
        <f>$AI$153</f>
        <v>3.5402285925872137E-8</v>
      </c>
      <c r="AJ154" s="14">
        <f>$AJ$153</f>
        <v>2.8698789700291326E-7</v>
      </c>
      <c r="AK154" s="10">
        <f>$AK$153</f>
        <v>7.1657483819829709E-9</v>
      </c>
    </row>
    <row r="155" spans="1:37" x14ac:dyDescent="0.25">
      <c r="A155" s="22">
        <f t="shared" si="72"/>
        <v>3</v>
      </c>
      <c r="B155" s="16" t="s">
        <v>12</v>
      </c>
      <c r="C155" s="16" t="s">
        <v>21</v>
      </c>
      <c r="D155" s="16">
        <v>1000</v>
      </c>
      <c r="E155" s="22">
        <v>4.8418388888888959</v>
      </c>
      <c r="F155" s="23">
        <v>115.00931944444446</v>
      </c>
      <c r="G155" s="16">
        <v>0</v>
      </c>
      <c r="H155" s="16">
        <f t="shared" ref="H155:H165" si="75">G155/($E155*$D155*$F$2)</f>
        <v>0</v>
      </c>
      <c r="I155" s="23">
        <f t="shared" ref="I155:I156" si="76">G155/($F155*$D155*$F$2)</f>
        <v>0</v>
      </c>
      <c r="J155" s="16">
        <v>0</v>
      </c>
      <c r="K155" s="16">
        <f t="shared" ref="K155:K165" si="77">J155/($E155*$D155*$F$2)</f>
        <v>0</v>
      </c>
      <c r="L155" s="23">
        <f t="shared" ref="L155:L156" si="78">J155/($F155*$D155*$F$2)</f>
        <v>0</v>
      </c>
      <c r="M155" s="16">
        <v>1</v>
      </c>
      <c r="N155" s="16">
        <f t="shared" ref="N155:N165" si="79">M155/($E155*$D155*$F$2)</f>
        <v>3.4422183490891272E-6</v>
      </c>
      <c r="O155" s="23">
        <f t="shared" ref="O155:O156" si="80">M155/($F155*$D155*$F$2)</f>
        <v>1.4491579245208511E-7</v>
      </c>
      <c r="P155" s="16">
        <v>0</v>
      </c>
      <c r="Q155" s="16">
        <f t="shared" ref="Q155:Q165" si="81">P155/($E155*$D155*$F$2)</f>
        <v>0</v>
      </c>
      <c r="R155" s="23">
        <f t="shared" ref="R155:R156" si="82">P155/($F155*$D155*$F$2)</f>
        <v>0</v>
      </c>
      <c r="S155" s="17">
        <v>0</v>
      </c>
      <c r="T155" s="16">
        <f t="shared" ref="T155:T165" si="83">S155/($E155*$D155*$F$2)</f>
        <v>0</v>
      </c>
      <c r="U155" s="23">
        <f t="shared" ref="U155:U156" si="84">S155/($F155*$D155*$F$2)</f>
        <v>0</v>
      </c>
      <c r="AB155" s="14">
        <f t="shared" ref="AB155:AE167" si="85">AB$153</f>
        <v>1.3719734070397596E-5</v>
      </c>
      <c r="AC155" s="10">
        <f t="shared" si="85"/>
        <v>4.6620300629627675E-7</v>
      </c>
      <c r="AD155" s="14">
        <f t="shared" si="85"/>
        <v>2.1228492607215207E-6</v>
      </c>
      <c r="AE155" s="10">
        <f t="shared" si="85"/>
        <v>7.2608117800244566E-8</v>
      </c>
      <c r="AF155" s="14">
        <f t="shared" si="73"/>
        <v>1.8181994783226266E-6</v>
      </c>
      <c r="AG155" s="10">
        <f t="shared" si="74"/>
        <v>6.1385959175710594E-8</v>
      </c>
      <c r="AH155" s="14">
        <f t="shared" ref="AH155:AK167" si="86">AH$153</f>
        <v>1.044104076117863E-6</v>
      </c>
      <c r="AI155" s="10">
        <f t="shared" si="86"/>
        <v>3.5402285925872137E-8</v>
      </c>
      <c r="AJ155" s="14">
        <f t="shared" si="86"/>
        <v>2.8698789700291326E-7</v>
      </c>
      <c r="AK155" s="10">
        <f t="shared" si="86"/>
        <v>7.1657483819829709E-9</v>
      </c>
    </row>
    <row r="156" spans="1:37" x14ac:dyDescent="0.25">
      <c r="A156" s="22">
        <f t="shared" si="72"/>
        <v>4</v>
      </c>
      <c r="B156" s="16" t="s">
        <v>12</v>
      </c>
      <c r="C156" s="16" t="s">
        <v>13</v>
      </c>
      <c r="D156" s="16">
        <v>1000</v>
      </c>
      <c r="E156" s="22">
        <v>3.9206972222222145</v>
      </c>
      <c r="F156" s="23">
        <v>92.223586111111089</v>
      </c>
      <c r="G156" s="16">
        <v>7</v>
      </c>
      <c r="H156" s="16">
        <f t="shared" si="75"/>
        <v>2.9756612167195381E-5</v>
      </c>
      <c r="I156" s="23">
        <f t="shared" si="76"/>
        <v>1.2650415320664989E-6</v>
      </c>
      <c r="J156" s="16">
        <v>1</v>
      </c>
      <c r="K156" s="16">
        <f t="shared" si="77"/>
        <v>4.2509445953136261E-6</v>
      </c>
      <c r="L156" s="23">
        <f t="shared" si="78"/>
        <v>1.807202188666427E-7</v>
      </c>
      <c r="M156" s="16">
        <v>0</v>
      </c>
      <c r="N156" s="16">
        <f t="shared" si="79"/>
        <v>0</v>
      </c>
      <c r="O156" s="23">
        <f t="shared" si="80"/>
        <v>0</v>
      </c>
      <c r="P156" s="16">
        <v>0</v>
      </c>
      <c r="Q156" s="16">
        <f t="shared" si="81"/>
        <v>0</v>
      </c>
      <c r="R156" s="23">
        <f t="shared" si="82"/>
        <v>0</v>
      </c>
      <c r="S156" s="17">
        <v>0</v>
      </c>
      <c r="T156" s="16">
        <f t="shared" si="83"/>
        <v>0</v>
      </c>
      <c r="U156" s="23">
        <f t="shared" si="84"/>
        <v>0</v>
      </c>
      <c r="AB156" s="14">
        <f t="shared" si="85"/>
        <v>1.3719734070397596E-5</v>
      </c>
      <c r="AC156" s="10">
        <f t="shared" si="85"/>
        <v>4.6620300629627675E-7</v>
      </c>
      <c r="AD156" s="14">
        <f t="shared" si="85"/>
        <v>2.1228492607215207E-6</v>
      </c>
      <c r="AE156" s="10">
        <f t="shared" si="85"/>
        <v>7.2608117800244566E-8</v>
      </c>
      <c r="AF156" s="14">
        <f t="shared" si="73"/>
        <v>1.8181994783226266E-6</v>
      </c>
      <c r="AG156" s="10">
        <f t="shared" si="74"/>
        <v>6.1385959175710594E-8</v>
      </c>
      <c r="AH156" s="14">
        <f t="shared" si="86"/>
        <v>1.044104076117863E-6</v>
      </c>
      <c r="AI156" s="10">
        <f t="shared" si="86"/>
        <v>3.5402285925872137E-8</v>
      </c>
      <c r="AJ156" s="14">
        <f t="shared" si="86"/>
        <v>2.8698789700291326E-7</v>
      </c>
      <c r="AK156" s="10">
        <f t="shared" si="86"/>
        <v>7.1657483819829709E-9</v>
      </c>
    </row>
    <row r="157" spans="1:37" x14ac:dyDescent="0.25">
      <c r="A157" s="22">
        <f t="shared" si="72"/>
        <v>5</v>
      </c>
      <c r="B157" s="16" t="s">
        <v>12</v>
      </c>
      <c r="C157" s="16" t="s">
        <v>14</v>
      </c>
      <c r="D157" s="16">
        <v>1000</v>
      </c>
      <c r="E157" s="22">
        <v>4.2080472222222189</v>
      </c>
      <c r="F157" s="23">
        <v>99.019727777777774</v>
      </c>
      <c r="G157" s="16">
        <v>4</v>
      </c>
      <c r="H157" s="16">
        <f>G157/($E157*$D157*$F$2)</f>
        <v>1.5842661250236826E-5</v>
      </c>
      <c r="I157" s="23">
        <f>G157/($F157*$D157*$F$2)</f>
        <v>6.7326651125805403E-7</v>
      </c>
      <c r="J157" s="16">
        <v>0</v>
      </c>
      <c r="K157" s="16">
        <f>J157/($E157*$D157*$F$2)</f>
        <v>0</v>
      </c>
      <c r="L157" s="23">
        <f>J157/($F157*$D157*$F$2)</f>
        <v>0</v>
      </c>
      <c r="M157" s="16">
        <v>0</v>
      </c>
      <c r="N157" s="16">
        <f>M157/($E157*$D157*$F$2)</f>
        <v>0</v>
      </c>
      <c r="O157" s="23">
        <f>M157/($F157*$D157*$F$2)</f>
        <v>0</v>
      </c>
      <c r="P157" s="16">
        <v>0</v>
      </c>
      <c r="Q157" s="16">
        <f>P157/($E157*$D157*$F$2)</f>
        <v>0</v>
      </c>
      <c r="R157" s="23">
        <f>P157/($F157*$D157*$F$2)</f>
        <v>0</v>
      </c>
      <c r="S157" s="17">
        <v>0</v>
      </c>
      <c r="T157" s="16">
        <f>S157/($E157*$D157*$F$2)</f>
        <v>0</v>
      </c>
      <c r="U157" s="23">
        <f>S157/($F157*$D157*$F$2)</f>
        <v>0</v>
      </c>
      <c r="AB157" s="14">
        <f t="shared" si="85"/>
        <v>1.3719734070397596E-5</v>
      </c>
      <c r="AC157" s="10">
        <f t="shared" si="85"/>
        <v>4.6620300629627675E-7</v>
      </c>
      <c r="AD157" s="14">
        <f t="shared" si="85"/>
        <v>2.1228492607215207E-6</v>
      </c>
      <c r="AE157" s="10">
        <f t="shared" si="85"/>
        <v>7.2608117800244566E-8</v>
      </c>
      <c r="AF157" s="14">
        <f t="shared" si="73"/>
        <v>1.8181994783226266E-6</v>
      </c>
      <c r="AG157" s="10">
        <f t="shared" si="74"/>
        <v>6.1385959175710594E-8</v>
      </c>
      <c r="AH157" s="14">
        <f t="shared" si="86"/>
        <v>1.044104076117863E-6</v>
      </c>
      <c r="AI157" s="10">
        <f t="shared" si="86"/>
        <v>3.5402285925872137E-8</v>
      </c>
      <c r="AJ157" s="14">
        <f t="shared" si="86"/>
        <v>2.8698789700291326E-7</v>
      </c>
      <c r="AK157" s="10">
        <f t="shared" si="86"/>
        <v>7.1657483819829709E-9</v>
      </c>
    </row>
    <row r="158" spans="1:37" x14ac:dyDescent="0.25">
      <c r="A158" s="22">
        <f t="shared" si="72"/>
        <v>6</v>
      </c>
      <c r="B158" s="16" t="s">
        <v>12</v>
      </c>
      <c r="C158" s="16" t="s">
        <v>15</v>
      </c>
      <c r="D158" s="16">
        <v>1000</v>
      </c>
      <c r="E158" s="22">
        <v>3.8898972222222201</v>
      </c>
      <c r="F158" s="23">
        <v>96.78281666666669</v>
      </c>
      <c r="G158" s="16">
        <v>3</v>
      </c>
      <c r="H158" s="16">
        <f t="shared" si="75"/>
        <v>1.2853810047823322E-5</v>
      </c>
      <c r="I158" s="23">
        <f t="shared" ref="I158:I166" si="87">G158/($F158*$D158*$F$2)</f>
        <v>5.1662063289816064E-7</v>
      </c>
      <c r="J158" s="16">
        <v>0</v>
      </c>
      <c r="K158" s="16">
        <f t="shared" si="77"/>
        <v>0</v>
      </c>
      <c r="L158" s="23">
        <f t="shared" ref="L158:L166" si="88">J158/($F158*$D158*$F$2)</f>
        <v>0</v>
      </c>
      <c r="M158" s="16">
        <v>0</v>
      </c>
      <c r="N158" s="16">
        <f t="shared" si="79"/>
        <v>0</v>
      </c>
      <c r="O158" s="23">
        <f t="shared" ref="O158:O166" si="89">M158/($F158*$D158*$F$2)</f>
        <v>0</v>
      </c>
      <c r="P158" s="16">
        <v>1</v>
      </c>
      <c r="Q158" s="16">
        <f t="shared" si="81"/>
        <v>4.284603349274441E-6</v>
      </c>
      <c r="R158" s="23">
        <f t="shared" ref="R158:R166" si="90">P158/($F158*$D158*$F$2)</f>
        <v>1.7220687763272022E-7</v>
      </c>
      <c r="S158" s="17">
        <v>0</v>
      </c>
      <c r="T158" s="16">
        <f t="shared" si="83"/>
        <v>0</v>
      </c>
      <c r="U158" s="23">
        <f t="shared" ref="U158:U166" si="91">S158/($F158*$D158*$F$2)</f>
        <v>0</v>
      </c>
      <c r="AB158" s="14">
        <f t="shared" si="85"/>
        <v>1.3719734070397596E-5</v>
      </c>
      <c r="AC158" s="10">
        <f t="shared" si="85"/>
        <v>4.6620300629627675E-7</v>
      </c>
      <c r="AD158" s="14">
        <f t="shared" si="85"/>
        <v>2.1228492607215207E-6</v>
      </c>
      <c r="AE158" s="10">
        <f t="shared" si="85"/>
        <v>7.2608117800244566E-8</v>
      </c>
      <c r="AF158" s="14">
        <f t="shared" si="73"/>
        <v>1.8181994783226266E-6</v>
      </c>
      <c r="AG158" s="10">
        <f t="shared" si="74"/>
        <v>6.1385959175710594E-8</v>
      </c>
      <c r="AH158" s="14">
        <f t="shared" si="86"/>
        <v>1.044104076117863E-6</v>
      </c>
      <c r="AI158" s="10">
        <f t="shared" si="86"/>
        <v>3.5402285925872137E-8</v>
      </c>
      <c r="AJ158" s="14">
        <f t="shared" si="86"/>
        <v>2.8698789700291326E-7</v>
      </c>
      <c r="AK158" s="10">
        <f t="shared" si="86"/>
        <v>7.1657483819829709E-9</v>
      </c>
    </row>
    <row r="159" spans="1:37" x14ac:dyDescent="0.25">
      <c r="A159" s="22">
        <f t="shared" si="72"/>
        <v>7</v>
      </c>
      <c r="B159" s="16" t="s">
        <v>12</v>
      </c>
      <c r="C159" s="16" t="s">
        <v>22</v>
      </c>
      <c r="D159" s="16">
        <v>1000</v>
      </c>
      <c r="E159" s="22">
        <v>4.7703972222222184</v>
      </c>
      <c r="F159" s="23">
        <v>110.17316944444444</v>
      </c>
      <c r="G159" s="16">
        <v>1</v>
      </c>
      <c r="H159" s="16">
        <f t="shared" si="75"/>
        <v>3.4937691538615207E-6</v>
      </c>
      <c r="I159" s="23">
        <f t="shared" si="87"/>
        <v>1.512770010222039E-7</v>
      </c>
      <c r="J159" s="16">
        <v>1</v>
      </c>
      <c r="K159" s="16">
        <f t="shared" si="77"/>
        <v>3.4937691538615207E-6</v>
      </c>
      <c r="L159" s="23">
        <f t="shared" si="88"/>
        <v>1.512770010222039E-7</v>
      </c>
      <c r="M159" s="16">
        <v>1</v>
      </c>
      <c r="N159" s="16">
        <f t="shared" si="79"/>
        <v>3.4937691538615207E-6</v>
      </c>
      <c r="O159" s="23">
        <f t="shared" si="89"/>
        <v>1.512770010222039E-7</v>
      </c>
      <c r="P159" s="16">
        <v>1</v>
      </c>
      <c r="Q159" s="16">
        <f t="shared" si="81"/>
        <v>3.4937691538615207E-6</v>
      </c>
      <c r="R159" s="23">
        <f t="shared" si="90"/>
        <v>1.512770010222039E-7</v>
      </c>
      <c r="S159" s="17">
        <v>0</v>
      </c>
      <c r="T159" s="16">
        <f t="shared" si="83"/>
        <v>0</v>
      </c>
      <c r="U159" s="23">
        <f t="shared" si="91"/>
        <v>0</v>
      </c>
      <c r="AB159" s="14">
        <f t="shared" si="85"/>
        <v>1.3719734070397596E-5</v>
      </c>
      <c r="AC159" s="10">
        <f t="shared" si="85"/>
        <v>4.6620300629627675E-7</v>
      </c>
      <c r="AD159" s="14">
        <f t="shared" si="85"/>
        <v>2.1228492607215207E-6</v>
      </c>
      <c r="AE159" s="10">
        <f t="shared" si="85"/>
        <v>7.2608117800244566E-8</v>
      </c>
      <c r="AF159" s="14">
        <f t="shared" si="73"/>
        <v>1.8181994783226266E-6</v>
      </c>
      <c r="AG159" s="10">
        <f t="shared" si="74"/>
        <v>6.1385959175710594E-8</v>
      </c>
      <c r="AH159" s="14">
        <f t="shared" si="86"/>
        <v>1.044104076117863E-6</v>
      </c>
      <c r="AI159" s="10">
        <f t="shared" si="86"/>
        <v>3.5402285925872137E-8</v>
      </c>
      <c r="AJ159" s="14">
        <f t="shared" si="86"/>
        <v>2.8698789700291326E-7</v>
      </c>
      <c r="AK159" s="10">
        <f t="shared" si="86"/>
        <v>7.1657483819829709E-9</v>
      </c>
    </row>
    <row r="160" spans="1:37" x14ac:dyDescent="0.25">
      <c r="A160" s="22">
        <f t="shared" si="72"/>
        <v>8</v>
      </c>
      <c r="B160" s="16" t="s">
        <v>12</v>
      </c>
      <c r="C160" s="16" t="s">
        <v>23</v>
      </c>
      <c r="D160" s="16">
        <v>1000</v>
      </c>
      <c r="E160" s="22">
        <v>4.1362861111111151</v>
      </c>
      <c r="F160" s="23">
        <v>144.77058055555551</v>
      </c>
      <c r="G160" s="16">
        <v>5</v>
      </c>
      <c r="H160" s="16">
        <f t="shared" si="75"/>
        <v>2.0146897747106716E-5</v>
      </c>
      <c r="I160" s="23">
        <f t="shared" si="87"/>
        <v>5.756233967809108E-7</v>
      </c>
      <c r="J160" s="16">
        <v>1</v>
      </c>
      <c r="K160" s="16">
        <f t="shared" si="77"/>
        <v>4.0293795494213431E-6</v>
      </c>
      <c r="L160" s="23">
        <f t="shared" si="88"/>
        <v>1.1512467935618215E-7</v>
      </c>
      <c r="M160" s="16">
        <v>1</v>
      </c>
      <c r="N160" s="16">
        <f t="shared" si="79"/>
        <v>4.0293795494213431E-6</v>
      </c>
      <c r="O160" s="23">
        <f t="shared" si="89"/>
        <v>1.1512467935618215E-7</v>
      </c>
      <c r="P160" s="16">
        <v>0</v>
      </c>
      <c r="Q160" s="16">
        <f t="shared" si="81"/>
        <v>0</v>
      </c>
      <c r="R160" s="23">
        <f t="shared" si="90"/>
        <v>0</v>
      </c>
      <c r="S160" s="17">
        <v>0</v>
      </c>
      <c r="T160" s="16">
        <f t="shared" si="83"/>
        <v>0</v>
      </c>
      <c r="U160" s="23">
        <f t="shared" si="91"/>
        <v>0</v>
      </c>
      <c r="AB160" s="14">
        <f t="shared" si="85"/>
        <v>1.3719734070397596E-5</v>
      </c>
      <c r="AC160" s="10">
        <f t="shared" si="85"/>
        <v>4.6620300629627675E-7</v>
      </c>
      <c r="AD160" s="14">
        <f t="shared" si="85"/>
        <v>2.1228492607215207E-6</v>
      </c>
      <c r="AE160" s="10">
        <f t="shared" si="85"/>
        <v>7.2608117800244566E-8</v>
      </c>
      <c r="AF160" s="14">
        <f t="shared" si="73"/>
        <v>1.8181994783226266E-6</v>
      </c>
      <c r="AG160" s="10">
        <f t="shared" si="74"/>
        <v>6.1385959175710594E-8</v>
      </c>
      <c r="AH160" s="14">
        <f t="shared" si="86"/>
        <v>1.044104076117863E-6</v>
      </c>
      <c r="AI160" s="10">
        <f t="shared" si="86"/>
        <v>3.5402285925872137E-8</v>
      </c>
      <c r="AJ160" s="14">
        <f t="shared" si="86"/>
        <v>2.8698789700291326E-7</v>
      </c>
      <c r="AK160" s="10">
        <f t="shared" si="86"/>
        <v>7.1657483819829709E-9</v>
      </c>
    </row>
    <row r="161" spans="1:37" x14ac:dyDescent="0.25">
      <c r="A161" s="22">
        <f t="shared" si="72"/>
        <v>9</v>
      </c>
      <c r="B161" s="16" t="s">
        <v>12</v>
      </c>
      <c r="C161" s="16" t="s">
        <v>24</v>
      </c>
      <c r="D161" s="16">
        <v>1000</v>
      </c>
      <c r="E161" s="22">
        <v>3.7250944444444332</v>
      </c>
      <c r="F161" s="23">
        <v>124.7335083333333</v>
      </c>
      <c r="G161" s="16">
        <v>9</v>
      </c>
      <c r="H161" s="16">
        <f t="shared" si="75"/>
        <v>4.0267435426693256E-5</v>
      </c>
      <c r="I161" s="23">
        <f t="shared" si="87"/>
        <v>1.2025637858204505E-6</v>
      </c>
      <c r="J161" s="16">
        <v>0</v>
      </c>
      <c r="K161" s="16">
        <f t="shared" si="77"/>
        <v>0</v>
      </c>
      <c r="L161" s="23">
        <f t="shared" si="88"/>
        <v>0</v>
      </c>
      <c r="M161" s="16">
        <v>1</v>
      </c>
      <c r="N161" s="16">
        <f t="shared" si="79"/>
        <v>4.4741594918548062E-6</v>
      </c>
      <c r="O161" s="23">
        <f t="shared" si="89"/>
        <v>1.3361819842449448E-7</v>
      </c>
      <c r="P161" s="16">
        <v>0</v>
      </c>
      <c r="Q161" s="16">
        <f t="shared" si="81"/>
        <v>0</v>
      </c>
      <c r="R161" s="23">
        <f t="shared" si="90"/>
        <v>0</v>
      </c>
      <c r="S161" s="17">
        <v>0</v>
      </c>
      <c r="T161" s="16">
        <f t="shared" si="83"/>
        <v>0</v>
      </c>
      <c r="U161" s="23">
        <f t="shared" si="91"/>
        <v>0</v>
      </c>
      <c r="AB161" s="14">
        <f t="shared" si="85"/>
        <v>1.3719734070397596E-5</v>
      </c>
      <c r="AC161" s="10">
        <f t="shared" si="85"/>
        <v>4.6620300629627675E-7</v>
      </c>
      <c r="AD161" s="14">
        <f t="shared" si="85"/>
        <v>2.1228492607215207E-6</v>
      </c>
      <c r="AE161" s="10">
        <f t="shared" si="85"/>
        <v>7.2608117800244566E-8</v>
      </c>
      <c r="AF161" s="14">
        <f t="shared" si="73"/>
        <v>1.8181994783226266E-6</v>
      </c>
      <c r="AG161" s="10">
        <f t="shared" si="74"/>
        <v>6.1385959175710594E-8</v>
      </c>
      <c r="AH161" s="14">
        <f t="shared" si="86"/>
        <v>1.044104076117863E-6</v>
      </c>
      <c r="AI161" s="10">
        <f t="shared" si="86"/>
        <v>3.5402285925872137E-8</v>
      </c>
      <c r="AJ161" s="14">
        <f t="shared" si="86"/>
        <v>2.8698789700291326E-7</v>
      </c>
      <c r="AK161" s="10">
        <f t="shared" si="86"/>
        <v>7.1657483819829709E-9</v>
      </c>
    </row>
    <row r="162" spans="1:37" x14ac:dyDescent="0.25">
      <c r="A162" s="22">
        <f t="shared" si="72"/>
        <v>10</v>
      </c>
      <c r="B162" s="16" t="s">
        <v>12</v>
      </c>
      <c r="C162" s="16" t="s">
        <v>25</v>
      </c>
      <c r="D162" s="16">
        <v>1000</v>
      </c>
      <c r="E162" s="30">
        <v>3.8716305555555603</v>
      </c>
      <c r="F162" s="24">
        <v>155.05862777777779</v>
      </c>
      <c r="G162" s="16">
        <v>4</v>
      </c>
      <c r="H162" s="16">
        <f t="shared" si="75"/>
        <v>1.7219273820174795E-5</v>
      </c>
      <c r="I162" s="23">
        <f t="shared" si="87"/>
        <v>4.2994490291897828E-7</v>
      </c>
      <c r="J162" s="16">
        <v>2</v>
      </c>
      <c r="K162" s="16">
        <f t="shared" si="77"/>
        <v>8.6096369100873977E-6</v>
      </c>
      <c r="L162" s="23">
        <f t="shared" si="88"/>
        <v>2.1497245145948914E-7</v>
      </c>
      <c r="M162" s="16">
        <v>0</v>
      </c>
      <c r="N162" s="16">
        <f t="shared" si="79"/>
        <v>0</v>
      </c>
      <c r="O162" s="23">
        <f t="shared" si="89"/>
        <v>0</v>
      </c>
      <c r="P162" s="16">
        <v>1</v>
      </c>
      <c r="Q162" s="16">
        <f t="shared" si="81"/>
        <v>4.3048184550436988E-6</v>
      </c>
      <c r="R162" s="23">
        <f t="shared" si="90"/>
        <v>1.0748622572974457E-7</v>
      </c>
      <c r="S162" s="17">
        <v>1</v>
      </c>
      <c r="T162" s="16">
        <f t="shared" si="83"/>
        <v>4.3048184550436988E-6</v>
      </c>
      <c r="U162" s="23">
        <f t="shared" si="91"/>
        <v>1.0748622572974457E-7</v>
      </c>
      <c r="AB162" s="14">
        <f t="shared" si="85"/>
        <v>1.3719734070397596E-5</v>
      </c>
      <c r="AC162" s="10">
        <f t="shared" si="85"/>
        <v>4.6620300629627675E-7</v>
      </c>
      <c r="AD162" s="14">
        <f t="shared" si="85"/>
        <v>2.1228492607215207E-6</v>
      </c>
      <c r="AE162" s="10">
        <f t="shared" si="85"/>
        <v>7.2608117800244566E-8</v>
      </c>
      <c r="AF162" s="14">
        <f t="shared" si="73"/>
        <v>1.8181994783226266E-6</v>
      </c>
      <c r="AG162" s="10">
        <f t="shared" si="74"/>
        <v>6.1385959175710594E-8</v>
      </c>
      <c r="AH162" s="14">
        <f t="shared" si="86"/>
        <v>1.044104076117863E-6</v>
      </c>
      <c r="AI162" s="10">
        <f t="shared" si="86"/>
        <v>3.5402285925872137E-8</v>
      </c>
      <c r="AJ162" s="14">
        <f t="shared" si="86"/>
        <v>2.8698789700291326E-7</v>
      </c>
      <c r="AK162" s="10">
        <f t="shared" si="86"/>
        <v>7.1657483819829709E-9</v>
      </c>
    </row>
    <row r="163" spans="1:37" x14ac:dyDescent="0.25">
      <c r="A163" s="22">
        <f t="shared" si="72"/>
        <v>11</v>
      </c>
      <c r="B163" s="17" t="s">
        <v>12</v>
      </c>
      <c r="C163" s="17" t="s">
        <v>26</v>
      </c>
      <c r="D163" s="16">
        <v>1000</v>
      </c>
      <c r="E163" s="30">
        <v>4.4547250000000078</v>
      </c>
      <c r="F163" s="24">
        <v>99.95538055555555</v>
      </c>
      <c r="G163" s="16">
        <v>0</v>
      </c>
      <c r="H163" s="16">
        <f t="shared" si="75"/>
        <v>0</v>
      </c>
      <c r="I163" s="23">
        <f t="shared" si="87"/>
        <v>0</v>
      </c>
      <c r="J163" s="16">
        <v>1</v>
      </c>
      <c r="K163" s="16">
        <f t="shared" si="77"/>
        <v>3.7413457994975309E-6</v>
      </c>
      <c r="L163" s="23">
        <f t="shared" si="88"/>
        <v>1.6674106560379983E-7</v>
      </c>
      <c r="M163" s="16">
        <v>0</v>
      </c>
      <c r="N163" s="16">
        <f t="shared" si="79"/>
        <v>0</v>
      </c>
      <c r="O163" s="23">
        <f t="shared" si="89"/>
        <v>0</v>
      </c>
      <c r="P163" s="16">
        <v>0</v>
      </c>
      <c r="Q163" s="16">
        <f t="shared" si="81"/>
        <v>0</v>
      </c>
      <c r="R163" s="23">
        <f t="shared" si="90"/>
        <v>0</v>
      </c>
      <c r="S163" s="17">
        <v>0</v>
      </c>
      <c r="T163" s="16">
        <f t="shared" si="83"/>
        <v>0</v>
      </c>
      <c r="U163" s="23">
        <f t="shared" si="91"/>
        <v>0</v>
      </c>
      <c r="AB163" s="14">
        <f t="shared" si="85"/>
        <v>1.3719734070397596E-5</v>
      </c>
      <c r="AC163" s="10">
        <f t="shared" si="85"/>
        <v>4.6620300629627675E-7</v>
      </c>
      <c r="AD163" s="14">
        <f t="shared" si="85"/>
        <v>2.1228492607215207E-6</v>
      </c>
      <c r="AE163" s="10">
        <f t="shared" si="85"/>
        <v>7.2608117800244566E-8</v>
      </c>
      <c r="AF163" s="14">
        <f t="shared" si="73"/>
        <v>1.8181994783226266E-6</v>
      </c>
      <c r="AG163" s="10">
        <f t="shared" si="74"/>
        <v>6.1385959175710594E-8</v>
      </c>
      <c r="AH163" s="14">
        <f t="shared" si="86"/>
        <v>1.044104076117863E-6</v>
      </c>
      <c r="AI163" s="10">
        <f t="shared" si="86"/>
        <v>3.5402285925872137E-8</v>
      </c>
      <c r="AJ163" s="14">
        <f t="shared" si="86"/>
        <v>2.8698789700291326E-7</v>
      </c>
      <c r="AK163" s="10">
        <f t="shared" si="86"/>
        <v>7.1657483819829709E-9</v>
      </c>
    </row>
    <row r="164" spans="1:37" x14ac:dyDescent="0.25">
      <c r="A164" s="22">
        <f t="shared" si="72"/>
        <v>12</v>
      </c>
      <c r="B164" s="17" t="s">
        <v>12</v>
      </c>
      <c r="C164" s="17" t="s">
        <v>16</v>
      </c>
      <c r="D164" s="16">
        <v>1000</v>
      </c>
      <c r="E164" s="30">
        <v>4.026452777777763</v>
      </c>
      <c r="F164" s="24">
        <v>104.02222777777774</v>
      </c>
      <c r="G164" s="16">
        <v>2</v>
      </c>
      <c r="H164" s="16">
        <f t="shared" si="75"/>
        <v>8.278585438106221E-6</v>
      </c>
      <c r="I164" s="23">
        <f t="shared" si="87"/>
        <v>3.2044433238387466E-7</v>
      </c>
      <c r="J164" s="16">
        <v>1</v>
      </c>
      <c r="K164" s="16">
        <f t="shared" si="77"/>
        <v>4.1392927190531105E-6</v>
      </c>
      <c r="L164" s="23">
        <f t="shared" si="88"/>
        <v>1.6022216619193733E-7</v>
      </c>
      <c r="M164" s="16">
        <v>0</v>
      </c>
      <c r="N164" s="16">
        <f t="shared" si="79"/>
        <v>0</v>
      </c>
      <c r="O164" s="23">
        <f t="shared" si="89"/>
        <v>0</v>
      </c>
      <c r="P164" s="16">
        <v>0</v>
      </c>
      <c r="Q164" s="16">
        <f t="shared" si="81"/>
        <v>0</v>
      </c>
      <c r="R164" s="23">
        <f t="shared" si="90"/>
        <v>0</v>
      </c>
      <c r="S164" s="17">
        <v>0</v>
      </c>
      <c r="T164" s="16">
        <f t="shared" si="83"/>
        <v>0</v>
      </c>
      <c r="U164" s="23">
        <f t="shared" si="91"/>
        <v>0</v>
      </c>
      <c r="AB164" s="14">
        <f t="shared" si="85"/>
        <v>1.3719734070397596E-5</v>
      </c>
      <c r="AC164" s="10">
        <f t="shared" si="85"/>
        <v>4.6620300629627675E-7</v>
      </c>
      <c r="AD164" s="14">
        <f t="shared" si="85"/>
        <v>2.1228492607215207E-6</v>
      </c>
      <c r="AE164" s="10">
        <f t="shared" si="85"/>
        <v>7.2608117800244566E-8</v>
      </c>
      <c r="AF164" s="14">
        <f t="shared" si="73"/>
        <v>1.8181994783226266E-6</v>
      </c>
      <c r="AG164" s="10">
        <f t="shared" si="74"/>
        <v>6.1385959175710594E-8</v>
      </c>
      <c r="AH164" s="14">
        <f t="shared" si="86"/>
        <v>1.044104076117863E-6</v>
      </c>
      <c r="AI164" s="10">
        <f t="shared" si="86"/>
        <v>3.5402285925872137E-8</v>
      </c>
      <c r="AJ164" s="14">
        <f t="shared" si="86"/>
        <v>2.8698789700291326E-7</v>
      </c>
      <c r="AK164" s="10">
        <f t="shared" si="86"/>
        <v>7.1657483819829709E-9</v>
      </c>
    </row>
    <row r="165" spans="1:37" x14ac:dyDescent="0.25">
      <c r="A165" s="22">
        <f t="shared" si="72"/>
        <v>13</v>
      </c>
      <c r="B165" s="17" t="s">
        <v>12</v>
      </c>
      <c r="C165" s="17" t="s">
        <v>17</v>
      </c>
      <c r="D165" s="16">
        <v>1000</v>
      </c>
      <c r="E165" s="30">
        <v>3.7903000000000051</v>
      </c>
      <c r="F165" s="24">
        <v>100.9529722222222</v>
      </c>
      <c r="G165" s="16">
        <v>3</v>
      </c>
      <c r="H165" s="16">
        <f t="shared" si="75"/>
        <v>1.3191567949766491E-5</v>
      </c>
      <c r="I165" s="23">
        <f t="shared" si="87"/>
        <v>4.9528011805276775E-7</v>
      </c>
      <c r="J165" s="16">
        <v>0</v>
      </c>
      <c r="K165" s="16">
        <f t="shared" si="77"/>
        <v>0</v>
      </c>
      <c r="L165" s="23">
        <f t="shared" si="88"/>
        <v>0</v>
      </c>
      <c r="M165" s="16">
        <v>0</v>
      </c>
      <c r="N165" s="16">
        <f t="shared" si="79"/>
        <v>0</v>
      </c>
      <c r="O165" s="23">
        <f t="shared" si="89"/>
        <v>0</v>
      </c>
      <c r="P165" s="16">
        <v>0</v>
      </c>
      <c r="Q165" s="16">
        <f t="shared" si="81"/>
        <v>0</v>
      </c>
      <c r="R165" s="23">
        <f t="shared" si="90"/>
        <v>0</v>
      </c>
      <c r="S165" s="17">
        <v>0</v>
      </c>
      <c r="T165" s="16">
        <f t="shared" si="83"/>
        <v>0</v>
      </c>
      <c r="U165" s="23">
        <f t="shared" si="91"/>
        <v>0</v>
      </c>
      <c r="AB165" s="14">
        <f t="shared" si="85"/>
        <v>1.3719734070397596E-5</v>
      </c>
      <c r="AC165" s="10">
        <f t="shared" si="85"/>
        <v>4.6620300629627675E-7</v>
      </c>
      <c r="AD165" s="14">
        <f t="shared" si="85"/>
        <v>2.1228492607215207E-6</v>
      </c>
      <c r="AE165" s="10">
        <f t="shared" si="85"/>
        <v>7.2608117800244566E-8</v>
      </c>
      <c r="AF165" s="14">
        <f t="shared" si="73"/>
        <v>1.8181994783226266E-6</v>
      </c>
      <c r="AG165" s="10">
        <f t="shared" si="74"/>
        <v>6.1385959175710594E-8</v>
      </c>
      <c r="AH165" s="14">
        <f t="shared" si="86"/>
        <v>1.044104076117863E-6</v>
      </c>
      <c r="AI165" s="10">
        <f t="shared" si="86"/>
        <v>3.5402285925872137E-8</v>
      </c>
      <c r="AJ165" s="14">
        <f t="shared" si="86"/>
        <v>2.8698789700291326E-7</v>
      </c>
      <c r="AK165" s="10">
        <f t="shared" si="86"/>
        <v>7.1657483819829709E-9</v>
      </c>
    </row>
    <row r="166" spans="1:37" x14ac:dyDescent="0.25">
      <c r="A166" s="22">
        <f t="shared" si="72"/>
        <v>14</v>
      </c>
      <c r="B166" s="17" t="s">
        <v>12</v>
      </c>
      <c r="C166" s="17" t="s">
        <v>18</v>
      </c>
      <c r="D166" s="16">
        <v>1000</v>
      </c>
      <c r="E166" s="30">
        <v>3.563747222222224</v>
      </c>
      <c r="F166" s="24">
        <v>94.844977777777757</v>
      </c>
      <c r="G166" s="16">
        <v>0</v>
      </c>
      <c r="H166" s="16">
        <f>G166/($E166*$D166*$F$2)</f>
        <v>0</v>
      </c>
      <c r="I166" s="23">
        <f t="shared" si="87"/>
        <v>0</v>
      </c>
      <c r="J166" s="16">
        <v>0</v>
      </c>
      <c r="K166" s="16">
        <f>J166/($E166*$D166*$F$2)</f>
        <v>0</v>
      </c>
      <c r="L166" s="23">
        <f t="shared" si="88"/>
        <v>0</v>
      </c>
      <c r="M166" s="16">
        <v>1</v>
      </c>
      <c r="N166" s="16">
        <f>M166/($E166*$D166*$F$2)</f>
        <v>4.6767252634360351E-6</v>
      </c>
      <c r="O166" s="23">
        <f t="shared" si="89"/>
        <v>1.7572534737386672E-7</v>
      </c>
      <c r="P166" s="16">
        <v>0</v>
      </c>
      <c r="Q166" s="16">
        <f>P166/($E166*$D166*$F$2)</f>
        <v>0</v>
      </c>
      <c r="R166" s="23">
        <f t="shared" si="90"/>
        <v>0</v>
      </c>
      <c r="S166" s="17">
        <v>0</v>
      </c>
      <c r="T166" s="16">
        <f>S166/($E166*$D166*$F$2)</f>
        <v>0</v>
      </c>
      <c r="U166" s="23">
        <f t="shared" si="91"/>
        <v>0</v>
      </c>
      <c r="AB166" s="14">
        <f t="shared" si="85"/>
        <v>1.3719734070397596E-5</v>
      </c>
      <c r="AC166" s="10">
        <f t="shared" si="85"/>
        <v>4.6620300629627675E-7</v>
      </c>
      <c r="AD166" s="14">
        <f t="shared" si="85"/>
        <v>2.1228492607215207E-6</v>
      </c>
      <c r="AE166" s="10">
        <f t="shared" si="85"/>
        <v>7.2608117800244566E-8</v>
      </c>
      <c r="AF166" s="14">
        <f t="shared" si="73"/>
        <v>1.8181994783226266E-6</v>
      </c>
      <c r="AG166" s="10">
        <f t="shared" si="74"/>
        <v>6.1385959175710594E-8</v>
      </c>
      <c r="AH166" s="14">
        <f t="shared" si="86"/>
        <v>1.044104076117863E-6</v>
      </c>
      <c r="AI166" s="10">
        <f t="shared" si="86"/>
        <v>3.5402285925872137E-8</v>
      </c>
      <c r="AJ166" s="14">
        <f t="shared" si="86"/>
        <v>2.8698789700291326E-7</v>
      </c>
      <c r="AK166" s="10">
        <f t="shared" si="86"/>
        <v>7.1657483819829709E-9</v>
      </c>
    </row>
    <row r="167" spans="1:37" x14ac:dyDescent="0.25">
      <c r="A167" s="25">
        <f t="shared" si="72"/>
        <v>15</v>
      </c>
      <c r="B167" s="26" t="s">
        <v>12</v>
      </c>
      <c r="C167" s="26" t="s">
        <v>27</v>
      </c>
      <c r="D167" s="27">
        <v>1000</v>
      </c>
      <c r="E167" s="31">
        <v>2.8784333333333372</v>
      </c>
      <c r="F167" s="28">
        <v>94.282513888888857</v>
      </c>
      <c r="G167" s="27">
        <v>2</v>
      </c>
      <c r="H167" s="27">
        <f>G167/($E167*$D167*$F$2)</f>
        <v>1.1580373582851766E-5</v>
      </c>
      <c r="I167" s="32">
        <f>G167/($F167*$D167*$F$2)</f>
        <v>3.5354735420627817E-7</v>
      </c>
      <c r="J167" s="27">
        <v>0</v>
      </c>
      <c r="K167" s="27">
        <f>J167/($E167*$D167*$F$2)</f>
        <v>0</v>
      </c>
      <c r="L167" s="32">
        <f>J167/($F167*$D167*$F$2)</f>
        <v>0</v>
      </c>
      <c r="M167" s="27">
        <v>0</v>
      </c>
      <c r="N167" s="27">
        <f>M167/($E167*$D167*$F$2)</f>
        <v>0</v>
      </c>
      <c r="O167" s="32">
        <f>M167/($F167*$D167*$F$2)</f>
        <v>0</v>
      </c>
      <c r="P167" s="27">
        <v>0</v>
      </c>
      <c r="Q167" s="27">
        <f>P167/($E167*$D167*$F$2)</f>
        <v>0</v>
      </c>
      <c r="R167" s="32">
        <f>P167/($F167*$D167*$F$2)</f>
        <v>0</v>
      </c>
      <c r="S167" s="26">
        <v>0</v>
      </c>
      <c r="T167" s="27">
        <f>S167/($E167*$D167*$F$2)</f>
        <v>0</v>
      </c>
      <c r="U167" s="32">
        <f>S167/($F167*$D167*$F$2)</f>
        <v>0</v>
      </c>
      <c r="AB167" s="9">
        <f t="shared" si="85"/>
        <v>1.3719734070397596E-5</v>
      </c>
      <c r="AC167" s="11">
        <f t="shared" si="85"/>
        <v>4.6620300629627675E-7</v>
      </c>
      <c r="AD167" s="9">
        <f t="shared" si="85"/>
        <v>2.1228492607215207E-6</v>
      </c>
      <c r="AE167" s="11">
        <f t="shared" si="85"/>
        <v>7.2608117800244566E-8</v>
      </c>
      <c r="AF167" s="9">
        <f t="shared" si="73"/>
        <v>1.8181994783226266E-6</v>
      </c>
      <c r="AG167" s="11">
        <f t="shared" si="74"/>
        <v>6.1385959175710594E-8</v>
      </c>
      <c r="AH167" s="9">
        <f t="shared" si="86"/>
        <v>1.044104076117863E-6</v>
      </c>
      <c r="AI167" s="11">
        <f t="shared" si="86"/>
        <v>3.5402285925872137E-8</v>
      </c>
      <c r="AJ167" s="9">
        <f t="shared" si="86"/>
        <v>2.8698789700291326E-7</v>
      </c>
      <c r="AK167" s="11">
        <f t="shared" si="86"/>
        <v>7.1657483819829709E-9</v>
      </c>
    </row>
    <row r="168" spans="1:37" x14ac:dyDescent="0.25">
      <c r="A168" t="s">
        <v>35</v>
      </c>
      <c r="D168">
        <v>1000</v>
      </c>
      <c r="E168">
        <f t="shared" ref="E168:F168" si="92">SUM(E153:E167)</f>
        <v>60.407799999999995</v>
      </c>
      <c r="F168">
        <f t="shared" si="92"/>
        <v>1678.1637388888887</v>
      </c>
      <c r="G168">
        <f>SUM(G153:G167)</f>
        <v>49</v>
      </c>
      <c r="H168" s="16">
        <f>G168/($E168*$D168*$F$2)</f>
        <v>1.3519225442189035E-5</v>
      </c>
      <c r="I168" s="16">
        <f>G168/($F168*$D168*$F$2)</f>
        <v>4.8664301804505761E-7</v>
      </c>
      <c r="J168">
        <f t="shared" ref="J168" si="93">SUM(J153:J167)</f>
        <v>8</v>
      </c>
      <c r="K168" s="16">
        <f>J168/($E168*$D168*$F$2)</f>
        <v>2.2072204803573933E-6</v>
      </c>
      <c r="L168" s="16">
        <f>J168/($F168*$D168*$F$2)</f>
        <v>7.9451921313478788E-8</v>
      </c>
      <c r="M168">
        <f t="shared" ref="M168" si="94">SUM(M153:M167)</f>
        <v>7</v>
      </c>
      <c r="N168" s="16">
        <f>M168/($E168*$D168*$F$2)</f>
        <v>1.9313179203127193E-6</v>
      </c>
      <c r="O168" s="16">
        <f>M168/($F168*$D168*$F$2)</f>
        <v>6.9520431149293943E-8</v>
      </c>
      <c r="P168">
        <f t="shared" ref="P168" si="95">SUM(P153:P167)</f>
        <v>4</v>
      </c>
      <c r="Q168" s="16">
        <f>P168/($E168*$D168*$F$2)</f>
        <v>1.1036102401786966E-6</v>
      </c>
      <c r="R168" s="16">
        <f>P168/($F168*$D168*$F$2)</f>
        <v>3.9725960656739394E-8</v>
      </c>
      <c r="S168">
        <f>SUM(S153:S167)</f>
        <v>1</v>
      </c>
      <c r="T168" s="16">
        <f>S168/($E168*$D168*$F$2)</f>
        <v>2.7590256004467416E-7</v>
      </c>
      <c r="U168" s="16">
        <f>S168/($F168*$D168*$F$2)</f>
        <v>9.9314901641848485E-9</v>
      </c>
    </row>
  </sheetData>
  <mergeCells count="68">
    <mergeCell ref="E4:F5"/>
    <mergeCell ref="M5:O5"/>
    <mergeCell ref="D71:D73"/>
    <mergeCell ref="E71:F72"/>
    <mergeCell ref="G71:U71"/>
    <mergeCell ref="S72:U72"/>
    <mergeCell ref="P72:R72"/>
    <mergeCell ref="A150:A152"/>
    <mergeCell ref="B150:B152"/>
    <mergeCell ref="C150:C152"/>
    <mergeCell ref="D150:D152"/>
    <mergeCell ref="E150:F151"/>
    <mergeCell ref="P5:R5"/>
    <mergeCell ref="AB5:AC5"/>
    <mergeCell ref="AD5:AE5"/>
    <mergeCell ref="AJ5:AK5"/>
    <mergeCell ref="AB4:AK4"/>
    <mergeCell ref="AH5:AI5"/>
    <mergeCell ref="S5:U5"/>
    <mergeCell ref="G4:U4"/>
    <mergeCell ref="AF5:AG5"/>
    <mergeCell ref="G5:I5"/>
    <mergeCell ref="J5:L5"/>
    <mergeCell ref="A97:A99"/>
    <mergeCell ref="B97:B99"/>
    <mergeCell ref="C97:C99"/>
    <mergeCell ref="D97:D99"/>
    <mergeCell ref="E97:F98"/>
    <mergeCell ref="A4:A6"/>
    <mergeCell ref="B4:B6"/>
    <mergeCell ref="C4:C6"/>
    <mergeCell ref="D4:D6"/>
    <mergeCell ref="J98:L98"/>
    <mergeCell ref="G98:I98"/>
    <mergeCell ref="A71:A73"/>
    <mergeCell ref="B71:B73"/>
    <mergeCell ref="C71:C73"/>
    <mergeCell ref="M72:O72"/>
    <mergeCell ref="J72:L72"/>
    <mergeCell ref="G72:I72"/>
    <mergeCell ref="G97:U97"/>
    <mergeCell ref="AD151:AE151"/>
    <mergeCell ref="AF151:AG151"/>
    <mergeCell ref="S98:U98"/>
    <mergeCell ref="P98:R98"/>
    <mergeCell ref="M98:O98"/>
    <mergeCell ref="G150:U150"/>
    <mergeCell ref="S151:U151"/>
    <mergeCell ref="P151:R151"/>
    <mergeCell ref="M151:O151"/>
    <mergeCell ref="J151:L151"/>
    <mergeCell ref="G151:I151"/>
    <mergeCell ref="AH151:AI151"/>
    <mergeCell ref="AJ151:AK151"/>
    <mergeCell ref="AB71:AK71"/>
    <mergeCell ref="AB72:AC72"/>
    <mergeCell ref="AD72:AE72"/>
    <mergeCell ref="AF72:AG72"/>
    <mergeCell ref="AH72:AI72"/>
    <mergeCell ref="AJ72:AK72"/>
    <mergeCell ref="AB97:AK97"/>
    <mergeCell ref="AB98:AC98"/>
    <mergeCell ref="AD98:AE98"/>
    <mergeCell ref="AF98:AG98"/>
    <mergeCell ref="AH98:AI98"/>
    <mergeCell ref="AJ98:AK98"/>
    <mergeCell ref="AB150:AK150"/>
    <mergeCell ref="AB151:AC15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2BD2-0E78-4BA1-B64C-8C96D3D81867}">
  <dimension ref="A1:AK168"/>
  <sheetViews>
    <sheetView topLeftCell="A150" zoomScale="47" zoomScaleNormal="70" workbookViewId="0">
      <selection activeCell="D168" sqref="D168"/>
    </sheetView>
  </sheetViews>
  <sheetFormatPr baseColWidth="10" defaultColWidth="8.7109375" defaultRowHeight="15" x14ac:dyDescent="0.25"/>
  <cols>
    <col min="1" max="1" width="9.140625" bestFit="1" customWidth="1"/>
    <col min="2" max="2" width="11.5703125" bestFit="1" customWidth="1"/>
    <col min="3" max="3" width="18" bestFit="1" customWidth="1"/>
    <col min="4" max="6" width="9.140625" bestFit="1" customWidth="1"/>
    <col min="7" max="7" width="19.5703125" bestFit="1" customWidth="1"/>
    <col min="8" max="9" width="15" bestFit="1" customWidth="1"/>
    <col min="10" max="10" width="14.5703125" bestFit="1" customWidth="1"/>
    <col min="11" max="11" width="14.85546875" bestFit="1" customWidth="1"/>
    <col min="12" max="12" width="15" bestFit="1" customWidth="1"/>
    <col min="13" max="13" width="9.140625" bestFit="1" customWidth="1"/>
    <col min="14" max="14" width="15" bestFit="1" customWidth="1"/>
    <col min="15" max="15" width="14.85546875" bestFit="1" customWidth="1"/>
    <col min="16" max="16" width="9.140625" bestFit="1" customWidth="1"/>
    <col min="17" max="18" width="15" bestFit="1" customWidth="1"/>
    <col min="20" max="22" width="15" bestFit="1" customWidth="1"/>
    <col min="23" max="27" width="14.85546875" bestFit="1" customWidth="1"/>
  </cols>
  <sheetData>
    <row r="1" spans="1:37" x14ac:dyDescent="0.25">
      <c r="A1" t="s">
        <v>9</v>
      </c>
    </row>
    <row r="2" spans="1:37" x14ac:dyDescent="0.25">
      <c r="A2" t="s">
        <v>44</v>
      </c>
      <c r="B2">
        <v>60</v>
      </c>
      <c r="C2" t="s">
        <v>45</v>
      </c>
      <c r="D2">
        <v>3600</v>
      </c>
      <c r="E2" t="s">
        <v>46</v>
      </c>
      <c r="F2">
        <f>D2/B2</f>
        <v>60</v>
      </c>
    </row>
    <row r="4" spans="1:37" x14ac:dyDescent="0.25">
      <c r="A4" s="51" t="s">
        <v>0</v>
      </c>
      <c r="B4" s="51" t="s">
        <v>1</v>
      </c>
      <c r="C4" s="51" t="s">
        <v>2</v>
      </c>
      <c r="D4" s="51" t="s">
        <v>6</v>
      </c>
      <c r="E4" s="54" t="s">
        <v>11</v>
      </c>
      <c r="F4" s="55"/>
      <c r="G4" s="45" t="s">
        <v>50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AB4" s="48" t="s">
        <v>5</v>
      </c>
      <c r="AC4" s="50"/>
      <c r="AD4" s="50"/>
      <c r="AE4" s="50"/>
      <c r="AF4" s="50"/>
      <c r="AG4" s="50"/>
      <c r="AH4" s="50"/>
      <c r="AI4" s="50"/>
      <c r="AJ4" s="50"/>
      <c r="AK4" s="49"/>
    </row>
    <row r="5" spans="1:37" x14ac:dyDescent="0.25">
      <c r="A5" s="52"/>
      <c r="B5" s="52"/>
      <c r="C5" s="52"/>
      <c r="D5" s="52"/>
      <c r="E5" s="56"/>
      <c r="F5" s="57"/>
      <c r="G5" s="45" t="s">
        <v>3</v>
      </c>
      <c r="H5" s="46"/>
      <c r="I5" s="47"/>
      <c r="J5" s="45" t="s">
        <v>4</v>
      </c>
      <c r="K5" s="46"/>
      <c r="L5" s="47"/>
      <c r="M5" s="45" t="s">
        <v>10</v>
      </c>
      <c r="N5" s="46"/>
      <c r="O5" s="47"/>
      <c r="P5" s="45" t="s">
        <v>28</v>
      </c>
      <c r="Q5" s="46"/>
      <c r="R5" s="47"/>
      <c r="S5" s="45" t="s">
        <v>30</v>
      </c>
      <c r="T5" s="46"/>
      <c r="U5" s="47"/>
      <c r="AB5" s="48" t="str">
        <f>G5</f>
        <v>Without Layers</v>
      </c>
      <c r="AC5" s="49"/>
      <c r="AD5" s="48" t="str">
        <f>J5</f>
        <v>With Layers</v>
      </c>
      <c r="AE5" s="49"/>
      <c r="AF5" s="48" t="str">
        <f>M5</f>
        <v>With buffer=5m</v>
      </c>
      <c r="AG5" s="49"/>
      <c r="AH5" s="48" t="str">
        <f>P5</f>
        <v>With buffer=10m</v>
      </c>
      <c r="AI5" s="49"/>
      <c r="AJ5" s="48" t="str">
        <f>S5</f>
        <v>With buffer=20m</v>
      </c>
      <c r="AK5" s="49"/>
    </row>
    <row r="6" spans="1:37" x14ac:dyDescent="0.25">
      <c r="A6" s="53"/>
      <c r="B6" s="53"/>
      <c r="C6" s="53"/>
      <c r="D6" s="53"/>
      <c r="E6" s="1" t="s">
        <v>49</v>
      </c>
      <c r="F6" s="1" t="s">
        <v>8</v>
      </c>
      <c r="G6" s="29" t="s">
        <v>48</v>
      </c>
      <c r="H6" s="29" t="s">
        <v>49</v>
      </c>
      <c r="I6" s="29" t="s">
        <v>8</v>
      </c>
      <c r="J6" s="29" t="s">
        <v>48</v>
      </c>
      <c r="K6" s="29" t="s">
        <v>49</v>
      </c>
      <c r="L6" s="29" t="s">
        <v>8</v>
      </c>
      <c r="M6" s="29" t="s">
        <v>48</v>
      </c>
      <c r="N6" s="29" t="s">
        <v>49</v>
      </c>
      <c r="O6" s="29" t="s">
        <v>8</v>
      </c>
      <c r="P6" s="29" t="s">
        <v>48</v>
      </c>
      <c r="Q6" s="29" t="s">
        <v>49</v>
      </c>
      <c r="R6" s="29" t="s">
        <v>8</v>
      </c>
      <c r="S6" s="29" t="s">
        <v>48</v>
      </c>
      <c r="T6" s="29" t="s">
        <v>49</v>
      </c>
      <c r="U6" s="29" t="s">
        <v>8</v>
      </c>
      <c r="AB6" s="7" t="str">
        <f>H6</f>
        <v>HPV</v>
      </c>
      <c r="AC6" s="7" t="str">
        <f>I6</f>
        <v>all</v>
      </c>
      <c r="AD6" s="7" t="str">
        <f>K6</f>
        <v>HPV</v>
      </c>
      <c r="AE6" s="7" t="str">
        <f>L6</f>
        <v>all</v>
      </c>
      <c r="AF6" s="7" t="str">
        <f>N6</f>
        <v>HPV</v>
      </c>
      <c r="AG6" s="7" t="str">
        <f>O6</f>
        <v>all</v>
      </c>
      <c r="AH6" s="7" t="str">
        <f>Q6</f>
        <v>HPV</v>
      </c>
      <c r="AI6" s="7" t="str">
        <f>R6</f>
        <v>all</v>
      </c>
      <c r="AJ6" s="7" t="str">
        <f>T6</f>
        <v>HPV</v>
      </c>
      <c r="AK6" s="7" t="str">
        <f>U6</f>
        <v>all</v>
      </c>
    </row>
    <row r="7" spans="1:37" x14ac:dyDescent="0.25">
      <c r="A7" s="22">
        <v>1</v>
      </c>
      <c r="B7" s="16" t="s">
        <v>12</v>
      </c>
      <c r="C7" s="16" t="s">
        <v>19</v>
      </c>
      <c r="D7" s="16">
        <v>1000</v>
      </c>
      <c r="E7" s="22">
        <v>3.6726388888888879</v>
      </c>
      <c r="F7" s="23">
        <v>79.774569444444438</v>
      </c>
      <c r="G7" s="20"/>
      <c r="H7" s="15">
        <f>G7/($E7*$D7*$F$2)</f>
        <v>0</v>
      </c>
      <c r="I7" s="21">
        <f>G7/($F7*$D7*$F$2)</f>
        <v>0</v>
      </c>
      <c r="J7" s="20"/>
      <c r="K7" s="15">
        <f>J7/($E7*$D7*$F$2)</f>
        <v>0</v>
      </c>
      <c r="L7" s="21">
        <f>J7/($F7*$D7*$F$2)</f>
        <v>0</v>
      </c>
      <c r="M7" s="20"/>
      <c r="N7" s="15">
        <f>M7/($E7*$D7*$F$2)</f>
        <v>0</v>
      </c>
      <c r="O7" s="21">
        <f>M7/($F7*$D7*$F$2)</f>
        <v>0</v>
      </c>
      <c r="P7" s="20"/>
      <c r="Q7" s="15">
        <f>P7/($E7*$D7*$F$2)</f>
        <v>0</v>
      </c>
      <c r="R7" s="21">
        <f>P7/($F7*$D7*$F$2)</f>
        <v>0</v>
      </c>
      <c r="S7" s="34"/>
      <c r="T7" s="15">
        <f>S7/($E7*$D7*$F$2)</f>
        <v>0</v>
      </c>
      <c r="U7" s="21">
        <f>S7/($F7*$D7*$F$2)</f>
        <v>0</v>
      </c>
      <c r="AB7" s="18">
        <f>AVERAGE($H$7:$H$21)</f>
        <v>0</v>
      </c>
      <c r="AC7" s="19">
        <f>AVERAGE($I$7:$I$21)</f>
        <v>0</v>
      </c>
      <c r="AD7" s="19">
        <f>AVERAGE($K$7:$K$21)</f>
        <v>0</v>
      </c>
      <c r="AE7" s="13">
        <f>AVERAGE($L$7:$L$21)</f>
        <v>0</v>
      </c>
      <c r="AF7" s="18">
        <f>AVERAGE($N$7:$N$21)</f>
        <v>0</v>
      </c>
      <c r="AG7" s="13">
        <f>AVERAGE($O$7:$O$21)</f>
        <v>0</v>
      </c>
      <c r="AH7" s="18">
        <f>AVERAGE($Q$7:$Q$21)</f>
        <v>0</v>
      </c>
      <c r="AI7" s="13">
        <f>AVERAGE($R$7:$R$21)</f>
        <v>0</v>
      </c>
      <c r="AJ7" s="18">
        <f>AVERAGE($T$7:$T$21)</f>
        <v>0</v>
      </c>
      <c r="AK7" s="13">
        <f>AVERAGE($U$7:$U$21)</f>
        <v>0</v>
      </c>
    </row>
    <row r="8" spans="1:37" x14ac:dyDescent="0.25">
      <c r="A8" s="22">
        <f t="shared" ref="A8:A21" si="0">A7+1</f>
        <v>2</v>
      </c>
      <c r="B8" s="16" t="s">
        <v>12</v>
      </c>
      <c r="C8" s="16" t="s">
        <v>20</v>
      </c>
      <c r="D8" s="16">
        <v>1000</v>
      </c>
      <c r="E8" s="22">
        <v>4.6576138888888874</v>
      </c>
      <c r="F8" s="23">
        <v>166.55976111111113</v>
      </c>
      <c r="G8" s="22"/>
      <c r="H8" s="16">
        <f>G8/($E8*$D8*$F$2)</f>
        <v>0</v>
      </c>
      <c r="I8" s="23">
        <f>G8/($F8*$D8*$F$2)</f>
        <v>0</v>
      </c>
      <c r="J8" s="22"/>
      <c r="K8" s="16">
        <f>J8/($E8*$D8*$F$2)</f>
        <v>0</v>
      </c>
      <c r="L8" s="23">
        <f>J8/($F8*$D8*$F$2)</f>
        <v>0</v>
      </c>
      <c r="M8" s="22"/>
      <c r="N8" s="16">
        <f>M8/($E8*$D8*$F$2)</f>
        <v>0</v>
      </c>
      <c r="O8" s="23">
        <f>M8/($F8*$D8*$F$2)</f>
        <v>0</v>
      </c>
      <c r="P8" s="22"/>
      <c r="Q8" s="16">
        <f>P8/($E8*$D8*$F$2)</f>
        <v>0</v>
      </c>
      <c r="R8" s="23">
        <f>P8/($F8*$D8*$F$2)</f>
        <v>0</v>
      </c>
      <c r="S8" s="30"/>
      <c r="T8" s="16">
        <f>S8/($E8*$D8*$F$2)</f>
        <v>0</v>
      </c>
      <c r="U8" s="23">
        <f>S8/($F8*$D8*$F$2)</f>
        <v>0</v>
      </c>
      <c r="AB8" s="14">
        <f t="shared" ref="AB8:AK21" si="1">AB$7</f>
        <v>0</v>
      </c>
      <c r="AC8" s="8">
        <f t="shared" si="1"/>
        <v>0</v>
      </c>
      <c r="AD8" s="8">
        <f t="shared" si="1"/>
        <v>0</v>
      </c>
      <c r="AE8" s="10">
        <f t="shared" si="1"/>
        <v>0</v>
      </c>
      <c r="AF8" s="14">
        <f t="shared" si="1"/>
        <v>0</v>
      </c>
      <c r="AG8" s="10">
        <f t="shared" si="1"/>
        <v>0</v>
      </c>
      <c r="AH8" s="14">
        <f t="shared" si="1"/>
        <v>0</v>
      </c>
      <c r="AI8" s="10">
        <f t="shared" si="1"/>
        <v>0</v>
      </c>
      <c r="AJ8" s="14">
        <f t="shared" si="1"/>
        <v>0</v>
      </c>
      <c r="AK8" s="10">
        <f t="shared" si="1"/>
        <v>0</v>
      </c>
    </row>
    <row r="9" spans="1:37" x14ac:dyDescent="0.25">
      <c r="A9" s="22">
        <f t="shared" si="0"/>
        <v>3</v>
      </c>
      <c r="B9" s="16" t="s">
        <v>12</v>
      </c>
      <c r="C9" s="16" t="s">
        <v>21</v>
      </c>
      <c r="D9" s="16">
        <v>1000</v>
      </c>
      <c r="E9" s="22">
        <v>4.8418388888888959</v>
      </c>
      <c r="F9" s="23">
        <v>115.00931944444446</v>
      </c>
      <c r="G9" s="22"/>
      <c r="H9" s="16">
        <f t="shared" ref="H9:H19" si="2">G9/($E9*$D9*$F$2)</f>
        <v>0</v>
      </c>
      <c r="I9" s="23">
        <f t="shared" ref="I9:I20" si="3">G9/($F9*$D9*$F$2)</f>
        <v>0</v>
      </c>
      <c r="J9" s="22"/>
      <c r="K9" s="16">
        <f t="shared" ref="K9:K19" si="4">J9/($E9*$D9*$F$2)</f>
        <v>0</v>
      </c>
      <c r="L9" s="23">
        <f>J9/($F9*$D9*$F$2)</f>
        <v>0</v>
      </c>
      <c r="M9" s="22"/>
      <c r="N9" s="16">
        <f t="shared" ref="N9:N19" si="5">M9/($E9*$D9*$F$2)</f>
        <v>0</v>
      </c>
      <c r="O9" s="23">
        <f t="shared" ref="O9:O20" si="6">M9/($F9*$D9*$F$2)</f>
        <v>0</v>
      </c>
      <c r="P9" s="22"/>
      <c r="Q9" s="16">
        <f t="shared" ref="Q9:Q19" si="7">P9/($E9*$D9*$F$2)</f>
        <v>0</v>
      </c>
      <c r="R9" s="23">
        <f t="shared" ref="R9:R10" si="8">P9/($F9*$D9*$F$2)</f>
        <v>0</v>
      </c>
      <c r="S9" s="30"/>
      <c r="T9" s="16">
        <f t="shared" ref="T9:T19" si="9">S9/($E9*$D9*$F$2)</f>
        <v>0</v>
      </c>
      <c r="U9" s="23">
        <f t="shared" ref="U9:U10" si="10">S9/($F9*$D9*$F$2)</f>
        <v>0</v>
      </c>
      <c r="AB9" s="14">
        <f t="shared" si="1"/>
        <v>0</v>
      </c>
      <c r="AC9" s="8">
        <f t="shared" si="1"/>
        <v>0</v>
      </c>
      <c r="AD9" s="8">
        <f t="shared" si="1"/>
        <v>0</v>
      </c>
      <c r="AE9" s="10">
        <f t="shared" si="1"/>
        <v>0</v>
      </c>
      <c r="AF9" s="14">
        <f t="shared" si="1"/>
        <v>0</v>
      </c>
      <c r="AG9" s="10">
        <f t="shared" si="1"/>
        <v>0</v>
      </c>
      <c r="AH9" s="14">
        <f t="shared" si="1"/>
        <v>0</v>
      </c>
      <c r="AI9" s="10">
        <f t="shared" si="1"/>
        <v>0</v>
      </c>
      <c r="AJ9" s="14">
        <f t="shared" si="1"/>
        <v>0</v>
      </c>
      <c r="AK9" s="10">
        <f t="shared" si="1"/>
        <v>0</v>
      </c>
    </row>
    <row r="10" spans="1:37" x14ac:dyDescent="0.25">
      <c r="A10" s="22">
        <f t="shared" si="0"/>
        <v>4</v>
      </c>
      <c r="B10" s="16" t="s">
        <v>12</v>
      </c>
      <c r="C10" s="16" t="s">
        <v>13</v>
      </c>
      <c r="D10" s="16">
        <v>1000</v>
      </c>
      <c r="E10" s="22">
        <v>3.9206972222222145</v>
      </c>
      <c r="F10" s="23">
        <v>92.223586111111089</v>
      </c>
      <c r="G10" s="22"/>
      <c r="H10" s="16">
        <f t="shared" si="2"/>
        <v>0</v>
      </c>
      <c r="I10" s="23">
        <f t="shared" si="3"/>
        <v>0</v>
      </c>
      <c r="J10" s="22"/>
      <c r="K10" s="16">
        <f t="shared" si="4"/>
        <v>0</v>
      </c>
      <c r="L10" s="23">
        <f t="shared" ref="L10:L20" si="11">J10/($F10*$D10*$F$2)</f>
        <v>0</v>
      </c>
      <c r="M10" s="22"/>
      <c r="N10" s="16">
        <f t="shared" si="5"/>
        <v>0</v>
      </c>
      <c r="O10" s="23">
        <f t="shared" si="6"/>
        <v>0</v>
      </c>
      <c r="P10" s="22"/>
      <c r="Q10" s="16">
        <f t="shared" si="7"/>
        <v>0</v>
      </c>
      <c r="R10" s="23">
        <f t="shared" si="8"/>
        <v>0</v>
      </c>
      <c r="S10" s="30"/>
      <c r="T10" s="16">
        <f t="shared" si="9"/>
        <v>0</v>
      </c>
      <c r="U10" s="23">
        <f t="shared" si="10"/>
        <v>0</v>
      </c>
      <c r="AB10" s="14">
        <f t="shared" si="1"/>
        <v>0</v>
      </c>
      <c r="AC10" s="8">
        <f t="shared" si="1"/>
        <v>0</v>
      </c>
      <c r="AD10" s="8">
        <f t="shared" si="1"/>
        <v>0</v>
      </c>
      <c r="AE10" s="10">
        <f t="shared" si="1"/>
        <v>0</v>
      </c>
      <c r="AF10" s="14">
        <f t="shared" si="1"/>
        <v>0</v>
      </c>
      <c r="AG10" s="10">
        <f t="shared" si="1"/>
        <v>0</v>
      </c>
      <c r="AH10" s="14">
        <f t="shared" si="1"/>
        <v>0</v>
      </c>
      <c r="AI10" s="10">
        <f t="shared" si="1"/>
        <v>0</v>
      </c>
      <c r="AJ10" s="14">
        <f t="shared" si="1"/>
        <v>0</v>
      </c>
      <c r="AK10" s="10">
        <f t="shared" si="1"/>
        <v>0</v>
      </c>
    </row>
    <row r="11" spans="1:37" x14ac:dyDescent="0.25">
      <c r="A11" s="22">
        <f t="shared" si="0"/>
        <v>5</v>
      </c>
      <c r="B11" s="16" t="s">
        <v>12</v>
      </c>
      <c r="C11" s="16" t="s">
        <v>14</v>
      </c>
      <c r="D11" s="16">
        <v>1000</v>
      </c>
      <c r="E11" s="22">
        <v>4.2080472222222189</v>
      </c>
      <c r="F11" s="23">
        <v>99.019727777777774</v>
      </c>
      <c r="G11" s="22"/>
      <c r="H11" s="16">
        <f t="shared" si="2"/>
        <v>0</v>
      </c>
      <c r="I11" s="23">
        <f t="shared" si="3"/>
        <v>0</v>
      </c>
      <c r="J11" s="22"/>
      <c r="K11" s="16">
        <f t="shared" si="4"/>
        <v>0</v>
      </c>
      <c r="L11" s="23">
        <f t="shared" si="11"/>
        <v>0</v>
      </c>
      <c r="M11" s="22"/>
      <c r="N11" s="16">
        <f>M11/($E11*$D11*$F$2)</f>
        <v>0</v>
      </c>
      <c r="O11" s="23">
        <f>M11/($F11*$D11*$F$2)</f>
        <v>0</v>
      </c>
      <c r="P11" s="22"/>
      <c r="Q11" s="16">
        <f>P11/($E11*$D11*$F$2)</f>
        <v>0</v>
      </c>
      <c r="R11" s="23">
        <f>P11/($F11*$D11*$F$2)</f>
        <v>0</v>
      </c>
      <c r="S11" s="30"/>
      <c r="T11" s="16">
        <f>S11/($E11*$D11*$F$2)</f>
        <v>0</v>
      </c>
      <c r="U11" s="23">
        <f>S11/($F11*$D11*$F$2)</f>
        <v>0</v>
      </c>
      <c r="AB11" s="14">
        <f t="shared" si="1"/>
        <v>0</v>
      </c>
      <c r="AC11" s="8">
        <f t="shared" si="1"/>
        <v>0</v>
      </c>
      <c r="AD11" s="8">
        <f t="shared" si="1"/>
        <v>0</v>
      </c>
      <c r="AE11" s="10">
        <f t="shared" si="1"/>
        <v>0</v>
      </c>
      <c r="AF11" s="14">
        <f t="shared" si="1"/>
        <v>0</v>
      </c>
      <c r="AG11" s="10">
        <f t="shared" si="1"/>
        <v>0</v>
      </c>
      <c r="AH11" s="14">
        <f t="shared" si="1"/>
        <v>0</v>
      </c>
      <c r="AI11" s="10">
        <f t="shared" si="1"/>
        <v>0</v>
      </c>
      <c r="AJ11" s="14">
        <f t="shared" si="1"/>
        <v>0</v>
      </c>
      <c r="AK11" s="10">
        <f t="shared" si="1"/>
        <v>0</v>
      </c>
    </row>
    <row r="12" spans="1:37" x14ac:dyDescent="0.25">
      <c r="A12" s="22">
        <f t="shared" si="0"/>
        <v>6</v>
      </c>
      <c r="B12" s="16" t="s">
        <v>12</v>
      </c>
      <c r="C12" s="16" t="s">
        <v>15</v>
      </c>
      <c r="D12" s="16">
        <v>1000</v>
      </c>
      <c r="E12" s="22">
        <v>3.8898972222222201</v>
      </c>
      <c r="F12" s="23">
        <v>96.78281666666669</v>
      </c>
      <c r="G12" s="22"/>
      <c r="H12" s="16">
        <f t="shared" si="2"/>
        <v>0</v>
      </c>
      <c r="I12" s="23">
        <f t="shared" si="3"/>
        <v>0</v>
      </c>
      <c r="J12" s="22"/>
      <c r="K12" s="16">
        <f t="shared" si="4"/>
        <v>0</v>
      </c>
      <c r="L12" s="23">
        <f t="shared" si="11"/>
        <v>0</v>
      </c>
      <c r="M12" s="22"/>
      <c r="N12" s="16">
        <f t="shared" si="5"/>
        <v>0</v>
      </c>
      <c r="O12" s="23">
        <f t="shared" si="6"/>
        <v>0</v>
      </c>
      <c r="P12" s="30"/>
      <c r="Q12" s="16">
        <f t="shared" si="7"/>
        <v>0</v>
      </c>
      <c r="R12" s="23">
        <f t="shared" ref="R12:R20" si="12">P12/($F12*$D12*$F$2)</f>
        <v>0</v>
      </c>
      <c r="S12" s="30"/>
      <c r="T12" s="16">
        <f t="shared" si="9"/>
        <v>0</v>
      </c>
      <c r="U12" s="23">
        <f t="shared" ref="U12:U20" si="13">S12/($F12*$D12*$F$2)</f>
        <v>0</v>
      </c>
      <c r="AB12" s="2">
        <f t="shared" si="1"/>
        <v>0</v>
      </c>
      <c r="AC12" s="3">
        <f t="shared" si="1"/>
        <v>0</v>
      </c>
      <c r="AD12" s="3">
        <f t="shared" si="1"/>
        <v>0</v>
      </c>
      <c r="AE12" s="4">
        <f t="shared" si="1"/>
        <v>0</v>
      </c>
      <c r="AF12" s="14">
        <f t="shared" si="1"/>
        <v>0</v>
      </c>
      <c r="AG12" s="10">
        <f t="shared" si="1"/>
        <v>0</v>
      </c>
      <c r="AH12" s="14">
        <f t="shared" si="1"/>
        <v>0</v>
      </c>
      <c r="AI12" s="10">
        <f t="shared" si="1"/>
        <v>0</v>
      </c>
      <c r="AJ12" s="14">
        <f t="shared" si="1"/>
        <v>0</v>
      </c>
      <c r="AK12" s="10">
        <f t="shared" si="1"/>
        <v>0</v>
      </c>
    </row>
    <row r="13" spans="1:37" s="12" customFormat="1" x14ac:dyDescent="0.25">
      <c r="A13" s="22">
        <f t="shared" si="0"/>
        <v>7</v>
      </c>
      <c r="B13" s="16" t="s">
        <v>12</v>
      </c>
      <c r="C13" s="16" t="s">
        <v>22</v>
      </c>
      <c r="D13" s="16">
        <v>1000</v>
      </c>
      <c r="E13" s="22">
        <v>4.7703972222222184</v>
      </c>
      <c r="F13" s="23">
        <v>110.17316944444444</v>
      </c>
      <c r="G13" s="22"/>
      <c r="H13" s="16">
        <f t="shared" si="2"/>
        <v>0</v>
      </c>
      <c r="I13" s="23">
        <f t="shared" si="3"/>
        <v>0</v>
      </c>
      <c r="J13" s="22"/>
      <c r="K13" s="16">
        <f t="shared" si="4"/>
        <v>0</v>
      </c>
      <c r="L13" s="23">
        <f t="shared" si="11"/>
        <v>0</v>
      </c>
      <c r="M13" s="22"/>
      <c r="N13" s="16">
        <f t="shared" si="5"/>
        <v>0</v>
      </c>
      <c r="O13" s="23">
        <f t="shared" si="6"/>
        <v>0</v>
      </c>
      <c r="P13" s="22"/>
      <c r="Q13" s="16">
        <f t="shared" si="7"/>
        <v>0</v>
      </c>
      <c r="R13" s="23">
        <f t="shared" si="12"/>
        <v>0</v>
      </c>
      <c r="S13" s="30"/>
      <c r="T13" s="16">
        <f t="shared" si="9"/>
        <v>0</v>
      </c>
      <c r="U13" s="23">
        <f t="shared" si="13"/>
        <v>0</v>
      </c>
      <c r="AB13" s="14">
        <f t="shared" si="1"/>
        <v>0</v>
      </c>
      <c r="AC13" s="8">
        <f t="shared" si="1"/>
        <v>0</v>
      </c>
      <c r="AD13" s="8">
        <f t="shared" si="1"/>
        <v>0</v>
      </c>
      <c r="AE13" s="10">
        <f t="shared" si="1"/>
        <v>0</v>
      </c>
      <c r="AF13" s="14">
        <f t="shared" si="1"/>
        <v>0</v>
      </c>
      <c r="AG13" s="10">
        <f t="shared" si="1"/>
        <v>0</v>
      </c>
      <c r="AH13" s="14">
        <f t="shared" si="1"/>
        <v>0</v>
      </c>
      <c r="AI13" s="10">
        <f t="shared" si="1"/>
        <v>0</v>
      </c>
      <c r="AJ13" s="14">
        <f t="shared" si="1"/>
        <v>0</v>
      </c>
      <c r="AK13" s="10">
        <f t="shared" si="1"/>
        <v>0</v>
      </c>
    </row>
    <row r="14" spans="1:37" x14ac:dyDescent="0.25">
      <c r="A14" s="22">
        <f t="shared" si="0"/>
        <v>8</v>
      </c>
      <c r="B14" s="16" t="s">
        <v>12</v>
      </c>
      <c r="C14" s="16" t="s">
        <v>23</v>
      </c>
      <c r="D14" s="16">
        <v>1000</v>
      </c>
      <c r="E14" s="22">
        <v>4.1362861111111151</v>
      </c>
      <c r="F14" s="23">
        <v>144.77058055555551</v>
      </c>
      <c r="G14" s="22"/>
      <c r="H14" s="16">
        <f t="shared" si="2"/>
        <v>0</v>
      </c>
      <c r="I14" s="23">
        <f t="shared" si="3"/>
        <v>0</v>
      </c>
      <c r="J14" s="22"/>
      <c r="K14" s="16">
        <f t="shared" si="4"/>
        <v>0</v>
      </c>
      <c r="L14" s="23">
        <f t="shared" si="11"/>
        <v>0</v>
      </c>
      <c r="M14" s="22"/>
      <c r="N14" s="16">
        <f t="shared" si="5"/>
        <v>0</v>
      </c>
      <c r="O14" s="23">
        <f t="shared" si="6"/>
        <v>0</v>
      </c>
      <c r="P14" s="30"/>
      <c r="Q14" s="16">
        <f t="shared" si="7"/>
        <v>0</v>
      </c>
      <c r="R14" s="23">
        <f t="shared" si="12"/>
        <v>0</v>
      </c>
      <c r="S14" s="30"/>
      <c r="T14" s="16">
        <f t="shared" si="9"/>
        <v>0</v>
      </c>
      <c r="U14" s="23">
        <f t="shared" si="13"/>
        <v>0</v>
      </c>
      <c r="AB14" s="2">
        <f t="shared" si="1"/>
        <v>0</v>
      </c>
      <c r="AC14" s="3">
        <f t="shared" si="1"/>
        <v>0</v>
      </c>
      <c r="AD14" s="3">
        <f t="shared" si="1"/>
        <v>0</v>
      </c>
      <c r="AE14" s="4">
        <f t="shared" si="1"/>
        <v>0</v>
      </c>
      <c r="AF14" s="14">
        <f t="shared" si="1"/>
        <v>0</v>
      </c>
      <c r="AG14" s="10">
        <f t="shared" si="1"/>
        <v>0</v>
      </c>
      <c r="AH14" s="14">
        <f t="shared" si="1"/>
        <v>0</v>
      </c>
      <c r="AI14" s="10">
        <f t="shared" si="1"/>
        <v>0</v>
      </c>
      <c r="AJ14" s="14">
        <f t="shared" si="1"/>
        <v>0</v>
      </c>
      <c r="AK14" s="10">
        <f t="shared" si="1"/>
        <v>0</v>
      </c>
    </row>
    <row r="15" spans="1:37" x14ac:dyDescent="0.25">
      <c r="A15" s="22">
        <f t="shared" si="0"/>
        <v>9</v>
      </c>
      <c r="B15" s="16" t="s">
        <v>12</v>
      </c>
      <c r="C15" s="16" t="s">
        <v>24</v>
      </c>
      <c r="D15" s="16">
        <v>1000</v>
      </c>
      <c r="E15" s="22">
        <v>3.7250944444444332</v>
      </c>
      <c r="F15" s="23">
        <v>124.7335083333333</v>
      </c>
      <c r="G15" s="22"/>
      <c r="H15" s="16">
        <f t="shared" si="2"/>
        <v>0</v>
      </c>
      <c r="I15" s="23">
        <f t="shared" si="3"/>
        <v>0</v>
      </c>
      <c r="J15" s="22"/>
      <c r="K15" s="16">
        <f t="shared" si="4"/>
        <v>0</v>
      </c>
      <c r="L15" s="23">
        <f t="shared" si="11"/>
        <v>0</v>
      </c>
      <c r="M15" s="22"/>
      <c r="N15" s="16">
        <f t="shared" si="5"/>
        <v>0</v>
      </c>
      <c r="O15" s="23">
        <f t="shared" si="6"/>
        <v>0</v>
      </c>
      <c r="P15" s="30"/>
      <c r="Q15" s="16">
        <f t="shared" si="7"/>
        <v>0</v>
      </c>
      <c r="R15" s="23">
        <f t="shared" si="12"/>
        <v>0</v>
      </c>
      <c r="S15" s="30"/>
      <c r="T15" s="16">
        <f t="shared" si="9"/>
        <v>0</v>
      </c>
      <c r="U15" s="23">
        <f t="shared" si="13"/>
        <v>0</v>
      </c>
      <c r="AB15" s="2">
        <f t="shared" si="1"/>
        <v>0</v>
      </c>
      <c r="AC15" s="3">
        <f t="shared" si="1"/>
        <v>0</v>
      </c>
      <c r="AD15" s="3">
        <f t="shared" si="1"/>
        <v>0</v>
      </c>
      <c r="AE15" s="4">
        <f t="shared" si="1"/>
        <v>0</v>
      </c>
      <c r="AF15" s="14">
        <f t="shared" si="1"/>
        <v>0</v>
      </c>
      <c r="AG15" s="10">
        <f t="shared" si="1"/>
        <v>0</v>
      </c>
      <c r="AH15" s="14">
        <f t="shared" si="1"/>
        <v>0</v>
      </c>
      <c r="AI15" s="10">
        <f t="shared" si="1"/>
        <v>0</v>
      </c>
      <c r="AJ15" s="14">
        <f t="shared" si="1"/>
        <v>0</v>
      </c>
      <c r="AK15" s="10">
        <f t="shared" si="1"/>
        <v>0</v>
      </c>
    </row>
    <row r="16" spans="1:37" x14ac:dyDescent="0.25">
      <c r="A16" s="22">
        <f t="shared" si="0"/>
        <v>10</v>
      </c>
      <c r="B16" s="16" t="s">
        <v>12</v>
      </c>
      <c r="C16" s="16" t="s">
        <v>25</v>
      </c>
      <c r="D16" s="16">
        <v>1000</v>
      </c>
      <c r="E16" s="30">
        <v>3.8716305555555603</v>
      </c>
      <c r="F16" s="24">
        <v>155.05862777777779</v>
      </c>
      <c r="G16" s="22"/>
      <c r="H16" s="16">
        <f t="shared" si="2"/>
        <v>0</v>
      </c>
      <c r="I16" s="23">
        <f t="shared" si="3"/>
        <v>0</v>
      </c>
      <c r="J16" s="30"/>
      <c r="K16" s="16">
        <f t="shared" si="4"/>
        <v>0</v>
      </c>
      <c r="L16" s="23">
        <f t="shared" si="11"/>
        <v>0</v>
      </c>
      <c r="M16" s="30"/>
      <c r="N16" s="16">
        <f t="shared" si="5"/>
        <v>0</v>
      </c>
      <c r="O16" s="23">
        <f t="shared" si="6"/>
        <v>0</v>
      </c>
      <c r="P16" s="30"/>
      <c r="Q16" s="16">
        <f t="shared" si="7"/>
        <v>0</v>
      </c>
      <c r="R16" s="23">
        <f t="shared" si="12"/>
        <v>0</v>
      </c>
      <c r="S16" s="30"/>
      <c r="T16" s="16">
        <f t="shared" si="9"/>
        <v>0</v>
      </c>
      <c r="U16" s="23">
        <f t="shared" si="13"/>
        <v>0</v>
      </c>
      <c r="AB16" s="2">
        <f t="shared" si="1"/>
        <v>0</v>
      </c>
      <c r="AC16" s="3">
        <f t="shared" si="1"/>
        <v>0</v>
      </c>
      <c r="AD16" s="3">
        <f t="shared" si="1"/>
        <v>0</v>
      </c>
      <c r="AE16" s="4">
        <f t="shared" si="1"/>
        <v>0</v>
      </c>
      <c r="AF16" s="14">
        <f t="shared" si="1"/>
        <v>0</v>
      </c>
      <c r="AG16" s="10">
        <f t="shared" si="1"/>
        <v>0</v>
      </c>
      <c r="AH16" s="14">
        <f t="shared" si="1"/>
        <v>0</v>
      </c>
      <c r="AI16" s="10">
        <f t="shared" si="1"/>
        <v>0</v>
      </c>
      <c r="AJ16" s="14">
        <f t="shared" si="1"/>
        <v>0</v>
      </c>
      <c r="AK16" s="10">
        <f t="shared" si="1"/>
        <v>0</v>
      </c>
    </row>
    <row r="17" spans="1:37" x14ac:dyDescent="0.25">
      <c r="A17" s="22">
        <f t="shared" si="0"/>
        <v>11</v>
      </c>
      <c r="B17" s="16" t="s">
        <v>12</v>
      </c>
      <c r="C17" s="16" t="s">
        <v>26</v>
      </c>
      <c r="D17" s="16">
        <v>1000</v>
      </c>
      <c r="E17" s="30">
        <v>4.4547250000000078</v>
      </c>
      <c r="F17" s="24">
        <v>99.95538055555555</v>
      </c>
      <c r="G17" s="22"/>
      <c r="H17" s="16">
        <f t="shared" si="2"/>
        <v>0</v>
      </c>
      <c r="I17" s="23">
        <f t="shared" si="3"/>
        <v>0</v>
      </c>
      <c r="J17" s="30"/>
      <c r="K17" s="16">
        <f t="shared" si="4"/>
        <v>0</v>
      </c>
      <c r="L17" s="23">
        <f t="shared" si="11"/>
        <v>0</v>
      </c>
      <c r="M17" s="30"/>
      <c r="N17" s="16">
        <f t="shared" si="5"/>
        <v>0</v>
      </c>
      <c r="O17" s="23">
        <f t="shared" si="6"/>
        <v>0</v>
      </c>
      <c r="P17" s="30"/>
      <c r="Q17" s="16">
        <f t="shared" si="7"/>
        <v>0</v>
      </c>
      <c r="R17" s="23">
        <f t="shared" si="12"/>
        <v>0</v>
      </c>
      <c r="S17" s="30"/>
      <c r="T17" s="16">
        <f t="shared" si="9"/>
        <v>0</v>
      </c>
      <c r="U17" s="23">
        <f t="shared" si="13"/>
        <v>0</v>
      </c>
      <c r="AB17" s="2">
        <f t="shared" si="1"/>
        <v>0</v>
      </c>
      <c r="AC17" s="3">
        <f t="shared" si="1"/>
        <v>0</v>
      </c>
      <c r="AD17" s="3">
        <f t="shared" si="1"/>
        <v>0</v>
      </c>
      <c r="AE17" s="4">
        <f t="shared" si="1"/>
        <v>0</v>
      </c>
      <c r="AF17" s="14">
        <f t="shared" si="1"/>
        <v>0</v>
      </c>
      <c r="AG17" s="10">
        <f t="shared" si="1"/>
        <v>0</v>
      </c>
      <c r="AH17" s="14">
        <f t="shared" si="1"/>
        <v>0</v>
      </c>
      <c r="AI17" s="10">
        <f t="shared" si="1"/>
        <v>0</v>
      </c>
      <c r="AJ17" s="14">
        <f t="shared" si="1"/>
        <v>0</v>
      </c>
      <c r="AK17" s="10">
        <f t="shared" si="1"/>
        <v>0</v>
      </c>
    </row>
    <row r="18" spans="1:37" x14ac:dyDescent="0.25">
      <c r="A18" s="22">
        <f t="shared" si="0"/>
        <v>12</v>
      </c>
      <c r="B18" s="17" t="s">
        <v>12</v>
      </c>
      <c r="C18" s="17" t="s">
        <v>16</v>
      </c>
      <c r="D18" s="16">
        <v>1000</v>
      </c>
      <c r="E18" s="30">
        <v>4.026452777777763</v>
      </c>
      <c r="F18" s="24">
        <v>104.02222777777774</v>
      </c>
      <c r="G18" s="30"/>
      <c r="H18" s="16">
        <f t="shared" si="2"/>
        <v>0</v>
      </c>
      <c r="I18" s="23">
        <f t="shared" si="3"/>
        <v>0</v>
      </c>
      <c r="J18" s="30"/>
      <c r="K18" s="16">
        <f t="shared" si="4"/>
        <v>0</v>
      </c>
      <c r="L18" s="23">
        <f t="shared" si="11"/>
        <v>0</v>
      </c>
      <c r="M18" s="30"/>
      <c r="N18" s="16">
        <f t="shared" si="5"/>
        <v>0</v>
      </c>
      <c r="O18" s="23">
        <f t="shared" si="6"/>
        <v>0</v>
      </c>
      <c r="P18" s="30"/>
      <c r="Q18" s="16">
        <f t="shared" si="7"/>
        <v>0</v>
      </c>
      <c r="R18" s="23">
        <f t="shared" si="12"/>
        <v>0</v>
      </c>
      <c r="S18" s="30"/>
      <c r="T18" s="16">
        <f t="shared" si="9"/>
        <v>0</v>
      </c>
      <c r="U18" s="23">
        <f t="shared" si="13"/>
        <v>0</v>
      </c>
      <c r="AB18" s="2">
        <f t="shared" si="1"/>
        <v>0</v>
      </c>
      <c r="AC18" s="3">
        <f t="shared" si="1"/>
        <v>0</v>
      </c>
      <c r="AD18" s="3">
        <f t="shared" si="1"/>
        <v>0</v>
      </c>
      <c r="AE18" s="4">
        <f t="shared" si="1"/>
        <v>0</v>
      </c>
      <c r="AF18" s="14">
        <f t="shared" si="1"/>
        <v>0</v>
      </c>
      <c r="AG18" s="10">
        <f t="shared" si="1"/>
        <v>0</v>
      </c>
      <c r="AH18" s="14">
        <f t="shared" si="1"/>
        <v>0</v>
      </c>
      <c r="AI18" s="10">
        <f t="shared" si="1"/>
        <v>0</v>
      </c>
      <c r="AJ18" s="14">
        <f t="shared" si="1"/>
        <v>0</v>
      </c>
      <c r="AK18" s="10">
        <f t="shared" si="1"/>
        <v>0</v>
      </c>
    </row>
    <row r="19" spans="1:37" x14ac:dyDescent="0.25">
      <c r="A19" s="22">
        <f t="shared" si="0"/>
        <v>13</v>
      </c>
      <c r="B19" s="17" t="s">
        <v>12</v>
      </c>
      <c r="C19" s="17" t="s">
        <v>17</v>
      </c>
      <c r="D19" s="16">
        <v>1000</v>
      </c>
      <c r="E19" s="30">
        <v>3.7903000000000051</v>
      </c>
      <c r="F19" s="24">
        <v>100.9529722222222</v>
      </c>
      <c r="G19" s="30"/>
      <c r="H19" s="16">
        <f t="shared" si="2"/>
        <v>0</v>
      </c>
      <c r="I19" s="23">
        <f t="shared" si="3"/>
        <v>0</v>
      </c>
      <c r="J19" s="30"/>
      <c r="K19" s="16">
        <f t="shared" si="4"/>
        <v>0</v>
      </c>
      <c r="L19" s="23">
        <f t="shared" si="11"/>
        <v>0</v>
      </c>
      <c r="M19" s="30"/>
      <c r="N19" s="16">
        <f t="shared" si="5"/>
        <v>0</v>
      </c>
      <c r="O19" s="23">
        <f t="shared" si="6"/>
        <v>0</v>
      </c>
      <c r="P19" s="30"/>
      <c r="Q19" s="16">
        <f t="shared" si="7"/>
        <v>0</v>
      </c>
      <c r="R19" s="23">
        <f t="shared" si="12"/>
        <v>0</v>
      </c>
      <c r="S19" s="30"/>
      <c r="T19" s="16">
        <f t="shared" si="9"/>
        <v>0</v>
      </c>
      <c r="U19" s="23">
        <f t="shared" si="13"/>
        <v>0</v>
      </c>
      <c r="AB19" s="2">
        <f t="shared" si="1"/>
        <v>0</v>
      </c>
      <c r="AC19" s="3">
        <f t="shared" si="1"/>
        <v>0</v>
      </c>
      <c r="AD19" s="3">
        <f t="shared" si="1"/>
        <v>0</v>
      </c>
      <c r="AE19" s="4">
        <f t="shared" si="1"/>
        <v>0</v>
      </c>
      <c r="AF19" s="14">
        <f t="shared" si="1"/>
        <v>0</v>
      </c>
      <c r="AG19" s="10">
        <f t="shared" si="1"/>
        <v>0</v>
      </c>
      <c r="AH19" s="14">
        <f t="shared" si="1"/>
        <v>0</v>
      </c>
      <c r="AI19" s="10">
        <f t="shared" si="1"/>
        <v>0</v>
      </c>
      <c r="AJ19" s="14">
        <f t="shared" si="1"/>
        <v>0</v>
      </c>
      <c r="AK19" s="10">
        <f t="shared" si="1"/>
        <v>0</v>
      </c>
    </row>
    <row r="20" spans="1:37" x14ac:dyDescent="0.25">
      <c r="A20" s="22">
        <f t="shared" si="0"/>
        <v>14</v>
      </c>
      <c r="B20" s="17" t="s">
        <v>12</v>
      </c>
      <c r="C20" s="17" t="s">
        <v>18</v>
      </c>
      <c r="D20" s="16">
        <v>1000</v>
      </c>
      <c r="E20" s="30">
        <v>3.563747222222224</v>
      </c>
      <c r="F20" s="24">
        <v>94.844977777777757</v>
      </c>
      <c r="G20" s="30"/>
      <c r="H20" s="16">
        <f>G20/($E20*$D20*$F$2)</f>
        <v>0</v>
      </c>
      <c r="I20" s="23">
        <f t="shared" si="3"/>
        <v>0</v>
      </c>
      <c r="J20" s="30"/>
      <c r="K20" s="16">
        <f>J20/($E20*$D20*$F$2)</f>
        <v>0</v>
      </c>
      <c r="L20" s="23">
        <f t="shared" si="11"/>
        <v>0</v>
      </c>
      <c r="M20" s="30"/>
      <c r="N20" s="16">
        <f>M20/($E20*$D20*$F$2)</f>
        <v>0</v>
      </c>
      <c r="O20" s="23">
        <f t="shared" si="6"/>
        <v>0</v>
      </c>
      <c r="P20" s="30"/>
      <c r="Q20" s="16">
        <f>P20/($E20*$D20*$F$2)</f>
        <v>0</v>
      </c>
      <c r="R20" s="23">
        <f t="shared" si="12"/>
        <v>0</v>
      </c>
      <c r="S20" s="30"/>
      <c r="T20" s="16">
        <f>S20/($E20*$D20*$F$2)</f>
        <v>0</v>
      </c>
      <c r="U20" s="23">
        <f t="shared" si="13"/>
        <v>0</v>
      </c>
      <c r="AB20" s="2">
        <f t="shared" si="1"/>
        <v>0</v>
      </c>
      <c r="AC20" s="3">
        <f t="shared" si="1"/>
        <v>0</v>
      </c>
      <c r="AD20" s="3">
        <f t="shared" si="1"/>
        <v>0</v>
      </c>
      <c r="AE20" s="4">
        <f t="shared" si="1"/>
        <v>0</v>
      </c>
      <c r="AF20" s="14">
        <f t="shared" si="1"/>
        <v>0</v>
      </c>
      <c r="AG20" s="10">
        <f t="shared" si="1"/>
        <v>0</v>
      </c>
      <c r="AH20" s="14">
        <f t="shared" si="1"/>
        <v>0</v>
      </c>
      <c r="AI20" s="10">
        <f t="shared" si="1"/>
        <v>0</v>
      </c>
      <c r="AJ20" s="14">
        <f t="shared" si="1"/>
        <v>0</v>
      </c>
      <c r="AK20" s="10">
        <f t="shared" si="1"/>
        <v>0</v>
      </c>
    </row>
    <row r="21" spans="1:37" x14ac:dyDescent="0.25">
      <c r="A21" s="25">
        <f t="shared" si="0"/>
        <v>15</v>
      </c>
      <c r="B21" s="26" t="s">
        <v>12</v>
      </c>
      <c r="C21" s="26" t="s">
        <v>27</v>
      </c>
      <c r="D21" s="27">
        <v>1000</v>
      </c>
      <c r="E21" s="31">
        <v>2.8784333333333372</v>
      </c>
      <c r="F21" s="28">
        <v>94.282513888888857</v>
      </c>
      <c r="G21" s="31"/>
      <c r="H21" s="27">
        <f>G21/($E21*$D21*$F$2)</f>
        <v>0</v>
      </c>
      <c r="I21" s="32">
        <f>G21/($F21*$D21*$F$2)</f>
        <v>0</v>
      </c>
      <c r="J21" s="31"/>
      <c r="K21" s="27">
        <f>J21/($E21*$D21*$F$2)</f>
        <v>0</v>
      </c>
      <c r="L21" s="32">
        <f>J21/($F21*$D21*$F$2)</f>
        <v>0</v>
      </c>
      <c r="M21" s="31"/>
      <c r="N21" s="27">
        <f>M21/($E21*$D21*$F$2)</f>
        <v>0</v>
      </c>
      <c r="O21" s="32">
        <f>M21/($F21*$D21*$F$2)</f>
        <v>0</v>
      </c>
      <c r="P21" s="31"/>
      <c r="Q21" s="27">
        <f>P21/($E21*$D21*$F$2)</f>
        <v>0</v>
      </c>
      <c r="R21" s="32">
        <f>P21/($F21*$D21*$F$2)</f>
        <v>0</v>
      </c>
      <c r="S21" s="31"/>
      <c r="T21" s="27">
        <f>S21/($E21*$D21*$F$2)</f>
        <v>0</v>
      </c>
      <c r="U21" s="32">
        <f>S21/($F21*$D21*$F$2)</f>
        <v>0</v>
      </c>
      <c r="AB21" s="5">
        <f t="shared" si="1"/>
        <v>0</v>
      </c>
      <c r="AC21" s="6">
        <f t="shared" si="1"/>
        <v>0</v>
      </c>
      <c r="AD21" s="6">
        <f t="shared" si="1"/>
        <v>0</v>
      </c>
      <c r="AE21" s="33">
        <f t="shared" si="1"/>
        <v>0</v>
      </c>
      <c r="AF21" s="9">
        <f t="shared" si="1"/>
        <v>0</v>
      </c>
      <c r="AG21" s="11">
        <f t="shared" si="1"/>
        <v>0</v>
      </c>
      <c r="AH21" s="9">
        <f t="shared" si="1"/>
        <v>0</v>
      </c>
      <c r="AI21" s="11">
        <f t="shared" si="1"/>
        <v>0</v>
      </c>
      <c r="AJ21" s="9">
        <f t="shared" si="1"/>
        <v>0</v>
      </c>
      <c r="AK21" s="11">
        <f t="shared" si="1"/>
        <v>0</v>
      </c>
    </row>
    <row r="22" spans="1:37" x14ac:dyDescent="0.25">
      <c r="A22" t="s">
        <v>35</v>
      </c>
      <c r="D22">
        <v>1000</v>
      </c>
      <c r="E22">
        <f t="shared" ref="E22:F22" si="14">SUM(E7:E21)</f>
        <v>60.407799999999995</v>
      </c>
      <c r="F22">
        <f t="shared" si="14"/>
        <v>1678.1637388888887</v>
      </c>
      <c r="G22">
        <f>SUM(G7:G21)</f>
        <v>0</v>
      </c>
      <c r="H22" s="16">
        <f>G22/($E22*$D22*$F$2)</f>
        <v>0</v>
      </c>
      <c r="I22" s="16">
        <f>G22/($F22*$D22*$F$2)</f>
        <v>0</v>
      </c>
      <c r="J22">
        <f t="shared" ref="J22" si="15">SUM(J7:J21)</f>
        <v>0</v>
      </c>
      <c r="K22" s="16">
        <f>J22/($E22*$D22*$F$2)</f>
        <v>0</v>
      </c>
      <c r="L22" s="16">
        <f>J22/($F22*$D22*$F$2)</f>
        <v>0</v>
      </c>
      <c r="M22">
        <f t="shared" ref="M22" si="16">SUM(M7:M21)</f>
        <v>0</v>
      </c>
      <c r="N22" s="16">
        <f>M22/($E22*$D22*$F$2)</f>
        <v>0</v>
      </c>
      <c r="O22" s="16">
        <f>M22/($F22*$D22*$F$2)</f>
        <v>0</v>
      </c>
      <c r="P22">
        <f t="shared" ref="P22" si="17">SUM(P7:P21)</f>
        <v>0</v>
      </c>
      <c r="Q22" s="16">
        <f>P22/($E22*$D22*$F$2)</f>
        <v>0</v>
      </c>
      <c r="R22" s="16">
        <f>P22/($F22*$D22*$F$2)</f>
        <v>0</v>
      </c>
      <c r="S22">
        <f>SUM(S7:S21)</f>
        <v>0</v>
      </c>
      <c r="T22" s="16">
        <f>S22/($E22*$D22*$F$2)</f>
        <v>0</v>
      </c>
      <c r="U22" s="16">
        <f>S22/($F22*$D22*$F$2)</f>
        <v>0</v>
      </c>
    </row>
    <row r="66" spans="1:37" s="35" customFormat="1" ht="15.75" thickBot="1" x14ac:dyDescent="0.3"/>
    <row r="67" spans="1:37" ht="15.75" thickTop="1" x14ac:dyDescent="0.25"/>
    <row r="68" spans="1:37" x14ac:dyDescent="0.25">
      <c r="A68" t="s">
        <v>34</v>
      </c>
    </row>
    <row r="71" spans="1:37" x14ac:dyDescent="0.25">
      <c r="A71" s="51" t="s">
        <v>0</v>
      </c>
      <c r="B71" s="51" t="s">
        <v>1</v>
      </c>
      <c r="C71" s="51" t="s">
        <v>2</v>
      </c>
      <c r="D71" s="51" t="s">
        <v>6</v>
      </c>
      <c r="E71" s="54" t="s">
        <v>11</v>
      </c>
      <c r="F71" s="55"/>
      <c r="G71" s="45" t="s">
        <v>50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7"/>
      <c r="AB71" s="48" t="s">
        <v>5</v>
      </c>
      <c r="AC71" s="50"/>
      <c r="AD71" s="50"/>
      <c r="AE71" s="50"/>
      <c r="AF71" s="50"/>
      <c r="AG71" s="50"/>
      <c r="AH71" s="50"/>
      <c r="AI71" s="50"/>
      <c r="AJ71" s="50"/>
      <c r="AK71" s="49"/>
    </row>
    <row r="72" spans="1:37" x14ac:dyDescent="0.25">
      <c r="A72" s="52"/>
      <c r="B72" s="52"/>
      <c r="C72" s="52"/>
      <c r="D72" s="52"/>
      <c r="E72" s="56"/>
      <c r="F72" s="57"/>
      <c r="G72" s="45" t="s">
        <v>3</v>
      </c>
      <c r="H72" s="46"/>
      <c r="I72" s="47"/>
      <c r="J72" s="45" t="s">
        <v>4</v>
      </c>
      <c r="K72" s="46"/>
      <c r="L72" s="47"/>
      <c r="M72" s="45" t="s">
        <v>10</v>
      </c>
      <c r="N72" s="46"/>
      <c r="O72" s="47"/>
      <c r="P72" s="45" t="s">
        <v>28</v>
      </c>
      <c r="Q72" s="46"/>
      <c r="R72" s="47"/>
      <c r="S72" s="45" t="s">
        <v>30</v>
      </c>
      <c r="T72" s="46"/>
      <c r="U72" s="47"/>
      <c r="AB72" s="48" t="str">
        <f>G72</f>
        <v>Without Layers</v>
      </c>
      <c r="AC72" s="49"/>
      <c r="AD72" s="48" t="str">
        <f>J72</f>
        <v>With Layers</v>
      </c>
      <c r="AE72" s="49"/>
      <c r="AF72" s="48" t="str">
        <f>M72</f>
        <v>With buffer=5m</v>
      </c>
      <c r="AG72" s="49"/>
      <c r="AH72" s="48" t="str">
        <f>P72</f>
        <v>With buffer=10m</v>
      </c>
      <c r="AI72" s="49"/>
      <c r="AJ72" s="48" t="str">
        <f>S72</f>
        <v>With buffer=20m</v>
      </c>
      <c r="AK72" s="49"/>
    </row>
    <row r="73" spans="1:37" x14ac:dyDescent="0.25">
      <c r="A73" s="53"/>
      <c r="B73" s="53"/>
      <c r="C73" s="53"/>
      <c r="D73" s="53"/>
      <c r="E73" s="1" t="s">
        <v>49</v>
      </c>
      <c r="F73" s="1" t="s">
        <v>8</v>
      </c>
      <c r="G73" s="29" t="s">
        <v>48</v>
      </c>
      <c r="H73" s="29" t="s">
        <v>49</v>
      </c>
      <c r="I73" s="29" t="s">
        <v>8</v>
      </c>
      <c r="J73" s="29" t="s">
        <v>48</v>
      </c>
      <c r="K73" s="29" t="s">
        <v>49</v>
      </c>
      <c r="L73" s="29" t="s">
        <v>8</v>
      </c>
      <c r="M73" s="29" t="s">
        <v>48</v>
      </c>
      <c r="N73" s="29" t="s">
        <v>49</v>
      </c>
      <c r="O73" s="29" t="s">
        <v>8</v>
      </c>
      <c r="P73" s="29" t="s">
        <v>48</v>
      </c>
      <c r="Q73" s="29" t="s">
        <v>49</v>
      </c>
      <c r="R73" s="29" t="s">
        <v>8</v>
      </c>
      <c r="S73" s="29" t="s">
        <v>48</v>
      </c>
      <c r="T73" s="29" t="s">
        <v>49</v>
      </c>
      <c r="U73" s="29" t="s">
        <v>8</v>
      </c>
      <c r="AB73" s="7" t="s">
        <v>7</v>
      </c>
      <c r="AC73" s="7" t="s">
        <v>8</v>
      </c>
      <c r="AD73" s="7" t="s">
        <v>7</v>
      </c>
      <c r="AE73" s="7" t="s">
        <v>8</v>
      </c>
      <c r="AF73" s="7" t="s">
        <v>7</v>
      </c>
      <c r="AG73" s="7" t="s">
        <v>8</v>
      </c>
      <c r="AH73" s="7" t="str">
        <f>Q73</f>
        <v>HPV</v>
      </c>
      <c r="AI73" s="7" t="str">
        <f>R73</f>
        <v>all</v>
      </c>
      <c r="AJ73" s="7" t="str">
        <f>T73</f>
        <v>HPV</v>
      </c>
      <c r="AK73" s="7" t="str">
        <f>U73</f>
        <v>all</v>
      </c>
    </row>
    <row r="74" spans="1:37" x14ac:dyDescent="0.25">
      <c r="A74" s="22">
        <v>1</v>
      </c>
      <c r="B74" s="16" t="s">
        <v>12</v>
      </c>
      <c r="C74" s="16" t="s">
        <v>19</v>
      </c>
      <c r="D74" s="16">
        <v>1000</v>
      </c>
      <c r="E74" s="22">
        <v>3.6726388888888879</v>
      </c>
      <c r="F74" s="23">
        <v>79.774569444444438</v>
      </c>
      <c r="G74" s="15"/>
      <c r="H74" s="15">
        <f>G74/($E74*$D74*$F$2)</f>
        <v>0</v>
      </c>
      <c r="I74" s="21">
        <f>G74/($F74*$D74*$F$2)</f>
        <v>0</v>
      </c>
      <c r="J74" s="15"/>
      <c r="K74" s="15">
        <f>J74/($E74*$D74*$F$2)</f>
        <v>0</v>
      </c>
      <c r="L74" s="21">
        <f>J74/($F74*$D74*$F$2)</f>
        <v>0</v>
      </c>
      <c r="M74" s="15"/>
      <c r="N74" s="15">
        <f>M74/($E74*$D74*$F$2)</f>
        <v>0</v>
      </c>
      <c r="O74" s="21">
        <f>M74/($F74*$D74*$F$2)</f>
        <v>0</v>
      </c>
      <c r="P74" s="15"/>
      <c r="Q74" s="15">
        <f>P74/($E74*$D74*$F$2)</f>
        <v>0</v>
      </c>
      <c r="R74" s="21">
        <f>P74/($F74*$D74*$F$2)</f>
        <v>0</v>
      </c>
      <c r="S74" s="36"/>
      <c r="T74" s="15">
        <f>S74/($E74*$D74*$F$2)</f>
        <v>0</v>
      </c>
      <c r="U74" s="21">
        <f>S74/($F74*$D74*$F$2)</f>
        <v>0</v>
      </c>
      <c r="AB74" s="18">
        <f>AVERAGE($H$74:$H$88)</f>
        <v>0</v>
      </c>
      <c r="AC74" s="13">
        <f>AVERAGE($I$74:$I$88)</f>
        <v>0</v>
      </c>
      <c r="AD74" s="18">
        <f>AVERAGE($K$74:$K$88)</f>
        <v>0</v>
      </c>
      <c r="AE74" s="13">
        <f>AVERAGE($L$74:$L$88)</f>
        <v>0</v>
      </c>
      <c r="AF74" s="18">
        <f>AVERAGE($N$74:$N$88)</f>
        <v>0</v>
      </c>
      <c r="AG74" s="13">
        <f>AVERAGE($O$74:$O$88)</f>
        <v>0</v>
      </c>
      <c r="AH74" s="18">
        <f>AVERAGE($Q$74:$Q$88)</f>
        <v>0</v>
      </c>
      <c r="AI74" s="13">
        <f>AVERAGE($R$74:$R$88)</f>
        <v>0</v>
      </c>
      <c r="AJ74" s="18">
        <f>AVERAGE($T$74:$T$88)</f>
        <v>0</v>
      </c>
      <c r="AK74" s="13">
        <f>AVERAGE($U$74:$U$88)</f>
        <v>0</v>
      </c>
    </row>
    <row r="75" spans="1:37" x14ac:dyDescent="0.25">
      <c r="A75" s="22">
        <f t="shared" ref="A75:A88" si="18">A74+1</f>
        <v>2</v>
      </c>
      <c r="B75" s="16" t="s">
        <v>12</v>
      </c>
      <c r="C75" s="16" t="s">
        <v>20</v>
      </c>
      <c r="D75" s="16">
        <v>1000</v>
      </c>
      <c r="E75" s="22">
        <v>4.6576138888888874</v>
      </c>
      <c r="F75" s="23">
        <v>166.55976111111113</v>
      </c>
      <c r="G75" s="16"/>
      <c r="H75" s="16">
        <f>G75/($E75*$D75*$F$2)</f>
        <v>0</v>
      </c>
      <c r="I75" s="23">
        <f>G75/($F75*$D75*$F$2)</f>
        <v>0</v>
      </c>
      <c r="J75" s="16"/>
      <c r="K75" s="16">
        <f>J75/($E75*$D75*$F$2)</f>
        <v>0</v>
      </c>
      <c r="L75" s="23">
        <f>J75/($F75*$D75*$F$2)</f>
        <v>0</v>
      </c>
      <c r="M75" s="16"/>
      <c r="N75" s="16">
        <f>M75/($E75*$D75*$F$2)</f>
        <v>0</v>
      </c>
      <c r="O75" s="23">
        <f>M75/($F75*$D75*$F$2)</f>
        <v>0</v>
      </c>
      <c r="P75" s="16"/>
      <c r="Q75" s="16">
        <f>P75/($E75*$D75*$F$2)</f>
        <v>0</v>
      </c>
      <c r="R75" s="23">
        <f>P75/($F75*$D75*$F$2)</f>
        <v>0</v>
      </c>
      <c r="S75" s="17"/>
      <c r="T75" s="16">
        <f>S75/($E75*$D75*$F$2)</f>
        <v>0</v>
      </c>
      <c r="U75" s="23">
        <f>S75/($F75*$D75*$F$2)</f>
        <v>0</v>
      </c>
      <c r="AB75" s="14">
        <f t="shared" ref="AB75:AB88" si="19">$AB$74</f>
        <v>0</v>
      </c>
      <c r="AC75" s="10">
        <f>$AC$74</f>
        <v>0</v>
      </c>
      <c r="AD75" s="14">
        <f>$AD$74</f>
        <v>0</v>
      </c>
      <c r="AE75" s="10">
        <f>$AE$74</f>
        <v>0</v>
      </c>
      <c r="AF75" s="14">
        <f>$AF$74</f>
        <v>0</v>
      </c>
      <c r="AG75" s="10">
        <f>$AG$74</f>
        <v>0</v>
      </c>
      <c r="AH75" s="14">
        <f>$AH$74</f>
        <v>0</v>
      </c>
      <c r="AI75" s="10">
        <f t="shared" ref="AI75:AI88" si="20">$AI$74</f>
        <v>0</v>
      </c>
      <c r="AJ75" s="14">
        <f>$AJ$74</f>
        <v>0</v>
      </c>
      <c r="AK75" s="10">
        <f>$AK$74</f>
        <v>0</v>
      </c>
    </row>
    <row r="76" spans="1:37" x14ac:dyDescent="0.25">
      <c r="A76" s="22">
        <f t="shared" si="18"/>
        <v>3</v>
      </c>
      <c r="B76" s="16" t="s">
        <v>12</v>
      </c>
      <c r="C76" s="17" t="s">
        <v>21</v>
      </c>
      <c r="D76" s="16">
        <v>1000</v>
      </c>
      <c r="E76" s="22">
        <v>4.8418388888888959</v>
      </c>
      <c r="F76" s="23">
        <v>115.00931944444446</v>
      </c>
      <c r="G76" s="16"/>
      <c r="H76" s="16">
        <f t="shared" ref="H76:H86" si="21">G76/($E76*$D76*$F$2)</f>
        <v>0</v>
      </c>
      <c r="I76" s="23">
        <f t="shared" ref="I76:I77" si="22">G76/($F76*$D76*$F$2)</f>
        <v>0</v>
      </c>
      <c r="J76" s="16"/>
      <c r="K76" s="16">
        <f t="shared" ref="K76:K86" si="23">J76/($E76*$D76*$F$2)</f>
        <v>0</v>
      </c>
      <c r="L76" s="23">
        <f t="shared" ref="L76:L77" si="24">J76/($F76*$D76*$F$2)</f>
        <v>0</v>
      </c>
      <c r="M76" s="16"/>
      <c r="N76" s="16">
        <f t="shared" ref="N76:N86" si="25">M76/($E76*$D76*$F$2)</f>
        <v>0</v>
      </c>
      <c r="O76" s="23">
        <f t="shared" ref="O76:O77" si="26">M76/($F76*$D76*$F$2)</f>
        <v>0</v>
      </c>
      <c r="P76" s="16"/>
      <c r="Q76" s="16">
        <f t="shared" ref="Q76:Q86" si="27">P76/($E76*$D76*$F$2)</f>
        <v>0</v>
      </c>
      <c r="R76" s="23">
        <f t="shared" ref="R76:R77" si="28">P76/($F76*$D76*$F$2)</f>
        <v>0</v>
      </c>
      <c r="S76" s="17"/>
      <c r="T76" s="16">
        <f t="shared" ref="T76:T86" si="29">S76/($E76*$D76*$F$2)</f>
        <v>0</v>
      </c>
      <c r="U76" s="23">
        <f t="shared" ref="U76:U77" si="30">S76/($F76*$D76*$F$2)</f>
        <v>0</v>
      </c>
      <c r="AB76" s="14">
        <f t="shared" si="19"/>
        <v>0</v>
      </c>
      <c r="AC76" s="10">
        <f t="shared" ref="AC76:AC88" si="31">$AC$74</f>
        <v>0</v>
      </c>
      <c r="AD76" s="14">
        <f t="shared" ref="AD76:AD88" si="32">$AD$74</f>
        <v>0</v>
      </c>
      <c r="AE76" s="10">
        <f t="shared" ref="AE76:AE88" si="33">$AE$74</f>
        <v>0</v>
      </c>
      <c r="AF76" s="14">
        <f t="shared" ref="AF76:AF88" si="34">$AF$74</f>
        <v>0</v>
      </c>
      <c r="AG76" s="10">
        <f t="shared" ref="AG76:AG88" si="35">$AG$74</f>
        <v>0</v>
      </c>
      <c r="AH76" s="14">
        <f t="shared" ref="AH76:AH88" si="36">$AH$74</f>
        <v>0</v>
      </c>
      <c r="AI76" s="10">
        <f t="shared" si="20"/>
        <v>0</v>
      </c>
      <c r="AJ76" s="14">
        <f t="shared" ref="AJ76:AJ88" si="37">$AJ$74</f>
        <v>0</v>
      </c>
      <c r="AK76" s="10">
        <f t="shared" ref="AK76:AK88" si="38">$AK$74</f>
        <v>0</v>
      </c>
    </row>
    <row r="77" spans="1:37" x14ac:dyDescent="0.25">
      <c r="A77" s="22">
        <f t="shared" si="18"/>
        <v>4</v>
      </c>
      <c r="B77" s="16" t="s">
        <v>12</v>
      </c>
      <c r="C77" s="16" t="s">
        <v>13</v>
      </c>
      <c r="D77" s="16">
        <v>1000</v>
      </c>
      <c r="E77" s="22">
        <v>3.9206972222222145</v>
      </c>
      <c r="F77" s="23">
        <v>92.223586111111089</v>
      </c>
      <c r="G77" s="16"/>
      <c r="H77" s="16">
        <f t="shared" si="21"/>
        <v>0</v>
      </c>
      <c r="I77" s="23">
        <f t="shared" si="22"/>
        <v>0</v>
      </c>
      <c r="J77" s="16"/>
      <c r="K77" s="16">
        <f t="shared" si="23"/>
        <v>0</v>
      </c>
      <c r="L77" s="23">
        <f t="shared" si="24"/>
        <v>0</v>
      </c>
      <c r="M77" s="16"/>
      <c r="N77" s="16">
        <f t="shared" si="25"/>
        <v>0</v>
      </c>
      <c r="O77" s="23">
        <f t="shared" si="26"/>
        <v>0</v>
      </c>
      <c r="P77" s="16"/>
      <c r="Q77" s="16">
        <f t="shared" si="27"/>
        <v>0</v>
      </c>
      <c r="R77" s="23">
        <f t="shared" si="28"/>
        <v>0</v>
      </c>
      <c r="S77" s="17"/>
      <c r="T77" s="16">
        <f t="shared" si="29"/>
        <v>0</v>
      </c>
      <c r="U77" s="23">
        <f t="shared" si="30"/>
        <v>0</v>
      </c>
      <c r="AB77" s="14">
        <f t="shared" si="19"/>
        <v>0</v>
      </c>
      <c r="AC77" s="10">
        <f t="shared" si="31"/>
        <v>0</v>
      </c>
      <c r="AD77" s="14">
        <f t="shared" si="32"/>
        <v>0</v>
      </c>
      <c r="AE77" s="10">
        <f t="shared" si="33"/>
        <v>0</v>
      </c>
      <c r="AF77" s="14">
        <f t="shared" si="34"/>
        <v>0</v>
      </c>
      <c r="AG77" s="10">
        <f t="shared" si="35"/>
        <v>0</v>
      </c>
      <c r="AH77" s="14">
        <f t="shared" si="36"/>
        <v>0</v>
      </c>
      <c r="AI77" s="10">
        <f t="shared" si="20"/>
        <v>0</v>
      </c>
      <c r="AJ77" s="14">
        <f t="shared" si="37"/>
        <v>0</v>
      </c>
      <c r="AK77" s="10">
        <f t="shared" si="38"/>
        <v>0</v>
      </c>
    </row>
    <row r="78" spans="1:37" x14ac:dyDescent="0.25">
      <c r="A78" s="22">
        <f t="shared" si="18"/>
        <v>5</v>
      </c>
      <c r="B78" s="16" t="s">
        <v>12</v>
      </c>
      <c r="C78" s="16" t="s">
        <v>14</v>
      </c>
      <c r="D78" s="16">
        <v>1000</v>
      </c>
      <c r="E78" s="22">
        <v>4.2080472222222189</v>
      </c>
      <c r="F78" s="23">
        <v>99.019727777777774</v>
      </c>
      <c r="G78" s="16"/>
      <c r="H78" s="16">
        <f>G78/($E78*$D78*$F$2)</f>
        <v>0</v>
      </c>
      <c r="I78" s="23">
        <f>G78/($F78*$D78*$F$2)</f>
        <v>0</v>
      </c>
      <c r="J78" s="16"/>
      <c r="K78" s="16">
        <f>J78/($E78*$D78*$F$2)</f>
        <v>0</v>
      </c>
      <c r="L78" s="23">
        <f>J78/($F78*$D78*$F$2)</f>
        <v>0</v>
      </c>
      <c r="M78" s="16"/>
      <c r="N78" s="16">
        <f>M78/($E78*$D78*$F$2)</f>
        <v>0</v>
      </c>
      <c r="O78" s="23">
        <f>M78/($F78*$D78*$F$2)</f>
        <v>0</v>
      </c>
      <c r="P78" s="16"/>
      <c r="Q78" s="16">
        <f>P78/($E78*$D78*$F$2)</f>
        <v>0</v>
      </c>
      <c r="R78" s="23">
        <f>P78/($F78*$D78*$F$2)</f>
        <v>0</v>
      </c>
      <c r="S78" s="17"/>
      <c r="T78" s="16">
        <f>S78/($E78*$D78*$F$2)</f>
        <v>0</v>
      </c>
      <c r="U78" s="23">
        <f>S78/($F78*$D78*$F$2)</f>
        <v>0</v>
      </c>
      <c r="AB78" s="14">
        <f t="shared" si="19"/>
        <v>0</v>
      </c>
      <c r="AC78" s="10">
        <f t="shared" si="31"/>
        <v>0</v>
      </c>
      <c r="AD78" s="14">
        <f t="shared" si="32"/>
        <v>0</v>
      </c>
      <c r="AE78" s="10">
        <f t="shared" si="33"/>
        <v>0</v>
      </c>
      <c r="AF78" s="14">
        <f t="shared" si="34"/>
        <v>0</v>
      </c>
      <c r="AG78" s="10">
        <f t="shared" si="35"/>
        <v>0</v>
      </c>
      <c r="AH78" s="14">
        <f t="shared" si="36"/>
        <v>0</v>
      </c>
      <c r="AI78" s="10">
        <f t="shared" si="20"/>
        <v>0</v>
      </c>
      <c r="AJ78" s="14">
        <f t="shared" si="37"/>
        <v>0</v>
      </c>
      <c r="AK78" s="10">
        <f t="shared" si="38"/>
        <v>0</v>
      </c>
    </row>
    <row r="79" spans="1:37" x14ac:dyDescent="0.25">
      <c r="A79" s="22">
        <f t="shared" si="18"/>
        <v>6</v>
      </c>
      <c r="B79" s="16" t="s">
        <v>12</v>
      </c>
      <c r="C79" s="16" t="s">
        <v>15</v>
      </c>
      <c r="D79" s="16">
        <v>1000</v>
      </c>
      <c r="E79" s="22">
        <v>3.8898972222222201</v>
      </c>
      <c r="F79" s="23">
        <v>96.78281666666669</v>
      </c>
      <c r="G79" s="16"/>
      <c r="H79" s="16">
        <f t="shared" si="21"/>
        <v>0</v>
      </c>
      <c r="I79" s="23">
        <f t="shared" ref="I79:I87" si="39">G79/($F79*$D79*$F$2)</f>
        <v>0</v>
      </c>
      <c r="J79" s="16"/>
      <c r="K79" s="16">
        <f t="shared" si="23"/>
        <v>0</v>
      </c>
      <c r="L79" s="23">
        <f t="shared" ref="L79:L87" si="40">J79/($F79*$D79*$F$2)</f>
        <v>0</v>
      </c>
      <c r="M79" s="16"/>
      <c r="N79" s="16">
        <f t="shared" si="25"/>
        <v>0</v>
      </c>
      <c r="O79" s="23">
        <f t="shared" ref="O79:O87" si="41">M79/($F79*$D79*$F$2)</f>
        <v>0</v>
      </c>
      <c r="P79" s="16"/>
      <c r="Q79" s="16">
        <f t="shared" si="27"/>
        <v>0</v>
      </c>
      <c r="R79" s="23">
        <f t="shared" ref="R79:R87" si="42">P79/($F79*$D79*$F$2)</f>
        <v>0</v>
      </c>
      <c r="S79" s="17"/>
      <c r="T79" s="16">
        <f t="shared" si="29"/>
        <v>0</v>
      </c>
      <c r="U79" s="23">
        <f t="shared" ref="U79:U87" si="43">S79/($F79*$D79*$F$2)</f>
        <v>0</v>
      </c>
      <c r="AB79" s="14">
        <f t="shared" si="19"/>
        <v>0</v>
      </c>
      <c r="AC79" s="10">
        <f t="shared" si="31"/>
        <v>0</v>
      </c>
      <c r="AD79" s="14">
        <f t="shared" si="32"/>
        <v>0</v>
      </c>
      <c r="AE79" s="10">
        <f t="shared" si="33"/>
        <v>0</v>
      </c>
      <c r="AF79" s="14">
        <f t="shared" si="34"/>
        <v>0</v>
      </c>
      <c r="AG79" s="10">
        <f t="shared" si="35"/>
        <v>0</v>
      </c>
      <c r="AH79" s="14">
        <f t="shared" si="36"/>
        <v>0</v>
      </c>
      <c r="AI79" s="10">
        <f t="shared" si="20"/>
        <v>0</v>
      </c>
      <c r="AJ79" s="14">
        <f t="shared" si="37"/>
        <v>0</v>
      </c>
      <c r="AK79" s="10">
        <f t="shared" si="38"/>
        <v>0</v>
      </c>
    </row>
    <row r="80" spans="1:37" x14ac:dyDescent="0.25">
      <c r="A80" s="22">
        <f t="shared" si="18"/>
        <v>7</v>
      </c>
      <c r="B80" s="16" t="s">
        <v>12</v>
      </c>
      <c r="C80" s="16" t="s">
        <v>22</v>
      </c>
      <c r="D80" s="16">
        <v>1000</v>
      </c>
      <c r="E80" s="22">
        <v>4.7703972222222184</v>
      </c>
      <c r="F80" s="23">
        <v>110.17316944444444</v>
      </c>
      <c r="G80" s="16"/>
      <c r="H80" s="16">
        <f t="shared" si="21"/>
        <v>0</v>
      </c>
      <c r="I80" s="23">
        <f t="shared" si="39"/>
        <v>0</v>
      </c>
      <c r="J80" s="16"/>
      <c r="K80" s="16">
        <f t="shared" si="23"/>
        <v>0</v>
      </c>
      <c r="L80" s="23">
        <f t="shared" si="40"/>
        <v>0</v>
      </c>
      <c r="M80" s="16"/>
      <c r="N80" s="16">
        <f t="shared" si="25"/>
        <v>0</v>
      </c>
      <c r="O80" s="23">
        <f t="shared" si="41"/>
        <v>0</v>
      </c>
      <c r="P80" s="16"/>
      <c r="Q80" s="16">
        <f t="shared" si="27"/>
        <v>0</v>
      </c>
      <c r="R80" s="23">
        <f t="shared" si="42"/>
        <v>0</v>
      </c>
      <c r="S80" s="17"/>
      <c r="T80" s="16">
        <f t="shared" si="29"/>
        <v>0</v>
      </c>
      <c r="U80" s="23">
        <f t="shared" si="43"/>
        <v>0</v>
      </c>
      <c r="AB80" s="14">
        <f t="shared" si="19"/>
        <v>0</v>
      </c>
      <c r="AC80" s="10">
        <f t="shared" si="31"/>
        <v>0</v>
      </c>
      <c r="AD80" s="14">
        <f t="shared" si="32"/>
        <v>0</v>
      </c>
      <c r="AE80" s="10">
        <f t="shared" si="33"/>
        <v>0</v>
      </c>
      <c r="AF80" s="14">
        <f t="shared" si="34"/>
        <v>0</v>
      </c>
      <c r="AG80" s="10">
        <f t="shared" si="35"/>
        <v>0</v>
      </c>
      <c r="AH80" s="14">
        <f t="shared" si="36"/>
        <v>0</v>
      </c>
      <c r="AI80" s="10">
        <f t="shared" si="20"/>
        <v>0</v>
      </c>
      <c r="AJ80" s="14">
        <f t="shared" si="37"/>
        <v>0</v>
      </c>
      <c r="AK80" s="10">
        <f t="shared" si="38"/>
        <v>0</v>
      </c>
    </row>
    <row r="81" spans="1:37" x14ac:dyDescent="0.25">
      <c r="A81" s="22">
        <f t="shared" si="18"/>
        <v>8</v>
      </c>
      <c r="B81" s="16" t="s">
        <v>12</v>
      </c>
      <c r="C81" s="16" t="s">
        <v>23</v>
      </c>
      <c r="D81" s="16">
        <v>1000</v>
      </c>
      <c r="E81" s="22">
        <v>4.1362861111111151</v>
      </c>
      <c r="F81" s="23">
        <v>144.77058055555551</v>
      </c>
      <c r="G81" s="16"/>
      <c r="H81" s="16">
        <f t="shared" si="21"/>
        <v>0</v>
      </c>
      <c r="I81" s="23">
        <f t="shared" si="39"/>
        <v>0</v>
      </c>
      <c r="J81" s="16"/>
      <c r="K81" s="16">
        <f t="shared" si="23"/>
        <v>0</v>
      </c>
      <c r="L81" s="23">
        <f t="shared" si="40"/>
        <v>0</v>
      </c>
      <c r="M81" s="16"/>
      <c r="N81" s="16">
        <f t="shared" si="25"/>
        <v>0</v>
      </c>
      <c r="O81" s="23">
        <f t="shared" si="41"/>
        <v>0</v>
      </c>
      <c r="P81" s="16"/>
      <c r="Q81" s="16">
        <f t="shared" si="27"/>
        <v>0</v>
      </c>
      <c r="R81" s="23">
        <f t="shared" si="42"/>
        <v>0</v>
      </c>
      <c r="S81" s="17"/>
      <c r="T81" s="16">
        <f t="shared" si="29"/>
        <v>0</v>
      </c>
      <c r="U81" s="23">
        <f t="shared" si="43"/>
        <v>0</v>
      </c>
      <c r="AB81" s="14">
        <f t="shared" si="19"/>
        <v>0</v>
      </c>
      <c r="AC81" s="10">
        <f t="shared" si="31"/>
        <v>0</v>
      </c>
      <c r="AD81" s="14">
        <f t="shared" si="32"/>
        <v>0</v>
      </c>
      <c r="AE81" s="10">
        <f t="shared" si="33"/>
        <v>0</v>
      </c>
      <c r="AF81" s="14">
        <f t="shared" si="34"/>
        <v>0</v>
      </c>
      <c r="AG81" s="10">
        <f t="shared" si="35"/>
        <v>0</v>
      </c>
      <c r="AH81" s="14">
        <f t="shared" si="36"/>
        <v>0</v>
      </c>
      <c r="AI81" s="10">
        <f t="shared" si="20"/>
        <v>0</v>
      </c>
      <c r="AJ81" s="14">
        <f t="shared" si="37"/>
        <v>0</v>
      </c>
      <c r="AK81" s="10">
        <f t="shared" si="38"/>
        <v>0</v>
      </c>
    </row>
    <row r="82" spans="1:37" x14ac:dyDescent="0.25">
      <c r="A82" s="22">
        <f t="shared" si="18"/>
        <v>9</v>
      </c>
      <c r="B82" s="16" t="s">
        <v>12</v>
      </c>
      <c r="C82" s="16" t="s">
        <v>24</v>
      </c>
      <c r="D82" s="16">
        <v>1000</v>
      </c>
      <c r="E82" s="22">
        <v>3.7250944444444332</v>
      </c>
      <c r="F82" s="23">
        <v>124.7335083333333</v>
      </c>
      <c r="G82" s="16"/>
      <c r="H82" s="16">
        <f t="shared" si="21"/>
        <v>0</v>
      </c>
      <c r="I82" s="23">
        <f t="shared" si="39"/>
        <v>0</v>
      </c>
      <c r="J82" s="16"/>
      <c r="K82" s="16">
        <f t="shared" si="23"/>
        <v>0</v>
      </c>
      <c r="L82" s="23">
        <f t="shared" si="40"/>
        <v>0</v>
      </c>
      <c r="M82" s="16"/>
      <c r="N82" s="16">
        <f t="shared" si="25"/>
        <v>0</v>
      </c>
      <c r="O82" s="23">
        <f t="shared" si="41"/>
        <v>0</v>
      </c>
      <c r="P82" s="16"/>
      <c r="Q82" s="16">
        <f t="shared" si="27"/>
        <v>0</v>
      </c>
      <c r="R82" s="23">
        <f t="shared" si="42"/>
        <v>0</v>
      </c>
      <c r="S82" s="17"/>
      <c r="T82" s="16">
        <f t="shared" si="29"/>
        <v>0</v>
      </c>
      <c r="U82" s="23">
        <f t="shared" si="43"/>
        <v>0</v>
      </c>
      <c r="AB82" s="14">
        <f t="shared" si="19"/>
        <v>0</v>
      </c>
      <c r="AC82" s="10">
        <f t="shared" si="31"/>
        <v>0</v>
      </c>
      <c r="AD82" s="14">
        <f t="shared" si="32"/>
        <v>0</v>
      </c>
      <c r="AE82" s="10">
        <f t="shared" si="33"/>
        <v>0</v>
      </c>
      <c r="AF82" s="14">
        <f t="shared" si="34"/>
        <v>0</v>
      </c>
      <c r="AG82" s="10">
        <f t="shared" si="35"/>
        <v>0</v>
      </c>
      <c r="AH82" s="14">
        <f t="shared" si="36"/>
        <v>0</v>
      </c>
      <c r="AI82" s="10">
        <f t="shared" si="20"/>
        <v>0</v>
      </c>
      <c r="AJ82" s="14">
        <f t="shared" si="37"/>
        <v>0</v>
      </c>
      <c r="AK82" s="10">
        <f t="shared" si="38"/>
        <v>0</v>
      </c>
    </row>
    <row r="83" spans="1:37" x14ac:dyDescent="0.25">
      <c r="A83" s="22">
        <f t="shared" si="18"/>
        <v>10</v>
      </c>
      <c r="B83" s="16" t="s">
        <v>12</v>
      </c>
      <c r="C83" s="16" t="s">
        <v>25</v>
      </c>
      <c r="D83" s="16">
        <v>1000</v>
      </c>
      <c r="E83" s="30">
        <v>3.8716305555555603</v>
      </c>
      <c r="F83" s="24">
        <v>155.05862777777779</v>
      </c>
      <c r="G83" s="16"/>
      <c r="H83" s="16">
        <f t="shared" si="21"/>
        <v>0</v>
      </c>
      <c r="I83" s="23">
        <f t="shared" si="39"/>
        <v>0</v>
      </c>
      <c r="J83" s="16"/>
      <c r="K83" s="16">
        <f t="shared" si="23"/>
        <v>0</v>
      </c>
      <c r="L83" s="23">
        <f t="shared" si="40"/>
        <v>0</v>
      </c>
      <c r="M83" s="16"/>
      <c r="N83" s="16">
        <f t="shared" si="25"/>
        <v>0</v>
      </c>
      <c r="O83" s="23">
        <f t="shared" si="41"/>
        <v>0</v>
      </c>
      <c r="P83" s="16"/>
      <c r="Q83" s="16">
        <f t="shared" si="27"/>
        <v>0</v>
      </c>
      <c r="R83" s="23">
        <f t="shared" si="42"/>
        <v>0</v>
      </c>
      <c r="S83" s="17"/>
      <c r="T83" s="16">
        <f t="shared" si="29"/>
        <v>0</v>
      </c>
      <c r="U83" s="23">
        <f t="shared" si="43"/>
        <v>0</v>
      </c>
      <c r="AB83" s="14">
        <f t="shared" si="19"/>
        <v>0</v>
      </c>
      <c r="AC83" s="10">
        <f t="shared" si="31"/>
        <v>0</v>
      </c>
      <c r="AD83" s="14">
        <f t="shared" si="32"/>
        <v>0</v>
      </c>
      <c r="AE83" s="10">
        <f t="shared" si="33"/>
        <v>0</v>
      </c>
      <c r="AF83" s="14">
        <f t="shared" si="34"/>
        <v>0</v>
      </c>
      <c r="AG83" s="10">
        <f t="shared" si="35"/>
        <v>0</v>
      </c>
      <c r="AH83" s="14">
        <f t="shared" si="36"/>
        <v>0</v>
      </c>
      <c r="AI83" s="10">
        <f t="shared" si="20"/>
        <v>0</v>
      </c>
      <c r="AJ83" s="14">
        <f t="shared" si="37"/>
        <v>0</v>
      </c>
      <c r="AK83" s="10">
        <f t="shared" si="38"/>
        <v>0</v>
      </c>
    </row>
    <row r="84" spans="1:37" x14ac:dyDescent="0.25">
      <c r="A84" s="22">
        <f t="shared" si="18"/>
        <v>11</v>
      </c>
      <c r="B84" s="17" t="s">
        <v>12</v>
      </c>
      <c r="C84" s="17" t="s">
        <v>26</v>
      </c>
      <c r="D84" s="16">
        <v>1000</v>
      </c>
      <c r="E84" s="30">
        <v>4.4547250000000078</v>
      </c>
      <c r="F84" s="24">
        <v>99.95538055555555</v>
      </c>
      <c r="G84" s="16"/>
      <c r="H84" s="16">
        <f t="shared" si="21"/>
        <v>0</v>
      </c>
      <c r="I84" s="23">
        <f t="shared" si="39"/>
        <v>0</v>
      </c>
      <c r="J84" s="16"/>
      <c r="K84" s="16">
        <f t="shared" si="23"/>
        <v>0</v>
      </c>
      <c r="L84" s="23">
        <f t="shared" si="40"/>
        <v>0</v>
      </c>
      <c r="M84" s="16"/>
      <c r="N84" s="16">
        <f t="shared" si="25"/>
        <v>0</v>
      </c>
      <c r="O84" s="23">
        <f t="shared" si="41"/>
        <v>0</v>
      </c>
      <c r="P84" s="16"/>
      <c r="Q84" s="16">
        <f t="shared" si="27"/>
        <v>0</v>
      </c>
      <c r="R84" s="23">
        <f t="shared" si="42"/>
        <v>0</v>
      </c>
      <c r="S84" s="17"/>
      <c r="T84" s="16">
        <f t="shared" si="29"/>
        <v>0</v>
      </c>
      <c r="U84" s="23">
        <f t="shared" si="43"/>
        <v>0</v>
      </c>
      <c r="AB84" s="14">
        <f t="shared" si="19"/>
        <v>0</v>
      </c>
      <c r="AC84" s="10">
        <f t="shared" si="31"/>
        <v>0</v>
      </c>
      <c r="AD84" s="14">
        <f t="shared" si="32"/>
        <v>0</v>
      </c>
      <c r="AE84" s="10">
        <f t="shared" si="33"/>
        <v>0</v>
      </c>
      <c r="AF84" s="14">
        <f t="shared" si="34"/>
        <v>0</v>
      </c>
      <c r="AG84" s="10">
        <f t="shared" si="35"/>
        <v>0</v>
      </c>
      <c r="AH84" s="14">
        <f t="shared" si="36"/>
        <v>0</v>
      </c>
      <c r="AI84" s="10">
        <f t="shared" si="20"/>
        <v>0</v>
      </c>
      <c r="AJ84" s="14">
        <f t="shared" si="37"/>
        <v>0</v>
      </c>
      <c r="AK84" s="10">
        <f t="shared" si="38"/>
        <v>0</v>
      </c>
    </row>
    <row r="85" spans="1:37" x14ac:dyDescent="0.25">
      <c r="A85" s="22">
        <f t="shared" si="18"/>
        <v>12</v>
      </c>
      <c r="B85" s="17" t="s">
        <v>12</v>
      </c>
      <c r="C85" s="17" t="s">
        <v>16</v>
      </c>
      <c r="D85" s="16">
        <v>1000</v>
      </c>
      <c r="E85" s="30">
        <v>4.026452777777763</v>
      </c>
      <c r="F85" s="24">
        <v>104.02222777777774</v>
      </c>
      <c r="G85" s="16"/>
      <c r="H85" s="16">
        <f t="shared" si="21"/>
        <v>0</v>
      </c>
      <c r="I85" s="23">
        <f t="shared" si="39"/>
        <v>0</v>
      </c>
      <c r="J85" s="16"/>
      <c r="K85" s="16">
        <f t="shared" si="23"/>
        <v>0</v>
      </c>
      <c r="L85" s="23">
        <f t="shared" si="40"/>
        <v>0</v>
      </c>
      <c r="M85" s="16"/>
      <c r="N85" s="16">
        <f t="shared" si="25"/>
        <v>0</v>
      </c>
      <c r="O85" s="23">
        <f t="shared" si="41"/>
        <v>0</v>
      </c>
      <c r="P85" s="16"/>
      <c r="Q85" s="16">
        <f t="shared" si="27"/>
        <v>0</v>
      </c>
      <c r="R85" s="23">
        <f t="shared" si="42"/>
        <v>0</v>
      </c>
      <c r="S85" s="17"/>
      <c r="T85" s="16">
        <f t="shared" si="29"/>
        <v>0</v>
      </c>
      <c r="U85" s="23">
        <f t="shared" si="43"/>
        <v>0</v>
      </c>
      <c r="AB85" s="14">
        <f t="shared" si="19"/>
        <v>0</v>
      </c>
      <c r="AC85" s="10">
        <f t="shared" si="31"/>
        <v>0</v>
      </c>
      <c r="AD85" s="14">
        <f t="shared" si="32"/>
        <v>0</v>
      </c>
      <c r="AE85" s="10">
        <f t="shared" si="33"/>
        <v>0</v>
      </c>
      <c r="AF85" s="14">
        <f t="shared" si="34"/>
        <v>0</v>
      </c>
      <c r="AG85" s="10">
        <f t="shared" si="35"/>
        <v>0</v>
      </c>
      <c r="AH85" s="14">
        <f t="shared" si="36"/>
        <v>0</v>
      </c>
      <c r="AI85" s="10">
        <f t="shared" si="20"/>
        <v>0</v>
      </c>
      <c r="AJ85" s="14">
        <f t="shared" si="37"/>
        <v>0</v>
      </c>
      <c r="AK85" s="10">
        <f t="shared" si="38"/>
        <v>0</v>
      </c>
    </row>
    <row r="86" spans="1:37" x14ac:dyDescent="0.25">
      <c r="A86" s="22">
        <f t="shared" si="18"/>
        <v>13</v>
      </c>
      <c r="B86" s="17" t="s">
        <v>12</v>
      </c>
      <c r="C86" s="17" t="s">
        <v>17</v>
      </c>
      <c r="D86" s="16">
        <v>1000</v>
      </c>
      <c r="E86" s="30">
        <v>3.7903000000000051</v>
      </c>
      <c r="F86" s="24">
        <v>100.9529722222222</v>
      </c>
      <c r="G86" s="16"/>
      <c r="H86" s="16">
        <f t="shared" si="21"/>
        <v>0</v>
      </c>
      <c r="I86" s="23">
        <f t="shared" si="39"/>
        <v>0</v>
      </c>
      <c r="J86" s="16"/>
      <c r="K86" s="16">
        <f t="shared" si="23"/>
        <v>0</v>
      </c>
      <c r="L86" s="23">
        <f t="shared" si="40"/>
        <v>0</v>
      </c>
      <c r="M86" s="16"/>
      <c r="N86" s="16">
        <f t="shared" si="25"/>
        <v>0</v>
      </c>
      <c r="O86" s="23">
        <f t="shared" si="41"/>
        <v>0</v>
      </c>
      <c r="P86" s="16"/>
      <c r="Q86" s="16">
        <f t="shared" si="27"/>
        <v>0</v>
      </c>
      <c r="R86" s="23">
        <f t="shared" si="42"/>
        <v>0</v>
      </c>
      <c r="S86" s="17"/>
      <c r="T86" s="16">
        <f t="shared" si="29"/>
        <v>0</v>
      </c>
      <c r="U86" s="23">
        <f t="shared" si="43"/>
        <v>0</v>
      </c>
      <c r="AB86" s="14">
        <f t="shared" si="19"/>
        <v>0</v>
      </c>
      <c r="AC86" s="10">
        <f t="shared" si="31"/>
        <v>0</v>
      </c>
      <c r="AD86" s="14">
        <f t="shared" si="32"/>
        <v>0</v>
      </c>
      <c r="AE86" s="10">
        <f t="shared" si="33"/>
        <v>0</v>
      </c>
      <c r="AF86" s="14">
        <f t="shared" si="34"/>
        <v>0</v>
      </c>
      <c r="AG86" s="10">
        <f t="shared" si="35"/>
        <v>0</v>
      </c>
      <c r="AH86" s="14">
        <f t="shared" si="36"/>
        <v>0</v>
      </c>
      <c r="AI86" s="10">
        <f t="shared" si="20"/>
        <v>0</v>
      </c>
      <c r="AJ86" s="14">
        <f t="shared" si="37"/>
        <v>0</v>
      </c>
      <c r="AK86" s="10">
        <f t="shared" si="38"/>
        <v>0</v>
      </c>
    </row>
    <row r="87" spans="1:37" x14ac:dyDescent="0.25">
      <c r="A87" s="22">
        <f t="shared" si="18"/>
        <v>14</v>
      </c>
      <c r="B87" s="17" t="s">
        <v>12</v>
      </c>
      <c r="C87" s="17" t="s">
        <v>18</v>
      </c>
      <c r="D87" s="16">
        <v>1000</v>
      </c>
      <c r="E87" s="30">
        <v>3.563747222222224</v>
      </c>
      <c r="F87" s="24">
        <v>94.844977777777757</v>
      </c>
      <c r="G87" s="16"/>
      <c r="H87" s="16">
        <f>G87/($E87*$D87*$F$2)</f>
        <v>0</v>
      </c>
      <c r="I87" s="23">
        <f t="shared" si="39"/>
        <v>0</v>
      </c>
      <c r="J87" s="16"/>
      <c r="K87" s="16">
        <f>J87/($E87*$D87*$F$2)</f>
        <v>0</v>
      </c>
      <c r="L87" s="23">
        <f t="shared" si="40"/>
        <v>0</v>
      </c>
      <c r="M87" s="16"/>
      <c r="N87" s="16">
        <f>M87/($E87*$D87*$F$2)</f>
        <v>0</v>
      </c>
      <c r="O87" s="23">
        <f t="shared" si="41"/>
        <v>0</v>
      </c>
      <c r="P87" s="16"/>
      <c r="Q87" s="16">
        <f>P87/($E87*$D87*$F$2)</f>
        <v>0</v>
      </c>
      <c r="R87" s="23">
        <f t="shared" si="42"/>
        <v>0</v>
      </c>
      <c r="S87" s="17"/>
      <c r="T87" s="16">
        <f>S87/($E87*$D87*$F$2)</f>
        <v>0</v>
      </c>
      <c r="U87" s="23">
        <f t="shared" si="43"/>
        <v>0</v>
      </c>
      <c r="AB87" s="14">
        <f t="shared" si="19"/>
        <v>0</v>
      </c>
      <c r="AC87" s="10">
        <f t="shared" si="31"/>
        <v>0</v>
      </c>
      <c r="AD87" s="14">
        <f t="shared" si="32"/>
        <v>0</v>
      </c>
      <c r="AE87" s="10">
        <f t="shared" si="33"/>
        <v>0</v>
      </c>
      <c r="AF87" s="14">
        <f t="shared" si="34"/>
        <v>0</v>
      </c>
      <c r="AG87" s="10">
        <f t="shared" si="35"/>
        <v>0</v>
      </c>
      <c r="AH87" s="14">
        <f t="shared" si="36"/>
        <v>0</v>
      </c>
      <c r="AI87" s="10">
        <f t="shared" si="20"/>
        <v>0</v>
      </c>
      <c r="AJ87" s="14">
        <f t="shared" si="37"/>
        <v>0</v>
      </c>
      <c r="AK87" s="10">
        <f t="shared" si="38"/>
        <v>0</v>
      </c>
    </row>
    <row r="88" spans="1:37" x14ac:dyDescent="0.25">
      <c r="A88" s="25">
        <f t="shared" si="18"/>
        <v>15</v>
      </c>
      <c r="B88" s="26" t="s">
        <v>12</v>
      </c>
      <c r="C88" s="26" t="s">
        <v>27</v>
      </c>
      <c r="D88" s="27">
        <v>1000</v>
      </c>
      <c r="E88" s="31">
        <v>2.8784333333333372</v>
      </c>
      <c r="F88" s="28">
        <v>94.282513888888857</v>
      </c>
      <c r="G88" s="27"/>
      <c r="H88" s="27">
        <f>G88/($E88*$D88*$F$2)</f>
        <v>0</v>
      </c>
      <c r="I88" s="32">
        <f>G88/($F88*$D88*$F$2)</f>
        <v>0</v>
      </c>
      <c r="J88" s="27"/>
      <c r="K88" s="27">
        <f>J88/($E88*$D88*$F$2)</f>
        <v>0</v>
      </c>
      <c r="L88" s="32">
        <f>J88/($F88*$D88*$F$2)</f>
        <v>0</v>
      </c>
      <c r="M88" s="27"/>
      <c r="N88" s="27">
        <f>M88/($E88*$D88*$F$2)</f>
        <v>0</v>
      </c>
      <c r="O88" s="32">
        <f>M88/($F88*$D88*$F$2)</f>
        <v>0</v>
      </c>
      <c r="P88" s="27"/>
      <c r="Q88" s="27">
        <f>P88/($E88*$D88*$F$2)</f>
        <v>0</v>
      </c>
      <c r="R88" s="32">
        <f>P88/($F88*$D88*$F$2)</f>
        <v>0</v>
      </c>
      <c r="S88" s="26"/>
      <c r="T88" s="27">
        <f>S88/($E88*$D88*$F$2)</f>
        <v>0</v>
      </c>
      <c r="U88" s="32">
        <f>S88/($F88*$D88*$F$2)</f>
        <v>0</v>
      </c>
      <c r="AB88" s="9">
        <f t="shared" si="19"/>
        <v>0</v>
      </c>
      <c r="AC88" s="11">
        <f t="shared" si="31"/>
        <v>0</v>
      </c>
      <c r="AD88" s="9">
        <f t="shared" si="32"/>
        <v>0</v>
      </c>
      <c r="AE88" s="11">
        <f t="shared" si="33"/>
        <v>0</v>
      </c>
      <c r="AF88" s="9">
        <f t="shared" si="34"/>
        <v>0</v>
      </c>
      <c r="AG88" s="11">
        <f t="shared" si="35"/>
        <v>0</v>
      </c>
      <c r="AH88" s="9">
        <f t="shared" si="36"/>
        <v>0</v>
      </c>
      <c r="AI88" s="11">
        <f t="shared" si="20"/>
        <v>0</v>
      </c>
      <c r="AJ88" s="9">
        <f t="shared" si="37"/>
        <v>0</v>
      </c>
      <c r="AK88" s="11">
        <f t="shared" si="38"/>
        <v>0</v>
      </c>
    </row>
    <row r="89" spans="1:37" x14ac:dyDescent="0.25">
      <c r="A89" t="s">
        <v>35</v>
      </c>
      <c r="D89">
        <v>1000</v>
      </c>
      <c r="E89">
        <f t="shared" ref="E89:F89" si="44">SUM(E74:E88)</f>
        <v>60.407799999999995</v>
      </c>
      <c r="F89">
        <f t="shared" si="44"/>
        <v>1678.1637388888887</v>
      </c>
      <c r="G89">
        <f>SUM(G74:G88)</f>
        <v>0</v>
      </c>
      <c r="H89" s="16">
        <f>G89/($E89*$D89*$F$2)</f>
        <v>0</v>
      </c>
      <c r="I89" s="16">
        <f>G89/($F89*$D89*$F$2)</f>
        <v>0</v>
      </c>
      <c r="J89">
        <f t="shared" ref="J89" si="45">SUM(J74:J88)</f>
        <v>0</v>
      </c>
      <c r="K89" s="16">
        <f>J89/($E89*$D89*$F$2)</f>
        <v>0</v>
      </c>
      <c r="L89" s="16">
        <f>J89/($F89*$D89*$F$2)</f>
        <v>0</v>
      </c>
      <c r="M89">
        <f t="shared" ref="M89" si="46">SUM(M74:M88)</f>
        <v>0</v>
      </c>
      <c r="N89" s="16">
        <f>M89/($E89*$D89*$F$2)</f>
        <v>0</v>
      </c>
      <c r="O89" s="16">
        <f>M89/($F89*$D89*$F$2)</f>
        <v>0</v>
      </c>
      <c r="P89">
        <f t="shared" ref="P89" si="47">SUM(P74:P88)</f>
        <v>0</v>
      </c>
      <c r="Q89" s="16">
        <f>P89/($E89*$D89*$F$2)</f>
        <v>0</v>
      </c>
      <c r="R89" s="16">
        <f>P89/($F89*$D89*$F$2)</f>
        <v>0</v>
      </c>
      <c r="S89">
        <f>SUM(S74:S88)</f>
        <v>0</v>
      </c>
      <c r="T89" s="16">
        <f>S89/($E89*$D89*$F$2)</f>
        <v>0</v>
      </c>
      <c r="U89" s="16">
        <f>S89/($F89*$D89*$F$2)</f>
        <v>0</v>
      </c>
    </row>
    <row r="92" spans="1:37" s="35" customFormat="1" ht="15.75" thickBot="1" x14ac:dyDescent="0.3"/>
    <row r="93" spans="1:37" ht="15.75" thickTop="1" x14ac:dyDescent="0.25"/>
    <row r="94" spans="1:37" x14ac:dyDescent="0.25">
      <c r="A94" t="s">
        <v>29</v>
      </c>
    </row>
    <row r="97" spans="1:37" x14ac:dyDescent="0.25">
      <c r="A97" s="51" t="s">
        <v>0</v>
      </c>
      <c r="B97" s="51" t="s">
        <v>1</v>
      </c>
      <c r="C97" s="51" t="s">
        <v>2</v>
      </c>
      <c r="D97" s="51" t="s">
        <v>6</v>
      </c>
      <c r="E97" s="54" t="s">
        <v>11</v>
      </c>
      <c r="F97" s="55"/>
      <c r="G97" s="45" t="s">
        <v>50</v>
      </c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7"/>
      <c r="AB97" s="48" t="s">
        <v>5</v>
      </c>
      <c r="AC97" s="50"/>
      <c r="AD97" s="50"/>
      <c r="AE97" s="50"/>
      <c r="AF97" s="50"/>
      <c r="AG97" s="50"/>
      <c r="AH97" s="50"/>
      <c r="AI97" s="50"/>
      <c r="AJ97" s="50"/>
      <c r="AK97" s="49"/>
    </row>
    <row r="98" spans="1:37" x14ac:dyDescent="0.25">
      <c r="A98" s="52"/>
      <c r="B98" s="52"/>
      <c r="C98" s="52"/>
      <c r="D98" s="52"/>
      <c r="E98" s="56"/>
      <c r="F98" s="57"/>
      <c r="G98" s="45" t="s">
        <v>3</v>
      </c>
      <c r="H98" s="46"/>
      <c r="I98" s="47"/>
      <c r="J98" s="45" t="s">
        <v>4</v>
      </c>
      <c r="K98" s="46"/>
      <c r="L98" s="47"/>
      <c r="M98" s="45" t="s">
        <v>10</v>
      </c>
      <c r="N98" s="46"/>
      <c r="O98" s="47"/>
      <c r="P98" s="45" t="s">
        <v>28</v>
      </c>
      <c r="Q98" s="46"/>
      <c r="R98" s="47"/>
      <c r="S98" s="45" t="s">
        <v>30</v>
      </c>
      <c r="T98" s="46"/>
      <c r="U98" s="47"/>
      <c r="AB98" s="48" t="str">
        <f>G98</f>
        <v>Without Layers</v>
      </c>
      <c r="AC98" s="49"/>
      <c r="AD98" s="48" t="str">
        <f>J98</f>
        <v>With Layers</v>
      </c>
      <c r="AE98" s="49"/>
      <c r="AF98" s="48" t="str">
        <f>M98</f>
        <v>With buffer=5m</v>
      </c>
      <c r="AG98" s="49"/>
      <c r="AH98" s="48" t="str">
        <f>P98</f>
        <v>With buffer=10m</v>
      </c>
      <c r="AI98" s="49"/>
      <c r="AJ98" s="48" t="str">
        <f>S98</f>
        <v>With buffer=20m</v>
      </c>
      <c r="AK98" s="49"/>
    </row>
    <row r="99" spans="1:37" x14ac:dyDescent="0.25">
      <c r="A99" s="53"/>
      <c r="B99" s="53"/>
      <c r="C99" s="53"/>
      <c r="D99" s="53"/>
      <c r="E99" s="1" t="s">
        <v>49</v>
      </c>
      <c r="F99" s="1" t="s">
        <v>8</v>
      </c>
      <c r="G99" s="29" t="s">
        <v>48</v>
      </c>
      <c r="H99" s="29" t="s">
        <v>49</v>
      </c>
      <c r="I99" s="29" t="s">
        <v>8</v>
      </c>
      <c r="J99" s="29" t="s">
        <v>48</v>
      </c>
      <c r="K99" s="29" t="s">
        <v>49</v>
      </c>
      <c r="L99" s="29" t="s">
        <v>8</v>
      </c>
      <c r="M99" s="29" t="s">
        <v>48</v>
      </c>
      <c r="N99" s="29" t="s">
        <v>49</v>
      </c>
      <c r="O99" s="29" t="s">
        <v>8</v>
      </c>
      <c r="P99" s="29" t="s">
        <v>48</v>
      </c>
      <c r="Q99" s="29" t="s">
        <v>49</v>
      </c>
      <c r="R99" s="29" t="s">
        <v>8</v>
      </c>
      <c r="S99" s="29" t="s">
        <v>48</v>
      </c>
      <c r="T99" s="29" t="s">
        <v>49</v>
      </c>
      <c r="U99" s="29" t="s">
        <v>8</v>
      </c>
      <c r="AB99" s="7" t="s">
        <v>7</v>
      </c>
      <c r="AC99" s="7" t="s">
        <v>8</v>
      </c>
      <c r="AD99" s="7" t="s">
        <v>7</v>
      </c>
      <c r="AE99" s="7" t="s">
        <v>8</v>
      </c>
      <c r="AF99" s="7" t="s">
        <v>7</v>
      </c>
      <c r="AG99" s="7" t="s">
        <v>8</v>
      </c>
      <c r="AH99" s="7" t="str">
        <f>Q99</f>
        <v>HPV</v>
      </c>
      <c r="AI99" s="7" t="str">
        <f>R99</f>
        <v>all</v>
      </c>
      <c r="AJ99" s="7" t="str">
        <f>T99</f>
        <v>HPV</v>
      </c>
      <c r="AK99" s="7" t="str">
        <f>U99</f>
        <v>all</v>
      </c>
    </row>
    <row r="100" spans="1:37" x14ac:dyDescent="0.25">
      <c r="A100" s="22">
        <v>1</v>
      </c>
      <c r="B100" s="16" t="s">
        <v>12</v>
      </c>
      <c r="C100" s="16" t="s">
        <v>19</v>
      </c>
      <c r="D100" s="16">
        <v>1000</v>
      </c>
      <c r="E100" s="22">
        <v>3.6726388888888879</v>
      </c>
      <c r="F100" s="23">
        <v>79.774569444444438</v>
      </c>
      <c r="G100" s="15"/>
      <c r="H100" s="15">
        <f>G100/($E100*$D100*$F$2)</f>
        <v>0</v>
      </c>
      <c r="I100" s="21">
        <f>G100/($F100*$D100*$F$2)</f>
        <v>0</v>
      </c>
      <c r="J100" s="15"/>
      <c r="K100" s="15">
        <f>J100/($E100*$D100*$F$2)</f>
        <v>0</v>
      </c>
      <c r="L100" s="21">
        <f>J100/($F100*$D100*$F$2)</f>
        <v>0</v>
      </c>
      <c r="M100" s="15"/>
      <c r="N100" s="15">
        <f>M100/($E100*$D100*$F$2)</f>
        <v>0</v>
      </c>
      <c r="O100" s="21">
        <f>M100/($F100*$D100*$F$2)</f>
        <v>0</v>
      </c>
      <c r="P100" s="15"/>
      <c r="Q100" s="15">
        <f>P100/($E100*$D100*$F$2)</f>
        <v>0</v>
      </c>
      <c r="R100" s="21">
        <f>P100/($F100*$D100*$F$2)</f>
        <v>0</v>
      </c>
      <c r="S100" s="36"/>
      <c r="T100" s="15">
        <f>S100/($E100*$D100*$F$2)</f>
        <v>0</v>
      </c>
      <c r="U100" s="21">
        <f>S100/($F100*$D100*$F$2)</f>
        <v>0</v>
      </c>
      <c r="AB100" s="18">
        <f>AVERAGE($H$100:$H$114)</f>
        <v>0</v>
      </c>
      <c r="AC100" s="13">
        <f>AVERAGE($I$100:$I$114)</f>
        <v>0</v>
      </c>
      <c r="AD100" s="18">
        <f>AVERAGE($K$100:$K$114)</f>
        <v>0</v>
      </c>
      <c r="AE100" s="13">
        <f>AVERAGE($L$100:$L$114)</f>
        <v>0</v>
      </c>
      <c r="AF100" s="18">
        <f>AVERAGE($N$100:$N$114)</f>
        <v>0</v>
      </c>
      <c r="AG100" s="13">
        <f>AVERAGE($O$100:$O$114)</f>
        <v>0</v>
      </c>
      <c r="AH100" s="18">
        <f>AVERAGE($Q$100:$Q$114)</f>
        <v>0</v>
      </c>
      <c r="AI100" s="13">
        <f>AVERAGE($R$100:$R$114)</f>
        <v>0</v>
      </c>
      <c r="AJ100" s="18">
        <f>AVERAGE($T$100:$T$114)</f>
        <v>0</v>
      </c>
      <c r="AK100" s="13">
        <f>AVERAGE($U$100:$U$114)</f>
        <v>0</v>
      </c>
    </row>
    <row r="101" spans="1:37" x14ac:dyDescent="0.25">
      <c r="A101" s="22">
        <f t="shared" ref="A101:A114" si="48">A100+1</f>
        <v>2</v>
      </c>
      <c r="B101" s="16" t="s">
        <v>12</v>
      </c>
      <c r="C101" s="16" t="s">
        <v>20</v>
      </c>
      <c r="D101" s="16">
        <v>1000</v>
      </c>
      <c r="E101" s="22">
        <v>4.6576138888888874</v>
      </c>
      <c r="F101" s="23">
        <v>166.55976111111113</v>
      </c>
      <c r="G101" s="16"/>
      <c r="H101" s="16">
        <f>G101/($E101*$D101*$F$2)</f>
        <v>0</v>
      </c>
      <c r="I101" s="23">
        <f>G101/($F101*$D101*$F$2)</f>
        <v>0</v>
      </c>
      <c r="J101" s="16"/>
      <c r="K101" s="16">
        <f>J101/($E101*$D101*$F$2)</f>
        <v>0</v>
      </c>
      <c r="L101" s="23">
        <f>J101/($F101*$D101*$F$2)</f>
        <v>0</v>
      </c>
      <c r="M101" s="16"/>
      <c r="N101" s="16">
        <f>M101/($E101*$D101*$F$2)</f>
        <v>0</v>
      </c>
      <c r="O101" s="23">
        <f>M101/($F101*$D101*$F$2)</f>
        <v>0</v>
      </c>
      <c r="P101" s="16"/>
      <c r="Q101" s="16">
        <f>P101/($E101*$D101*$F$2)</f>
        <v>0</v>
      </c>
      <c r="R101" s="23">
        <f>P101/($F101*$D101*$F$2)</f>
        <v>0</v>
      </c>
      <c r="S101" s="17"/>
      <c r="T101" s="16">
        <f>S101/($E101*$D101*$F$2)</f>
        <v>0</v>
      </c>
      <c r="U101" s="23">
        <f>S101/($F101*$D101*$F$2)</f>
        <v>0</v>
      </c>
      <c r="AB101" s="14">
        <f>$AB$100</f>
        <v>0</v>
      </c>
      <c r="AC101" s="10">
        <f>$AC$100</f>
        <v>0</v>
      </c>
      <c r="AD101" s="14">
        <f>$AD$100</f>
        <v>0</v>
      </c>
      <c r="AE101" s="10">
        <f>$AE$100</f>
        <v>0</v>
      </c>
      <c r="AF101" s="14">
        <f t="shared" ref="AF101:AF114" si="49">$AF$100</f>
        <v>0</v>
      </c>
      <c r="AG101" s="10">
        <f t="shared" ref="AG101:AG114" si="50">$AG$100</f>
        <v>0</v>
      </c>
      <c r="AH101" s="14">
        <f>$AH$100</f>
        <v>0</v>
      </c>
      <c r="AI101" s="10">
        <f>$AI$100</f>
        <v>0</v>
      </c>
      <c r="AJ101" s="14">
        <f>$AJ$100</f>
        <v>0</v>
      </c>
      <c r="AK101" s="10">
        <f>$AK$100</f>
        <v>0</v>
      </c>
    </row>
    <row r="102" spans="1:37" x14ac:dyDescent="0.25">
      <c r="A102" s="22">
        <f t="shared" si="48"/>
        <v>3</v>
      </c>
      <c r="B102" s="16" t="s">
        <v>12</v>
      </c>
      <c r="C102" s="17" t="s">
        <v>21</v>
      </c>
      <c r="D102" s="16">
        <v>1000</v>
      </c>
      <c r="E102" s="22">
        <v>4.8418388888888959</v>
      </c>
      <c r="F102" s="23">
        <v>115.00931944444446</v>
      </c>
      <c r="G102" s="16"/>
      <c r="H102" s="16">
        <f t="shared" ref="H102:H112" si="51">G102/($E102*$D102*$F$2)</f>
        <v>0</v>
      </c>
      <c r="I102" s="23">
        <f t="shared" ref="I102:I103" si="52">G102/($F102*$D102*$F$2)</f>
        <v>0</v>
      </c>
      <c r="J102" s="16"/>
      <c r="K102" s="16">
        <f t="shared" ref="K102:K112" si="53">J102/($E102*$D102*$F$2)</f>
        <v>0</v>
      </c>
      <c r="L102" s="23">
        <f t="shared" ref="L102:L103" si="54">J102/($F102*$D102*$F$2)</f>
        <v>0</v>
      </c>
      <c r="M102" s="16"/>
      <c r="N102" s="16">
        <f t="shared" ref="N102:N112" si="55">M102/($E102*$D102*$F$2)</f>
        <v>0</v>
      </c>
      <c r="O102" s="23">
        <f t="shared" ref="O102:O103" si="56">M102/($F102*$D102*$F$2)</f>
        <v>0</v>
      </c>
      <c r="P102" s="16"/>
      <c r="Q102" s="16">
        <f t="shared" ref="Q102:Q112" si="57">P102/($E102*$D102*$F$2)</f>
        <v>0</v>
      </c>
      <c r="R102" s="23">
        <f t="shared" ref="R102:R103" si="58">P102/($F102*$D102*$F$2)</f>
        <v>0</v>
      </c>
      <c r="S102" s="17"/>
      <c r="T102" s="16">
        <f t="shared" ref="T102:T112" si="59">S102/($E102*$D102*$F$2)</f>
        <v>0</v>
      </c>
      <c r="U102" s="23">
        <f t="shared" ref="U102:U103" si="60">S102/($F102*$D102*$F$2)</f>
        <v>0</v>
      </c>
      <c r="AB102" s="14">
        <f t="shared" ref="AB102:AE114" si="61">AB$100</f>
        <v>0</v>
      </c>
      <c r="AC102" s="10">
        <f t="shared" si="61"/>
        <v>0</v>
      </c>
      <c r="AD102" s="14">
        <f t="shared" si="61"/>
        <v>0</v>
      </c>
      <c r="AE102" s="10">
        <f t="shared" si="61"/>
        <v>0</v>
      </c>
      <c r="AF102" s="14">
        <f t="shared" si="49"/>
        <v>0</v>
      </c>
      <c r="AG102" s="10">
        <f t="shared" si="50"/>
        <v>0</v>
      </c>
      <c r="AH102" s="14">
        <f t="shared" ref="AH102:AK114" si="62">AH$100</f>
        <v>0</v>
      </c>
      <c r="AI102" s="10">
        <f t="shared" si="62"/>
        <v>0</v>
      </c>
      <c r="AJ102" s="14">
        <f t="shared" si="62"/>
        <v>0</v>
      </c>
      <c r="AK102" s="10">
        <f t="shared" si="62"/>
        <v>0</v>
      </c>
    </row>
    <row r="103" spans="1:37" x14ac:dyDescent="0.25">
      <c r="A103" s="22">
        <f t="shared" si="48"/>
        <v>4</v>
      </c>
      <c r="B103" s="16" t="s">
        <v>12</v>
      </c>
      <c r="C103" s="16" t="s">
        <v>13</v>
      </c>
      <c r="D103" s="16">
        <v>1000</v>
      </c>
      <c r="E103" s="22">
        <v>3.9206972222222145</v>
      </c>
      <c r="F103" s="23">
        <v>92.223586111111089</v>
      </c>
      <c r="G103" s="16"/>
      <c r="H103" s="16">
        <f t="shared" si="51"/>
        <v>0</v>
      </c>
      <c r="I103" s="23">
        <f t="shared" si="52"/>
        <v>0</v>
      </c>
      <c r="J103" s="16"/>
      <c r="K103" s="16">
        <f t="shared" si="53"/>
        <v>0</v>
      </c>
      <c r="L103" s="23">
        <f t="shared" si="54"/>
        <v>0</v>
      </c>
      <c r="M103" s="16"/>
      <c r="N103" s="16">
        <f t="shared" si="55"/>
        <v>0</v>
      </c>
      <c r="O103" s="23">
        <f t="shared" si="56"/>
        <v>0</v>
      </c>
      <c r="P103" s="16"/>
      <c r="Q103" s="16">
        <f t="shared" si="57"/>
        <v>0</v>
      </c>
      <c r="R103" s="23">
        <f t="shared" si="58"/>
        <v>0</v>
      </c>
      <c r="S103" s="17"/>
      <c r="T103" s="16">
        <f t="shared" si="59"/>
        <v>0</v>
      </c>
      <c r="U103" s="23">
        <f t="shared" si="60"/>
        <v>0</v>
      </c>
      <c r="AB103" s="14">
        <f t="shared" si="61"/>
        <v>0</v>
      </c>
      <c r="AC103" s="10">
        <f t="shared" si="61"/>
        <v>0</v>
      </c>
      <c r="AD103" s="14">
        <f t="shared" si="61"/>
        <v>0</v>
      </c>
      <c r="AE103" s="10">
        <f t="shared" si="61"/>
        <v>0</v>
      </c>
      <c r="AF103" s="14">
        <f t="shared" si="49"/>
        <v>0</v>
      </c>
      <c r="AG103" s="10">
        <f t="shared" si="50"/>
        <v>0</v>
      </c>
      <c r="AH103" s="14">
        <f t="shared" si="62"/>
        <v>0</v>
      </c>
      <c r="AI103" s="10">
        <f t="shared" si="62"/>
        <v>0</v>
      </c>
      <c r="AJ103" s="14">
        <f t="shared" si="62"/>
        <v>0</v>
      </c>
      <c r="AK103" s="10">
        <f t="shared" si="62"/>
        <v>0</v>
      </c>
    </row>
    <row r="104" spans="1:37" x14ac:dyDescent="0.25">
      <c r="A104" s="22">
        <f t="shared" si="48"/>
        <v>5</v>
      </c>
      <c r="B104" s="16" t="s">
        <v>12</v>
      </c>
      <c r="C104" s="16" t="s">
        <v>14</v>
      </c>
      <c r="D104" s="16">
        <v>1000</v>
      </c>
      <c r="E104" s="22">
        <v>4.2080472222222189</v>
      </c>
      <c r="F104" s="23">
        <v>99.019727777777774</v>
      </c>
      <c r="G104" s="16"/>
      <c r="H104" s="16">
        <f>G104/($E104*$D104*$F$2)</f>
        <v>0</v>
      </c>
      <c r="I104" s="23">
        <f>G104/($F104*$D104*$F$2)</f>
        <v>0</v>
      </c>
      <c r="J104" s="16"/>
      <c r="K104" s="16">
        <f>J104/($E104*$D104*$F$2)</f>
        <v>0</v>
      </c>
      <c r="L104" s="23">
        <f>J104/($F104*$D104*$F$2)</f>
        <v>0</v>
      </c>
      <c r="M104" s="16"/>
      <c r="N104" s="16">
        <f>M104/($E104*$D104*$F$2)</f>
        <v>0</v>
      </c>
      <c r="O104" s="23">
        <f>M104/($F104*$D104*$F$2)</f>
        <v>0</v>
      </c>
      <c r="P104" s="16"/>
      <c r="Q104" s="16">
        <f>P104/($E104*$D104*$F$2)</f>
        <v>0</v>
      </c>
      <c r="R104" s="23">
        <f>P104/($F104*$D104*$F$2)</f>
        <v>0</v>
      </c>
      <c r="S104" s="17"/>
      <c r="T104" s="16">
        <f>S104/($E104*$D104*$F$2)</f>
        <v>0</v>
      </c>
      <c r="U104" s="23">
        <f>S104/($F104*$D104*$F$2)</f>
        <v>0</v>
      </c>
      <c r="AB104" s="14">
        <f t="shared" si="61"/>
        <v>0</v>
      </c>
      <c r="AC104" s="10">
        <f t="shared" si="61"/>
        <v>0</v>
      </c>
      <c r="AD104" s="14">
        <f t="shared" si="61"/>
        <v>0</v>
      </c>
      <c r="AE104" s="10">
        <f t="shared" si="61"/>
        <v>0</v>
      </c>
      <c r="AF104" s="14">
        <f t="shared" si="49"/>
        <v>0</v>
      </c>
      <c r="AG104" s="10">
        <f t="shared" si="50"/>
        <v>0</v>
      </c>
      <c r="AH104" s="14">
        <f t="shared" si="62"/>
        <v>0</v>
      </c>
      <c r="AI104" s="10">
        <f t="shared" si="62"/>
        <v>0</v>
      </c>
      <c r="AJ104" s="14">
        <f t="shared" si="62"/>
        <v>0</v>
      </c>
      <c r="AK104" s="10">
        <f t="shared" si="62"/>
        <v>0</v>
      </c>
    </row>
    <row r="105" spans="1:37" x14ac:dyDescent="0.25">
      <c r="A105" s="22">
        <f t="shared" si="48"/>
        <v>6</v>
      </c>
      <c r="B105" s="16" t="s">
        <v>12</v>
      </c>
      <c r="C105" s="16" t="s">
        <v>15</v>
      </c>
      <c r="D105" s="16">
        <v>1000</v>
      </c>
      <c r="E105" s="22">
        <v>3.8898972222222201</v>
      </c>
      <c r="F105" s="23">
        <v>96.78281666666669</v>
      </c>
      <c r="G105" s="16"/>
      <c r="H105" s="16">
        <f t="shared" si="51"/>
        <v>0</v>
      </c>
      <c r="I105" s="23">
        <f t="shared" ref="I105:I113" si="63">G105/($F105*$D105*$F$2)</f>
        <v>0</v>
      </c>
      <c r="J105" s="16"/>
      <c r="K105" s="16">
        <f t="shared" si="53"/>
        <v>0</v>
      </c>
      <c r="L105" s="23">
        <f t="shared" ref="L105:L113" si="64">J105/($F105*$D105*$F$2)</f>
        <v>0</v>
      </c>
      <c r="M105" s="16"/>
      <c r="N105" s="16">
        <f t="shared" si="55"/>
        <v>0</v>
      </c>
      <c r="O105" s="23">
        <f t="shared" ref="O105:O113" si="65">M105/($F105*$D105*$F$2)</f>
        <v>0</v>
      </c>
      <c r="P105" s="16"/>
      <c r="Q105" s="16">
        <f t="shared" si="57"/>
        <v>0</v>
      </c>
      <c r="R105" s="23">
        <f t="shared" ref="R105:R113" si="66">P105/($F105*$D105*$F$2)</f>
        <v>0</v>
      </c>
      <c r="S105" s="17"/>
      <c r="T105" s="16">
        <f t="shared" si="59"/>
        <v>0</v>
      </c>
      <c r="U105" s="23">
        <f t="shared" ref="U105:U113" si="67">S105/($F105*$D105*$F$2)</f>
        <v>0</v>
      </c>
      <c r="AB105" s="14">
        <f t="shared" si="61"/>
        <v>0</v>
      </c>
      <c r="AC105" s="10">
        <f t="shared" si="61"/>
        <v>0</v>
      </c>
      <c r="AD105" s="14">
        <f t="shared" si="61"/>
        <v>0</v>
      </c>
      <c r="AE105" s="10">
        <f t="shared" si="61"/>
        <v>0</v>
      </c>
      <c r="AF105" s="14">
        <f t="shared" si="49"/>
        <v>0</v>
      </c>
      <c r="AG105" s="10">
        <f t="shared" si="50"/>
        <v>0</v>
      </c>
      <c r="AH105" s="14">
        <f t="shared" si="62"/>
        <v>0</v>
      </c>
      <c r="AI105" s="10">
        <f t="shared" si="62"/>
        <v>0</v>
      </c>
      <c r="AJ105" s="14">
        <f t="shared" si="62"/>
        <v>0</v>
      </c>
      <c r="AK105" s="10">
        <f t="shared" si="62"/>
        <v>0</v>
      </c>
    </row>
    <row r="106" spans="1:37" x14ac:dyDescent="0.25">
      <c r="A106" s="22">
        <f t="shared" si="48"/>
        <v>7</v>
      </c>
      <c r="B106" s="16" t="s">
        <v>12</v>
      </c>
      <c r="C106" s="16" t="s">
        <v>22</v>
      </c>
      <c r="D106" s="16">
        <v>1000</v>
      </c>
      <c r="E106" s="22">
        <v>4.7703972222222184</v>
      </c>
      <c r="F106" s="23">
        <v>110.17316944444444</v>
      </c>
      <c r="G106" s="16"/>
      <c r="H106" s="16">
        <f t="shared" si="51"/>
        <v>0</v>
      </c>
      <c r="I106" s="23">
        <f t="shared" si="63"/>
        <v>0</v>
      </c>
      <c r="J106" s="16"/>
      <c r="K106" s="16">
        <f t="shared" si="53"/>
        <v>0</v>
      </c>
      <c r="L106" s="23">
        <f t="shared" si="64"/>
        <v>0</v>
      </c>
      <c r="M106" s="16"/>
      <c r="N106" s="16">
        <f t="shared" si="55"/>
        <v>0</v>
      </c>
      <c r="O106" s="23">
        <f t="shared" si="65"/>
        <v>0</v>
      </c>
      <c r="P106" s="16"/>
      <c r="Q106" s="16">
        <f t="shared" si="57"/>
        <v>0</v>
      </c>
      <c r="R106" s="23">
        <f t="shared" si="66"/>
        <v>0</v>
      </c>
      <c r="S106" s="17"/>
      <c r="T106" s="16">
        <f t="shared" si="59"/>
        <v>0</v>
      </c>
      <c r="U106" s="23">
        <f t="shared" si="67"/>
        <v>0</v>
      </c>
      <c r="AB106" s="14">
        <f t="shared" si="61"/>
        <v>0</v>
      </c>
      <c r="AC106" s="10">
        <f t="shared" si="61"/>
        <v>0</v>
      </c>
      <c r="AD106" s="14">
        <f t="shared" si="61"/>
        <v>0</v>
      </c>
      <c r="AE106" s="10">
        <f t="shared" si="61"/>
        <v>0</v>
      </c>
      <c r="AF106" s="14">
        <f t="shared" si="49"/>
        <v>0</v>
      </c>
      <c r="AG106" s="10">
        <f t="shared" si="50"/>
        <v>0</v>
      </c>
      <c r="AH106" s="14">
        <f t="shared" si="62"/>
        <v>0</v>
      </c>
      <c r="AI106" s="10">
        <f t="shared" si="62"/>
        <v>0</v>
      </c>
      <c r="AJ106" s="14">
        <f t="shared" si="62"/>
        <v>0</v>
      </c>
      <c r="AK106" s="10">
        <f t="shared" si="62"/>
        <v>0</v>
      </c>
    </row>
    <row r="107" spans="1:37" x14ac:dyDescent="0.25">
      <c r="A107" s="22">
        <f t="shared" si="48"/>
        <v>8</v>
      </c>
      <c r="B107" s="16" t="s">
        <v>12</v>
      </c>
      <c r="C107" s="16" t="s">
        <v>23</v>
      </c>
      <c r="D107" s="16">
        <v>1000</v>
      </c>
      <c r="E107" s="22">
        <v>4.1362861111111151</v>
      </c>
      <c r="F107" s="23">
        <v>144.77058055555551</v>
      </c>
      <c r="G107" s="16"/>
      <c r="H107" s="16">
        <f t="shared" si="51"/>
        <v>0</v>
      </c>
      <c r="I107" s="23">
        <f t="shared" si="63"/>
        <v>0</v>
      </c>
      <c r="J107" s="16"/>
      <c r="K107" s="16">
        <f t="shared" si="53"/>
        <v>0</v>
      </c>
      <c r="L107" s="23">
        <f t="shared" si="64"/>
        <v>0</v>
      </c>
      <c r="M107" s="16"/>
      <c r="N107" s="16">
        <f t="shared" si="55"/>
        <v>0</v>
      </c>
      <c r="O107" s="23">
        <f t="shared" si="65"/>
        <v>0</v>
      </c>
      <c r="P107" s="16"/>
      <c r="Q107" s="16">
        <f t="shared" si="57"/>
        <v>0</v>
      </c>
      <c r="R107" s="23">
        <f t="shared" si="66"/>
        <v>0</v>
      </c>
      <c r="S107" s="17"/>
      <c r="T107" s="16">
        <f t="shared" si="59"/>
        <v>0</v>
      </c>
      <c r="U107" s="23">
        <f t="shared" si="67"/>
        <v>0</v>
      </c>
      <c r="AB107" s="14">
        <f t="shared" si="61"/>
        <v>0</v>
      </c>
      <c r="AC107" s="10">
        <f t="shared" si="61"/>
        <v>0</v>
      </c>
      <c r="AD107" s="14">
        <f t="shared" si="61"/>
        <v>0</v>
      </c>
      <c r="AE107" s="10">
        <f t="shared" si="61"/>
        <v>0</v>
      </c>
      <c r="AF107" s="14">
        <f t="shared" si="49"/>
        <v>0</v>
      </c>
      <c r="AG107" s="10">
        <f t="shared" si="50"/>
        <v>0</v>
      </c>
      <c r="AH107" s="14">
        <f t="shared" si="62"/>
        <v>0</v>
      </c>
      <c r="AI107" s="10">
        <f t="shared" si="62"/>
        <v>0</v>
      </c>
      <c r="AJ107" s="14">
        <f t="shared" si="62"/>
        <v>0</v>
      </c>
      <c r="AK107" s="10">
        <f t="shared" si="62"/>
        <v>0</v>
      </c>
    </row>
    <row r="108" spans="1:37" x14ac:dyDescent="0.25">
      <c r="A108" s="22">
        <f t="shared" si="48"/>
        <v>9</v>
      </c>
      <c r="B108" s="16" t="s">
        <v>12</v>
      </c>
      <c r="C108" s="16" t="s">
        <v>24</v>
      </c>
      <c r="D108" s="16">
        <v>1000</v>
      </c>
      <c r="E108" s="22">
        <v>3.7250944444444332</v>
      </c>
      <c r="F108" s="23">
        <v>124.7335083333333</v>
      </c>
      <c r="G108" s="16"/>
      <c r="H108" s="16">
        <f t="shared" si="51"/>
        <v>0</v>
      </c>
      <c r="I108" s="23">
        <f t="shared" si="63"/>
        <v>0</v>
      </c>
      <c r="J108" s="16"/>
      <c r="K108" s="16">
        <f t="shared" si="53"/>
        <v>0</v>
      </c>
      <c r="L108" s="23">
        <f t="shared" si="64"/>
        <v>0</v>
      </c>
      <c r="M108" s="16"/>
      <c r="N108" s="16">
        <f t="shared" si="55"/>
        <v>0</v>
      </c>
      <c r="O108" s="23">
        <f t="shared" si="65"/>
        <v>0</v>
      </c>
      <c r="P108" s="16"/>
      <c r="Q108" s="16">
        <f t="shared" si="57"/>
        <v>0</v>
      </c>
      <c r="R108" s="23">
        <f t="shared" si="66"/>
        <v>0</v>
      </c>
      <c r="S108" s="17"/>
      <c r="T108" s="16">
        <f t="shared" si="59"/>
        <v>0</v>
      </c>
      <c r="U108" s="23">
        <f t="shared" si="67"/>
        <v>0</v>
      </c>
      <c r="AB108" s="14">
        <f t="shared" si="61"/>
        <v>0</v>
      </c>
      <c r="AC108" s="10">
        <f t="shared" si="61"/>
        <v>0</v>
      </c>
      <c r="AD108" s="14">
        <f t="shared" si="61"/>
        <v>0</v>
      </c>
      <c r="AE108" s="10">
        <f t="shared" si="61"/>
        <v>0</v>
      </c>
      <c r="AF108" s="14">
        <f t="shared" si="49"/>
        <v>0</v>
      </c>
      <c r="AG108" s="10">
        <f t="shared" si="50"/>
        <v>0</v>
      </c>
      <c r="AH108" s="14">
        <f t="shared" si="62"/>
        <v>0</v>
      </c>
      <c r="AI108" s="10">
        <f t="shared" si="62"/>
        <v>0</v>
      </c>
      <c r="AJ108" s="14">
        <f t="shared" si="62"/>
        <v>0</v>
      </c>
      <c r="AK108" s="10">
        <f t="shared" si="62"/>
        <v>0</v>
      </c>
    </row>
    <row r="109" spans="1:37" x14ac:dyDescent="0.25">
      <c r="A109" s="22">
        <f t="shared" si="48"/>
        <v>10</v>
      </c>
      <c r="B109" s="16" t="s">
        <v>12</v>
      </c>
      <c r="C109" s="16" t="s">
        <v>25</v>
      </c>
      <c r="D109" s="16">
        <v>1000</v>
      </c>
      <c r="E109" s="30">
        <v>3.8716305555555603</v>
      </c>
      <c r="F109" s="24">
        <v>155.05862777777779</v>
      </c>
      <c r="G109" s="16"/>
      <c r="H109" s="16">
        <f t="shared" si="51"/>
        <v>0</v>
      </c>
      <c r="I109" s="23">
        <f t="shared" si="63"/>
        <v>0</v>
      </c>
      <c r="J109" s="16"/>
      <c r="K109" s="16">
        <f t="shared" si="53"/>
        <v>0</v>
      </c>
      <c r="L109" s="23">
        <f t="shared" si="64"/>
        <v>0</v>
      </c>
      <c r="M109" s="16"/>
      <c r="N109" s="16">
        <f t="shared" si="55"/>
        <v>0</v>
      </c>
      <c r="O109" s="23">
        <f t="shared" si="65"/>
        <v>0</v>
      </c>
      <c r="P109" s="16"/>
      <c r="Q109" s="16">
        <f t="shared" si="57"/>
        <v>0</v>
      </c>
      <c r="R109" s="23">
        <f t="shared" si="66"/>
        <v>0</v>
      </c>
      <c r="S109" s="17"/>
      <c r="T109" s="16">
        <f t="shared" si="59"/>
        <v>0</v>
      </c>
      <c r="U109" s="23">
        <f t="shared" si="67"/>
        <v>0</v>
      </c>
      <c r="AB109" s="14">
        <f t="shared" si="61"/>
        <v>0</v>
      </c>
      <c r="AC109" s="10">
        <f t="shared" si="61"/>
        <v>0</v>
      </c>
      <c r="AD109" s="14">
        <f t="shared" si="61"/>
        <v>0</v>
      </c>
      <c r="AE109" s="10">
        <f t="shared" si="61"/>
        <v>0</v>
      </c>
      <c r="AF109" s="14">
        <f t="shared" si="49"/>
        <v>0</v>
      </c>
      <c r="AG109" s="10">
        <f t="shared" si="50"/>
        <v>0</v>
      </c>
      <c r="AH109" s="14">
        <f t="shared" si="62"/>
        <v>0</v>
      </c>
      <c r="AI109" s="10">
        <f t="shared" si="62"/>
        <v>0</v>
      </c>
      <c r="AJ109" s="14">
        <f t="shared" si="62"/>
        <v>0</v>
      </c>
      <c r="AK109" s="10">
        <f t="shared" si="62"/>
        <v>0</v>
      </c>
    </row>
    <row r="110" spans="1:37" x14ac:dyDescent="0.25">
      <c r="A110" s="22">
        <f t="shared" si="48"/>
        <v>11</v>
      </c>
      <c r="B110" s="17" t="s">
        <v>12</v>
      </c>
      <c r="C110" s="17" t="s">
        <v>26</v>
      </c>
      <c r="D110" s="16">
        <v>1000</v>
      </c>
      <c r="E110" s="30">
        <v>4.4547250000000078</v>
      </c>
      <c r="F110" s="24">
        <v>99.95538055555555</v>
      </c>
      <c r="G110" s="16"/>
      <c r="H110" s="16">
        <f t="shared" si="51"/>
        <v>0</v>
      </c>
      <c r="I110" s="23">
        <f t="shared" si="63"/>
        <v>0</v>
      </c>
      <c r="J110" s="16"/>
      <c r="K110" s="16">
        <f t="shared" si="53"/>
        <v>0</v>
      </c>
      <c r="L110" s="23">
        <f t="shared" si="64"/>
        <v>0</v>
      </c>
      <c r="M110" s="16"/>
      <c r="N110" s="16">
        <f t="shared" si="55"/>
        <v>0</v>
      </c>
      <c r="O110" s="23">
        <f t="shared" si="65"/>
        <v>0</v>
      </c>
      <c r="P110" s="16"/>
      <c r="Q110" s="16">
        <f t="shared" si="57"/>
        <v>0</v>
      </c>
      <c r="R110" s="23">
        <f t="shared" si="66"/>
        <v>0</v>
      </c>
      <c r="S110" s="17"/>
      <c r="T110" s="16">
        <f t="shared" si="59"/>
        <v>0</v>
      </c>
      <c r="U110" s="23">
        <f t="shared" si="67"/>
        <v>0</v>
      </c>
      <c r="AB110" s="14">
        <f t="shared" si="61"/>
        <v>0</v>
      </c>
      <c r="AC110" s="10">
        <f t="shared" si="61"/>
        <v>0</v>
      </c>
      <c r="AD110" s="14">
        <f t="shared" si="61"/>
        <v>0</v>
      </c>
      <c r="AE110" s="10">
        <f t="shared" si="61"/>
        <v>0</v>
      </c>
      <c r="AF110" s="14">
        <f t="shared" si="49"/>
        <v>0</v>
      </c>
      <c r="AG110" s="10">
        <f t="shared" si="50"/>
        <v>0</v>
      </c>
      <c r="AH110" s="14">
        <f t="shared" si="62"/>
        <v>0</v>
      </c>
      <c r="AI110" s="10">
        <f t="shared" si="62"/>
        <v>0</v>
      </c>
      <c r="AJ110" s="14">
        <f t="shared" si="62"/>
        <v>0</v>
      </c>
      <c r="AK110" s="10">
        <f t="shared" si="62"/>
        <v>0</v>
      </c>
    </row>
    <row r="111" spans="1:37" x14ac:dyDescent="0.25">
      <c r="A111" s="22">
        <f t="shared" si="48"/>
        <v>12</v>
      </c>
      <c r="B111" s="17" t="s">
        <v>12</v>
      </c>
      <c r="C111" s="17" t="s">
        <v>16</v>
      </c>
      <c r="D111" s="16">
        <v>1000</v>
      </c>
      <c r="E111" s="30">
        <v>4.026452777777763</v>
      </c>
      <c r="F111" s="24">
        <v>104.02222777777774</v>
      </c>
      <c r="G111" s="16"/>
      <c r="H111" s="16">
        <f t="shared" si="51"/>
        <v>0</v>
      </c>
      <c r="I111" s="23">
        <f t="shared" si="63"/>
        <v>0</v>
      </c>
      <c r="J111" s="16"/>
      <c r="K111" s="16">
        <f t="shared" si="53"/>
        <v>0</v>
      </c>
      <c r="L111" s="23">
        <f t="shared" si="64"/>
        <v>0</v>
      </c>
      <c r="M111" s="16"/>
      <c r="N111" s="16">
        <f t="shared" si="55"/>
        <v>0</v>
      </c>
      <c r="O111" s="23">
        <f t="shared" si="65"/>
        <v>0</v>
      </c>
      <c r="P111" s="16"/>
      <c r="Q111" s="16">
        <f t="shared" si="57"/>
        <v>0</v>
      </c>
      <c r="R111" s="23">
        <f t="shared" si="66"/>
        <v>0</v>
      </c>
      <c r="S111" s="17"/>
      <c r="T111" s="16">
        <f t="shared" si="59"/>
        <v>0</v>
      </c>
      <c r="U111" s="23">
        <f t="shared" si="67"/>
        <v>0</v>
      </c>
      <c r="AB111" s="14">
        <f t="shared" si="61"/>
        <v>0</v>
      </c>
      <c r="AC111" s="10">
        <f t="shared" si="61"/>
        <v>0</v>
      </c>
      <c r="AD111" s="14">
        <f t="shared" si="61"/>
        <v>0</v>
      </c>
      <c r="AE111" s="10">
        <f t="shared" si="61"/>
        <v>0</v>
      </c>
      <c r="AF111" s="14">
        <f t="shared" si="49"/>
        <v>0</v>
      </c>
      <c r="AG111" s="10">
        <f t="shared" si="50"/>
        <v>0</v>
      </c>
      <c r="AH111" s="14">
        <f t="shared" si="62"/>
        <v>0</v>
      </c>
      <c r="AI111" s="10">
        <f t="shared" si="62"/>
        <v>0</v>
      </c>
      <c r="AJ111" s="14">
        <f t="shared" si="62"/>
        <v>0</v>
      </c>
      <c r="AK111" s="10">
        <f t="shared" si="62"/>
        <v>0</v>
      </c>
    </row>
    <row r="112" spans="1:37" x14ac:dyDescent="0.25">
      <c r="A112" s="22">
        <f t="shared" si="48"/>
        <v>13</v>
      </c>
      <c r="B112" s="17" t="s">
        <v>12</v>
      </c>
      <c r="C112" s="17" t="s">
        <v>17</v>
      </c>
      <c r="D112" s="16">
        <v>1000</v>
      </c>
      <c r="E112" s="30">
        <v>3.7903000000000051</v>
      </c>
      <c r="F112" s="24">
        <v>100.9529722222222</v>
      </c>
      <c r="G112" s="16"/>
      <c r="H112" s="16">
        <f t="shared" si="51"/>
        <v>0</v>
      </c>
      <c r="I112" s="23">
        <f t="shared" si="63"/>
        <v>0</v>
      </c>
      <c r="J112" s="16"/>
      <c r="K112" s="16">
        <f t="shared" si="53"/>
        <v>0</v>
      </c>
      <c r="L112" s="23">
        <f t="shared" si="64"/>
        <v>0</v>
      </c>
      <c r="M112" s="16"/>
      <c r="N112" s="16">
        <f t="shared" si="55"/>
        <v>0</v>
      </c>
      <c r="O112" s="23">
        <f t="shared" si="65"/>
        <v>0</v>
      </c>
      <c r="P112" s="16"/>
      <c r="Q112" s="16">
        <f t="shared" si="57"/>
        <v>0</v>
      </c>
      <c r="R112" s="23">
        <f t="shared" si="66"/>
        <v>0</v>
      </c>
      <c r="S112" s="17"/>
      <c r="T112" s="16">
        <f t="shared" si="59"/>
        <v>0</v>
      </c>
      <c r="U112" s="23">
        <f t="shared" si="67"/>
        <v>0</v>
      </c>
      <c r="AB112" s="14">
        <f t="shared" si="61"/>
        <v>0</v>
      </c>
      <c r="AC112" s="10">
        <f t="shared" si="61"/>
        <v>0</v>
      </c>
      <c r="AD112" s="14">
        <f t="shared" si="61"/>
        <v>0</v>
      </c>
      <c r="AE112" s="10">
        <f t="shared" si="61"/>
        <v>0</v>
      </c>
      <c r="AF112" s="14">
        <f t="shared" si="49"/>
        <v>0</v>
      </c>
      <c r="AG112" s="10">
        <f t="shared" si="50"/>
        <v>0</v>
      </c>
      <c r="AH112" s="14">
        <f t="shared" si="62"/>
        <v>0</v>
      </c>
      <c r="AI112" s="10">
        <f t="shared" si="62"/>
        <v>0</v>
      </c>
      <c r="AJ112" s="14">
        <f t="shared" si="62"/>
        <v>0</v>
      </c>
      <c r="AK112" s="10">
        <f t="shared" si="62"/>
        <v>0</v>
      </c>
    </row>
    <row r="113" spans="1:37" x14ac:dyDescent="0.25">
      <c r="A113" s="22">
        <f t="shared" si="48"/>
        <v>14</v>
      </c>
      <c r="B113" s="17" t="s">
        <v>12</v>
      </c>
      <c r="C113" s="17" t="s">
        <v>18</v>
      </c>
      <c r="D113" s="16">
        <v>1000</v>
      </c>
      <c r="E113" s="30">
        <v>3.563747222222224</v>
      </c>
      <c r="F113" s="24">
        <v>94.844977777777757</v>
      </c>
      <c r="G113" s="16"/>
      <c r="H113" s="16">
        <f>G113/($E113*$D113*$F$2)</f>
        <v>0</v>
      </c>
      <c r="I113" s="23">
        <f t="shared" si="63"/>
        <v>0</v>
      </c>
      <c r="J113" s="16"/>
      <c r="K113" s="16">
        <f>J113/($E113*$D113*$F$2)</f>
        <v>0</v>
      </c>
      <c r="L113" s="23">
        <f t="shared" si="64"/>
        <v>0</v>
      </c>
      <c r="M113" s="16"/>
      <c r="N113" s="16">
        <f>M113/($E113*$D113*$F$2)</f>
        <v>0</v>
      </c>
      <c r="O113" s="23">
        <f t="shared" si="65"/>
        <v>0</v>
      </c>
      <c r="P113" s="16"/>
      <c r="Q113" s="16">
        <f>P113/($E113*$D113*$F$2)</f>
        <v>0</v>
      </c>
      <c r="R113" s="23">
        <f t="shared" si="66"/>
        <v>0</v>
      </c>
      <c r="S113" s="17"/>
      <c r="T113" s="16">
        <f>S113/($E113*$D113*$F$2)</f>
        <v>0</v>
      </c>
      <c r="U113" s="23">
        <f t="shared" si="67"/>
        <v>0</v>
      </c>
      <c r="AB113" s="14">
        <f t="shared" si="61"/>
        <v>0</v>
      </c>
      <c r="AC113" s="10">
        <f t="shared" si="61"/>
        <v>0</v>
      </c>
      <c r="AD113" s="14">
        <f t="shared" si="61"/>
        <v>0</v>
      </c>
      <c r="AE113" s="10">
        <f t="shared" si="61"/>
        <v>0</v>
      </c>
      <c r="AF113" s="14">
        <f t="shared" si="49"/>
        <v>0</v>
      </c>
      <c r="AG113" s="10">
        <f t="shared" si="50"/>
        <v>0</v>
      </c>
      <c r="AH113" s="14">
        <f t="shared" si="62"/>
        <v>0</v>
      </c>
      <c r="AI113" s="10">
        <f t="shared" si="62"/>
        <v>0</v>
      </c>
      <c r="AJ113" s="14">
        <f t="shared" si="62"/>
        <v>0</v>
      </c>
      <c r="AK113" s="10">
        <f t="shared" si="62"/>
        <v>0</v>
      </c>
    </row>
    <row r="114" spans="1:37" x14ac:dyDescent="0.25">
      <c r="A114" s="25">
        <f t="shared" si="48"/>
        <v>15</v>
      </c>
      <c r="B114" s="26" t="s">
        <v>12</v>
      </c>
      <c r="C114" s="26" t="s">
        <v>27</v>
      </c>
      <c r="D114" s="27">
        <v>1000</v>
      </c>
      <c r="E114" s="31">
        <v>2.8784333333333372</v>
      </c>
      <c r="F114" s="28">
        <v>94.282513888888857</v>
      </c>
      <c r="G114" s="27"/>
      <c r="H114" s="27">
        <f>G114/($E114*$D114*$F$2)</f>
        <v>0</v>
      </c>
      <c r="I114" s="32">
        <f>G114/($F114*$D114*$F$2)</f>
        <v>0</v>
      </c>
      <c r="J114" s="27"/>
      <c r="K114" s="27">
        <f>J114/($E114*$D114*$F$2)</f>
        <v>0</v>
      </c>
      <c r="L114" s="32">
        <f>J114/($F114*$D114*$F$2)</f>
        <v>0</v>
      </c>
      <c r="M114" s="27"/>
      <c r="N114" s="27">
        <f>M114/($E114*$D114*$F$2)</f>
        <v>0</v>
      </c>
      <c r="O114" s="32">
        <f>M114/($F114*$D114*$F$2)</f>
        <v>0</v>
      </c>
      <c r="P114" s="27"/>
      <c r="Q114" s="27">
        <f>P114/($E114*$D114*$F$2)</f>
        <v>0</v>
      </c>
      <c r="R114" s="32">
        <f>P114/($F114*$D114*$F$2)</f>
        <v>0</v>
      </c>
      <c r="S114" s="26"/>
      <c r="T114" s="27">
        <f>S114/($E114*$D114*$F$2)</f>
        <v>0</v>
      </c>
      <c r="U114" s="32">
        <f>S114/($F114*$D114*$F$2)</f>
        <v>0</v>
      </c>
      <c r="AB114" s="9">
        <f t="shared" si="61"/>
        <v>0</v>
      </c>
      <c r="AC114" s="11">
        <f t="shared" si="61"/>
        <v>0</v>
      </c>
      <c r="AD114" s="9">
        <f t="shared" si="61"/>
        <v>0</v>
      </c>
      <c r="AE114" s="11">
        <f t="shared" si="61"/>
        <v>0</v>
      </c>
      <c r="AF114" s="9">
        <f t="shared" si="49"/>
        <v>0</v>
      </c>
      <c r="AG114" s="11">
        <f t="shared" si="50"/>
        <v>0</v>
      </c>
      <c r="AH114" s="9">
        <f t="shared" si="62"/>
        <v>0</v>
      </c>
      <c r="AI114" s="11">
        <f t="shared" si="62"/>
        <v>0</v>
      </c>
      <c r="AJ114" s="9">
        <f t="shared" si="62"/>
        <v>0</v>
      </c>
      <c r="AK114" s="11">
        <f t="shared" si="62"/>
        <v>0</v>
      </c>
    </row>
    <row r="115" spans="1:37" x14ac:dyDescent="0.25">
      <c r="A115" t="s">
        <v>35</v>
      </c>
      <c r="D115">
        <v>1000</v>
      </c>
      <c r="E115">
        <f t="shared" ref="E115:F115" si="68">SUM(E100:E114)</f>
        <v>60.407799999999995</v>
      </c>
      <c r="F115">
        <f t="shared" si="68"/>
        <v>1678.1637388888887</v>
      </c>
      <c r="G115">
        <f>SUM(G100:G114)</f>
        <v>0</v>
      </c>
      <c r="H115" s="16">
        <f>G115/($E115*$D115*$F$2)</f>
        <v>0</v>
      </c>
      <c r="I115" s="16">
        <f>G115/($F115*$D115*$F$2)</f>
        <v>0</v>
      </c>
      <c r="J115">
        <f t="shared" ref="J115" si="69">SUM(J100:J114)</f>
        <v>0</v>
      </c>
      <c r="K115" s="16">
        <f>J115/($E115*$D115*$F$2)</f>
        <v>0</v>
      </c>
      <c r="L115" s="16">
        <f>J115/($F115*$D115*$F$2)</f>
        <v>0</v>
      </c>
      <c r="M115">
        <f t="shared" ref="M115" si="70">SUM(M100:M114)</f>
        <v>0</v>
      </c>
      <c r="N115" s="16">
        <f>M115/($E115*$D115*$F$2)</f>
        <v>0</v>
      </c>
      <c r="O115" s="16">
        <f>M115/($F115*$D115*$F$2)</f>
        <v>0</v>
      </c>
      <c r="P115">
        <f t="shared" ref="P115" si="71">SUM(P100:P114)</f>
        <v>0</v>
      </c>
      <c r="Q115" s="16">
        <f>P115/($E115*$D115*$F$2)</f>
        <v>0</v>
      </c>
      <c r="R115" s="16">
        <f>P115/($F115*$D115*$F$2)</f>
        <v>0</v>
      </c>
      <c r="S115">
        <f>SUM(S100:S114)</f>
        <v>0</v>
      </c>
      <c r="T115" s="16">
        <f>S115/($E115*$D115*$F$2)</f>
        <v>0</v>
      </c>
      <c r="U115" s="16">
        <f>S115/($F115*$D115*$F$2)</f>
        <v>0</v>
      </c>
    </row>
    <row r="146" spans="1:37" s="35" customFormat="1" ht="15.75" thickBot="1" x14ac:dyDescent="0.3"/>
    <row r="147" spans="1:37" ht="15.75" thickTop="1" x14ac:dyDescent="0.25"/>
    <row r="148" spans="1:37" x14ac:dyDescent="0.25">
      <c r="A148" t="s">
        <v>31</v>
      </c>
    </row>
    <row r="150" spans="1:37" x14ac:dyDescent="0.25">
      <c r="A150" s="51" t="s">
        <v>0</v>
      </c>
      <c r="B150" s="51" t="s">
        <v>1</v>
      </c>
      <c r="C150" s="51" t="s">
        <v>2</v>
      </c>
      <c r="D150" s="51" t="s">
        <v>6</v>
      </c>
      <c r="E150" s="54" t="s">
        <v>11</v>
      </c>
      <c r="F150" s="55"/>
      <c r="G150" s="45" t="s">
        <v>50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7"/>
      <c r="AB150" s="48" t="s">
        <v>5</v>
      </c>
      <c r="AC150" s="50"/>
      <c r="AD150" s="50"/>
      <c r="AE150" s="50"/>
      <c r="AF150" s="50"/>
      <c r="AG150" s="50"/>
      <c r="AH150" s="50"/>
      <c r="AI150" s="50"/>
      <c r="AJ150" s="50"/>
      <c r="AK150" s="49"/>
    </row>
    <row r="151" spans="1:37" x14ac:dyDescent="0.25">
      <c r="A151" s="52"/>
      <c r="B151" s="52"/>
      <c r="C151" s="52"/>
      <c r="D151" s="52"/>
      <c r="E151" s="56"/>
      <c r="F151" s="57"/>
      <c r="G151" s="45" t="s">
        <v>3</v>
      </c>
      <c r="H151" s="46"/>
      <c r="I151" s="47"/>
      <c r="J151" s="45" t="s">
        <v>4</v>
      </c>
      <c r="K151" s="46"/>
      <c r="L151" s="47"/>
      <c r="M151" s="45" t="s">
        <v>10</v>
      </c>
      <c r="N151" s="46"/>
      <c r="O151" s="47"/>
      <c r="P151" s="45" t="s">
        <v>28</v>
      </c>
      <c r="Q151" s="46"/>
      <c r="R151" s="47"/>
      <c r="S151" s="45" t="s">
        <v>30</v>
      </c>
      <c r="T151" s="46"/>
      <c r="U151" s="47"/>
      <c r="AB151" s="48" t="str">
        <f>G151</f>
        <v>Without Layers</v>
      </c>
      <c r="AC151" s="49"/>
      <c r="AD151" s="48" t="str">
        <f>J151</f>
        <v>With Layers</v>
      </c>
      <c r="AE151" s="49"/>
      <c r="AF151" s="48" t="str">
        <f>M151</f>
        <v>With buffer=5m</v>
      </c>
      <c r="AG151" s="49"/>
      <c r="AH151" s="48" t="str">
        <f>P151</f>
        <v>With buffer=10m</v>
      </c>
      <c r="AI151" s="49"/>
      <c r="AJ151" s="48" t="str">
        <f>S151</f>
        <v>With buffer=20m</v>
      </c>
      <c r="AK151" s="49"/>
    </row>
    <row r="152" spans="1:37" x14ac:dyDescent="0.25">
      <c r="A152" s="53"/>
      <c r="B152" s="53"/>
      <c r="C152" s="53"/>
      <c r="D152" s="53"/>
      <c r="E152" s="1" t="s">
        <v>49</v>
      </c>
      <c r="F152" s="1" t="s">
        <v>8</v>
      </c>
      <c r="G152" s="29" t="s">
        <v>48</v>
      </c>
      <c r="H152" s="29" t="s">
        <v>49</v>
      </c>
      <c r="I152" s="29" t="s">
        <v>8</v>
      </c>
      <c r="J152" s="29" t="s">
        <v>48</v>
      </c>
      <c r="K152" s="29" t="s">
        <v>49</v>
      </c>
      <c r="L152" s="29" t="s">
        <v>8</v>
      </c>
      <c r="M152" s="29" t="s">
        <v>48</v>
      </c>
      <c r="N152" s="29" t="s">
        <v>49</v>
      </c>
      <c r="O152" s="29" t="s">
        <v>8</v>
      </c>
      <c r="P152" s="29" t="s">
        <v>48</v>
      </c>
      <c r="Q152" s="29" t="s">
        <v>49</v>
      </c>
      <c r="R152" s="29" t="s">
        <v>8</v>
      </c>
      <c r="S152" s="29" t="s">
        <v>48</v>
      </c>
      <c r="T152" s="29" t="s">
        <v>49</v>
      </c>
      <c r="U152" s="29" t="s">
        <v>8</v>
      </c>
      <c r="AB152" s="7" t="s">
        <v>7</v>
      </c>
      <c r="AC152" s="7" t="s">
        <v>8</v>
      </c>
      <c r="AD152" s="7" t="s">
        <v>7</v>
      </c>
      <c r="AE152" s="7" t="s">
        <v>8</v>
      </c>
      <c r="AF152" s="7" t="s">
        <v>7</v>
      </c>
      <c r="AG152" s="7" t="s">
        <v>8</v>
      </c>
      <c r="AH152" s="7" t="str">
        <f>Q152</f>
        <v>HPV</v>
      </c>
      <c r="AI152" s="7" t="str">
        <f>R152</f>
        <v>all</v>
      </c>
      <c r="AJ152" s="7" t="str">
        <f>T152</f>
        <v>HPV</v>
      </c>
      <c r="AK152" s="7" t="str">
        <f>U152</f>
        <v>all</v>
      </c>
    </row>
    <row r="153" spans="1:37" x14ac:dyDescent="0.25">
      <c r="A153" s="22">
        <v>1</v>
      </c>
      <c r="B153" s="16" t="s">
        <v>12</v>
      </c>
      <c r="C153" s="16" t="s">
        <v>19</v>
      </c>
      <c r="D153" s="16">
        <v>1000</v>
      </c>
      <c r="E153" s="22">
        <v>3.6726388888888879</v>
      </c>
      <c r="F153" s="23">
        <v>79.774569444444438</v>
      </c>
      <c r="G153" s="15"/>
      <c r="H153" s="15">
        <f>G153/($E153*$D153*$F$2)</f>
        <v>0</v>
      </c>
      <c r="I153" s="21">
        <f>G153/($F153*$D153*$F$2)</f>
        <v>0</v>
      </c>
      <c r="J153" s="15"/>
      <c r="K153" s="15">
        <f>J153/($E153*$D153*$F$2)</f>
        <v>0</v>
      </c>
      <c r="L153" s="21">
        <f>J153/($F153*$D153*$F$2)</f>
        <v>0</v>
      </c>
      <c r="M153" s="15"/>
      <c r="N153" s="15">
        <f>M153/($E153*$D153*$F$2)</f>
        <v>0</v>
      </c>
      <c r="O153" s="21">
        <f>M153/($F153*$D153*$F$2)</f>
        <v>0</v>
      </c>
      <c r="P153" s="15"/>
      <c r="Q153" s="15">
        <f>P153/($E153*$D153*$F$2)</f>
        <v>0</v>
      </c>
      <c r="R153" s="21">
        <f>P153/($F153*$D153*$F$2)</f>
        <v>0</v>
      </c>
      <c r="S153" s="36"/>
      <c r="T153" s="15">
        <f>S153/($E153*$D153*$F$2)</f>
        <v>0</v>
      </c>
      <c r="U153" s="21">
        <f>S153/($F153*$D153*$F$2)</f>
        <v>0</v>
      </c>
      <c r="AB153" s="18">
        <f>AVERAGE($H$153:$H$167)</f>
        <v>0</v>
      </c>
      <c r="AC153" s="13">
        <f>AVERAGE($I$153:$I$167)</f>
        <v>0</v>
      </c>
      <c r="AD153" s="18">
        <f>AVERAGE($K$153:$K$167)</f>
        <v>0</v>
      </c>
      <c r="AE153" s="13">
        <f>AVERAGE($L$153:$L$167)</f>
        <v>0</v>
      </c>
      <c r="AF153" s="18">
        <f>AVERAGE($N$153:$N$167)</f>
        <v>0</v>
      </c>
      <c r="AG153" s="13">
        <f>AVERAGE($O$153:$O$167)</f>
        <v>0</v>
      </c>
      <c r="AH153" s="18">
        <f>AVERAGE($Q$153:$Q$167)</f>
        <v>0</v>
      </c>
      <c r="AI153" s="13">
        <f>AVERAGE($R$153:$R$167)</f>
        <v>0</v>
      </c>
      <c r="AJ153" s="18">
        <f>AVERAGE($T$153:$T$167)</f>
        <v>0</v>
      </c>
      <c r="AK153" s="13">
        <f>AVERAGE($U$153:$U$167)</f>
        <v>0</v>
      </c>
    </row>
    <row r="154" spans="1:37" x14ac:dyDescent="0.25">
      <c r="A154" s="22">
        <f t="shared" ref="A154:A167" si="72">A153+1</f>
        <v>2</v>
      </c>
      <c r="B154" s="16" t="s">
        <v>12</v>
      </c>
      <c r="C154" s="16" t="s">
        <v>20</v>
      </c>
      <c r="D154" s="16">
        <v>1000</v>
      </c>
      <c r="E154" s="22">
        <v>4.6576138888888874</v>
      </c>
      <c r="F154" s="23">
        <v>166.55976111111113</v>
      </c>
      <c r="G154" s="16"/>
      <c r="H154" s="16">
        <f>G154/($E154*$D154*$F$2)</f>
        <v>0</v>
      </c>
      <c r="I154" s="23">
        <f>G154/($F154*$D154*$F$2)</f>
        <v>0</v>
      </c>
      <c r="J154" s="16"/>
      <c r="K154" s="16">
        <f>J154/($E154*$D154*$F$2)</f>
        <v>0</v>
      </c>
      <c r="L154" s="23">
        <f>J154/($F154*$D154*$F$2)</f>
        <v>0</v>
      </c>
      <c r="M154" s="16"/>
      <c r="N154" s="16">
        <f>M154/($E154*$D154*$F$2)</f>
        <v>0</v>
      </c>
      <c r="O154" s="23">
        <f>M154/($F154*$D154*$F$2)</f>
        <v>0</v>
      </c>
      <c r="P154" s="16"/>
      <c r="Q154" s="16">
        <f>P154/($E154*$D154*$F$2)</f>
        <v>0</v>
      </c>
      <c r="R154" s="23">
        <f>P154/($F154*$D154*$F$2)</f>
        <v>0</v>
      </c>
      <c r="S154" s="17"/>
      <c r="T154" s="16">
        <f>S154/($E154*$D154*$F$2)</f>
        <v>0</v>
      </c>
      <c r="U154" s="23">
        <f>S154/($F154*$D154*$F$2)</f>
        <v>0</v>
      </c>
      <c r="AB154" s="14">
        <f>$AB$153</f>
        <v>0</v>
      </c>
      <c r="AC154" s="10">
        <f>$AC$153</f>
        <v>0</v>
      </c>
      <c r="AD154" s="14">
        <f>$AD$153</f>
        <v>0</v>
      </c>
      <c r="AE154" s="10">
        <f>$AE$153</f>
        <v>0</v>
      </c>
      <c r="AF154" s="14">
        <f t="shared" ref="AF154:AF167" si="73">$AF$153</f>
        <v>0</v>
      </c>
      <c r="AG154" s="10">
        <f t="shared" ref="AG154:AG167" si="74">$AG$153</f>
        <v>0</v>
      </c>
      <c r="AH154" s="14">
        <f>$AH$153</f>
        <v>0</v>
      </c>
      <c r="AI154" s="10">
        <f>$AI$153</f>
        <v>0</v>
      </c>
      <c r="AJ154" s="14">
        <f>$AJ$153</f>
        <v>0</v>
      </c>
      <c r="AK154" s="10">
        <f>$AK$153</f>
        <v>0</v>
      </c>
    </row>
    <row r="155" spans="1:37" x14ac:dyDescent="0.25">
      <c r="A155" s="22">
        <f t="shared" si="72"/>
        <v>3</v>
      </c>
      <c r="B155" s="16" t="s">
        <v>12</v>
      </c>
      <c r="C155" s="16" t="s">
        <v>21</v>
      </c>
      <c r="D155" s="16">
        <v>1000</v>
      </c>
      <c r="E155" s="22">
        <v>4.8418388888888959</v>
      </c>
      <c r="F155" s="23">
        <v>115.00931944444446</v>
      </c>
      <c r="G155" s="16"/>
      <c r="H155" s="16">
        <f t="shared" ref="H155:H165" si="75">G155/($E155*$D155*$F$2)</f>
        <v>0</v>
      </c>
      <c r="I155" s="23">
        <f t="shared" ref="I155:I156" si="76">G155/($F155*$D155*$F$2)</f>
        <v>0</v>
      </c>
      <c r="J155" s="16"/>
      <c r="K155" s="16">
        <f t="shared" ref="K155:K165" si="77">J155/($E155*$D155*$F$2)</f>
        <v>0</v>
      </c>
      <c r="L155" s="23">
        <f t="shared" ref="L155:L156" si="78">J155/($F155*$D155*$F$2)</f>
        <v>0</v>
      </c>
      <c r="M155" s="16"/>
      <c r="N155" s="16">
        <f t="shared" ref="N155:N165" si="79">M155/($E155*$D155*$F$2)</f>
        <v>0</v>
      </c>
      <c r="O155" s="23">
        <f t="shared" ref="O155:O156" si="80">M155/($F155*$D155*$F$2)</f>
        <v>0</v>
      </c>
      <c r="P155" s="16"/>
      <c r="Q155" s="16">
        <f t="shared" ref="Q155:Q165" si="81">P155/($E155*$D155*$F$2)</f>
        <v>0</v>
      </c>
      <c r="R155" s="23">
        <f t="shared" ref="R155:R156" si="82">P155/($F155*$D155*$F$2)</f>
        <v>0</v>
      </c>
      <c r="S155" s="17"/>
      <c r="T155" s="16">
        <f t="shared" ref="T155:T165" si="83">S155/($E155*$D155*$F$2)</f>
        <v>0</v>
      </c>
      <c r="U155" s="23">
        <f t="shared" ref="U155:U156" si="84">S155/($F155*$D155*$F$2)</f>
        <v>0</v>
      </c>
      <c r="AB155" s="14">
        <f t="shared" ref="AB155:AE167" si="85">AB$153</f>
        <v>0</v>
      </c>
      <c r="AC155" s="10">
        <f t="shared" si="85"/>
        <v>0</v>
      </c>
      <c r="AD155" s="14">
        <f t="shared" si="85"/>
        <v>0</v>
      </c>
      <c r="AE155" s="10">
        <f t="shared" si="85"/>
        <v>0</v>
      </c>
      <c r="AF155" s="14">
        <f t="shared" si="73"/>
        <v>0</v>
      </c>
      <c r="AG155" s="10">
        <f t="shared" si="74"/>
        <v>0</v>
      </c>
      <c r="AH155" s="14">
        <f t="shared" ref="AH155:AK167" si="86">AH$153</f>
        <v>0</v>
      </c>
      <c r="AI155" s="10">
        <f t="shared" si="86"/>
        <v>0</v>
      </c>
      <c r="AJ155" s="14">
        <f t="shared" si="86"/>
        <v>0</v>
      </c>
      <c r="AK155" s="10">
        <f t="shared" si="86"/>
        <v>0</v>
      </c>
    </row>
    <row r="156" spans="1:37" x14ac:dyDescent="0.25">
      <c r="A156" s="22">
        <f t="shared" si="72"/>
        <v>4</v>
      </c>
      <c r="B156" s="16" t="s">
        <v>12</v>
      </c>
      <c r="C156" s="16" t="s">
        <v>13</v>
      </c>
      <c r="D156" s="16">
        <v>1000</v>
      </c>
      <c r="E156" s="22">
        <v>3.9206972222222145</v>
      </c>
      <c r="F156" s="23">
        <v>92.223586111111089</v>
      </c>
      <c r="G156" s="16"/>
      <c r="H156" s="16">
        <f t="shared" si="75"/>
        <v>0</v>
      </c>
      <c r="I156" s="23">
        <f t="shared" si="76"/>
        <v>0</v>
      </c>
      <c r="J156" s="16"/>
      <c r="K156" s="16">
        <f t="shared" si="77"/>
        <v>0</v>
      </c>
      <c r="L156" s="23">
        <f t="shared" si="78"/>
        <v>0</v>
      </c>
      <c r="M156" s="16"/>
      <c r="N156" s="16">
        <f t="shared" si="79"/>
        <v>0</v>
      </c>
      <c r="O156" s="23">
        <f t="shared" si="80"/>
        <v>0</v>
      </c>
      <c r="P156" s="16"/>
      <c r="Q156" s="16">
        <f t="shared" si="81"/>
        <v>0</v>
      </c>
      <c r="R156" s="23">
        <f t="shared" si="82"/>
        <v>0</v>
      </c>
      <c r="S156" s="17"/>
      <c r="T156" s="16">
        <f t="shared" si="83"/>
        <v>0</v>
      </c>
      <c r="U156" s="23">
        <f t="shared" si="84"/>
        <v>0</v>
      </c>
      <c r="AB156" s="14">
        <f t="shared" si="85"/>
        <v>0</v>
      </c>
      <c r="AC156" s="10">
        <f t="shared" si="85"/>
        <v>0</v>
      </c>
      <c r="AD156" s="14">
        <f t="shared" si="85"/>
        <v>0</v>
      </c>
      <c r="AE156" s="10">
        <f t="shared" si="85"/>
        <v>0</v>
      </c>
      <c r="AF156" s="14">
        <f t="shared" si="73"/>
        <v>0</v>
      </c>
      <c r="AG156" s="10">
        <f t="shared" si="74"/>
        <v>0</v>
      </c>
      <c r="AH156" s="14">
        <f t="shared" si="86"/>
        <v>0</v>
      </c>
      <c r="AI156" s="10">
        <f t="shared" si="86"/>
        <v>0</v>
      </c>
      <c r="AJ156" s="14">
        <f t="shared" si="86"/>
        <v>0</v>
      </c>
      <c r="AK156" s="10">
        <f t="shared" si="86"/>
        <v>0</v>
      </c>
    </row>
    <row r="157" spans="1:37" x14ac:dyDescent="0.25">
      <c r="A157" s="22">
        <f t="shared" si="72"/>
        <v>5</v>
      </c>
      <c r="B157" s="16" t="s">
        <v>12</v>
      </c>
      <c r="C157" s="16" t="s">
        <v>14</v>
      </c>
      <c r="D157" s="16">
        <v>1000</v>
      </c>
      <c r="E157" s="22">
        <v>4.2080472222222189</v>
      </c>
      <c r="F157" s="23">
        <v>99.019727777777774</v>
      </c>
      <c r="G157" s="16"/>
      <c r="H157" s="16">
        <f>G157/($E157*$D157*$F$2)</f>
        <v>0</v>
      </c>
      <c r="I157" s="23">
        <f>G157/($F157*$D157*$F$2)</f>
        <v>0</v>
      </c>
      <c r="J157" s="16"/>
      <c r="K157" s="16">
        <f>J157/($E157*$D157*$F$2)</f>
        <v>0</v>
      </c>
      <c r="L157" s="23">
        <f>J157/($F157*$D157*$F$2)</f>
        <v>0</v>
      </c>
      <c r="M157" s="16"/>
      <c r="N157" s="16">
        <f>M157/($E157*$D157*$F$2)</f>
        <v>0</v>
      </c>
      <c r="O157" s="23">
        <f>M157/($F157*$D157*$F$2)</f>
        <v>0</v>
      </c>
      <c r="P157" s="16"/>
      <c r="Q157" s="16">
        <f>P157/($E157*$D157*$F$2)</f>
        <v>0</v>
      </c>
      <c r="R157" s="23">
        <f>P157/($F157*$D157*$F$2)</f>
        <v>0</v>
      </c>
      <c r="S157" s="17"/>
      <c r="T157" s="16">
        <f>S157/($E157*$D157*$F$2)</f>
        <v>0</v>
      </c>
      <c r="U157" s="23">
        <f>S157/($F157*$D157*$F$2)</f>
        <v>0</v>
      </c>
      <c r="AB157" s="14">
        <f t="shared" si="85"/>
        <v>0</v>
      </c>
      <c r="AC157" s="10">
        <f t="shared" si="85"/>
        <v>0</v>
      </c>
      <c r="AD157" s="14">
        <f t="shared" si="85"/>
        <v>0</v>
      </c>
      <c r="AE157" s="10">
        <f t="shared" si="85"/>
        <v>0</v>
      </c>
      <c r="AF157" s="14">
        <f t="shared" si="73"/>
        <v>0</v>
      </c>
      <c r="AG157" s="10">
        <f t="shared" si="74"/>
        <v>0</v>
      </c>
      <c r="AH157" s="14">
        <f t="shared" si="86"/>
        <v>0</v>
      </c>
      <c r="AI157" s="10">
        <f t="shared" si="86"/>
        <v>0</v>
      </c>
      <c r="AJ157" s="14">
        <f t="shared" si="86"/>
        <v>0</v>
      </c>
      <c r="AK157" s="10">
        <f t="shared" si="86"/>
        <v>0</v>
      </c>
    </row>
    <row r="158" spans="1:37" x14ac:dyDescent="0.25">
      <c r="A158" s="22">
        <f t="shared" si="72"/>
        <v>6</v>
      </c>
      <c r="B158" s="16" t="s">
        <v>12</v>
      </c>
      <c r="C158" s="16" t="s">
        <v>15</v>
      </c>
      <c r="D158" s="16">
        <v>1000</v>
      </c>
      <c r="E158" s="22">
        <v>3.8898972222222201</v>
      </c>
      <c r="F158" s="23">
        <v>96.78281666666669</v>
      </c>
      <c r="G158" s="16"/>
      <c r="H158" s="16">
        <f t="shared" si="75"/>
        <v>0</v>
      </c>
      <c r="I158" s="23">
        <f t="shared" ref="I158:I166" si="87">G158/($F158*$D158*$F$2)</f>
        <v>0</v>
      </c>
      <c r="J158" s="16"/>
      <c r="K158" s="16">
        <f t="shared" si="77"/>
        <v>0</v>
      </c>
      <c r="L158" s="23">
        <f t="shared" ref="L158:L166" si="88">J158/($F158*$D158*$F$2)</f>
        <v>0</v>
      </c>
      <c r="M158" s="16"/>
      <c r="N158" s="16">
        <f t="shared" si="79"/>
        <v>0</v>
      </c>
      <c r="O158" s="23">
        <f t="shared" ref="O158:O166" si="89">M158/($F158*$D158*$F$2)</f>
        <v>0</v>
      </c>
      <c r="P158" s="16"/>
      <c r="Q158" s="16">
        <f t="shared" si="81"/>
        <v>0</v>
      </c>
      <c r="R158" s="23">
        <f t="shared" ref="R158:R166" si="90">P158/($F158*$D158*$F$2)</f>
        <v>0</v>
      </c>
      <c r="S158" s="17"/>
      <c r="T158" s="16">
        <f t="shared" si="83"/>
        <v>0</v>
      </c>
      <c r="U158" s="23">
        <f t="shared" ref="U158:U166" si="91">S158/($F158*$D158*$F$2)</f>
        <v>0</v>
      </c>
      <c r="AB158" s="14">
        <f t="shared" si="85"/>
        <v>0</v>
      </c>
      <c r="AC158" s="10">
        <f t="shared" si="85"/>
        <v>0</v>
      </c>
      <c r="AD158" s="14">
        <f t="shared" si="85"/>
        <v>0</v>
      </c>
      <c r="AE158" s="10">
        <f t="shared" si="85"/>
        <v>0</v>
      </c>
      <c r="AF158" s="14">
        <f t="shared" si="73"/>
        <v>0</v>
      </c>
      <c r="AG158" s="10">
        <f t="shared" si="74"/>
        <v>0</v>
      </c>
      <c r="AH158" s="14">
        <f t="shared" si="86"/>
        <v>0</v>
      </c>
      <c r="AI158" s="10">
        <f t="shared" si="86"/>
        <v>0</v>
      </c>
      <c r="AJ158" s="14">
        <f t="shared" si="86"/>
        <v>0</v>
      </c>
      <c r="AK158" s="10">
        <f t="shared" si="86"/>
        <v>0</v>
      </c>
    </row>
    <row r="159" spans="1:37" x14ac:dyDescent="0.25">
      <c r="A159" s="22">
        <f t="shared" si="72"/>
        <v>7</v>
      </c>
      <c r="B159" s="16" t="s">
        <v>12</v>
      </c>
      <c r="C159" s="16" t="s">
        <v>22</v>
      </c>
      <c r="D159" s="16">
        <v>1000</v>
      </c>
      <c r="E159" s="22">
        <v>4.7703972222222184</v>
      </c>
      <c r="F159" s="23">
        <v>110.17316944444444</v>
      </c>
      <c r="G159" s="16"/>
      <c r="H159" s="16">
        <f t="shared" si="75"/>
        <v>0</v>
      </c>
      <c r="I159" s="23">
        <f t="shared" si="87"/>
        <v>0</v>
      </c>
      <c r="J159" s="16"/>
      <c r="K159" s="16">
        <f t="shared" si="77"/>
        <v>0</v>
      </c>
      <c r="L159" s="23">
        <f t="shared" si="88"/>
        <v>0</v>
      </c>
      <c r="M159" s="16"/>
      <c r="N159" s="16">
        <f t="shared" si="79"/>
        <v>0</v>
      </c>
      <c r="O159" s="23">
        <f t="shared" si="89"/>
        <v>0</v>
      </c>
      <c r="P159" s="16"/>
      <c r="Q159" s="16">
        <f t="shared" si="81"/>
        <v>0</v>
      </c>
      <c r="R159" s="23">
        <f t="shared" si="90"/>
        <v>0</v>
      </c>
      <c r="S159" s="17"/>
      <c r="T159" s="16">
        <f t="shared" si="83"/>
        <v>0</v>
      </c>
      <c r="U159" s="23">
        <f t="shared" si="91"/>
        <v>0</v>
      </c>
      <c r="AB159" s="14">
        <f t="shared" si="85"/>
        <v>0</v>
      </c>
      <c r="AC159" s="10">
        <f t="shared" si="85"/>
        <v>0</v>
      </c>
      <c r="AD159" s="14">
        <f t="shared" si="85"/>
        <v>0</v>
      </c>
      <c r="AE159" s="10">
        <f t="shared" si="85"/>
        <v>0</v>
      </c>
      <c r="AF159" s="14">
        <f t="shared" si="73"/>
        <v>0</v>
      </c>
      <c r="AG159" s="10">
        <f t="shared" si="74"/>
        <v>0</v>
      </c>
      <c r="AH159" s="14">
        <f t="shared" si="86"/>
        <v>0</v>
      </c>
      <c r="AI159" s="10">
        <f t="shared" si="86"/>
        <v>0</v>
      </c>
      <c r="AJ159" s="14">
        <f t="shared" si="86"/>
        <v>0</v>
      </c>
      <c r="AK159" s="10">
        <f t="shared" si="86"/>
        <v>0</v>
      </c>
    </row>
    <row r="160" spans="1:37" x14ac:dyDescent="0.25">
      <c r="A160" s="22">
        <f t="shared" si="72"/>
        <v>8</v>
      </c>
      <c r="B160" s="16" t="s">
        <v>12</v>
      </c>
      <c r="C160" s="16" t="s">
        <v>23</v>
      </c>
      <c r="D160" s="16">
        <v>1000</v>
      </c>
      <c r="E160" s="22">
        <v>4.1362861111111151</v>
      </c>
      <c r="F160" s="23">
        <v>144.77058055555551</v>
      </c>
      <c r="G160" s="16"/>
      <c r="H160" s="16">
        <f t="shared" si="75"/>
        <v>0</v>
      </c>
      <c r="I160" s="23">
        <f t="shared" si="87"/>
        <v>0</v>
      </c>
      <c r="J160" s="16"/>
      <c r="K160" s="16">
        <f t="shared" si="77"/>
        <v>0</v>
      </c>
      <c r="L160" s="23">
        <f t="shared" si="88"/>
        <v>0</v>
      </c>
      <c r="M160" s="16"/>
      <c r="N160" s="16">
        <f t="shared" si="79"/>
        <v>0</v>
      </c>
      <c r="O160" s="23">
        <f t="shared" si="89"/>
        <v>0</v>
      </c>
      <c r="P160" s="16"/>
      <c r="Q160" s="16">
        <f t="shared" si="81"/>
        <v>0</v>
      </c>
      <c r="R160" s="23">
        <f t="shared" si="90"/>
        <v>0</v>
      </c>
      <c r="S160" s="17"/>
      <c r="T160" s="16">
        <f t="shared" si="83"/>
        <v>0</v>
      </c>
      <c r="U160" s="23">
        <f t="shared" si="91"/>
        <v>0</v>
      </c>
      <c r="AB160" s="14">
        <f t="shared" si="85"/>
        <v>0</v>
      </c>
      <c r="AC160" s="10">
        <f t="shared" si="85"/>
        <v>0</v>
      </c>
      <c r="AD160" s="14">
        <f t="shared" si="85"/>
        <v>0</v>
      </c>
      <c r="AE160" s="10">
        <f t="shared" si="85"/>
        <v>0</v>
      </c>
      <c r="AF160" s="14">
        <f t="shared" si="73"/>
        <v>0</v>
      </c>
      <c r="AG160" s="10">
        <f t="shared" si="74"/>
        <v>0</v>
      </c>
      <c r="AH160" s="14">
        <f t="shared" si="86"/>
        <v>0</v>
      </c>
      <c r="AI160" s="10">
        <f t="shared" si="86"/>
        <v>0</v>
      </c>
      <c r="AJ160" s="14">
        <f t="shared" si="86"/>
        <v>0</v>
      </c>
      <c r="AK160" s="10">
        <f t="shared" si="86"/>
        <v>0</v>
      </c>
    </row>
    <row r="161" spans="1:37" x14ac:dyDescent="0.25">
      <c r="A161" s="22">
        <f t="shared" si="72"/>
        <v>9</v>
      </c>
      <c r="B161" s="16" t="s">
        <v>12</v>
      </c>
      <c r="C161" s="16" t="s">
        <v>24</v>
      </c>
      <c r="D161" s="16">
        <v>1000</v>
      </c>
      <c r="E161" s="22">
        <v>3.7250944444444332</v>
      </c>
      <c r="F161" s="23">
        <v>124.7335083333333</v>
      </c>
      <c r="G161" s="16"/>
      <c r="H161" s="16">
        <f t="shared" si="75"/>
        <v>0</v>
      </c>
      <c r="I161" s="23">
        <f t="shared" si="87"/>
        <v>0</v>
      </c>
      <c r="J161" s="16"/>
      <c r="K161" s="16">
        <f t="shared" si="77"/>
        <v>0</v>
      </c>
      <c r="L161" s="23">
        <f t="shared" si="88"/>
        <v>0</v>
      </c>
      <c r="M161" s="16"/>
      <c r="N161" s="16">
        <f t="shared" si="79"/>
        <v>0</v>
      </c>
      <c r="O161" s="23">
        <f t="shared" si="89"/>
        <v>0</v>
      </c>
      <c r="P161" s="16"/>
      <c r="Q161" s="16">
        <f t="shared" si="81"/>
        <v>0</v>
      </c>
      <c r="R161" s="23">
        <f t="shared" si="90"/>
        <v>0</v>
      </c>
      <c r="S161" s="17"/>
      <c r="T161" s="16">
        <f t="shared" si="83"/>
        <v>0</v>
      </c>
      <c r="U161" s="23">
        <f t="shared" si="91"/>
        <v>0</v>
      </c>
      <c r="AB161" s="14">
        <f t="shared" si="85"/>
        <v>0</v>
      </c>
      <c r="AC161" s="10">
        <f t="shared" si="85"/>
        <v>0</v>
      </c>
      <c r="AD161" s="14">
        <f t="shared" si="85"/>
        <v>0</v>
      </c>
      <c r="AE161" s="10">
        <f t="shared" si="85"/>
        <v>0</v>
      </c>
      <c r="AF161" s="14">
        <f t="shared" si="73"/>
        <v>0</v>
      </c>
      <c r="AG161" s="10">
        <f t="shared" si="74"/>
        <v>0</v>
      </c>
      <c r="AH161" s="14">
        <f t="shared" si="86"/>
        <v>0</v>
      </c>
      <c r="AI161" s="10">
        <f t="shared" si="86"/>
        <v>0</v>
      </c>
      <c r="AJ161" s="14">
        <f t="shared" si="86"/>
        <v>0</v>
      </c>
      <c r="AK161" s="10">
        <f t="shared" si="86"/>
        <v>0</v>
      </c>
    </row>
    <row r="162" spans="1:37" x14ac:dyDescent="0.25">
      <c r="A162" s="22">
        <f t="shared" si="72"/>
        <v>10</v>
      </c>
      <c r="B162" s="16" t="s">
        <v>12</v>
      </c>
      <c r="C162" s="16" t="s">
        <v>25</v>
      </c>
      <c r="D162" s="16">
        <v>1000</v>
      </c>
      <c r="E162" s="30">
        <v>3.8716305555555603</v>
      </c>
      <c r="F162" s="24">
        <v>155.05862777777779</v>
      </c>
      <c r="G162" s="16"/>
      <c r="H162" s="16">
        <f t="shared" si="75"/>
        <v>0</v>
      </c>
      <c r="I162" s="23">
        <f t="shared" si="87"/>
        <v>0</v>
      </c>
      <c r="J162" s="16"/>
      <c r="K162" s="16">
        <f t="shared" si="77"/>
        <v>0</v>
      </c>
      <c r="L162" s="23">
        <f t="shared" si="88"/>
        <v>0</v>
      </c>
      <c r="M162" s="16"/>
      <c r="N162" s="16">
        <f t="shared" si="79"/>
        <v>0</v>
      </c>
      <c r="O162" s="23">
        <f t="shared" si="89"/>
        <v>0</v>
      </c>
      <c r="P162" s="16"/>
      <c r="Q162" s="16">
        <f t="shared" si="81"/>
        <v>0</v>
      </c>
      <c r="R162" s="23">
        <f t="shared" si="90"/>
        <v>0</v>
      </c>
      <c r="S162" s="17"/>
      <c r="T162" s="16">
        <f t="shared" si="83"/>
        <v>0</v>
      </c>
      <c r="U162" s="23">
        <f t="shared" si="91"/>
        <v>0</v>
      </c>
      <c r="AB162" s="14">
        <f t="shared" si="85"/>
        <v>0</v>
      </c>
      <c r="AC162" s="10">
        <f t="shared" si="85"/>
        <v>0</v>
      </c>
      <c r="AD162" s="14">
        <f t="shared" si="85"/>
        <v>0</v>
      </c>
      <c r="AE162" s="10">
        <f t="shared" si="85"/>
        <v>0</v>
      </c>
      <c r="AF162" s="14">
        <f t="shared" si="73"/>
        <v>0</v>
      </c>
      <c r="AG162" s="10">
        <f t="shared" si="74"/>
        <v>0</v>
      </c>
      <c r="AH162" s="14">
        <f t="shared" si="86"/>
        <v>0</v>
      </c>
      <c r="AI162" s="10">
        <f t="shared" si="86"/>
        <v>0</v>
      </c>
      <c r="AJ162" s="14">
        <f t="shared" si="86"/>
        <v>0</v>
      </c>
      <c r="AK162" s="10">
        <f t="shared" si="86"/>
        <v>0</v>
      </c>
    </row>
    <row r="163" spans="1:37" x14ac:dyDescent="0.25">
      <c r="A163" s="22">
        <f t="shared" si="72"/>
        <v>11</v>
      </c>
      <c r="B163" s="17" t="s">
        <v>12</v>
      </c>
      <c r="C163" s="17" t="s">
        <v>26</v>
      </c>
      <c r="D163" s="16">
        <v>1000</v>
      </c>
      <c r="E163" s="30">
        <v>4.4547250000000078</v>
      </c>
      <c r="F163" s="24">
        <v>99.95538055555555</v>
      </c>
      <c r="G163" s="16"/>
      <c r="H163" s="16">
        <f t="shared" si="75"/>
        <v>0</v>
      </c>
      <c r="I163" s="23">
        <f t="shared" si="87"/>
        <v>0</v>
      </c>
      <c r="J163" s="16"/>
      <c r="K163" s="16">
        <f t="shared" si="77"/>
        <v>0</v>
      </c>
      <c r="L163" s="23">
        <f t="shared" si="88"/>
        <v>0</v>
      </c>
      <c r="M163" s="16"/>
      <c r="N163" s="16">
        <f t="shared" si="79"/>
        <v>0</v>
      </c>
      <c r="O163" s="23">
        <f t="shared" si="89"/>
        <v>0</v>
      </c>
      <c r="P163" s="16"/>
      <c r="Q163" s="16">
        <f t="shared" si="81"/>
        <v>0</v>
      </c>
      <c r="R163" s="23">
        <f t="shared" si="90"/>
        <v>0</v>
      </c>
      <c r="S163" s="17"/>
      <c r="T163" s="16">
        <f t="shared" si="83"/>
        <v>0</v>
      </c>
      <c r="U163" s="23">
        <f t="shared" si="91"/>
        <v>0</v>
      </c>
      <c r="AB163" s="14">
        <f t="shared" si="85"/>
        <v>0</v>
      </c>
      <c r="AC163" s="10">
        <f t="shared" si="85"/>
        <v>0</v>
      </c>
      <c r="AD163" s="14">
        <f t="shared" si="85"/>
        <v>0</v>
      </c>
      <c r="AE163" s="10">
        <f t="shared" si="85"/>
        <v>0</v>
      </c>
      <c r="AF163" s="14">
        <f t="shared" si="73"/>
        <v>0</v>
      </c>
      <c r="AG163" s="10">
        <f t="shared" si="74"/>
        <v>0</v>
      </c>
      <c r="AH163" s="14">
        <f t="shared" si="86"/>
        <v>0</v>
      </c>
      <c r="AI163" s="10">
        <f t="shared" si="86"/>
        <v>0</v>
      </c>
      <c r="AJ163" s="14">
        <f t="shared" si="86"/>
        <v>0</v>
      </c>
      <c r="AK163" s="10">
        <f t="shared" si="86"/>
        <v>0</v>
      </c>
    </row>
    <row r="164" spans="1:37" x14ac:dyDescent="0.25">
      <c r="A164" s="22">
        <f t="shared" si="72"/>
        <v>12</v>
      </c>
      <c r="B164" s="17" t="s">
        <v>12</v>
      </c>
      <c r="C164" s="17" t="s">
        <v>16</v>
      </c>
      <c r="D164" s="16">
        <v>1000</v>
      </c>
      <c r="E164" s="30">
        <v>4.026452777777763</v>
      </c>
      <c r="F164" s="24">
        <v>104.02222777777774</v>
      </c>
      <c r="G164" s="16"/>
      <c r="H164" s="16">
        <f t="shared" si="75"/>
        <v>0</v>
      </c>
      <c r="I164" s="23">
        <f t="shared" si="87"/>
        <v>0</v>
      </c>
      <c r="J164" s="16"/>
      <c r="K164" s="16">
        <f t="shared" si="77"/>
        <v>0</v>
      </c>
      <c r="L164" s="23">
        <f t="shared" si="88"/>
        <v>0</v>
      </c>
      <c r="M164" s="16"/>
      <c r="N164" s="16">
        <f t="shared" si="79"/>
        <v>0</v>
      </c>
      <c r="O164" s="23">
        <f t="shared" si="89"/>
        <v>0</v>
      </c>
      <c r="P164" s="16"/>
      <c r="Q164" s="16">
        <f t="shared" si="81"/>
        <v>0</v>
      </c>
      <c r="R164" s="23">
        <f t="shared" si="90"/>
        <v>0</v>
      </c>
      <c r="S164" s="17"/>
      <c r="T164" s="16">
        <f t="shared" si="83"/>
        <v>0</v>
      </c>
      <c r="U164" s="23">
        <f t="shared" si="91"/>
        <v>0</v>
      </c>
      <c r="AB164" s="14">
        <f t="shared" si="85"/>
        <v>0</v>
      </c>
      <c r="AC164" s="10">
        <f t="shared" si="85"/>
        <v>0</v>
      </c>
      <c r="AD164" s="14">
        <f t="shared" si="85"/>
        <v>0</v>
      </c>
      <c r="AE164" s="10">
        <f t="shared" si="85"/>
        <v>0</v>
      </c>
      <c r="AF164" s="14">
        <f t="shared" si="73"/>
        <v>0</v>
      </c>
      <c r="AG164" s="10">
        <f t="shared" si="74"/>
        <v>0</v>
      </c>
      <c r="AH164" s="14">
        <f t="shared" si="86"/>
        <v>0</v>
      </c>
      <c r="AI164" s="10">
        <f t="shared" si="86"/>
        <v>0</v>
      </c>
      <c r="AJ164" s="14">
        <f t="shared" si="86"/>
        <v>0</v>
      </c>
      <c r="AK164" s="10">
        <f t="shared" si="86"/>
        <v>0</v>
      </c>
    </row>
    <row r="165" spans="1:37" x14ac:dyDescent="0.25">
      <c r="A165" s="22">
        <f t="shared" si="72"/>
        <v>13</v>
      </c>
      <c r="B165" s="17" t="s">
        <v>12</v>
      </c>
      <c r="C165" s="17" t="s">
        <v>17</v>
      </c>
      <c r="D165" s="16">
        <v>1000</v>
      </c>
      <c r="E165" s="30">
        <v>3.7903000000000051</v>
      </c>
      <c r="F165" s="24">
        <v>100.9529722222222</v>
      </c>
      <c r="G165" s="16"/>
      <c r="H165" s="16">
        <f t="shared" si="75"/>
        <v>0</v>
      </c>
      <c r="I165" s="23">
        <f t="shared" si="87"/>
        <v>0</v>
      </c>
      <c r="J165" s="16"/>
      <c r="K165" s="16">
        <f t="shared" si="77"/>
        <v>0</v>
      </c>
      <c r="L165" s="23">
        <f t="shared" si="88"/>
        <v>0</v>
      </c>
      <c r="M165" s="16"/>
      <c r="N165" s="16">
        <f t="shared" si="79"/>
        <v>0</v>
      </c>
      <c r="O165" s="23">
        <f t="shared" si="89"/>
        <v>0</v>
      </c>
      <c r="P165" s="16"/>
      <c r="Q165" s="16">
        <f t="shared" si="81"/>
        <v>0</v>
      </c>
      <c r="R165" s="23">
        <f t="shared" si="90"/>
        <v>0</v>
      </c>
      <c r="S165" s="17"/>
      <c r="T165" s="16">
        <f t="shared" si="83"/>
        <v>0</v>
      </c>
      <c r="U165" s="23">
        <f t="shared" si="91"/>
        <v>0</v>
      </c>
      <c r="AB165" s="14">
        <f t="shared" si="85"/>
        <v>0</v>
      </c>
      <c r="AC165" s="10">
        <f t="shared" si="85"/>
        <v>0</v>
      </c>
      <c r="AD165" s="14">
        <f t="shared" si="85"/>
        <v>0</v>
      </c>
      <c r="AE165" s="10">
        <f t="shared" si="85"/>
        <v>0</v>
      </c>
      <c r="AF165" s="14">
        <f t="shared" si="73"/>
        <v>0</v>
      </c>
      <c r="AG165" s="10">
        <f t="shared" si="74"/>
        <v>0</v>
      </c>
      <c r="AH165" s="14">
        <f t="shared" si="86"/>
        <v>0</v>
      </c>
      <c r="AI165" s="10">
        <f t="shared" si="86"/>
        <v>0</v>
      </c>
      <c r="AJ165" s="14">
        <f t="shared" si="86"/>
        <v>0</v>
      </c>
      <c r="AK165" s="10">
        <f t="shared" si="86"/>
        <v>0</v>
      </c>
    </row>
    <row r="166" spans="1:37" x14ac:dyDescent="0.25">
      <c r="A166" s="22">
        <f t="shared" si="72"/>
        <v>14</v>
      </c>
      <c r="B166" s="17" t="s">
        <v>12</v>
      </c>
      <c r="C166" s="17" t="s">
        <v>18</v>
      </c>
      <c r="D166" s="16">
        <v>1000</v>
      </c>
      <c r="E166" s="30">
        <v>3.563747222222224</v>
      </c>
      <c r="F166" s="24">
        <v>94.844977777777757</v>
      </c>
      <c r="G166" s="16"/>
      <c r="H166" s="16">
        <f>G166/($E166*$D166*$F$2)</f>
        <v>0</v>
      </c>
      <c r="I166" s="23">
        <f t="shared" si="87"/>
        <v>0</v>
      </c>
      <c r="J166" s="16"/>
      <c r="K166" s="16">
        <f>J166/($E166*$D166*$F$2)</f>
        <v>0</v>
      </c>
      <c r="L166" s="23">
        <f t="shared" si="88"/>
        <v>0</v>
      </c>
      <c r="M166" s="16"/>
      <c r="N166" s="16">
        <f>M166/($E166*$D166*$F$2)</f>
        <v>0</v>
      </c>
      <c r="O166" s="23">
        <f t="shared" si="89"/>
        <v>0</v>
      </c>
      <c r="P166" s="16"/>
      <c r="Q166" s="16">
        <f>P166/($E166*$D166*$F$2)</f>
        <v>0</v>
      </c>
      <c r="R166" s="23">
        <f t="shared" si="90"/>
        <v>0</v>
      </c>
      <c r="S166" s="17"/>
      <c r="T166" s="16">
        <f>S166/($E166*$D166*$F$2)</f>
        <v>0</v>
      </c>
      <c r="U166" s="23">
        <f t="shared" si="91"/>
        <v>0</v>
      </c>
      <c r="AB166" s="14">
        <f t="shared" si="85"/>
        <v>0</v>
      </c>
      <c r="AC166" s="10">
        <f t="shared" si="85"/>
        <v>0</v>
      </c>
      <c r="AD166" s="14">
        <f t="shared" si="85"/>
        <v>0</v>
      </c>
      <c r="AE166" s="10">
        <f t="shared" si="85"/>
        <v>0</v>
      </c>
      <c r="AF166" s="14">
        <f t="shared" si="73"/>
        <v>0</v>
      </c>
      <c r="AG166" s="10">
        <f t="shared" si="74"/>
        <v>0</v>
      </c>
      <c r="AH166" s="14">
        <f t="shared" si="86"/>
        <v>0</v>
      </c>
      <c r="AI166" s="10">
        <f t="shared" si="86"/>
        <v>0</v>
      </c>
      <c r="AJ166" s="14">
        <f t="shared" si="86"/>
        <v>0</v>
      </c>
      <c r="AK166" s="10">
        <f t="shared" si="86"/>
        <v>0</v>
      </c>
    </row>
    <row r="167" spans="1:37" x14ac:dyDescent="0.25">
      <c r="A167" s="25">
        <f t="shared" si="72"/>
        <v>15</v>
      </c>
      <c r="B167" s="26" t="s">
        <v>12</v>
      </c>
      <c r="C167" s="26" t="s">
        <v>27</v>
      </c>
      <c r="D167" s="27">
        <v>1000</v>
      </c>
      <c r="E167" s="31">
        <v>2.8784333333333372</v>
      </c>
      <c r="F167" s="28">
        <v>94.282513888888857</v>
      </c>
      <c r="G167" s="27"/>
      <c r="H167" s="27">
        <f>G167/($E167*$D167*$F$2)</f>
        <v>0</v>
      </c>
      <c r="I167" s="32">
        <f>G167/($F167*$D167*$F$2)</f>
        <v>0</v>
      </c>
      <c r="J167" s="27"/>
      <c r="K167" s="27">
        <f>J167/($E167*$D167*$F$2)</f>
        <v>0</v>
      </c>
      <c r="L167" s="32">
        <f>J167/($F167*$D167*$F$2)</f>
        <v>0</v>
      </c>
      <c r="M167" s="27"/>
      <c r="N167" s="27">
        <f>M167/($E167*$D167*$F$2)</f>
        <v>0</v>
      </c>
      <c r="O167" s="32">
        <f>M167/($F167*$D167*$F$2)</f>
        <v>0</v>
      </c>
      <c r="P167" s="27"/>
      <c r="Q167" s="27">
        <f>P167/($E167*$D167*$F$2)</f>
        <v>0</v>
      </c>
      <c r="R167" s="32">
        <f>P167/($F167*$D167*$F$2)</f>
        <v>0</v>
      </c>
      <c r="S167" s="26"/>
      <c r="T167" s="27">
        <f>S167/($E167*$D167*$F$2)</f>
        <v>0</v>
      </c>
      <c r="U167" s="32">
        <f>S167/($F167*$D167*$F$2)</f>
        <v>0</v>
      </c>
      <c r="AB167" s="9">
        <f t="shared" si="85"/>
        <v>0</v>
      </c>
      <c r="AC167" s="11">
        <f t="shared" si="85"/>
        <v>0</v>
      </c>
      <c r="AD167" s="9">
        <f t="shared" si="85"/>
        <v>0</v>
      </c>
      <c r="AE167" s="11">
        <f t="shared" si="85"/>
        <v>0</v>
      </c>
      <c r="AF167" s="9">
        <f t="shared" si="73"/>
        <v>0</v>
      </c>
      <c r="AG167" s="11">
        <f t="shared" si="74"/>
        <v>0</v>
      </c>
      <c r="AH167" s="9">
        <f t="shared" si="86"/>
        <v>0</v>
      </c>
      <c r="AI167" s="11">
        <f t="shared" si="86"/>
        <v>0</v>
      </c>
      <c r="AJ167" s="9">
        <f t="shared" si="86"/>
        <v>0</v>
      </c>
      <c r="AK167" s="11">
        <f t="shared" si="86"/>
        <v>0</v>
      </c>
    </row>
    <row r="168" spans="1:37" x14ac:dyDescent="0.25">
      <c r="A168" t="s">
        <v>35</v>
      </c>
      <c r="D168">
        <v>1000</v>
      </c>
      <c r="E168">
        <f t="shared" ref="E168:F168" si="92">SUM(E153:E167)</f>
        <v>60.407799999999995</v>
      </c>
      <c r="F168">
        <f t="shared" si="92"/>
        <v>1678.1637388888887</v>
      </c>
      <c r="G168">
        <f>SUM(G153:G167)</f>
        <v>0</v>
      </c>
      <c r="H168" s="16">
        <f>G168/($E168*$D168*$F$2)</f>
        <v>0</v>
      </c>
      <c r="I168" s="16">
        <f>G168/($F168*$D168*$F$2)</f>
        <v>0</v>
      </c>
      <c r="J168">
        <f t="shared" ref="J168" si="93">SUM(J153:J167)</f>
        <v>0</v>
      </c>
      <c r="K168" s="16">
        <f>J168/($E168*$D168*$F$2)</f>
        <v>0</v>
      </c>
      <c r="L168" s="16">
        <f>J168/($F168*$D168*$F$2)</f>
        <v>0</v>
      </c>
      <c r="M168">
        <f t="shared" ref="M168" si="94">SUM(M153:M167)</f>
        <v>0</v>
      </c>
      <c r="N168" s="16">
        <f>M168/($E168*$D168*$F$2)</f>
        <v>0</v>
      </c>
      <c r="O168" s="16">
        <f>M168/($F168*$D168*$F$2)</f>
        <v>0</v>
      </c>
      <c r="P168">
        <f t="shared" ref="P168" si="95">SUM(P153:P167)</f>
        <v>0</v>
      </c>
      <c r="Q168" s="16">
        <f>P168/($E168*$D168*$F$2)</f>
        <v>0</v>
      </c>
      <c r="R168" s="16">
        <f>P168/($F168*$D168*$F$2)</f>
        <v>0</v>
      </c>
      <c r="S168">
        <f>SUM(S153:S167)</f>
        <v>0</v>
      </c>
      <c r="T168" s="16">
        <f>S168/($E168*$D168*$F$2)</f>
        <v>0</v>
      </c>
      <c r="U168" s="16">
        <f>S168/($F168*$D168*$F$2)</f>
        <v>0</v>
      </c>
    </row>
  </sheetData>
  <mergeCells count="68">
    <mergeCell ref="G71:U71"/>
    <mergeCell ref="S72:U72"/>
    <mergeCell ref="P72:R72"/>
    <mergeCell ref="E4:F5"/>
    <mergeCell ref="M5:O5"/>
    <mergeCell ref="A150:A152"/>
    <mergeCell ref="B150:B152"/>
    <mergeCell ref="C150:C152"/>
    <mergeCell ref="D150:D152"/>
    <mergeCell ref="E150:F151"/>
    <mergeCell ref="P5:R5"/>
    <mergeCell ref="AB5:AC5"/>
    <mergeCell ref="AD5:AE5"/>
    <mergeCell ref="AJ5:AK5"/>
    <mergeCell ref="AB4:AK4"/>
    <mergeCell ref="AH5:AI5"/>
    <mergeCell ref="S5:U5"/>
    <mergeCell ref="G4:U4"/>
    <mergeCell ref="AF5:AG5"/>
    <mergeCell ref="G5:I5"/>
    <mergeCell ref="J5:L5"/>
    <mergeCell ref="A97:A99"/>
    <mergeCell ref="B97:B99"/>
    <mergeCell ref="C97:C99"/>
    <mergeCell ref="D97:D99"/>
    <mergeCell ref="E97:F98"/>
    <mergeCell ref="A4:A6"/>
    <mergeCell ref="B4:B6"/>
    <mergeCell ref="C4:C6"/>
    <mergeCell ref="D4:D6"/>
    <mergeCell ref="A71:A73"/>
    <mergeCell ref="B71:B73"/>
    <mergeCell ref="C71:C73"/>
    <mergeCell ref="D71:D73"/>
    <mergeCell ref="E71:F72"/>
    <mergeCell ref="M72:O72"/>
    <mergeCell ref="J72:L72"/>
    <mergeCell ref="G72:I72"/>
    <mergeCell ref="G97:U97"/>
    <mergeCell ref="S98:U98"/>
    <mergeCell ref="P98:R98"/>
    <mergeCell ref="M98:O98"/>
    <mergeCell ref="J98:L98"/>
    <mergeCell ref="G98:I98"/>
    <mergeCell ref="G150:U150"/>
    <mergeCell ref="G151:I151"/>
    <mergeCell ref="J151:L151"/>
    <mergeCell ref="M151:O151"/>
    <mergeCell ref="P151:R151"/>
    <mergeCell ref="S151:U151"/>
    <mergeCell ref="AB71:AK71"/>
    <mergeCell ref="AB72:AC72"/>
    <mergeCell ref="AD72:AE72"/>
    <mergeCell ref="AF72:AG72"/>
    <mergeCell ref="AH72:AI72"/>
    <mergeCell ref="AJ72:AK72"/>
    <mergeCell ref="AB97:AK97"/>
    <mergeCell ref="AB98:AC98"/>
    <mergeCell ref="AD98:AE98"/>
    <mergeCell ref="AF98:AG98"/>
    <mergeCell ref="AH98:AI98"/>
    <mergeCell ref="AJ98:AK98"/>
    <mergeCell ref="AB150:AK150"/>
    <mergeCell ref="AB151:AC151"/>
    <mergeCell ref="AD151:AE151"/>
    <mergeCell ref="AF151:AG151"/>
    <mergeCell ref="AH151:AI151"/>
    <mergeCell ref="AJ151:AK15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3BDB-58A6-463A-88E0-19D9B2B7337D}">
  <dimension ref="A1:AK168"/>
  <sheetViews>
    <sheetView zoomScale="55" zoomScaleNormal="55" workbookViewId="0">
      <selection activeCell="D115" sqref="D115"/>
    </sheetView>
  </sheetViews>
  <sheetFormatPr baseColWidth="10" defaultColWidth="8.7109375" defaultRowHeight="15" x14ac:dyDescent="0.25"/>
  <cols>
    <col min="1" max="1" width="9.140625" bestFit="1" customWidth="1"/>
    <col min="2" max="2" width="11.5703125" bestFit="1" customWidth="1"/>
    <col min="3" max="3" width="18" bestFit="1" customWidth="1"/>
    <col min="4" max="6" width="9.140625" bestFit="1" customWidth="1"/>
    <col min="7" max="7" width="19.5703125" bestFit="1" customWidth="1"/>
    <col min="8" max="9" width="14.85546875" bestFit="1" customWidth="1"/>
    <col min="10" max="10" width="9.140625" bestFit="1" customWidth="1"/>
    <col min="11" max="12" width="14.85546875" bestFit="1" customWidth="1"/>
    <col min="13" max="13" width="9.140625" bestFit="1" customWidth="1"/>
    <col min="14" max="15" width="14.85546875" bestFit="1" customWidth="1"/>
    <col min="16" max="16" width="9.140625" bestFit="1" customWidth="1"/>
    <col min="17" max="18" width="14.85546875" bestFit="1" customWidth="1"/>
    <col min="20" max="27" width="14.85546875" bestFit="1" customWidth="1"/>
  </cols>
  <sheetData>
    <row r="1" spans="1:37" x14ac:dyDescent="0.25">
      <c r="A1" t="s">
        <v>9</v>
      </c>
    </row>
    <row r="2" spans="1:37" x14ac:dyDescent="0.25">
      <c r="A2" t="s">
        <v>44</v>
      </c>
      <c r="B2">
        <v>60</v>
      </c>
      <c r="C2" t="s">
        <v>45</v>
      </c>
      <c r="D2">
        <v>3600</v>
      </c>
      <c r="E2" t="s">
        <v>46</v>
      </c>
      <c r="F2">
        <f>D2/B2</f>
        <v>60</v>
      </c>
    </row>
    <row r="4" spans="1:37" x14ac:dyDescent="0.25">
      <c r="A4" s="51" t="s">
        <v>0</v>
      </c>
      <c r="B4" s="51" t="s">
        <v>1</v>
      </c>
      <c r="C4" s="51" t="s">
        <v>2</v>
      </c>
      <c r="D4" s="51" t="s">
        <v>6</v>
      </c>
      <c r="E4" s="54" t="s">
        <v>11</v>
      </c>
      <c r="F4" s="55"/>
      <c r="G4" s="45" t="s">
        <v>50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AB4" s="48" t="s">
        <v>5</v>
      </c>
      <c r="AC4" s="50"/>
      <c r="AD4" s="50"/>
      <c r="AE4" s="50"/>
      <c r="AF4" s="50"/>
      <c r="AG4" s="50"/>
      <c r="AH4" s="50"/>
      <c r="AI4" s="50"/>
      <c r="AJ4" s="50"/>
      <c r="AK4" s="49"/>
    </row>
    <row r="5" spans="1:37" x14ac:dyDescent="0.25">
      <c r="A5" s="52"/>
      <c r="B5" s="52"/>
      <c r="C5" s="52"/>
      <c r="D5" s="52"/>
      <c r="E5" s="56"/>
      <c r="F5" s="57"/>
      <c r="G5" s="45" t="s">
        <v>3</v>
      </c>
      <c r="H5" s="46"/>
      <c r="I5" s="47"/>
      <c r="J5" s="45" t="s">
        <v>4</v>
      </c>
      <c r="K5" s="46"/>
      <c r="L5" s="47"/>
      <c r="M5" s="45" t="s">
        <v>10</v>
      </c>
      <c r="N5" s="46"/>
      <c r="O5" s="47"/>
      <c r="P5" s="45" t="s">
        <v>28</v>
      </c>
      <c r="Q5" s="46"/>
      <c r="R5" s="47"/>
      <c r="S5" s="45" t="s">
        <v>30</v>
      </c>
      <c r="T5" s="46"/>
      <c r="U5" s="47"/>
      <c r="AB5" s="48" t="str">
        <f>G5</f>
        <v>Without Layers</v>
      </c>
      <c r="AC5" s="49"/>
      <c r="AD5" s="48" t="str">
        <f>J5</f>
        <v>With Layers</v>
      </c>
      <c r="AE5" s="49"/>
      <c r="AF5" s="48" t="str">
        <f>M5</f>
        <v>With buffer=5m</v>
      </c>
      <c r="AG5" s="49"/>
      <c r="AH5" s="48" t="str">
        <f>P5</f>
        <v>With buffer=10m</v>
      </c>
      <c r="AI5" s="49"/>
      <c r="AJ5" s="48" t="str">
        <f>S5</f>
        <v>With buffer=20m</v>
      </c>
      <c r="AK5" s="49"/>
    </row>
    <row r="6" spans="1:37" x14ac:dyDescent="0.25">
      <c r="A6" s="53"/>
      <c r="B6" s="53"/>
      <c r="C6" s="53"/>
      <c r="D6" s="53"/>
      <c r="E6" s="1" t="s">
        <v>49</v>
      </c>
      <c r="F6" s="1" t="s">
        <v>8</v>
      </c>
      <c r="G6" s="29" t="s">
        <v>48</v>
      </c>
      <c r="H6" s="29" t="s">
        <v>49</v>
      </c>
      <c r="I6" s="29" t="s">
        <v>8</v>
      </c>
      <c r="J6" s="29" t="s">
        <v>48</v>
      </c>
      <c r="K6" s="29" t="s">
        <v>49</v>
      </c>
      <c r="L6" s="29" t="s">
        <v>8</v>
      </c>
      <c r="M6" s="29" t="s">
        <v>48</v>
      </c>
      <c r="N6" s="29" t="s">
        <v>49</v>
      </c>
      <c r="O6" s="29" t="s">
        <v>8</v>
      </c>
      <c r="P6" s="29" t="s">
        <v>48</v>
      </c>
      <c r="Q6" s="29" t="s">
        <v>49</v>
      </c>
      <c r="R6" s="29" t="s">
        <v>8</v>
      </c>
      <c r="S6" s="29" t="s">
        <v>48</v>
      </c>
      <c r="T6" s="29" t="s">
        <v>49</v>
      </c>
      <c r="U6" s="29" t="s">
        <v>8</v>
      </c>
      <c r="AB6" s="7" t="str">
        <f>H6</f>
        <v>HPV</v>
      </c>
      <c r="AC6" s="7" t="str">
        <f>I6</f>
        <v>all</v>
      </c>
      <c r="AD6" s="7" t="str">
        <f>K6</f>
        <v>HPV</v>
      </c>
      <c r="AE6" s="7" t="str">
        <f>L6</f>
        <v>all</v>
      </c>
      <c r="AF6" s="7" t="str">
        <f>N6</f>
        <v>HPV</v>
      </c>
      <c r="AG6" s="7" t="str">
        <f>O6</f>
        <v>all</v>
      </c>
      <c r="AH6" s="7" t="str">
        <f>Q6</f>
        <v>HPV</v>
      </c>
      <c r="AI6" s="7" t="str">
        <f>R6</f>
        <v>all</v>
      </c>
      <c r="AJ6" s="7" t="str">
        <f>T6</f>
        <v>HPV</v>
      </c>
      <c r="AK6" s="7" t="str">
        <f>U6</f>
        <v>all</v>
      </c>
    </row>
    <row r="7" spans="1:37" x14ac:dyDescent="0.25">
      <c r="A7" s="22">
        <v>1</v>
      </c>
      <c r="B7" s="16" t="s">
        <v>12</v>
      </c>
      <c r="C7" s="16" t="s">
        <v>19</v>
      </c>
      <c r="D7" s="16">
        <v>1000</v>
      </c>
      <c r="E7" s="22">
        <v>3.6726388888888879</v>
      </c>
      <c r="F7" s="23">
        <v>79.774569444444438</v>
      </c>
      <c r="G7" s="20"/>
      <c r="H7" s="15">
        <f>G7/($E7*$D7*$F$2)</f>
        <v>0</v>
      </c>
      <c r="I7" s="21">
        <f>G7/($F7*$D7*$F$2)</f>
        <v>0</v>
      </c>
      <c r="J7" s="20"/>
      <c r="K7" s="15">
        <f>J7/($E7*$D7*$F$2)</f>
        <v>0</v>
      </c>
      <c r="L7" s="21">
        <f>J7/($F7*$D7*$F$2)</f>
        <v>0</v>
      </c>
      <c r="M7" s="20"/>
      <c r="N7" s="15">
        <f>M7/($E7*$D7*$F$2)</f>
        <v>0</v>
      </c>
      <c r="O7" s="21">
        <f>M7/($F7*$D7*$F$2)</f>
        <v>0</v>
      </c>
      <c r="P7" s="20"/>
      <c r="Q7" s="15">
        <f>P7/($E7*$D7*$F$2)</f>
        <v>0</v>
      </c>
      <c r="R7" s="21">
        <f>P7/($F7*$D7*$F$2)</f>
        <v>0</v>
      </c>
      <c r="S7" s="34"/>
      <c r="T7" s="15">
        <f>S7/($E7*$D7*$F$2)</f>
        <v>0</v>
      </c>
      <c r="U7" s="21">
        <f>S7/($F7*$D7*$F$2)</f>
        <v>0</v>
      </c>
      <c r="AB7" s="18">
        <f>AVERAGE($H$7:$H$21)</f>
        <v>0</v>
      </c>
      <c r="AC7" s="19">
        <f>AVERAGE($I$7:$I$21)</f>
        <v>0</v>
      </c>
      <c r="AD7" s="19">
        <f>AVERAGE($K$7:$K$21)</f>
        <v>0</v>
      </c>
      <c r="AE7" s="13">
        <f>AVERAGE($L$7:$L$21)</f>
        <v>0</v>
      </c>
      <c r="AF7" s="18">
        <f>AVERAGE($N$7:$N$21)</f>
        <v>0</v>
      </c>
      <c r="AG7" s="13">
        <f>AVERAGE($O$7:$O$21)</f>
        <v>0</v>
      </c>
      <c r="AH7" s="18">
        <f>AVERAGE($Q$7:$Q$21)</f>
        <v>0</v>
      </c>
      <c r="AI7" s="13">
        <f>AVERAGE($R$7:$R$21)</f>
        <v>0</v>
      </c>
      <c r="AJ7" s="18">
        <f>AVERAGE($T$7:$T$21)</f>
        <v>0</v>
      </c>
      <c r="AK7" s="13">
        <f>AVERAGE($U$7:$U$21)</f>
        <v>0</v>
      </c>
    </row>
    <row r="8" spans="1:37" x14ac:dyDescent="0.25">
      <c r="A8" s="22">
        <f t="shared" ref="A8:A21" si="0">A7+1</f>
        <v>2</v>
      </c>
      <c r="B8" s="16" t="s">
        <v>12</v>
      </c>
      <c r="C8" s="16" t="s">
        <v>20</v>
      </c>
      <c r="D8" s="16">
        <v>1000</v>
      </c>
      <c r="E8" s="22">
        <v>4.6576138888888874</v>
      </c>
      <c r="F8" s="23">
        <v>166.55976111111113</v>
      </c>
      <c r="G8" s="22"/>
      <c r="H8" s="16">
        <f>G8/($E8*$D8*$F$2)</f>
        <v>0</v>
      </c>
      <c r="I8" s="23">
        <f>G8/($F8*$D8*$F$2)</f>
        <v>0</v>
      </c>
      <c r="J8" s="22"/>
      <c r="K8" s="16">
        <f>J8/($E8*$D8*$F$2)</f>
        <v>0</v>
      </c>
      <c r="L8" s="23">
        <f>J8/($F8*$D8*$F$2)</f>
        <v>0</v>
      </c>
      <c r="M8" s="22"/>
      <c r="N8" s="16">
        <f>M8/($E8*$D8*$F$2)</f>
        <v>0</v>
      </c>
      <c r="O8" s="23">
        <f>M8/($F8*$D8*$F$2)</f>
        <v>0</v>
      </c>
      <c r="P8" s="22"/>
      <c r="Q8" s="16">
        <f>P8/($E8*$D8*$F$2)</f>
        <v>0</v>
      </c>
      <c r="R8" s="23">
        <f>P8/($F8*$D8*$F$2)</f>
        <v>0</v>
      </c>
      <c r="S8" s="30"/>
      <c r="T8" s="16">
        <f>S8/($E8*$D8*$F$2)</f>
        <v>0</v>
      </c>
      <c r="U8" s="23">
        <f>S8/($F8*$D8*$F$2)</f>
        <v>0</v>
      </c>
      <c r="AB8" s="14">
        <f t="shared" ref="AB8:AK21" si="1">AB$7</f>
        <v>0</v>
      </c>
      <c r="AC8" s="8">
        <f t="shared" si="1"/>
        <v>0</v>
      </c>
      <c r="AD8" s="8">
        <f t="shared" si="1"/>
        <v>0</v>
      </c>
      <c r="AE8" s="10">
        <f t="shared" si="1"/>
        <v>0</v>
      </c>
      <c r="AF8" s="14">
        <f t="shared" si="1"/>
        <v>0</v>
      </c>
      <c r="AG8" s="10">
        <f t="shared" si="1"/>
        <v>0</v>
      </c>
      <c r="AH8" s="14">
        <f t="shared" si="1"/>
        <v>0</v>
      </c>
      <c r="AI8" s="10">
        <f t="shared" si="1"/>
        <v>0</v>
      </c>
      <c r="AJ8" s="14">
        <f t="shared" si="1"/>
        <v>0</v>
      </c>
      <c r="AK8" s="10">
        <f t="shared" si="1"/>
        <v>0</v>
      </c>
    </row>
    <row r="9" spans="1:37" x14ac:dyDescent="0.25">
      <c r="A9" s="22">
        <f t="shared" si="0"/>
        <v>3</v>
      </c>
      <c r="B9" s="16" t="s">
        <v>12</v>
      </c>
      <c r="C9" s="16" t="s">
        <v>21</v>
      </c>
      <c r="D9" s="16">
        <v>1000</v>
      </c>
      <c r="E9" s="22">
        <v>4.8418388888888959</v>
      </c>
      <c r="F9" s="23">
        <v>115.00931944444446</v>
      </c>
      <c r="G9" s="22"/>
      <c r="H9" s="16">
        <f t="shared" ref="H9:H19" si="2">G9/($E9*$D9*$F$2)</f>
        <v>0</v>
      </c>
      <c r="I9" s="23">
        <f t="shared" ref="I9:I20" si="3">G9/($F9*$D9*$F$2)</f>
        <v>0</v>
      </c>
      <c r="J9" s="22"/>
      <c r="K9" s="16">
        <f t="shared" ref="K9:K19" si="4">J9/($E9*$D9*$F$2)</f>
        <v>0</v>
      </c>
      <c r="L9" s="23">
        <f>J9/($F9*$D9*$F$2)</f>
        <v>0</v>
      </c>
      <c r="M9" s="22"/>
      <c r="N9" s="16">
        <f t="shared" ref="N9:N19" si="5">M9/($E9*$D9*$F$2)</f>
        <v>0</v>
      </c>
      <c r="O9" s="23">
        <f t="shared" ref="O9:O20" si="6">M9/($F9*$D9*$F$2)</f>
        <v>0</v>
      </c>
      <c r="P9" s="22"/>
      <c r="Q9" s="16">
        <f t="shared" ref="Q9:Q19" si="7">P9/($E9*$D9*$F$2)</f>
        <v>0</v>
      </c>
      <c r="R9" s="23">
        <f t="shared" ref="R9:R10" si="8">P9/($F9*$D9*$F$2)</f>
        <v>0</v>
      </c>
      <c r="S9" s="30"/>
      <c r="T9" s="16">
        <f t="shared" ref="T9:T19" si="9">S9/($E9*$D9*$F$2)</f>
        <v>0</v>
      </c>
      <c r="U9" s="23">
        <f t="shared" ref="U9:U10" si="10">S9/($F9*$D9*$F$2)</f>
        <v>0</v>
      </c>
      <c r="AB9" s="14">
        <f t="shared" si="1"/>
        <v>0</v>
      </c>
      <c r="AC9" s="8">
        <f t="shared" si="1"/>
        <v>0</v>
      </c>
      <c r="AD9" s="8">
        <f t="shared" si="1"/>
        <v>0</v>
      </c>
      <c r="AE9" s="10">
        <f t="shared" si="1"/>
        <v>0</v>
      </c>
      <c r="AF9" s="14">
        <f t="shared" si="1"/>
        <v>0</v>
      </c>
      <c r="AG9" s="10">
        <f t="shared" si="1"/>
        <v>0</v>
      </c>
      <c r="AH9" s="14">
        <f t="shared" si="1"/>
        <v>0</v>
      </c>
      <c r="AI9" s="10">
        <f t="shared" si="1"/>
        <v>0</v>
      </c>
      <c r="AJ9" s="14">
        <f t="shared" si="1"/>
        <v>0</v>
      </c>
      <c r="AK9" s="10">
        <f t="shared" si="1"/>
        <v>0</v>
      </c>
    </row>
    <row r="10" spans="1:37" x14ac:dyDescent="0.25">
      <c r="A10" s="22">
        <f t="shared" si="0"/>
        <v>4</v>
      </c>
      <c r="B10" s="16" t="s">
        <v>12</v>
      </c>
      <c r="C10" s="16" t="s">
        <v>13</v>
      </c>
      <c r="D10" s="16">
        <v>1000</v>
      </c>
      <c r="E10" s="22">
        <v>3.9206972222222145</v>
      </c>
      <c r="F10" s="23">
        <v>92.223586111111089</v>
      </c>
      <c r="G10" s="22"/>
      <c r="H10" s="16">
        <f t="shared" si="2"/>
        <v>0</v>
      </c>
      <c r="I10" s="23">
        <f t="shared" si="3"/>
        <v>0</v>
      </c>
      <c r="J10" s="22"/>
      <c r="K10" s="16">
        <f t="shared" si="4"/>
        <v>0</v>
      </c>
      <c r="L10" s="23">
        <f t="shared" ref="L10:L20" si="11">J10/($F10*$D10*$F$2)</f>
        <v>0</v>
      </c>
      <c r="M10" s="22"/>
      <c r="N10" s="16">
        <f t="shared" si="5"/>
        <v>0</v>
      </c>
      <c r="O10" s="23">
        <f t="shared" si="6"/>
        <v>0</v>
      </c>
      <c r="P10" s="22"/>
      <c r="Q10" s="16">
        <f t="shared" si="7"/>
        <v>0</v>
      </c>
      <c r="R10" s="23">
        <f t="shared" si="8"/>
        <v>0</v>
      </c>
      <c r="S10" s="30"/>
      <c r="T10" s="16">
        <f t="shared" si="9"/>
        <v>0</v>
      </c>
      <c r="U10" s="23">
        <f t="shared" si="10"/>
        <v>0</v>
      </c>
      <c r="AB10" s="14">
        <f t="shared" si="1"/>
        <v>0</v>
      </c>
      <c r="AC10" s="8">
        <f t="shared" si="1"/>
        <v>0</v>
      </c>
      <c r="AD10" s="8">
        <f t="shared" si="1"/>
        <v>0</v>
      </c>
      <c r="AE10" s="10">
        <f t="shared" si="1"/>
        <v>0</v>
      </c>
      <c r="AF10" s="14">
        <f t="shared" si="1"/>
        <v>0</v>
      </c>
      <c r="AG10" s="10">
        <f t="shared" si="1"/>
        <v>0</v>
      </c>
      <c r="AH10" s="14">
        <f t="shared" si="1"/>
        <v>0</v>
      </c>
      <c r="AI10" s="10">
        <f t="shared" si="1"/>
        <v>0</v>
      </c>
      <c r="AJ10" s="14">
        <f t="shared" si="1"/>
        <v>0</v>
      </c>
      <c r="AK10" s="10">
        <f t="shared" si="1"/>
        <v>0</v>
      </c>
    </row>
    <row r="11" spans="1:37" x14ac:dyDescent="0.25">
      <c r="A11" s="22">
        <f t="shared" si="0"/>
        <v>5</v>
      </c>
      <c r="B11" s="16" t="s">
        <v>12</v>
      </c>
      <c r="C11" s="16" t="s">
        <v>14</v>
      </c>
      <c r="D11" s="16">
        <v>1000</v>
      </c>
      <c r="E11" s="22">
        <v>4.2080472222222189</v>
      </c>
      <c r="F11" s="23">
        <v>99.019727777777774</v>
      </c>
      <c r="G11" s="22"/>
      <c r="H11" s="16">
        <f t="shared" si="2"/>
        <v>0</v>
      </c>
      <c r="I11" s="23">
        <f t="shared" si="3"/>
        <v>0</v>
      </c>
      <c r="J11" s="22"/>
      <c r="K11" s="16">
        <f t="shared" si="4"/>
        <v>0</v>
      </c>
      <c r="L11" s="23">
        <f t="shared" si="11"/>
        <v>0</v>
      </c>
      <c r="M11" s="22"/>
      <c r="N11" s="16">
        <f>M11/($E11*$D11*$F$2)</f>
        <v>0</v>
      </c>
      <c r="O11" s="23">
        <f>M11/($F11*$D11*$F$2)</f>
        <v>0</v>
      </c>
      <c r="P11" s="22"/>
      <c r="Q11" s="16">
        <f>P11/($E11*$D11*$F$2)</f>
        <v>0</v>
      </c>
      <c r="R11" s="23">
        <f>P11/($F11*$D11*$F$2)</f>
        <v>0</v>
      </c>
      <c r="S11" s="30"/>
      <c r="T11" s="16">
        <f>S11/($E11*$D11*$F$2)</f>
        <v>0</v>
      </c>
      <c r="U11" s="23">
        <f>S11/($F11*$D11*$F$2)</f>
        <v>0</v>
      </c>
      <c r="AB11" s="14">
        <f t="shared" si="1"/>
        <v>0</v>
      </c>
      <c r="AC11" s="8">
        <f t="shared" si="1"/>
        <v>0</v>
      </c>
      <c r="AD11" s="8">
        <f t="shared" si="1"/>
        <v>0</v>
      </c>
      <c r="AE11" s="10">
        <f t="shared" si="1"/>
        <v>0</v>
      </c>
      <c r="AF11" s="14">
        <f t="shared" si="1"/>
        <v>0</v>
      </c>
      <c r="AG11" s="10">
        <f t="shared" si="1"/>
        <v>0</v>
      </c>
      <c r="AH11" s="14">
        <f t="shared" si="1"/>
        <v>0</v>
      </c>
      <c r="AI11" s="10">
        <f t="shared" si="1"/>
        <v>0</v>
      </c>
      <c r="AJ11" s="14">
        <f t="shared" si="1"/>
        <v>0</v>
      </c>
      <c r="AK11" s="10">
        <f t="shared" si="1"/>
        <v>0</v>
      </c>
    </row>
    <row r="12" spans="1:37" x14ac:dyDescent="0.25">
      <c r="A12" s="22">
        <f t="shared" si="0"/>
        <v>6</v>
      </c>
      <c r="B12" s="16" t="s">
        <v>12</v>
      </c>
      <c r="C12" s="16" t="s">
        <v>15</v>
      </c>
      <c r="D12" s="16">
        <v>1000</v>
      </c>
      <c r="E12" s="22">
        <v>3.8898972222222201</v>
      </c>
      <c r="F12" s="23">
        <v>96.78281666666669</v>
      </c>
      <c r="G12" s="22"/>
      <c r="H12" s="16">
        <f t="shared" si="2"/>
        <v>0</v>
      </c>
      <c r="I12" s="23">
        <f t="shared" si="3"/>
        <v>0</v>
      </c>
      <c r="J12" s="22"/>
      <c r="K12" s="16">
        <f t="shared" si="4"/>
        <v>0</v>
      </c>
      <c r="L12" s="23">
        <f t="shared" si="11"/>
        <v>0</v>
      </c>
      <c r="M12" s="22"/>
      <c r="N12" s="16">
        <f t="shared" si="5"/>
        <v>0</v>
      </c>
      <c r="O12" s="23">
        <f t="shared" si="6"/>
        <v>0</v>
      </c>
      <c r="P12" s="30"/>
      <c r="Q12" s="16">
        <f t="shared" si="7"/>
        <v>0</v>
      </c>
      <c r="R12" s="23">
        <f t="shared" ref="R12:R20" si="12">P12/($F12*$D12*$F$2)</f>
        <v>0</v>
      </c>
      <c r="S12" s="30"/>
      <c r="T12" s="16">
        <f t="shared" si="9"/>
        <v>0</v>
      </c>
      <c r="U12" s="23">
        <f t="shared" ref="U12:U20" si="13">S12/($F12*$D12*$F$2)</f>
        <v>0</v>
      </c>
      <c r="AB12" s="2">
        <f t="shared" si="1"/>
        <v>0</v>
      </c>
      <c r="AC12" s="3">
        <f t="shared" si="1"/>
        <v>0</v>
      </c>
      <c r="AD12" s="3">
        <f t="shared" si="1"/>
        <v>0</v>
      </c>
      <c r="AE12" s="4">
        <f t="shared" si="1"/>
        <v>0</v>
      </c>
      <c r="AF12" s="14">
        <f t="shared" si="1"/>
        <v>0</v>
      </c>
      <c r="AG12" s="10">
        <f t="shared" si="1"/>
        <v>0</v>
      </c>
      <c r="AH12" s="14">
        <f t="shared" si="1"/>
        <v>0</v>
      </c>
      <c r="AI12" s="10">
        <f t="shared" si="1"/>
        <v>0</v>
      </c>
      <c r="AJ12" s="14">
        <f t="shared" si="1"/>
        <v>0</v>
      </c>
      <c r="AK12" s="10">
        <f t="shared" si="1"/>
        <v>0</v>
      </c>
    </row>
    <row r="13" spans="1:37" s="12" customFormat="1" x14ac:dyDescent="0.25">
      <c r="A13" s="22">
        <f t="shared" si="0"/>
        <v>7</v>
      </c>
      <c r="B13" s="16" t="s">
        <v>12</v>
      </c>
      <c r="C13" s="16" t="s">
        <v>22</v>
      </c>
      <c r="D13" s="16">
        <v>1000</v>
      </c>
      <c r="E13" s="22">
        <v>4.7703972222222184</v>
      </c>
      <c r="F13" s="23">
        <v>110.17316944444444</v>
      </c>
      <c r="G13" s="22"/>
      <c r="H13" s="16">
        <f t="shared" si="2"/>
        <v>0</v>
      </c>
      <c r="I13" s="23">
        <f t="shared" si="3"/>
        <v>0</v>
      </c>
      <c r="J13" s="22"/>
      <c r="K13" s="16">
        <f t="shared" si="4"/>
        <v>0</v>
      </c>
      <c r="L13" s="23">
        <f t="shared" si="11"/>
        <v>0</v>
      </c>
      <c r="M13" s="22"/>
      <c r="N13" s="16">
        <f t="shared" si="5"/>
        <v>0</v>
      </c>
      <c r="O13" s="23">
        <f t="shared" si="6"/>
        <v>0</v>
      </c>
      <c r="P13" s="22"/>
      <c r="Q13" s="16">
        <f t="shared" si="7"/>
        <v>0</v>
      </c>
      <c r="R13" s="23">
        <f t="shared" si="12"/>
        <v>0</v>
      </c>
      <c r="S13" s="30"/>
      <c r="T13" s="16">
        <f t="shared" si="9"/>
        <v>0</v>
      </c>
      <c r="U13" s="23">
        <f t="shared" si="13"/>
        <v>0</v>
      </c>
      <c r="AB13" s="14">
        <f t="shared" si="1"/>
        <v>0</v>
      </c>
      <c r="AC13" s="8">
        <f t="shared" si="1"/>
        <v>0</v>
      </c>
      <c r="AD13" s="8">
        <f t="shared" si="1"/>
        <v>0</v>
      </c>
      <c r="AE13" s="10">
        <f t="shared" si="1"/>
        <v>0</v>
      </c>
      <c r="AF13" s="14">
        <f t="shared" si="1"/>
        <v>0</v>
      </c>
      <c r="AG13" s="10">
        <f t="shared" si="1"/>
        <v>0</v>
      </c>
      <c r="AH13" s="14">
        <f t="shared" si="1"/>
        <v>0</v>
      </c>
      <c r="AI13" s="10">
        <f t="shared" si="1"/>
        <v>0</v>
      </c>
      <c r="AJ13" s="14">
        <f t="shared" si="1"/>
        <v>0</v>
      </c>
      <c r="AK13" s="10">
        <f t="shared" si="1"/>
        <v>0</v>
      </c>
    </row>
    <row r="14" spans="1:37" x14ac:dyDescent="0.25">
      <c r="A14" s="22">
        <f t="shared" si="0"/>
        <v>8</v>
      </c>
      <c r="B14" s="16" t="s">
        <v>12</v>
      </c>
      <c r="C14" s="16" t="s">
        <v>23</v>
      </c>
      <c r="D14" s="16">
        <v>1000</v>
      </c>
      <c r="E14" s="22">
        <v>4.1362861111111151</v>
      </c>
      <c r="F14" s="23">
        <v>144.77058055555551</v>
      </c>
      <c r="G14" s="22"/>
      <c r="H14" s="16">
        <f t="shared" si="2"/>
        <v>0</v>
      </c>
      <c r="I14" s="23">
        <f t="shared" si="3"/>
        <v>0</v>
      </c>
      <c r="J14" s="22"/>
      <c r="K14" s="16">
        <f t="shared" si="4"/>
        <v>0</v>
      </c>
      <c r="L14" s="23">
        <f t="shared" si="11"/>
        <v>0</v>
      </c>
      <c r="M14" s="22"/>
      <c r="N14" s="16">
        <f t="shared" si="5"/>
        <v>0</v>
      </c>
      <c r="O14" s="23">
        <f t="shared" si="6"/>
        <v>0</v>
      </c>
      <c r="P14" s="30"/>
      <c r="Q14" s="16">
        <f t="shared" si="7"/>
        <v>0</v>
      </c>
      <c r="R14" s="23">
        <f t="shared" si="12"/>
        <v>0</v>
      </c>
      <c r="S14" s="30"/>
      <c r="T14" s="16">
        <f t="shared" si="9"/>
        <v>0</v>
      </c>
      <c r="U14" s="23">
        <f t="shared" si="13"/>
        <v>0</v>
      </c>
      <c r="AB14" s="2">
        <f t="shared" si="1"/>
        <v>0</v>
      </c>
      <c r="AC14" s="3">
        <f t="shared" si="1"/>
        <v>0</v>
      </c>
      <c r="AD14" s="3">
        <f t="shared" si="1"/>
        <v>0</v>
      </c>
      <c r="AE14" s="4">
        <f t="shared" si="1"/>
        <v>0</v>
      </c>
      <c r="AF14" s="14">
        <f t="shared" si="1"/>
        <v>0</v>
      </c>
      <c r="AG14" s="10">
        <f t="shared" si="1"/>
        <v>0</v>
      </c>
      <c r="AH14" s="14">
        <f t="shared" si="1"/>
        <v>0</v>
      </c>
      <c r="AI14" s="10">
        <f t="shared" si="1"/>
        <v>0</v>
      </c>
      <c r="AJ14" s="14">
        <f t="shared" si="1"/>
        <v>0</v>
      </c>
      <c r="AK14" s="10">
        <f t="shared" si="1"/>
        <v>0</v>
      </c>
    </row>
    <row r="15" spans="1:37" x14ac:dyDescent="0.25">
      <c r="A15" s="22">
        <f t="shared" si="0"/>
        <v>9</v>
      </c>
      <c r="B15" s="16" t="s">
        <v>12</v>
      </c>
      <c r="C15" s="16" t="s">
        <v>24</v>
      </c>
      <c r="D15" s="16">
        <v>1000</v>
      </c>
      <c r="E15" s="22">
        <v>3.7250944444444332</v>
      </c>
      <c r="F15" s="23">
        <v>124.7335083333333</v>
      </c>
      <c r="G15" s="22"/>
      <c r="H15" s="16">
        <f t="shared" si="2"/>
        <v>0</v>
      </c>
      <c r="I15" s="23">
        <f t="shared" si="3"/>
        <v>0</v>
      </c>
      <c r="J15" s="22"/>
      <c r="K15" s="16">
        <f t="shared" si="4"/>
        <v>0</v>
      </c>
      <c r="L15" s="23">
        <f t="shared" si="11"/>
        <v>0</v>
      </c>
      <c r="M15" s="22"/>
      <c r="N15" s="16">
        <f t="shared" si="5"/>
        <v>0</v>
      </c>
      <c r="O15" s="23">
        <f t="shared" si="6"/>
        <v>0</v>
      </c>
      <c r="P15" s="30"/>
      <c r="Q15" s="16">
        <f t="shared" si="7"/>
        <v>0</v>
      </c>
      <c r="R15" s="23">
        <f t="shared" si="12"/>
        <v>0</v>
      </c>
      <c r="S15" s="30"/>
      <c r="T15" s="16">
        <f t="shared" si="9"/>
        <v>0</v>
      </c>
      <c r="U15" s="23">
        <f t="shared" si="13"/>
        <v>0</v>
      </c>
      <c r="AB15" s="2">
        <f t="shared" si="1"/>
        <v>0</v>
      </c>
      <c r="AC15" s="3">
        <f t="shared" si="1"/>
        <v>0</v>
      </c>
      <c r="AD15" s="3">
        <f t="shared" si="1"/>
        <v>0</v>
      </c>
      <c r="AE15" s="4">
        <f t="shared" si="1"/>
        <v>0</v>
      </c>
      <c r="AF15" s="14">
        <f t="shared" si="1"/>
        <v>0</v>
      </c>
      <c r="AG15" s="10">
        <f t="shared" si="1"/>
        <v>0</v>
      </c>
      <c r="AH15" s="14">
        <f t="shared" si="1"/>
        <v>0</v>
      </c>
      <c r="AI15" s="10">
        <f t="shared" si="1"/>
        <v>0</v>
      </c>
      <c r="AJ15" s="14">
        <f t="shared" si="1"/>
        <v>0</v>
      </c>
      <c r="AK15" s="10">
        <f t="shared" si="1"/>
        <v>0</v>
      </c>
    </row>
    <row r="16" spans="1:37" x14ac:dyDescent="0.25">
      <c r="A16" s="22">
        <f t="shared" si="0"/>
        <v>10</v>
      </c>
      <c r="B16" s="17" t="s">
        <v>12</v>
      </c>
      <c r="C16" s="17" t="s">
        <v>25</v>
      </c>
      <c r="D16" s="16">
        <v>1000</v>
      </c>
      <c r="E16" s="30">
        <v>3.8716305555555603</v>
      </c>
      <c r="F16" s="24">
        <v>155.05862777777779</v>
      </c>
      <c r="G16" s="30"/>
      <c r="H16" s="16">
        <f t="shared" si="2"/>
        <v>0</v>
      </c>
      <c r="I16" s="23">
        <f t="shared" si="3"/>
        <v>0</v>
      </c>
      <c r="J16" s="30"/>
      <c r="K16" s="16">
        <f t="shared" si="4"/>
        <v>0</v>
      </c>
      <c r="L16" s="23">
        <f t="shared" si="11"/>
        <v>0</v>
      </c>
      <c r="M16" s="30"/>
      <c r="N16" s="16">
        <f t="shared" si="5"/>
        <v>0</v>
      </c>
      <c r="O16" s="23">
        <f t="shared" si="6"/>
        <v>0</v>
      </c>
      <c r="P16" s="30"/>
      <c r="Q16" s="16">
        <f t="shared" si="7"/>
        <v>0</v>
      </c>
      <c r="R16" s="23">
        <f t="shared" si="12"/>
        <v>0</v>
      </c>
      <c r="S16" s="30"/>
      <c r="T16" s="16">
        <f t="shared" si="9"/>
        <v>0</v>
      </c>
      <c r="U16" s="23">
        <f t="shared" si="13"/>
        <v>0</v>
      </c>
      <c r="AB16" s="2">
        <f t="shared" si="1"/>
        <v>0</v>
      </c>
      <c r="AC16" s="3">
        <f t="shared" si="1"/>
        <v>0</v>
      </c>
      <c r="AD16" s="3">
        <f t="shared" si="1"/>
        <v>0</v>
      </c>
      <c r="AE16" s="4">
        <f t="shared" si="1"/>
        <v>0</v>
      </c>
      <c r="AF16" s="14">
        <f t="shared" si="1"/>
        <v>0</v>
      </c>
      <c r="AG16" s="10">
        <f t="shared" si="1"/>
        <v>0</v>
      </c>
      <c r="AH16" s="14">
        <f t="shared" si="1"/>
        <v>0</v>
      </c>
      <c r="AI16" s="10">
        <f t="shared" si="1"/>
        <v>0</v>
      </c>
      <c r="AJ16" s="14">
        <f t="shared" si="1"/>
        <v>0</v>
      </c>
      <c r="AK16" s="10">
        <f t="shared" si="1"/>
        <v>0</v>
      </c>
    </row>
    <row r="17" spans="1:37" x14ac:dyDescent="0.25">
      <c r="A17" s="22">
        <f t="shared" si="0"/>
        <v>11</v>
      </c>
      <c r="B17" s="17" t="s">
        <v>12</v>
      </c>
      <c r="C17" s="17" t="s">
        <v>26</v>
      </c>
      <c r="D17" s="16">
        <v>1000</v>
      </c>
      <c r="E17" s="30">
        <v>4.4547250000000078</v>
      </c>
      <c r="F17" s="24">
        <v>99.95538055555555</v>
      </c>
      <c r="G17" s="30"/>
      <c r="H17" s="16">
        <f t="shared" si="2"/>
        <v>0</v>
      </c>
      <c r="I17" s="23">
        <f t="shared" si="3"/>
        <v>0</v>
      </c>
      <c r="J17" s="30"/>
      <c r="K17" s="16">
        <f t="shared" si="4"/>
        <v>0</v>
      </c>
      <c r="L17" s="23">
        <f t="shared" si="11"/>
        <v>0</v>
      </c>
      <c r="M17" s="30"/>
      <c r="N17" s="16">
        <f t="shared" si="5"/>
        <v>0</v>
      </c>
      <c r="O17" s="23">
        <f t="shared" si="6"/>
        <v>0</v>
      </c>
      <c r="P17" s="30"/>
      <c r="Q17" s="16">
        <f t="shared" si="7"/>
        <v>0</v>
      </c>
      <c r="R17" s="23">
        <f t="shared" si="12"/>
        <v>0</v>
      </c>
      <c r="S17" s="30"/>
      <c r="T17" s="16">
        <f t="shared" si="9"/>
        <v>0</v>
      </c>
      <c r="U17" s="23">
        <f t="shared" si="13"/>
        <v>0</v>
      </c>
      <c r="AB17" s="2">
        <f t="shared" si="1"/>
        <v>0</v>
      </c>
      <c r="AC17" s="3">
        <f t="shared" si="1"/>
        <v>0</v>
      </c>
      <c r="AD17" s="3">
        <f t="shared" si="1"/>
        <v>0</v>
      </c>
      <c r="AE17" s="4">
        <f t="shared" si="1"/>
        <v>0</v>
      </c>
      <c r="AF17" s="14">
        <f t="shared" si="1"/>
        <v>0</v>
      </c>
      <c r="AG17" s="10">
        <f t="shared" si="1"/>
        <v>0</v>
      </c>
      <c r="AH17" s="14">
        <f t="shared" si="1"/>
        <v>0</v>
      </c>
      <c r="AI17" s="10">
        <f t="shared" si="1"/>
        <v>0</v>
      </c>
      <c r="AJ17" s="14">
        <f t="shared" si="1"/>
        <v>0</v>
      </c>
      <c r="AK17" s="10">
        <f t="shared" si="1"/>
        <v>0</v>
      </c>
    </row>
    <row r="18" spans="1:37" x14ac:dyDescent="0.25">
      <c r="A18" s="22">
        <f t="shared" si="0"/>
        <v>12</v>
      </c>
      <c r="B18" s="17" t="s">
        <v>12</v>
      </c>
      <c r="C18" s="17" t="s">
        <v>16</v>
      </c>
      <c r="D18" s="16">
        <v>1000</v>
      </c>
      <c r="E18" s="30">
        <v>4.026452777777763</v>
      </c>
      <c r="F18" s="24">
        <v>104.02222777777774</v>
      </c>
      <c r="G18" s="30"/>
      <c r="H18" s="16">
        <f t="shared" si="2"/>
        <v>0</v>
      </c>
      <c r="I18" s="23">
        <f t="shared" si="3"/>
        <v>0</v>
      </c>
      <c r="J18" s="30"/>
      <c r="K18" s="16">
        <f t="shared" si="4"/>
        <v>0</v>
      </c>
      <c r="L18" s="23">
        <f t="shared" si="11"/>
        <v>0</v>
      </c>
      <c r="M18" s="30"/>
      <c r="N18" s="16">
        <f t="shared" si="5"/>
        <v>0</v>
      </c>
      <c r="O18" s="23">
        <f t="shared" si="6"/>
        <v>0</v>
      </c>
      <c r="P18" s="30"/>
      <c r="Q18" s="16">
        <f t="shared" si="7"/>
        <v>0</v>
      </c>
      <c r="R18" s="23">
        <f t="shared" si="12"/>
        <v>0</v>
      </c>
      <c r="S18" s="30"/>
      <c r="T18" s="16">
        <f t="shared" si="9"/>
        <v>0</v>
      </c>
      <c r="U18" s="23">
        <f t="shared" si="13"/>
        <v>0</v>
      </c>
      <c r="AB18" s="2">
        <f t="shared" si="1"/>
        <v>0</v>
      </c>
      <c r="AC18" s="3">
        <f t="shared" si="1"/>
        <v>0</v>
      </c>
      <c r="AD18" s="3">
        <f t="shared" si="1"/>
        <v>0</v>
      </c>
      <c r="AE18" s="4">
        <f t="shared" si="1"/>
        <v>0</v>
      </c>
      <c r="AF18" s="14">
        <f t="shared" si="1"/>
        <v>0</v>
      </c>
      <c r="AG18" s="10">
        <f t="shared" si="1"/>
        <v>0</v>
      </c>
      <c r="AH18" s="14">
        <f t="shared" si="1"/>
        <v>0</v>
      </c>
      <c r="AI18" s="10">
        <f t="shared" si="1"/>
        <v>0</v>
      </c>
      <c r="AJ18" s="14">
        <f t="shared" si="1"/>
        <v>0</v>
      </c>
      <c r="AK18" s="10">
        <f t="shared" si="1"/>
        <v>0</v>
      </c>
    </row>
    <row r="19" spans="1:37" x14ac:dyDescent="0.25">
      <c r="A19" s="22">
        <f t="shared" si="0"/>
        <v>13</v>
      </c>
      <c r="B19" s="17" t="s">
        <v>12</v>
      </c>
      <c r="C19" s="17" t="s">
        <v>17</v>
      </c>
      <c r="D19" s="16">
        <v>1000</v>
      </c>
      <c r="E19" s="30">
        <v>3.7903000000000051</v>
      </c>
      <c r="F19" s="24">
        <v>100.9529722222222</v>
      </c>
      <c r="G19" s="30"/>
      <c r="H19" s="16">
        <f t="shared" si="2"/>
        <v>0</v>
      </c>
      <c r="I19" s="23">
        <f t="shared" si="3"/>
        <v>0</v>
      </c>
      <c r="J19" s="30"/>
      <c r="K19" s="16">
        <f t="shared" si="4"/>
        <v>0</v>
      </c>
      <c r="L19" s="23">
        <f t="shared" si="11"/>
        <v>0</v>
      </c>
      <c r="M19" s="30"/>
      <c r="N19" s="16">
        <f t="shared" si="5"/>
        <v>0</v>
      </c>
      <c r="O19" s="23">
        <f t="shared" si="6"/>
        <v>0</v>
      </c>
      <c r="P19" s="30"/>
      <c r="Q19" s="16">
        <f t="shared" si="7"/>
        <v>0</v>
      </c>
      <c r="R19" s="23">
        <f t="shared" si="12"/>
        <v>0</v>
      </c>
      <c r="S19" s="30"/>
      <c r="T19" s="16">
        <f t="shared" si="9"/>
        <v>0</v>
      </c>
      <c r="U19" s="23">
        <f t="shared" si="13"/>
        <v>0</v>
      </c>
      <c r="AB19" s="2">
        <f t="shared" si="1"/>
        <v>0</v>
      </c>
      <c r="AC19" s="3">
        <f t="shared" si="1"/>
        <v>0</v>
      </c>
      <c r="AD19" s="3">
        <f t="shared" si="1"/>
        <v>0</v>
      </c>
      <c r="AE19" s="4">
        <f t="shared" si="1"/>
        <v>0</v>
      </c>
      <c r="AF19" s="14">
        <f t="shared" si="1"/>
        <v>0</v>
      </c>
      <c r="AG19" s="10">
        <f t="shared" si="1"/>
        <v>0</v>
      </c>
      <c r="AH19" s="14">
        <f t="shared" si="1"/>
        <v>0</v>
      </c>
      <c r="AI19" s="10">
        <f t="shared" si="1"/>
        <v>0</v>
      </c>
      <c r="AJ19" s="14">
        <f t="shared" si="1"/>
        <v>0</v>
      </c>
      <c r="AK19" s="10">
        <f t="shared" si="1"/>
        <v>0</v>
      </c>
    </row>
    <row r="20" spans="1:37" x14ac:dyDescent="0.25">
      <c r="A20" s="22">
        <f t="shared" si="0"/>
        <v>14</v>
      </c>
      <c r="B20" s="17" t="s">
        <v>12</v>
      </c>
      <c r="C20" s="17" t="s">
        <v>18</v>
      </c>
      <c r="D20" s="16">
        <v>1000</v>
      </c>
      <c r="E20" s="30">
        <v>3.563747222222224</v>
      </c>
      <c r="F20" s="24">
        <v>94.844977777777757</v>
      </c>
      <c r="G20" s="30"/>
      <c r="H20" s="16">
        <f>G20/($E20*$D20*$F$2)</f>
        <v>0</v>
      </c>
      <c r="I20" s="23">
        <f t="shared" si="3"/>
        <v>0</v>
      </c>
      <c r="J20" s="30"/>
      <c r="K20" s="16">
        <f>J20/($E20*$D20*$F$2)</f>
        <v>0</v>
      </c>
      <c r="L20" s="23">
        <f t="shared" si="11"/>
        <v>0</v>
      </c>
      <c r="M20" s="30"/>
      <c r="N20" s="16">
        <f>M20/($E20*$D20*$F$2)</f>
        <v>0</v>
      </c>
      <c r="O20" s="23">
        <f t="shared" si="6"/>
        <v>0</v>
      </c>
      <c r="P20" s="30"/>
      <c r="Q20" s="16">
        <f>P20/($E20*$D20*$F$2)</f>
        <v>0</v>
      </c>
      <c r="R20" s="23">
        <f t="shared" si="12"/>
        <v>0</v>
      </c>
      <c r="S20" s="30"/>
      <c r="T20" s="16">
        <f>S20/($E20*$D20*$F$2)</f>
        <v>0</v>
      </c>
      <c r="U20" s="23">
        <f t="shared" si="13"/>
        <v>0</v>
      </c>
      <c r="AB20" s="2">
        <f t="shared" si="1"/>
        <v>0</v>
      </c>
      <c r="AC20" s="3">
        <f t="shared" si="1"/>
        <v>0</v>
      </c>
      <c r="AD20" s="3">
        <f t="shared" si="1"/>
        <v>0</v>
      </c>
      <c r="AE20" s="4">
        <f t="shared" si="1"/>
        <v>0</v>
      </c>
      <c r="AF20" s="14">
        <f t="shared" si="1"/>
        <v>0</v>
      </c>
      <c r="AG20" s="10">
        <f t="shared" si="1"/>
        <v>0</v>
      </c>
      <c r="AH20" s="14">
        <f t="shared" si="1"/>
        <v>0</v>
      </c>
      <c r="AI20" s="10">
        <f t="shared" si="1"/>
        <v>0</v>
      </c>
      <c r="AJ20" s="14">
        <f t="shared" si="1"/>
        <v>0</v>
      </c>
      <c r="AK20" s="10">
        <f t="shared" si="1"/>
        <v>0</v>
      </c>
    </row>
    <row r="21" spans="1:37" x14ac:dyDescent="0.25">
      <c r="A21" s="25">
        <f t="shared" si="0"/>
        <v>15</v>
      </c>
      <c r="B21" s="26" t="s">
        <v>12</v>
      </c>
      <c r="C21" s="26" t="s">
        <v>27</v>
      </c>
      <c r="D21" s="27">
        <v>1000</v>
      </c>
      <c r="E21" s="31">
        <v>2.8784333333333372</v>
      </c>
      <c r="F21" s="28">
        <v>94.282513888888857</v>
      </c>
      <c r="G21" s="31"/>
      <c r="H21" s="27">
        <f>G21/($E21*$D21*$F$2)</f>
        <v>0</v>
      </c>
      <c r="I21" s="32">
        <f>G21/($F21*$D21*$F$2)</f>
        <v>0</v>
      </c>
      <c r="J21" s="31"/>
      <c r="K21" s="27">
        <f>J21/($E21*$D21*$F$2)</f>
        <v>0</v>
      </c>
      <c r="L21" s="32">
        <f>J21/($F21*$D21*$F$2)</f>
        <v>0</v>
      </c>
      <c r="M21" s="31"/>
      <c r="N21" s="27">
        <f>M21/($E21*$D21*$F$2)</f>
        <v>0</v>
      </c>
      <c r="O21" s="32">
        <f>M21/($F21*$D21*$F$2)</f>
        <v>0</v>
      </c>
      <c r="P21" s="31"/>
      <c r="Q21" s="27">
        <f>P21/($E21*$D21*$F$2)</f>
        <v>0</v>
      </c>
      <c r="R21" s="32">
        <f>P21/($F21*$D21*$F$2)</f>
        <v>0</v>
      </c>
      <c r="S21" s="31"/>
      <c r="T21" s="27">
        <f>S21/($E21*$D21*$F$2)</f>
        <v>0</v>
      </c>
      <c r="U21" s="32">
        <f>S21/($F21*$D21*$F$2)</f>
        <v>0</v>
      </c>
      <c r="AB21" s="5">
        <f t="shared" si="1"/>
        <v>0</v>
      </c>
      <c r="AC21" s="6">
        <f t="shared" si="1"/>
        <v>0</v>
      </c>
      <c r="AD21" s="6">
        <f t="shared" si="1"/>
        <v>0</v>
      </c>
      <c r="AE21" s="33">
        <f t="shared" si="1"/>
        <v>0</v>
      </c>
      <c r="AF21" s="9">
        <f t="shared" si="1"/>
        <v>0</v>
      </c>
      <c r="AG21" s="11">
        <f t="shared" si="1"/>
        <v>0</v>
      </c>
      <c r="AH21" s="9">
        <f t="shared" si="1"/>
        <v>0</v>
      </c>
      <c r="AI21" s="11">
        <f t="shared" si="1"/>
        <v>0</v>
      </c>
      <c r="AJ21" s="9">
        <f t="shared" si="1"/>
        <v>0</v>
      </c>
      <c r="AK21" s="11">
        <f t="shared" si="1"/>
        <v>0</v>
      </c>
    </row>
    <row r="22" spans="1:37" x14ac:dyDescent="0.25">
      <c r="A22" t="s">
        <v>35</v>
      </c>
      <c r="D22">
        <v>1000</v>
      </c>
      <c r="E22">
        <f t="shared" ref="E22:F22" si="14">SUM(E7:E21)</f>
        <v>60.407799999999995</v>
      </c>
      <c r="F22">
        <f t="shared" si="14"/>
        <v>1678.1637388888887</v>
      </c>
      <c r="G22">
        <f>SUM(G7:G21)</f>
        <v>0</v>
      </c>
      <c r="H22" s="16">
        <f>G22/($E22*$D22*$F$2)</f>
        <v>0</v>
      </c>
      <c r="I22" s="16">
        <f>G22/($F22*$D22*$F$2)</f>
        <v>0</v>
      </c>
      <c r="J22">
        <f t="shared" ref="J22" si="15">SUM(J7:J21)</f>
        <v>0</v>
      </c>
      <c r="K22" s="16">
        <f>J22/($E22*$D22*$F$2)</f>
        <v>0</v>
      </c>
      <c r="L22" s="16">
        <f>J22/($F22*$D22*$F$2)</f>
        <v>0</v>
      </c>
      <c r="M22">
        <f t="shared" ref="M22" si="16">SUM(M7:M21)</f>
        <v>0</v>
      </c>
      <c r="N22" s="16">
        <f>M22/($E22*$D22*$F$2)</f>
        <v>0</v>
      </c>
      <c r="O22" s="16">
        <f>M22/($F22*$D22*$F$2)</f>
        <v>0</v>
      </c>
      <c r="P22">
        <f t="shared" ref="P22" si="17">SUM(P7:P21)</f>
        <v>0</v>
      </c>
      <c r="Q22" s="16">
        <f>P22/($E22*$D22*$F$2)</f>
        <v>0</v>
      </c>
      <c r="R22" s="16">
        <f>P22/($F22*$D22*$F$2)</f>
        <v>0</v>
      </c>
      <c r="S22">
        <f>SUM(S7:S21)</f>
        <v>0</v>
      </c>
      <c r="T22" s="16">
        <f>S22/($E22*$D22*$F$2)</f>
        <v>0</v>
      </c>
      <c r="U22" s="16">
        <f>S22/($F22*$D22*$F$2)</f>
        <v>0</v>
      </c>
    </row>
    <row r="67" spans="1:37" s="35" customFormat="1" ht="15.75" thickBot="1" x14ac:dyDescent="0.3"/>
    <row r="68" spans="1:37" ht="15.75" thickTop="1" x14ac:dyDescent="0.25"/>
    <row r="69" spans="1:37" x14ac:dyDescent="0.25">
      <c r="A69" t="s">
        <v>34</v>
      </c>
    </row>
    <row r="71" spans="1:37" x14ac:dyDescent="0.25">
      <c r="A71" s="51" t="s">
        <v>0</v>
      </c>
      <c r="B71" s="51" t="s">
        <v>1</v>
      </c>
      <c r="C71" s="51" t="s">
        <v>2</v>
      </c>
      <c r="D71" s="51" t="s">
        <v>6</v>
      </c>
      <c r="E71" s="54" t="s">
        <v>11</v>
      </c>
      <c r="F71" s="55"/>
      <c r="G71" s="45" t="s">
        <v>50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7"/>
      <c r="AB71" s="48" t="s">
        <v>5</v>
      </c>
      <c r="AC71" s="50"/>
      <c r="AD71" s="50"/>
      <c r="AE71" s="50"/>
      <c r="AF71" s="50"/>
      <c r="AG71" s="50"/>
      <c r="AH71" s="50"/>
      <c r="AI71" s="50"/>
      <c r="AJ71" s="50"/>
      <c r="AK71" s="49"/>
    </row>
    <row r="72" spans="1:37" x14ac:dyDescent="0.25">
      <c r="A72" s="52"/>
      <c r="B72" s="52"/>
      <c r="C72" s="52"/>
      <c r="D72" s="52"/>
      <c r="E72" s="56"/>
      <c r="F72" s="57"/>
      <c r="G72" s="45" t="s">
        <v>3</v>
      </c>
      <c r="H72" s="46"/>
      <c r="I72" s="47"/>
      <c r="J72" s="45" t="s">
        <v>4</v>
      </c>
      <c r="K72" s="46"/>
      <c r="L72" s="47"/>
      <c r="M72" s="45" t="s">
        <v>10</v>
      </c>
      <c r="N72" s="46"/>
      <c r="O72" s="47"/>
      <c r="P72" s="45" t="s">
        <v>28</v>
      </c>
      <c r="Q72" s="46"/>
      <c r="R72" s="47"/>
      <c r="S72" s="45" t="s">
        <v>30</v>
      </c>
      <c r="T72" s="46"/>
      <c r="U72" s="47"/>
      <c r="AB72" s="48" t="str">
        <f>G72</f>
        <v>Without Layers</v>
      </c>
      <c r="AC72" s="49"/>
      <c r="AD72" s="48" t="str">
        <f>J72</f>
        <v>With Layers</v>
      </c>
      <c r="AE72" s="49"/>
      <c r="AF72" s="48" t="str">
        <f>M72</f>
        <v>With buffer=5m</v>
      </c>
      <c r="AG72" s="49"/>
      <c r="AH72" s="48" t="str">
        <f>P72</f>
        <v>With buffer=10m</v>
      </c>
      <c r="AI72" s="49"/>
      <c r="AJ72" s="48" t="str">
        <f>S72</f>
        <v>With buffer=20m</v>
      </c>
      <c r="AK72" s="49"/>
    </row>
    <row r="73" spans="1:37" x14ac:dyDescent="0.25">
      <c r="A73" s="53"/>
      <c r="B73" s="53"/>
      <c r="C73" s="53"/>
      <c r="D73" s="53"/>
      <c r="E73" s="1" t="s">
        <v>49</v>
      </c>
      <c r="F73" s="1" t="s">
        <v>8</v>
      </c>
      <c r="G73" s="29" t="s">
        <v>48</v>
      </c>
      <c r="H73" s="29" t="s">
        <v>49</v>
      </c>
      <c r="I73" s="29" t="s">
        <v>8</v>
      </c>
      <c r="J73" s="29" t="s">
        <v>48</v>
      </c>
      <c r="K73" s="29" t="s">
        <v>49</v>
      </c>
      <c r="L73" s="29" t="s">
        <v>8</v>
      </c>
      <c r="M73" s="29" t="s">
        <v>48</v>
      </c>
      <c r="N73" s="29" t="s">
        <v>49</v>
      </c>
      <c r="O73" s="29" t="s">
        <v>8</v>
      </c>
      <c r="P73" s="29" t="s">
        <v>48</v>
      </c>
      <c r="Q73" s="29" t="s">
        <v>49</v>
      </c>
      <c r="R73" s="29" t="s">
        <v>8</v>
      </c>
      <c r="S73" s="29" t="s">
        <v>48</v>
      </c>
      <c r="T73" s="29" t="s">
        <v>49</v>
      </c>
      <c r="U73" s="29" t="s">
        <v>8</v>
      </c>
      <c r="AB73" s="7" t="s">
        <v>7</v>
      </c>
      <c r="AC73" s="7" t="s">
        <v>8</v>
      </c>
      <c r="AD73" s="7" t="s">
        <v>7</v>
      </c>
      <c r="AE73" s="7" t="s">
        <v>8</v>
      </c>
      <c r="AF73" s="7" t="s">
        <v>7</v>
      </c>
      <c r="AG73" s="7" t="s">
        <v>8</v>
      </c>
      <c r="AH73" s="7" t="str">
        <f>Q73</f>
        <v>HPV</v>
      </c>
      <c r="AI73" s="7" t="str">
        <f>R73</f>
        <v>all</v>
      </c>
      <c r="AJ73" s="7" t="str">
        <f>T73</f>
        <v>HPV</v>
      </c>
      <c r="AK73" s="7" t="str">
        <f>U73</f>
        <v>all</v>
      </c>
    </row>
    <row r="74" spans="1:37" x14ac:dyDescent="0.25">
      <c r="A74" s="22">
        <v>1</v>
      </c>
      <c r="B74" s="16" t="s">
        <v>12</v>
      </c>
      <c r="C74" s="16" t="s">
        <v>19</v>
      </c>
      <c r="D74" s="16">
        <v>1000</v>
      </c>
      <c r="E74" s="22">
        <v>3.6726388888888879</v>
      </c>
      <c r="F74" s="23">
        <v>79.774569444444438</v>
      </c>
      <c r="G74" s="15"/>
      <c r="H74" s="15">
        <f>G74/($E74*$D74*$F$2)</f>
        <v>0</v>
      </c>
      <c r="I74" s="21">
        <f>G74/($F74*$D74*$F$2)</f>
        <v>0</v>
      </c>
      <c r="J74" s="15"/>
      <c r="K74" s="15">
        <f>J74/($E74*$D74*$F$2)</f>
        <v>0</v>
      </c>
      <c r="L74" s="21">
        <f>J74/($F74*$D74*$F$2)</f>
        <v>0</v>
      </c>
      <c r="M74" s="15"/>
      <c r="N74" s="15">
        <f>M74/($E74*$D74*$F$2)</f>
        <v>0</v>
      </c>
      <c r="O74" s="21">
        <f>M74/($F74*$D74*$F$2)</f>
        <v>0</v>
      </c>
      <c r="P74" s="15"/>
      <c r="Q74" s="15">
        <f>P74/($E74*$D74*$F$2)</f>
        <v>0</v>
      </c>
      <c r="R74" s="21">
        <f>P74/($F74*$D74*$F$2)</f>
        <v>0</v>
      </c>
      <c r="S74" s="36"/>
      <c r="T74" s="15">
        <f>S74/($E74*$D74*$F$2)</f>
        <v>0</v>
      </c>
      <c r="U74" s="21">
        <f>S74/($F74*$D74*$F$2)</f>
        <v>0</v>
      </c>
      <c r="AB74" s="18">
        <f>AVERAGE($H$74:$H$88)</f>
        <v>0</v>
      </c>
      <c r="AC74" s="13">
        <f>AVERAGE($I$74:$I$88)</f>
        <v>0</v>
      </c>
      <c r="AD74" s="18">
        <f>AVERAGE($K$74:$K$88)</f>
        <v>0</v>
      </c>
      <c r="AE74" s="13">
        <f>AVERAGE($L$74:$L$88)</f>
        <v>0</v>
      </c>
      <c r="AF74" s="18">
        <f>AVERAGE($N$74:$N$88)</f>
        <v>0</v>
      </c>
      <c r="AG74" s="13">
        <f>AVERAGE($O$74:$O$88)</f>
        <v>0</v>
      </c>
      <c r="AH74" s="18">
        <f>AVERAGE($Q$74:$Q$88)</f>
        <v>0</v>
      </c>
      <c r="AI74" s="13">
        <f>AVERAGE($R$74:$R$88)</f>
        <v>0</v>
      </c>
      <c r="AJ74" s="18">
        <f>AVERAGE($T$74:$T$88)</f>
        <v>0</v>
      </c>
      <c r="AK74" s="13">
        <f>AVERAGE($U$74:$U$88)</f>
        <v>0</v>
      </c>
    </row>
    <row r="75" spans="1:37" x14ac:dyDescent="0.25">
      <c r="A75" s="22">
        <f t="shared" ref="A75:A88" si="18">A74+1</f>
        <v>2</v>
      </c>
      <c r="B75" s="16" t="s">
        <v>12</v>
      </c>
      <c r="C75" s="16" t="s">
        <v>20</v>
      </c>
      <c r="D75" s="16">
        <v>1000</v>
      </c>
      <c r="E75" s="22">
        <v>4.6576138888888874</v>
      </c>
      <c r="F75" s="23">
        <v>166.55976111111113</v>
      </c>
      <c r="G75" s="16"/>
      <c r="H75" s="16">
        <f>G75/($E75*$D75*$F$2)</f>
        <v>0</v>
      </c>
      <c r="I75" s="23">
        <f>G75/($F75*$D75*$F$2)</f>
        <v>0</v>
      </c>
      <c r="J75" s="16"/>
      <c r="K75" s="16">
        <f>J75/($E75*$D75*$F$2)</f>
        <v>0</v>
      </c>
      <c r="L75" s="23">
        <f>J75/($F75*$D75*$F$2)</f>
        <v>0</v>
      </c>
      <c r="M75" s="16"/>
      <c r="N75" s="16">
        <f>M75/($E75*$D75*$F$2)</f>
        <v>0</v>
      </c>
      <c r="O75" s="23">
        <f>M75/($F75*$D75*$F$2)</f>
        <v>0</v>
      </c>
      <c r="P75" s="16"/>
      <c r="Q75" s="16">
        <f>P75/($E75*$D75*$F$2)</f>
        <v>0</v>
      </c>
      <c r="R75" s="23">
        <f>P75/($F75*$D75*$F$2)</f>
        <v>0</v>
      </c>
      <c r="S75" s="17"/>
      <c r="T75" s="16">
        <f>S75/($E75*$D75*$F$2)</f>
        <v>0</v>
      </c>
      <c r="U75" s="23">
        <f>S75/($F75*$D75*$F$2)</f>
        <v>0</v>
      </c>
      <c r="AB75" s="14">
        <f t="shared" ref="AB75:AB88" si="19">$AB$74</f>
        <v>0</v>
      </c>
      <c r="AC75" s="10">
        <f>$AC$74</f>
        <v>0</v>
      </c>
      <c r="AD75" s="14">
        <f>$AD$74</f>
        <v>0</v>
      </c>
      <c r="AE75" s="10">
        <f>$AE$74</f>
        <v>0</v>
      </c>
      <c r="AF75" s="14">
        <f>$AF$74</f>
        <v>0</v>
      </c>
      <c r="AG75" s="10">
        <f>$AG$74</f>
        <v>0</v>
      </c>
      <c r="AH75" s="14">
        <f>$AH$74</f>
        <v>0</v>
      </c>
      <c r="AI75" s="10">
        <f t="shared" ref="AI75:AI88" si="20">$AI$74</f>
        <v>0</v>
      </c>
      <c r="AJ75" s="14">
        <f>$AJ$74</f>
        <v>0</v>
      </c>
      <c r="AK75" s="10">
        <f>$AK$74</f>
        <v>0</v>
      </c>
    </row>
    <row r="76" spans="1:37" x14ac:dyDescent="0.25">
      <c r="A76" s="22">
        <f t="shared" si="18"/>
        <v>3</v>
      </c>
      <c r="B76" s="16" t="s">
        <v>12</v>
      </c>
      <c r="C76" s="17" t="s">
        <v>21</v>
      </c>
      <c r="D76" s="16">
        <v>1000</v>
      </c>
      <c r="E76" s="22">
        <v>4.8418388888888959</v>
      </c>
      <c r="F76" s="23">
        <v>115.00931944444446</v>
      </c>
      <c r="G76" s="16"/>
      <c r="H76" s="16">
        <f t="shared" ref="H76:H86" si="21">G76/($E76*$D76*$F$2)</f>
        <v>0</v>
      </c>
      <c r="I76" s="23">
        <f t="shared" ref="I76:I77" si="22">G76/($F76*$D76*$F$2)</f>
        <v>0</v>
      </c>
      <c r="J76" s="16"/>
      <c r="K76" s="16">
        <f t="shared" ref="K76:K86" si="23">J76/($E76*$D76*$F$2)</f>
        <v>0</v>
      </c>
      <c r="L76" s="23">
        <f t="shared" ref="L76:L77" si="24">J76/($F76*$D76*$F$2)</f>
        <v>0</v>
      </c>
      <c r="M76" s="16"/>
      <c r="N76" s="16">
        <f t="shared" ref="N76:N86" si="25">M76/($E76*$D76*$F$2)</f>
        <v>0</v>
      </c>
      <c r="O76" s="23">
        <f t="shared" ref="O76:O77" si="26">M76/($F76*$D76*$F$2)</f>
        <v>0</v>
      </c>
      <c r="P76" s="16"/>
      <c r="Q76" s="16">
        <f t="shared" ref="Q76:Q86" si="27">P76/($E76*$D76*$F$2)</f>
        <v>0</v>
      </c>
      <c r="R76" s="23">
        <f t="shared" ref="R76:R77" si="28">P76/($F76*$D76*$F$2)</f>
        <v>0</v>
      </c>
      <c r="S76" s="17"/>
      <c r="T76" s="16">
        <f t="shared" ref="T76:T86" si="29">S76/($E76*$D76*$F$2)</f>
        <v>0</v>
      </c>
      <c r="U76" s="23">
        <f t="shared" ref="U76:U77" si="30">S76/($F76*$D76*$F$2)</f>
        <v>0</v>
      </c>
      <c r="AB76" s="14">
        <f t="shared" si="19"/>
        <v>0</v>
      </c>
      <c r="AC76" s="10">
        <f t="shared" ref="AC76:AC88" si="31">$AC$74</f>
        <v>0</v>
      </c>
      <c r="AD76" s="14">
        <f t="shared" ref="AD76:AD88" si="32">$AD$74</f>
        <v>0</v>
      </c>
      <c r="AE76" s="10">
        <f t="shared" ref="AE76:AE88" si="33">$AE$74</f>
        <v>0</v>
      </c>
      <c r="AF76" s="14">
        <f t="shared" ref="AF76:AF88" si="34">$AF$74</f>
        <v>0</v>
      </c>
      <c r="AG76" s="10">
        <f t="shared" ref="AG76:AG88" si="35">$AG$74</f>
        <v>0</v>
      </c>
      <c r="AH76" s="14">
        <f t="shared" ref="AH76:AH88" si="36">$AH$74</f>
        <v>0</v>
      </c>
      <c r="AI76" s="10">
        <f t="shared" si="20"/>
        <v>0</v>
      </c>
      <c r="AJ76" s="14">
        <f t="shared" ref="AJ76:AJ88" si="37">$AJ$74</f>
        <v>0</v>
      </c>
      <c r="AK76" s="10">
        <f t="shared" ref="AK76:AK88" si="38">$AK$74</f>
        <v>0</v>
      </c>
    </row>
    <row r="77" spans="1:37" x14ac:dyDescent="0.25">
      <c r="A77" s="22">
        <f t="shared" si="18"/>
        <v>4</v>
      </c>
      <c r="B77" s="16" t="s">
        <v>12</v>
      </c>
      <c r="C77" s="16" t="s">
        <v>13</v>
      </c>
      <c r="D77" s="16">
        <v>1000</v>
      </c>
      <c r="E77" s="22">
        <v>3.9206972222222145</v>
      </c>
      <c r="F77" s="23">
        <v>92.223586111111089</v>
      </c>
      <c r="G77" s="16"/>
      <c r="H77" s="16">
        <f t="shared" si="21"/>
        <v>0</v>
      </c>
      <c r="I77" s="23">
        <f t="shared" si="22"/>
        <v>0</v>
      </c>
      <c r="J77" s="16"/>
      <c r="K77" s="16">
        <f t="shared" si="23"/>
        <v>0</v>
      </c>
      <c r="L77" s="23">
        <f t="shared" si="24"/>
        <v>0</v>
      </c>
      <c r="M77" s="16"/>
      <c r="N77" s="16">
        <f t="shared" si="25"/>
        <v>0</v>
      </c>
      <c r="O77" s="23">
        <f t="shared" si="26"/>
        <v>0</v>
      </c>
      <c r="P77" s="16"/>
      <c r="Q77" s="16">
        <f t="shared" si="27"/>
        <v>0</v>
      </c>
      <c r="R77" s="23">
        <f t="shared" si="28"/>
        <v>0</v>
      </c>
      <c r="S77" s="17"/>
      <c r="T77" s="16">
        <f t="shared" si="29"/>
        <v>0</v>
      </c>
      <c r="U77" s="23">
        <f t="shared" si="30"/>
        <v>0</v>
      </c>
      <c r="AB77" s="14">
        <f t="shared" si="19"/>
        <v>0</v>
      </c>
      <c r="AC77" s="10">
        <f t="shared" si="31"/>
        <v>0</v>
      </c>
      <c r="AD77" s="14">
        <f t="shared" si="32"/>
        <v>0</v>
      </c>
      <c r="AE77" s="10">
        <f t="shared" si="33"/>
        <v>0</v>
      </c>
      <c r="AF77" s="14">
        <f t="shared" si="34"/>
        <v>0</v>
      </c>
      <c r="AG77" s="10">
        <f t="shared" si="35"/>
        <v>0</v>
      </c>
      <c r="AH77" s="14">
        <f t="shared" si="36"/>
        <v>0</v>
      </c>
      <c r="AI77" s="10">
        <f t="shared" si="20"/>
        <v>0</v>
      </c>
      <c r="AJ77" s="14">
        <f t="shared" si="37"/>
        <v>0</v>
      </c>
      <c r="AK77" s="10">
        <f t="shared" si="38"/>
        <v>0</v>
      </c>
    </row>
    <row r="78" spans="1:37" x14ac:dyDescent="0.25">
      <c r="A78" s="22">
        <f t="shared" si="18"/>
        <v>5</v>
      </c>
      <c r="B78" s="16" t="s">
        <v>12</v>
      </c>
      <c r="C78" s="16" t="s">
        <v>14</v>
      </c>
      <c r="D78" s="16">
        <v>1000</v>
      </c>
      <c r="E78" s="22">
        <v>4.2080472222222189</v>
      </c>
      <c r="F78" s="23">
        <v>99.019727777777774</v>
      </c>
      <c r="G78" s="16"/>
      <c r="H78" s="16">
        <f>G78/($E78*$D78*$F$2)</f>
        <v>0</v>
      </c>
      <c r="I78" s="23">
        <f>G78/($F78*$D78*$F$2)</f>
        <v>0</v>
      </c>
      <c r="J78" s="16"/>
      <c r="K78" s="16">
        <f>J78/($E78*$D78*$F$2)</f>
        <v>0</v>
      </c>
      <c r="L78" s="23">
        <f>J78/($F78*$D78*$F$2)</f>
        <v>0</v>
      </c>
      <c r="M78" s="16"/>
      <c r="N78" s="16">
        <f>M78/($E78*$D78*$F$2)</f>
        <v>0</v>
      </c>
      <c r="O78" s="23">
        <f>M78/($F78*$D78*$F$2)</f>
        <v>0</v>
      </c>
      <c r="P78" s="16"/>
      <c r="Q78" s="16">
        <f>P78/($E78*$D78*$F$2)</f>
        <v>0</v>
      </c>
      <c r="R78" s="23">
        <f>P78/($F78*$D78*$F$2)</f>
        <v>0</v>
      </c>
      <c r="S78" s="17"/>
      <c r="T78" s="16">
        <f>S78/($E78*$D78*$F$2)</f>
        <v>0</v>
      </c>
      <c r="U78" s="23">
        <f>S78/($F78*$D78*$F$2)</f>
        <v>0</v>
      </c>
      <c r="AB78" s="14">
        <f t="shared" si="19"/>
        <v>0</v>
      </c>
      <c r="AC78" s="10">
        <f t="shared" si="31"/>
        <v>0</v>
      </c>
      <c r="AD78" s="14">
        <f t="shared" si="32"/>
        <v>0</v>
      </c>
      <c r="AE78" s="10">
        <f t="shared" si="33"/>
        <v>0</v>
      </c>
      <c r="AF78" s="14">
        <f t="shared" si="34"/>
        <v>0</v>
      </c>
      <c r="AG78" s="10">
        <f t="shared" si="35"/>
        <v>0</v>
      </c>
      <c r="AH78" s="14">
        <f t="shared" si="36"/>
        <v>0</v>
      </c>
      <c r="AI78" s="10">
        <f t="shared" si="20"/>
        <v>0</v>
      </c>
      <c r="AJ78" s="14">
        <f t="shared" si="37"/>
        <v>0</v>
      </c>
      <c r="AK78" s="10">
        <f t="shared" si="38"/>
        <v>0</v>
      </c>
    </row>
    <row r="79" spans="1:37" x14ac:dyDescent="0.25">
      <c r="A79" s="22">
        <f t="shared" si="18"/>
        <v>6</v>
      </c>
      <c r="B79" s="16" t="s">
        <v>12</v>
      </c>
      <c r="C79" s="16" t="s">
        <v>15</v>
      </c>
      <c r="D79" s="16">
        <v>1000</v>
      </c>
      <c r="E79" s="22">
        <v>3.8898972222222201</v>
      </c>
      <c r="F79" s="23">
        <v>96.78281666666669</v>
      </c>
      <c r="G79" s="16"/>
      <c r="H79" s="16">
        <f t="shared" si="21"/>
        <v>0</v>
      </c>
      <c r="I79" s="23">
        <f t="shared" ref="I79:I87" si="39">G79/($F79*$D79*$F$2)</f>
        <v>0</v>
      </c>
      <c r="J79" s="16"/>
      <c r="K79" s="16">
        <f t="shared" si="23"/>
        <v>0</v>
      </c>
      <c r="L79" s="23">
        <f t="shared" ref="L79:L87" si="40">J79/($F79*$D79*$F$2)</f>
        <v>0</v>
      </c>
      <c r="M79" s="16"/>
      <c r="N79" s="16">
        <f t="shared" si="25"/>
        <v>0</v>
      </c>
      <c r="O79" s="23">
        <f t="shared" ref="O79:O87" si="41">M79/($F79*$D79*$F$2)</f>
        <v>0</v>
      </c>
      <c r="P79" s="16"/>
      <c r="Q79" s="16">
        <f t="shared" si="27"/>
        <v>0</v>
      </c>
      <c r="R79" s="23">
        <f t="shared" ref="R79:R87" si="42">P79/($F79*$D79*$F$2)</f>
        <v>0</v>
      </c>
      <c r="S79" s="17"/>
      <c r="T79" s="16">
        <f t="shared" si="29"/>
        <v>0</v>
      </c>
      <c r="U79" s="23">
        <f t="shared" ref="U79:U87" si="43">S79/($F79*$D79*$F$2)</f>
        <v>0</v>
      </c>
      <c r="AB79" s="14">
        <f t="shared" si="19"/>
        <v>0</v>
      </c>
      <c r="AC79" s="10">
        <f t="shared" si="31"/>
        <v>0</v>
      </c>
      <c r="AD79" s="14">
        <f t="shared" si="32"/>
        <v>0</v>
      </c>
      <c r="AE79" s="10">
        <f t="shared" si="33"/>
        <v>0</v>
      </c>
      <c r="AF79" s="14">
        <f t="shared" si="34"/>
        <v>0</v>
      </c>
      <c r="AG79" s="10">
        <f t="shared" si="35"/>
        <v>0</v>
      </c>
      <c r="AH79" s="14">
        <f t="shared" si="36"/>
        <v>0</v>
      </c>
      <c r="AI79" s="10">
        <f t="shared" si="20"/>
        <v>0</v>
      </c>
      <c r="AJ79" s="14">
        <f t="shared" si="37"/>
        <v>0</v>
      </c>
      <c r="AK79" s="10">
        <f t="shared" si="38"/>
        <v>0</v>
      </c>
    </row>
    <row r="80" spans="1:37" x14ac:dyDescent="0.25">
      <c r="A80" s="22">
        <f t="shared" si="18"/>
        <v>7</v>
      </c>
      <c r="B80" s="16" t="s">
        <v>12</v>
      </c>
      <c r="C80" s="16" t="s">
        <v>22</v>
      </c>
      <c r="D80" s="16">
        <v>1000</v>
      </c>
      <c r="E80" s="22">
        <v>4.7703972222222184</v>
      </c>
      <c r="F80" s="23">
        <v>110.17316944444444</v>
      </c>
      <c r="G80" s="16"/>
      <c r="H80" s="16">
        <f t="shared" si="21"/>
        <v>0</v>
      </c>
      <c r="I80" s="23">
        <f t="shared" si="39"/>
        <v>0</v>
      </c>
      <c r="J80" s="16"/>
      <c r="K80" s="16">
        <f t="shared" si="23"/>
        <v>0</v>
      </c>
      <c r="L80" s="23">
        <f t="shared" si="40"/>
        <v>0</v>
      </c>
      <c r="M80" s="16"/>
      <c r="N80" s="16">
        <f t="shared" si="25"/>
        <v>0</v>
      </c>
      <c r="O80" s="23">
        <f t="shared" si="41"/>
        <v>0</v>
      </c>
      <c r="P80" s="16"/>
      <c r="Q80" s="16">
        <f t="shared" si="27"/>
        <v>0</v>
      </c>
      <c r="R80" s="23">
        <f t="shared" si="42"/>
        <v>0</v>
      </c>
      <c r="S80" s="17"/>
      <c r="T80" s="16">
        <f t="shared" si="29"/>
        <v>0</v>
      </c>
      <c r="U80" s="23">
        <f t="shared" si="43"/>
        <v>0</v>
      </c>
      <c r="AB80" s="14">
        <f t="shared" si="19"/>
        <v>0</v>
      </c>
      <c r="AC80" s="10">
        <f t="shared" si="31"/>
        <v>0</v>
      </c>
      <c r="AD80" s="14">
        <f t="shared" si="32"/>
        <v>0</v>
      </c>
      <c r="AE80" s="10">
        <f t="shared" si="33"/>
        <v>0</v>
      </c>
      <c r="AF80" s="14">
        <f t="shared" si="34"/>
        <v>0</v>
      </c>
      <c r="AG80" s="10">
        <f t="shared" si="35"/>
        <v>0</v>
      </c>
      <c r="AH80" s="14">
        <f t="shared" si="36"/>
        <v>0</v>
      </c>
      <c r="AI80" s="10">
        <f t="shared" si="20"/>
        <v>0</v>
      </c>
      <c r="AJ80" s="14">
        <f t="shared" si="37"/>
        <v>0</v>
      </c>
      <c r="AK80" s="10">
        <f t="shared" si="38"/>
        <v>0</v>
      </c>
    </row>
    <row r="81" spans="1:37" x14ac:dyDescent="0.25">
      <c r="A81" s="22">
        <f t="shared" si="18"/>
        <v>8</v>
      </c>
      <c r="B81" s="16" t="s">
        <v>12</v>
      </c>
      <c r="C81" s="16" t="s">
        <v>23</v>
      </c>
      <c r="D81" s="16">
        <v>1000</v>
      </c>
      <c r="E81" s="22">
        <v>4.1362861111111151</v>
      </c>
      <c r="F81" s="23">
        <v>144.77058055555551</v>
      </c>
      <c r="G81" s="16"/>
      <c r="H81" s="16">
        <f t="shared" si="21"/>
        <v>0</v>
      </c>
      <c r="I81" s="23">
        <f t="shared" si="39"/>
        <v>0</v>
      </c>
      <c r="J81" s="16"/>
      <c r="K81" s="16">
        <f t="shared" si="23"/>
        <v>0</v>
      </c>
      <c r="L81" s="23">
        <f t="shared" si="40"/>
        <v>0</v>
      </c>
      <c r="M81" s="16"/>
      <c r="N81" s="16">
        <f t="shared" si="25"/>
        <v>0</v>
      </c>
      <c r="O81" s="23">
        <f t="shared" si="41"/>
        <v>0</v>
      </c>
      <c r="P81" s="16"/>
      <c r="Q81" s="16">
        <f t="shared" si="27"/>
        <v>0</v>
      </c>
      <c r="R81" s="23">
        <f t="shared" si="42"/>
        <v>0</v>
      </c>
      <c r="S81" s="17"/>
      <c r="T81" s="16">
        <f t="shared" si="29"/>
        <v>0</v>
      </c>
      <c r="U81" s="23">
        <f t="shared" si="43"/>
        <v>0</v>
      </c>
      <c r="AB81" s="14">
        <f t="shared" si="19"/>
        <v>0</v>
      </c>
      <c r="AC81" s="10">
        <f t="shared" si="31"/>
        <v>0</v>
      </c>
      <c r="AD81" s="14">
        <f t="shared" si="32"/>
        <v>0</v>
      </c>
      <c r="AE81" s="10">
        <f t="shared" si="33"/>
        <v>0</v>
      </c>
      <c r="AF81" s="14">
        <f t="shared" si="34"/>
        <v>0</v>
      </c>
      <c r="AG81" s="10">
        <f t="shared" si="35"/>
        <v>0</v>
      </c>
      <c r="AH81" s="14">
        <f t="shared" si="36"/>
        <v>0</v>
      </c>
      <c r="AI81" s="10">
        <f t="shared" si="20"/>
        <v>0</v>
      </c>
      <c r="AJ81" s="14">
        <f t="shared" si="37"/>
        <v>0</v>
      </c>
      <c r="AK81" s="10">
        <f t="shared" si="38"/>
        <v>0</v>
      </c>
    </row>
    <row r="82" spans="1:37" x14ac:dyDescent="0.25">
      <c r="A82" s="22">
        <f t="shared" si="18"/>
        <v>9</v>
      </c>
      <c r="B82" s="16" t="s">
        <v>12</v>
      </c>
      <c r="C82" s="16" t="s">
        <v>24</v>
      </c>
      <c r="D82" s="16">
        <v>1000</v>
      </c>
      <c r="E82" s="22">
        <v>3.7250944444444332</v>
      </c>
      <c r="F82" s="23">
        <v>124.7335083333333</v>
      </c>
      <c r="G82" s="16"/>
      <c r="H82" s="16">
        <f t="shared" si="21"/>
        <v>0</v>
      </c>
      <c r="I82" s="23">
        <f t="shared" si="39"/>
        <v>0</v>
      </c>
      <c r="J82" s="16"/>
      <c r="K82" s="16">
        <f t="shared" si="23"/>
        <v>0</v>
      </c>
      <c r="L82" s="23">
        <f t="shared" si="40"/>
        <v>0</v>
      </c>
      <c r="M82" s="16"/>
      <c r="N82" s="16">
        <f t="shared" si="25"/>
        <v>0</v>
      </c>
      <c r="O82" s="23">
        <f t="shared" si="41"/>
        <v>0</v>
      </c>
      <c r="P82" s="16"/>
      <c r="Q82" s="16">
        <f t="shared" si="27"/>
        <v>0</v>
      </c>
      <c r="R82" s="23">
        <f t="shared" si="42"/>
        <v>0</v>
      </c>
      <c r="S82" s="17"/>
      <c r="T82" s="16">
        <f t="shared" si="29"/>
        <v>0</v>
      </c>
      <c r="U82" s="23">
        <f t="shared" si="43"/>
        <v>0</v>
      </c>
      <c r="AB82" s="14">
        <f t="shared" si="19"/>
        <v>0</v>
      </c>
      <c r="AC82" s="10">
        <f t="shared" si="31"/>
        <v>0</v>
      </c>
      <c r="AD82" s="14">
        <f t="shared" si="32"/>
        <v>0</v>
      </c>
      <c r="AE82" s="10">
        <f t="shared" si="33"/>
        <v>0</v>
      </c>
      <c r="AF82" s="14">
        <f t="shared" si="34"/>
        <v>0</v>
      </c>
      <c r="AG82" s="10">
        <f t="shared" si="35"/>
        <v>0</v>
      </c>
      <c r="AH82" s="14">
        <f t="shared" si="36"/>
        <v>0</v>
      </c>
      <c r="AI82" s="10">
        <f t="shared" si="20"/>
        <v>0</v>
      </c>
      <c r="AJ82" s="14">
        <f t="shared" si="37"/>
        <v>0</v>
      </c>
      <c r="AK82" s="10">
        <f t="shared" si="38"/>
        <v>0</v>
      </c>
    </row>
    <row r="83" spans="1:37" x14ac:dyDescent="0.25">
      <c r="A83" s="22">
        <f t="shared" si="18"/>
        <v>10</v>
      </c>
      <c r="B83" s="16" t="s">
        <v>12</v>
      </c>
      <c r="C83" s="16" t="s">
        <v>25</v>
      </c>
      <c r="D83" s="16">
        <v>1000</v>
      </c>
      <c r="E83" s="30">
        <v>3.8716305555555603</v>
      </c>
      <c r="F83" s="24">
        <v>155.05862777777779</v>
      </c>
      <c r="G83" s="16"/>
      <c r="H83" s="16">
        <f t="shared" si="21"/>
        <v>0</v>
      </c>
      <c r="I83" s="23">
        <f t="shared" si="39"/>
        <v>0</v>
      </c>
      <c r="J83" s="16"/>
      <c r="K83" s="16">
        <f t="shared" si="23"/>
        <v>0</v>
      </c>
      <c r="L83" s="23">
        <f t="shared" si="40"/>
        <v>0</v>
      </c>
      <c r="M83" s="16"/>
      <c r="N83" s="16">
        <f t="shared" si="25"/>
        <v>0</v>
      </c>
      <c r="O83" s="23">
        <f t="shared" si="41"/>
        <v>0</v>
      </c>
      <c r="P83" s="16"/>
      <c r="Q83" s="16">
        <f t="shared" si="27"/>
        <v>0</v>
      </c>
      <c r="R83" s="23">
        <f t="shared" si="42"/>
        <v>0</v>
      </c>
      <c r="S83" s="17"/>
      <c r="T83" s="16">
        <f t="shared" si="29"/>
        <v>0</v>
      </c>
      <c r="U83" s="23">
        <f t="shared" si="43"/>
        <v>0</v>
      </c>
      <c r="AB83" s="14">
        <f t="shared" si="19"/>
        <v>0</v>
      </c>
      <c r="AC83" s="10">
        <f t="shared" si="31"/>
        <v>0</v>
      </c>
      <c r="AD83" s="14">
        <f t="shared" si="32"/>
        <v>0</v>
      </c>
      <c r="AE83" s="10">
        <f t="shared" si="33"/>
        <v>0</v>
      </c>
      <c r="AF83" s="14">
        <f t="shared" si="34"/>
        <v>0</v>
      </c>
      <c r="AG83" s="10">
        <f t="shared" si="35"/>
        <v>0</v>
      </c>
      <c r="AH83" s="14">
        <f t="shared" si="36"/>
        <v>0</v>
      </c>
      <c r="AI83" s="10">
        <f t="shared" si="20"/>
        <v>0</v>
      </c>
      <c r="AJ83" s="14">
        <f t="shared" si="37"/>
        <v>0</v>
      </c>
      <c r="AK83" s="10">
        <f t="shared" si="38"/>
        <v>0</v>
      </c>
    </row>
    <row r="84" spans="1:37" x14ac:dyDescent="0.25">
      <c r="A84" s="22">
        <f t="shared" si="18"/>
        <v>11</v>
      </c>
      <c r="B84" s="17" t="s">
        <v>12</v>
      </c>
      <c r="C84" s="17" t="s">
        <v>26</v>
      </c>
      <c r="D84" s="16">
        <v>1000</v>
      </c>
      <c r="E84" s="30">
        <v>4.4547250000000078</v>
      </c>
      <c r="F84" s="24">
        <v>99.95538055555555</v>
      </c>
      <c r="G84" s="16"/>
      <c r="H84" s="16">
        <f t="shared" si="21"/>
        <v>0</v>
      </c>
      <c r="I84" s="23">
        <f t="shared" si="39"/>
        <v>0</v>
      </c>
      <c r="J84" s="16"/>
      <c r="K84" s="16">
        <f t="shared" si="23"/>
        <v>0</v>
      </c>
      <c r="L84" s="23">
        <f t="shared" si="40"/>
        <v>0</v>
      </c>
      <c r="M84" s="16"/>
      <c r="N84" s="16">
        <f t="shared" si="25"/>
        <v>0</v>
      </c>
      <c r="O84" s="23">
        <f t="shared" si="41"/>
        <v>0</v>
      </c>
      <c r="P84" s="16"/>
      <c r="Q84" s="16">
        <f t="shared" si="27"/>
        <v>0</v>
      </c>
      <c r="R84" s="23">
        <f t="shared" si="42"/>
        <v>0</v>
      </c>
      <c r="S84" s="17"/>
      <c r="T84" s="16">
        <f t="shared" si="29"/>
        <v>0</v>
      </c>
      <c r="U84" s="23">
        <f t="shared" si="43"/>
        <v>0</v>
      </c>
      <c r="AB84" s="14">
        <f t="shared" si="19"/>
        <v>0</v>
      </c>
      <c r="AC84" s="10">
        <f t="shared" si="31"/>
        <v>0</v>
      </c>
      <c r="AD84" s="14">
        <f t="shared" si="32"/>
        <v>0</v>
      </c>
      <c r="AE84" s="10">
        <f t="shared" si="33"/>
        <v>0</v>
      </c>
      <c r="AF84" s="14">
        <f t="shared" si="34"/>
        <v>0</v>
      </c>
      <c r="AG84" s="10">
        <f t="shared" si="35"/>
        <v>0</v>
      </c>
      <c r="AH84" s="14">
        <f t="shared" si="36"/>
        <v>0</v>
      </c>
      <c r="AI84" s="10">
        <f t="shared" si="20"/>
        <v>0</v>
      </c>
      <c r="AJ84" s="14">
        <f t="shared" si="37"/>
        <v>0</v>
      </c>
      <c r="AK84" s="10">
        <f t="shared" si="38"/>
        <v>0</v>
      </c>
    </row>
    <row r="85" spans="1:37" x14ac:dyDescent="0.25">
      <c r="A85" s="22">
        <f t="shared" si="18"/>
        <v>12</v>
      </c>
      <c r="B85" s="17" t="s">
        <v>12</v>
      </c>
      <c r="C85" s="17" t="s">
        <v>16</v>
      </c>
      <c r="D85" s="16">
        <v>1000</v>
      </c>
      <c r="E85" s="30">
        <v>4.026452777777763</v>
      </c>
      <c r="F85" s="24">
        <v>104.02222777777774</v>
      </c>
      <c r="G85" s="16"/>
      <c r="H85" s="16">
        <f t="shared" si="21"/>
        <v>0</v>
      </c>
      <c r="I85" s="23">
        <f t="shared" si="39"/>
        <v>0</v>
      </c>
      <c r="J85" s="16"/>
      <c r="K85" s="16">
        <f t="shared" si="23"/>
        <v>0</v>
      </c>
      <c r="L85" s="23">
        <f t="shared" si="40"/>
        <v>0</v>
      </c>
      <c r="M85" s="16"/>
      <c r="N85" s="16">
        <f t="shared" si="25"/>
        <v>0</v>
      </c>
      <c r="O85" s="23">
        <f t="shared" si="41"/>
        <v>0</v>
      </c>
      <c r="P85" s="16"/>
      <c r="Q85" s="16">
        <f t="shared" si="27"/>
        <v>0</v>
      </c>
      <c r="R85" s="23">
        <f t="shared" si="42"/>
        <v>0</v>
      </c>
      <c r="S85" s="17"/>
      <c r="T85" s="16">
        <f t="shared" si="29"/>
        <v>0</v>
      </c>
      <c r="U85" s="23">
        <f t="shared" si="43"/>
        <v>0</v>
      </c>
      <c r="AB85" s="14">
        <f t="shared" si="19"/>
        <v>0</v>
      </c>
      <c r="AC85" s="10">
        <f t="shared" si="31"/>
        <v>0</v>
      </c>
      <c r="AD85" s="14">
        <f t="shared" si="32"/>
        <v>0</v>
      </c>
      <c r="AE85" s="10">
        <f t="shared" si="33"/>
        <v>0</v>
      </c>
      <c r="AF85" s="14">
        <f t="shared" si="34"/>
        <v>0</v>
      </c>
      <c r="AG85" s="10">
        <f t="shared" si="35"/>
        <v>0</v>
      </c>
      <c r="AH85" s="14">
        <f t="shared" si="36"/>
        <v>0</v>
      </c>
      <c r="AI85" s="10">
        <f t="shared" si="20"/>
        <v>0</v>
      </c>
      <c r="AJ85" s="14">
        <f t="shared" si="37"/>
        <v>0</v>
      </c>
      <c r="AK85" s="10">
        <f t="shared" si="38"/>
        <v>0</v>
      </c>
    </row>
    <row r="86" spans="1:37" x14ac:dyDescent="0.25">
      <c r="A86" s="22">
        <f t="shared" si="18"/>
        <v>13</v>
      </c>
      <c r="B86" s="17" t="s">
        <v>12</v>
      </c>
      <c r="C86" s="17" t="s">
        <v>17</v>
      </c>
      <c r="D86" s="16">
        <v>1000</v>
      </c>
      <c r="E86" s="30">
        <v>3.7903000000000051</v>
      </c>
      <c r="F86" s="24">
        <v>100.9529722222222</v>
      </c>
      <c r="G86" s="16"/>
      <c r="H86" s="16">
        <f t="shared" si="21"/>
        <v>0</v>
      </c>
      <c r="I86" s="23">
        <f t="shared" si="39"/>
        <v>0</v>
      </c>
      <c r="J86" s="16"/>
      <c r="K86" s="16">
        <f t="shared" si="23"/>
        <v>0</v>
      </c>
      <c r="L86" s="23">
        <f t="shared" si="40"/>
        <v>0</v>
      </c>
      <c r="M86" s="16"/>
      <c r="N86" s="16">
        <f t="shared" si="25"/>
        <v>0</v>
      </c>
      <c r="O86" s="23">
        <f t="shared" si="41"/>
        <v>0</v>
      </c>
      <c r="P86" s="16"/>
      <c r="Q86" s="16">
        <f t="shared" si="27"/>
        <v>0</v>
      </c>
      <c r="R86" s="23">
        <f t="shared" si="42"/>
        <v>0</v>
      </c>
      <c r="S86" s="17"/>
      <c r="T86" s="16">
        <f t="shared" si="29"/>
        <v>0</v>
      </c>
      <c r="U86" s="23">
        <f t="shared" si="43"/>
        <v>0</v>
      </c>
      <c r="AB86" s="14">
        <f t="shared" si="19"/>
        <v>0</v>
      </c>
      <c r="AC86" s="10">
        <f t="shared" si="31"/>
        <v>0</v>
      </c>
      <c r="AD86" s="14">
        <f t="shared" si="32"/>
        <v>0</v>
      </c>
      <c r="AE86" s="10">
        <f t="shared" si="33"/>
        <v>0</v>
      </c>
      <c r="AF86" s="14">
        <f t="shared" si="34"/>
        <v>0</v>
      </c>
      <c r="AG86" s="10">
        <f t="shared" si="35"/>
        <v>0</v>
      </c>
      <c r="AH86" s="14">
        <f t="shared" si="36"/>
        <v>0</v>
      </c>
      <c r="AI86" s="10">
        <f t="shared" si="20"/>
        <v>0</v>
      </c>
      <c r="AJ86" s="14">
        <f t="shared" si="37"/>
        <v>0</v>
      </c>
      <c r="AK86" s="10">
        <f t="shared" si="38"/>
        <v>0</v>
      </c>
    </row>
    <row r="87" spans="1:37" x14ac:dyDescent="0.25">
      <c r="A87" s="22">
        <f t="shared" si="18"/>
        <v>14</v>
      </c>
      <c r="B87" s="17" t="s">
        <v>12</v>
      </c>
      <c r="C87" s="17" t="s">
        <v>18</v>
      </c>
      <c r="D87" s="16">
        <v>1000</v>
      </c>
      <c r="E87" s="30">
        <v>3.563747222222224</v>
      </c>
      <c r="F87" s="24">
        <v>94.844977777777757</v>
      </c>
      <c r="G87" s="16"/>
      <c r="H87" s="16">
        <f>G87/($E87*$D87*$F$2)</f>
        <v>0</v>
      </c>
      <c r="I87" s="23">
        <f t="shared" si="39"/>
        <v>0</v>
      </c>
      <c r="J87" s="16"/>
      <c r="K87" s="16">
        <f>J87/($E87*$D87*$F$2)</f>
        <v>0</v>
      </c>
      <c r="L87" s="23">
        <f t="shared" si="40"/>
        <v>0</v>
      </c>
      <c r="M87" s="16"/>
      <c r="N87" s="16">
        <f>M87/($E87*$D87*$F$2)</f>
        <v>0</v>
      </c>
      <c r="O87" s="23">
        <f t="shared" si="41"/>
        <v>0</v>
      </c>
      <c r="P87" s="16"/>
      <c r="Q87" s="16">
        <f>P87/($E87*$D87*$F$2)</f>
        <v>0</v>
      </c>
      <c r="R87" s="23">
        <f t="shared" si="42"/>
        <v>0</v>
      </c>
      <c r="S87" s="17"/>
      <c r="T87" s="16">
        <f>S87/($E87*$D87*$F$2)</f>
        <v>0</v>
      </c>
      <c r="U87" s="23">
        <f t="shared" si="43"/>
        <v>0</v>
      </c>
      <c r="AB87" s="14">
        <f t="shared" si="19"/>
        <v>0</v>
      </c>
      <c r="AC87" s="10">
        <f t="shared" si="31"/>
        <v>0</v>
      </c>
      <c r="AD87" s="14">
        <f t="shared" si="32"/>
        <v>0</v>
      </c>
      <c r="AE87" s="10">
        <f t="shared" si="33"/>
        <v>0</v>
      </c>
      <c r="AF87" s="14">
        <f t="shared" si="34"/>
        <v>0</v>
      </c>
      <c r="AG87" s="10">
        <f t="shared" si="35"/>
        <v>0</v>
      </c>
      <c r="AH87" s="14">
        <f t="shared" si="36"/>
        <v>0</v>
      </c>
      <c r="AI87" s="10">
        <f t="shared" si="20"/>
        <v>0</v>
      </c>
      <c r="AJ87" s="14">
        <f t="shared" si="37"/>
        <v>0</v>
      </c>
      <c r="AK87" s="10">
        <f t="shared" si="38"/>
        <v>0</v>
      </c>
    </row>
    <row r="88" spans="1:37" x14ac:dyDescent="0.25">
      <c r="A88" s="25">
        <f t="shared" si="18"/>
        <v>15</v>
      </c>
      <c r="B88" s="26" t="s">
        <v>12</v>
      </c>
      <c r="C88" s="26" t="s">
        <v>27</v>
      </c>
      <c r="D88" s="27">
        <v>1000</v>
      </c>
      <c r="E88" s="31">
        <v>2.8784333333333372</v>
      </c>
      <c r="F88" s="28">
        <v>94.282513888888857</v>
      </c>
      <c r="G88" s="27"/>
      <c r="H88" s="27">
        <f>G88/($E88*$D88*$F$2)</f>
        <v>0</v>
      </c>
      <c r="I88" s="32">
        <f>G88/($F88*$D88*$F$2)</f>
        <v>0</v>
      </c>
      <c r="J88" s="27"/>
      <c r="K88" s="27">
        <f>J88/($E88*$D88*$F$2)</f>
        <v>0</v>
      </c>
      <c r="L88" s="32">
        <f>J88/($F88*$D88*$F$2)</f>
        <v>0</v>
      </c>
      <c r="M88" s="27"/>
      <c r="N88" s="27">
        <f>M88/($E88*$D88*$F$2)</f>
        <v>0</v>
      </c>
      <c r="O88" s="32">
        <f>M88/($F88*$D88*$F$2)</f>
        <v>0</v>
      </c>
      <c r="P88" s="27"/>
      <c r="Q88" s="27">
        <f>P88/($E88*$D88*$F$2)</f>
        <v>0</v>
      </c>
      <c r="R88" s="32">
        <f>P88/($F88*$D88*$F$2)</f>
        <v>0</v>
      </c>
      <c r="S88" s="26"/>
      <c r="T88" s="27">
        <f>S88/($E88*$D88*$F$2)</f>
        <v>0</v>
      </c>
      <c r="U88" s="32">
        <f>S88/($F88*$D88*$F$2)</f>
        <v>0</v>
      </c>
      <c r="AB88" s="9">
        <f t="shared" si="19"/>
        <v>0</v>
      </c>
      <c r="AC88" s="11">
        <f t="shared" si="31"/>
        <v>0</v>
      </c>
      <c r="AD88" s="9">
        <f t="shared" si="32"/>
        <v>0</v>
      </c>
      <c r="AE88" s="11">
        <f t="shared" si="33"/>
        <v>0</v>
      </c>
      <c r="AF88" s="9">
        <f t="shared" si="34"/>
        <v>0</v>
      </c>
      <c r="AG88" s="11">
        <f t="shared" si="35"/>
        <v>0</v>
      </c>
      <c r="AH88" s="9">
        <f t="shared" si="36"/>
        <v>0</v>
      </c>
      <c r="AI88" s="11">
        <f t="shared" si="20"/>
        <v>0</v>
      </c>
      <c r="AJ88" s="9">
        <f t="shared" si="37"/>
        <v>0</v>
      </c>
      <c r="AK88" s="11">
        <f t="shared" si="38"/>
        <v>0</v>
      </c>
    </row>
    <row r="89" spans="1:37" x14ac:dyDescent="0.25">
      <c r="A89" t="s">
        <v>35</v>
      </c>
      <c r="D89">
        <v>1000</v>
      </c>
      <c r="E89">
        <f t="shared" ref="E89:F89" si="44">SUM(E74:E88)</f>
        <v>60.407799999999995</v>
      </c>
      <c r="F89">
        <f t="shared" si="44"/>
        <v>1678.1637388888887</v>
      </c>
      <c r="G89">
        <f>SUM(G74:G88)</f>
        <v>0</v>
      </c>
      <c r="H89" s="16">
        <f>G89/($E89*$D89*$F$2)</f>
        <v>0</v>
      </c>
      <c r="I89" s="16">
        <f>G89/($F89*$D89*$F$2)</f>
        <v>0</v>
      </c>
      <c r="J89">
        <f t="shared" ref="J89" si="45">SUM(J74:J88)</f>
        <v>0</v>
      </c>
      <c r="K89" s="16">
        <f>J89/($E89*$D89*$F$2)</f>
        <v>0</v>
      </c>
      <c r="L89" s="16">
        <f>J89/($F89*$D89*$F$2)</f>
        <v>0</v>
      </c>
      <c r="M89">
        <f t="shared" ref="M89" si="46">SUM(M74:M88)</f>
        <v>0</v>
      </c>
      <c r="N89" s="16">
        <f>M89/($E89*$D89*$F$2)</f>
        <v>0</v>
      </c>
      <c r="O89" s="16">
        <f>M89/($F89*$D89*$F$2)</f>
        <v>0</v>
      </c>
      <c r="P89">
        <f t="shared" ref="P89" si="47">SUM(P74:P88)</f>
        <v>0</v>
      </c>
      <c r="Q89" s="16">
        <f>P89/($E89*$D89*$F$2)</f>
        <v>0</v>
      </c>
      <c r="R89" s="16">
        <f>P89/($F89*$D89*$F$2)</f>
        <v>0</v>
      </c>
      <c r="S89">
        <f>SUM(S74:S88)</f>
        <v>0</v>
      </c>
      <c r="T89" s="16">
        <f>S89/($E89*$D89*$F$2)</f>
        <v>0</v>
      </c>
      <c r="U89" s="16">
        <f>S89/($F89*$D89*$F$2)</f>
        <v>0</v>
      </c>
    </row>
    <row r="92" spans="1:37" s="35" customFormat="1" ht="15.75" thickBot="1" x14ac:dyDescent="0.3"/>
    <row r="93" spans="1:37" ht="15.75" thickTop="1" x14ac:dyDescent="0.25"/>
    <row r="94" spans="1:37" x14ac:dyDescent="0.25">
      <c r="A94" t="s">
        <v>29</v>
      </c>
    </row>
    <row r="97" spans="1:37" x14ac:dyDescent="0.25">
      <c r="A97" s="51" t="s">
        <v>0</v>
      </c>
      <c r="B97" s="51" t="s">
        <v>1</v>
      </c>
      <c r="C97" s="51" t="s">
        <v>2</v>
      </c>
      <c r="D97" s="51" t="s">
        <v>6</v>
      </c>
      <c r="E97" s="54" t="s">
        <v>11</v>
      </c>
      <c r="F97" s="55"/>
      <c r="G97" s="45" t="s">
        <v>50</v>
      </c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7"/>
      <c r="AB97" s="48" t="s">
        <v>5</v>
      </c>
      <c r="AC97" s="50"/>
      <c r="AD97" s="50"/>
      <c r="AE97" s="50"/>
      <c r="AF97" s="50"/>
      <c r="AG97" s="50"/>
      <c r="AH97" s="50"/>
      <c r="AI97" s="50"/>
      <c r="AJ97" s="50"/>
      <c r="AK97" s="49"/>
    </row>
    <row r="98" spans="1:37" x14ac:dyDescent="0.25">
      <c r="A98" s="52"/>
      <c r="B98" s="52"/>
      <c r="C98" s="52"/>
      <c r="D98" s="52"/>
      <c r="E98" s="56"/>
      <c r="F98" s="57"/>
      <c r="G98" s="45" t="s">
        <v>3</v>
      </c>
      <c r="H98" s="46"/>
      <c r="I98" s="47"/>
      <c r="J98" s="45" t="s">
        <v>4</v>
      </c>
      <c r="K98" s="46"/>
      <c r="L98" s="47"/>
      <c r="M98" s="45" t="s">
        <v>10</v>
      </c>
      <c r="N98" s="46"/>
      <c r="O98" s="47"/>
      <c r="P98" s="45" t="s">
        <v>28</v>
      </c>
      <c r="Q98" s="46"/>
      <c r="R98" s="47"/>
      <c r="S98" s="45" t="s">
        <v>30</v>
      </c>
      <c r="T98" s="46"/>
      <c r="U98" s="47"/>
      <c r="AB98" s="48" t="str">
        <f>G98</f>
        <v>Without Layers</v>
      </c>
      <c r="AC98" s="49"/>
      <c r="AD98" s="48" t="str">
        <f>J98</f>
        <v>With Layers</v>
      </c>
      <c r="AE98" s="49"/>
      <c r="AF98" s="48" t="str">
        <f>M98</f>
        <v>With buffer=5m</v>
      </c>
      <c r="AG98" s="49"/>
      <c r="AH98" s="48" t="str">
        <f>P98</f>
        <v>With buffer=10m</v>
      </c>
      <c r="AI98" s="49"/>
      <c r="AJ98" s="48" t="str">
        <f>S98</f>
        <v>With buffer=20m</v>
      </c>
      <c r="AK98" s="49"/>
    </row>
    <row r="99" spans="1:37" x14ac:dyDescent="0.25">
      <c r="A99" s="53"/>
      <c r="B99" s="53"/>
      <c r="C99" s="53"/>
      <c r="D99" s="53"/>
      <c r="E99" s="1" t="s">
        <v>49</v>
      </c>
      <c r="F99" s="1" t="s">
        <v>8</v>
      </c>
      <c r="G99" s="29" t="s">
        <v>48</v>
      </c>
      <c r="H99" s="29" t="s">
        <v>49</v>
      </c>
      <c r="I99" s="29" t="s">
        <v>8</v>
      </c>
      <c r="J99" s="29" t="s">
        <v>48</v>
      </c>
      <c r="K99" s="29" t="s">
        <v>49</v>
      </c>
      <c r="L99" s="29" t="s">
        <v>8</v>
      </c>
      <c r="M99" s="29" t="s">
        <v>48</v>
      </c>
      <c r="N99" s="29" t="s">
        <v>49</v>
      </c>
      <c r="O99" s="29" t="s">
        <v>8</v>
      </c>
      <c r="P99" s="29" t="s">
        <v>48</v>
      </c>
      <c r="Q99" s="29" t="s">
        <v>49</v>
      </c>
      <c r="R99" s="29" t="s">
        <v>8</v>
      </c>
      <c r="S99" s="29" t="s">
        <v>48</v>
      </c>
      <c r="T99" s="29" t="s">
        <v>49</v>
      </c>
      <c r="U99" s="29" t="s">
        <v>8</v>
      </c>
      <c r="AB99" s="7" t="s">
        <v>7</v>
      </c>
      <c r="AC99" s="7" t="s">
        <v>8</v>
      </c>
      <c r="AD99" s="7" t="s">
        <v>7</v>
      </c>
      <c r="AE99" s="7" t="s">
        <v>8</v>
      </c>
      <c r="AF99" s="7" t="s">
        <v>7</v>
      </c>
      <c r="AG99" s="7" t="s">
        <v>8</v>
      </c>
      <c r="AH99" s="7" t="str">
        <f>Q99</f>
        <v>HPV</v>
      </c>
      <c r="AI99" s="7" t="str">
        <f>R99</f>
        <v>all</v>
      </c>
      <c r="AJ99" s="7" t="str">
        <f>T99</f>
        <v>HPV</v>
      </c>
      <c r="AK99" s="7" t="str">
        <f>U99</f>
        <v>all</v>
      </c>
    </row>
    <row r="100" spans="1:37" x14ac:dyDescent="0.25">
      <c r="A100" s="22">
        <v>1</v>
      </c>
      <c r="B100" s="16" t="s">
        <v>12</v>
      </c>
      <c r="C100" s="16" t="s">
        <v>19</v>
      </c>
      <c r="D100" s="16">
        <v>1000</v>
      </c>
      <c r="E100" s="22">
        <v>3.6726388888888879</v>
      </c>
      <c r="F100" s="23">
        <v>79.774569444444438</v>
      </c>
      <c r="G100" s="15"/>
      <c r="H100" s="15">
        <f>G100/($E100*$D100*$F$2)</f>
        <v>0</v>
      </c>
      <c r="I100" s="21">
        <f>G100/($F100*$D100*$F$2)</f>
        <v>0</v>
      </c>
      <c r="J100" s="15"/>
      <c r="K100" s="15">
        <f>J100/($E100*$D100*$F$2)</f>
        <v>0</v>
      </c>
      <c r="L100" s="21">
        <f>J100/($F100*$D100*$F$2)</f>
        <v>0</v>
      </c>
      <c r="M100" s="15"/>
      <c r="N100" s="15">
        <f>M100/($E100*$D100*$F$2)</f>
        <v>0</v>
      </c>
      <c r="O100" s="21">
        <f>M100/($F100*$D100*$F$2)</f>
        <v>0</v>
      </c>
      <c r="P100" s="15"/>
      <c r="Q100" s="15">
        <f>P100/($E100*$D100*$F$2)</f>
        <v>0</v>
      </c>
      <c r="R100" s="21">
        <f>P100/($F100*$D100*$F$2)</f>
        <v>0</v>
      </c>
      <c r="S100" s="36"/>
      <c r="T100" s="15">
        <f>S100/($E100*$D100*$F$2)</f>
        <v>0</v>
      </c>
      <c r="U100" s="21">
        <f>S100/($F100*$D100*$F$2)</f>
        <v>0</v>
      </c>
      <c r="AB100" s="18">
        <f>AVERAGE($H$100:$H$114)</f>
        <v>0</v>
      </c>
      <c r="AC100" s="13">
        <f>AVERAGE($I$100:$I$114)</f>
        <v>0</v>
      </c>
      <c r="AD100" s="18">
        <f>AVERAGE($K$100:$K$114)</f>
        <v>0</v>
      </c>
      <c r="AE100" s="13">
        <f>AVERAGE($L$100:$L$114)</f>
        <v>0</v>
      </c>
      <c r="AF100" s="18">
        <f>AVERAGE($N$100:$N$114)</f>
        <v>0</v>
      </c>
      <c r="AG100" s="13">
        <f>AVERAGE($O$100:$O$114)</f>
        <v>0</v>
      </c>
      <c r="AH100" s="18">
        <f>AVERAGE($Q$100:$Q$114)</f>
        <v>0</v>
      </c>
      <c r="AI100" s="13">
        <f>AVERAGE($R$100:$R$114)</f>
        <v>0</v>
      </c>
      <c r="AJ100" s="18">
        <f>AVERAGE($T$100:$T$114)</f>
        <v>0</v>
      </c>
      <c r="AK100" s="13">
        <f>AVERAGE($U$100:$U$114)</f>
        <v>0</v>
      </c>
    </row>
    <row r="101" spans="1:37" x14ac:dyDescent="0.25">
      <c r="A101" s="22">
        <f t="shared" ref="A101:A114" si="48">A100+1</f>
        <v>2</v>
      </c>
      <c r="B101" s="16" t="s">
        <v>12</v>
      </c>
      <c r="C101" s="16" t="s">
        <v>20</v>
      </c>
      <c r="D101" s="16">
        <v>1000</v>
      </c>
      <c r="E101" s="22">
        <v>4.6576138888888874</v>
      </c>
      <c r="F101" s="23">
        <v>166.55976111111113</v>
      </c>
      <c r="G101" s="16"/>
      <c r="H101" s="16">
        <f>G101/($E101*$D101*$F$2)</f>
        <v>0</v>
      </c>
      <c r="I101" s="23">
        <f>G101/($F101*$D101*$F$2)</f>
        <v>0</v>
      </c>
      <c r="J101" s="16"/>
      <c r="K101" s="16">
        <f>J101/($E101*$D101*$F$2)</f>
        <v>0</v>
      </c>
      <c r="L101" s="23">
        <f>J101/($F101*$D101*$F$2)</f>
        <v>0</v>
      </c>
      <c r="M101" s="16"/>
      <c r="N101" s="16">
        <f>M101/($E101*$D101*$F$2)</f>
        <v>0</v>
      </c>
      <c r="O101" s="23">
        <f>M101/($F101*$D101*$F$2)</f>
        <v>0</v>
      </c>
      <c r="P101" s="16"/>
      <c r="Q101" s="16">
        <f>P101/($E101*$D101*$F$2)</f>
        <v>0</v>
      </c>
      <c r="R101" s="23">
        <f>P101/($F101*$D101*$F$2)</f>
        <v>0</v>
      </c>
      <c r="S101" s="17"/>
      <c r="T101" s="16">
        <f>S101/($E101*$D101*$F$2)</f>
        <v>0</v>
      </c>
      <c r="U101" s="23">
        <f>S101/($F101*$D101*$F$2)</f>
        <v>0</v>
      </c>
      <c r="AB101" s="14">
        <f>$AB$100</f>
        <v>0</v>
      </c>
      <c r="AC101" s="10">
        <f>$AC$100</f>
        <v>0</v>
      </c>
      <c r="AD101" s="14">
        <f>$AD$100</f>
        <v>0</v>
      </c>
      <c r="AE101" s="10">
        <f>$AE$100</f>
        <v>0</v>
      </c>
      <c r="AF101" s="14">
        <f t="shared" ref="AF101:AF114" si="49">$AF$100</f>
        <v>0</v>
      </c>
      <c r="AG101" s="10">
        <f t="shared" ref="AG101:AG114" si="50">$AG$100</f>
        <v>0</v>
      </c>
      <c r="AH101" s="14">
        <f>$AH$100</f>
        <v>0</v>
      </c>
      <c r="AI101" s="10">
        <f>$AI$100</f>
        <v>0</v>
      </c>
      <c r="AJ101" s="14">
        <f>$AJ$100</f>
        <v>0</v>
      </c>
      <c r="AK101" s="10">
        <f>$AK$100</f>
        <v>0</v>
      </c>
    </row>
    <row r="102" spans="1:37" x14ac:dyDescent="0.25">
      <c r="A102" s="22">
        <f t="shared" si="48"/>
        <v>3</v>
      </c>
      <c r="B102" s="16" t="s">
        <v>12</v>
      </c>
      <c r="C102" s="16" t="s">
        <v>21</v>
      </c>
      <c r="D102" s="16">
        <v>1000</v>
      </c>
      <c r="E102" s="22">
        <v>4.8418388888888959</v>
      </c>
      <c r="F102" s="23">
        <v>115.00931944444446</v>
      </c>
      <c r="G102" s="16"/>
      <c r="H102" s="16">
        <f t="shared" ref="H102:H112" si="51">G102/($E102*$D102*$F$2)</f>
        <v>0</v>
      </c>
      <c r="I102" s="23">
        <f t="shared" ref="I102:I103" si="52">G102/($F102*$D102*$F$2)</f>
        <v>0</v>
      </c>
      <c r="J102" s="16"/>
      <c r="K102" s="16">
        <f t="shared" ref="K102:K112" si="53">J102/($E102*$D102*$F$2)</f>
        <v>0</v>
      </c>
      <c r="L102" s="23">
        <f t="shared" ref="L102:L103" si="54">J102/($F102*$D102*$F$2)</f>
        <v>0</v>
      </c>
      <c r="M102" s="16"/>
      <c r="N102" s="16">
        <f t="shared" ref="N102:N112" si="55">M102/($E102*$D102*$F$2)</f>
        <v>0</v>
      </c>
      <c r="O102" s="23">
        <f t="shared" ref="O102:O103" si="56">M102/($F102*$D102*$F$2)</f>
        <v>0</v>
      </c>
      <c r="P102" s="16"/>
      <c r="Q102" s="16">
        <f t="shared" ref="Q102:Q112" si="57">P102/($E102*$D102*$F$2)</f>
        <v>0</v>
      </c>
      <c r="R102" s="23">
        <f t="shared" ref="R102:R103" si="58">P102/($F102*$D102*$F$2)</f>
        <v>0</v>
      </c>
      <c r="S102" s="17"/>
      <c r="T102" s="16">
        <f t="shared" ref="T102:T112" si="59">S102/($E102*$D102*$F$2)</f>
        <v>0</v>
      </c>
      <c r="U102" s="23">
        <f t="shared" ref="U102:U103" si="60">S102/($F102*$D102*$F$2)</f>
        <v>0</v>
      </c>
      <c r="AB102" s="14">
        <f t="shared" ref="AB102:AE114" si="61">AB$100</f>
        <v>0</v>
      </c>
      <c r="AC102" s="10">
        <f t="shared" si="61"/>
        <v>0</v>
      </c>
      <c r="AD102" s="14">
        <f t="shared" si="61"/>
        <v>0</v>
      </c>
      <c r="AE102" s="10">
        <f t="shared" si="61"/>
        <v>0</v>
      </c>
      <c r="AF102" s="14">
        <f t="shared" si="49"/>
        <v>0</v>
      </c>
      <c r="AG102" s="10">
        <f t="shared" si="50"/>
        <v>0</v>
      </c>
      <c r="AH102" s="14">
        <f t="shared" ref="AH102:AK114" si="62">AH$100</f>
        <v>0</v>
      </c>
      <c r="AI102" s="10">
        <f t="shared" si="62"/>
        <v>0</v>
      </c>
      <c r="AJ102" s="14">
        <f t="shared" si="62"/>
        <v>0</v>
      </c>
      <c r="AK102" s="10">
        <f t="shared" si="62"/>
        <v>0</v>
      </c>
    </row>
    <row r="103" spans="1:37" x14ac:dyDescent="0.25">
      <c r="A103" s="22">
        <f t="shared" si="48"/>
        <v>4</v>
      </c>
      <c r="B103" s="16" t="s">
        <v>12</v>
      </c>
      <c r="C103" s="16" t="s">
        <v>13</v>
      </c>
      <c r="D103" s="16">
        <v>1000</v>
      </c>
      <c r="E103" s="22">
        <v>3.9206972222222145</v>
      </c>
      <c r="F103" s="23">
        <v>92.223586111111089</v>
      </c>
      <c r="G103" s="16"/>
      <c r="H103" s="16">
        <f t="shared" si="51"/>
        <v>0</v>
      </c>
      <c r="I103" s="23">
        <f t="shared" si="52"/>
        <v>0</v>
      </c>
      <c r="J103" s="16"/>
      <c r="K103" s="16">
        <f t="shared" si="53"/>
        <v>0</v>
      </c>
      <c r="L103" s="23">
        <f t="shared" si="54"/>
        <v>0</v>
      </c>
      <c r="M103" s="16"/>
      <c r="N103" s="16">
        <f t="shared" si="55"/>
        <v>0</v>
      </c>
      <c r="O103" s="23">
        <f t="shared" si="56"/>
        <v>0</v>
      </c>
      <c r="P103" s="16"/>
      <c r="Q103" s="16">
        <f t="shared" si="57"/>
        <v>0</v>
      </c>
      <c r="R103" s="23">
        <f t="shared" si="58"/>
        <v>0</v>
      </c>
      <c r="S103" s="17"/>
      <c r="T103" s="16">
        <f t="shared" si="59"/>
        <v>0</v>
      </c>
      <c r="U103" s="23">
        <f t="shared" si="60"/>
        <v>0</v>
      </c>
      <c r="AB103" s="14">
        <f t="shared" si="61"/>
        <v>0</v>
      </c>
      <c r="AC103" s="10">
        <f t="shared" si="61"/>
        <v>0</v>
      </c>
      <c r="AD103" s="14">
        <f t="shared" si="61"/>
        <v>0</v>
      </c>
      <c r="AE103" s="10">
        <f t="shared" si="61"/>
        <v>0</v>
      </c>
      <c r="AF103" s="14">
        <f t="shared" si="49"/>
        <v>0</v>
      </c>
      <c r="AG103" s="10">
        <f t="shared" si="50"/>
        <v>0</v>
      </c>
      <c r="AH103" s="14">
        <f t="shared" si="62"/>
        <v>0</v>
      </c>
      <c r="AI103" s="10">
        <f t="shared" si="62"/>
        <v>0</v>
      </c>
      <c r="AJ103" s="14">
        <f t="shared" si="62"/>
        <v>0</v>
      </c>
      <c r="AK103" s="10">
        <f t="shared" si="62"/>
        <v>0</v>
      </c>
    </row>
    <row r="104" spans="1:37" x14ac:dyDescent="0.25">
      <c r="A104" s="22">
        <f t="shared" si="48"/>
        <v>5</v>
      </c>
      <c r="B104" s="16" t="s">
        <v>12</v>
      </c>
      <c r="C104" s="16" t="s">
        <v>14</v>
      </c>
      <c r="D104" s="16">
        <v>1000</v>
      </c>
      <c r="E104" s="22">
        <v>4.2080472222222189</v>
      </c>
      <c r="F104" s="23">
        <v>99.019727777777774</v>
      </c>
      <c r="G104" s="16"/>
      <c r="H104" s="16">
        <f>G104/($E104*$D104*$F$2)</f>
        <v>0</v>
      </c>
      <c r="I104" s="23">
        <f>G104/($F104*$D104*$F$2)</f>
        <v>0</v>
      </c>
      <c r="J104" s="16"/>
      <c r="K104" s="16">
        <f>J104/($E104*$D104*$F$2)</f>
        <v>0</v>
      </c>
      <c r="L104" s="23">
        <f>J104/($F104*$D104*$F$2)</f>
        <v>0</v>
      </c>
      <c r="M104" s="16"/>
      <c r="N104" s="16">
        <f>M104/($E104*$D104*$F$2)</f>
        <v>0</v>
      </c>
      <c r="O104" s="23">
        <f>M104/($F104*$D104*$F$2)</f>
        <v>0</v>
      </c>
      <c r="P104" s="16"/>
      <c r="Q104" s="16">
        <f>P104/($E104*$D104*$F$2)</f>
        <v>0</v>
      </c>
      <c r="R104" s="23">
        <f>P104/($F104*$D104*$F$2)</f>
        <v>0</v>
      </c>
      <c r="S104" s="17"/>
      <c r="T104" s="16">
        <f>S104/($E104*$D104*$F$2)</f>
        <v>0</v>
      </c>
      <c r="U104" s="23">
        <f>S104/($F104*$D104*$F$2)</f>
        <v>0</v>
      </c>
      <c r="AB104" s="14">
        <f t="shared" si="61"/>
        <v>0</v>
      </c>
      <c r="AC104" s="10">
        <f t="shared" si="61"/>
        <v>0</v>
      </c>
      <c r="AD104" s="14">
        <f t="shared" si="61"/>
        <v>0</v>
      </c>
      <c r="AE104" s="10">
        <f t="shared" si="61"/>
        <v>0</v>
      </c>
      <c r="AF104" s="14">
        <f t="shared" si="49"/>
        <v>0</v>
      </c>
      <c r="AG104" s="10">
        <f t="shared" si="50"/>
        <v>0</v>
      </c>
      <c r="AH104" s="14">
        <f t="shared" si="62"/>
        <v>0</v>
      </c>
      <c r="AI104" s="10">
        <f t="shared" si="62"/>
        <v>0</v>
      </c>
      <c r="AJ104" s="14">
        <f t="shared" si="62"/>
        <v>0</v>
      </c>
      <c r="AK104" s="10">
        <f t="shared" si="62"/>
        <v>0</v>
      </c>
    </row>
    <row r="105" spans="1:37" x14ac:dyDescent="0.25">
      <c r="A105" s="22">
        <f t="shared" si="48"/>
        <v>6</v>
      </c>
      <c r="B105" s="16" t="s">
        <v>12</v>
      </c>
      <c r="C105" s="16" t="s">
        <v>15</v>
      </c>
      <c r="D105" s="16">
        <v>1000</v>
      </c>
      <c r="E105" s="22">
        <v>3.8898972222222201</v>
      </c>
      <c r="F105" s="23">
        <v>96.78281666666669</v>
      </c>
      <c r="G105" s="16"/>
      <c r="H105" s="16">
        <f t="shared" si="51"/>
        <v>0</v>
      </c>
      <c r="I105" s="23">
        <f t="shared" ref="I105:I113" si="63">G105/($F105*$D105*$F$2)</f>
        <v>0</v>
      </c>
      <c r="J105" s="16"/>
      <c r="K105" s="16">
        <f t="shared" si="53"/>
        <v>0</v>
      </c>
      <c r="L105" s="23">
        <f t="shared" ref="L105:L113" si="64">J105/($F105*$D105*$F$2)</f>
        <v>0</v>
      </c>
      <c r="M105" s="16"/>
      <c r="N105" s="16">
        <f t="shared" si="55"/>
        <v>0</v>
      </c>
      <c r="O105" s="23">
        <f t="shared" ref="O105:O113" si="65">M105/($F105*$D105*$F$2)</f>
        <v>0</v>
      </c>
      <c r="P105" s="16"/>
      <c r="Q105" s="16">
        <f t="shared" si="57"/>
        <v>0</v>
      </c>
      <c r="R105" s="23">
        <f t="shared" ref="R105:R113" si="66">P105/($F105*$D105*$F$2)</f>
        <v>0</v>
      </c>
      <c r="S105" s="17"/>
      <c r="T105" s="16">
        <f t="shared" si="59"/>
        <v>0</v>
      </c>
      <c r="U105" s="23">
        <f t="shared" ref="U105:U113" si="67">S105/($F105*$D105*$F$2)</f>
        <v>0</v>
      </c>
      <c r="AB105" s="14">
        <f t="shared" si="61"/>
        <v>0</v>
      </c>
      <c r="AC105" s="10">
        <f t="shared" si="61"/>
        <v>0</v>
      </c>
      <c r="AD105" s="14">
        <f t="shared" si="61"/>
        <v>0</v>
      </c>
      <c r="AE105" s="10">
        <f t="shared" si="61"/>
        <v>0</v>
      </c>
      <c r="AF105" s="14">
        <f t="shared" si="49"/>
        <v>0</v>
      </c>
      <c r="AG105" s="10">
        <f t="shared" si="50"/>
        <v>0</v>
      </c>
      <c r="AH105" s="14">
        <f t="shared" si="62"/>
        <v>0</v>
      </c>
      <c r="AI105" s="10">
        <f t="shared" si="62"/>
        <v>0</v>
      </c>
      <c r="AJ105" s="14">
        <f t="shared" si="62"/>
        <v>0</v>
      </c>
      <c r="AK105" s="10">
        <f t="shared" si="62"/>
        <v>0</v>
      </c>
    </row>
    <row r="106" spans="1:37" x14ac:dyDescent="0.25">
      <c r="A106" s="22">
        <f t="shared" si="48"/>
        <v>7</v>
      </c>
      <c r="B106" s="16" t="s">
        <v>12</v>
      </c>
      <c r="C106" s="16" t="s">
        <v>22</v>
      </c>
      <c r="D106" s="16">
        <v>1000</v>
      </c>
      <c r="E106" s="22">
        <v>4.7703972222222184</v>
      </c>
      <c r="F106" s="23">
        <v>110.17316944444444</v>
      </c>
      <c r="G106" s="16"/>
      <c r="H106" s="16">
        <f t="shared" si="51"/>
        <v>0</v>
      </c>
      <c r="I106" s="23">
        <f t="shared" si="63"/>
        <v>0</v>
      </c>
      <c r="J106" s="16"/>
      <c r="K106" s="16">
        <f t="shared" si="53"/>
        <v>0</v>
      </c>
      <c r="L106" s="23">
        <f t="shared" si="64"/>
        <v>0</v>
      </c>
      <c r="M106" s="16"/>
      <c r="N106" s="16">
        <f t="shared" si="55"/>
        <v>0</v>
      </c>
      <c r="O106" s="23">
        <f t="shared" si="65"/>
        <v>0</v>
      </c>
      <c r="P106" s="16"/>
      <c r="Q106" s="16">
        <f t="shared" si="57"/>
        <v>0</v>
      </c>
      <c r="R106" s="23">
        <f t="shared" si="66"/>
        <v>0</v>
      </c>
      <c r="S106" s="17"/>
      <c r="T106" s="16">
        <f t="shared" si="59"/>
        <v>0</v>
      </c>
      <c r="U106" s="23">
        <f t="shared" si="67"/>
        <v>0</v>
      </c>
      <c r="AB106" s="14">
        <f t="shared" si="61"/>
        <v>0</v>
      </c>
      <c r="AC106" s="10">
        <f t="shared" si="61"/>
        <v>0</v>
      </c>
      <c r="AD106" s="14">
        <f t="shared" si="61"/>
        <v>0</v>
      </c>
      <c r="AE106" s="10">
        <f t="shared" si="61"/>
        <v>0</v>
      </c>
      <c r="AF106" s="14">
        <f t="shared" si="49"/>
        <v>0</v>
      </c>
      <c r="AG106" s="10">
        <f t="shared" si="50"/>
        <v>0</v>
      </c>
      <c r="AH106" s="14">
        <f t="shared" si="62"/>
        <v>0</v>
      </c>
      <c r="AI106" s="10">
        <f t="shared" si="62"/>
        <v>0</v>
      </c>
      <c r="AJ106" s="14">
        <f t="shared" si="62"/>
        <v>0</v>
      </c>
      <c r="AK106" s="10">
        <f t="shared" si="62"/>
        <v>0</v>
      </c>
    </row>
    <row r="107" spans="1:37" x14ac:dyDescent="0.25">
      <c r="A107" s="22">
        <f t="shared" si="48"/>
        <v>8</v>
      </c>
      <c r="B107" s="16" t="s">
        <v>12</v>
      </c>
      <c r="C107" s="16" t="s">
        <v>23</v>
      </c>
      <c r="D107" s="16">
        <v>1000</v>
      </c>
      <c r="E107" s="22">
        <v>4.1362861111111151</v>
      </c>
      <c r="F107" s="23">
        <v>144.77058055555551</v>
      </c>
      <c r="G107" s="16"/>
      <c r="H107" s="16">
        <f t="shared" si="51"/>
        <v>0</v>
      </c>
      <c r="I107" s="23">
        <f t="shared" si="63"/>
        <v>0</v>
      </c>
      <c r="J107" s="16"/>
      <c r="K107" s="16">
        <f t="shared" si="53"/>
        <v>0</v>
      </c>
      <c r="L107" s="23">
        <f t="shared" si="64"/>
        <v>0</v>
      </c>
      <c r="M107" s="16"/>
      <c r="N107" s="16">
        <f t="shared" si="55"/>
        <v>0</v>
      </c>
      <c r="O107" s="23">
        <f t="shared" si="65"/>
        <v>0</v>
      </c>
      <c r="P107" s="16"/>
      <c r="Q107" s="16">
        <f t="shared" si="57"/>
        <v>0</v>
      </c>
      <c r="R107" s="23">
        <f t="shared" si="66"/>
        <v>0</v>
      </c>
      <c r="S107" s="17"/>
      <c r="T107" s="16">
        <f t="shared" si="59"/>
        <v>0</v>
      </c>
      <c r="U107" s="23">
        <f t="shared" si="67"/>
        <v>0</v>
      </c>
      <c r="AB107" s="14">
        <f t="shared" si="61"/>
        <v>0</v>
      </c>
      <c r="AC107" s="10">
        <f t="shared" si="61"/>
        <v>0</v>
      </c>
      <c r="AD107" s="14">
        <f t="shared" si="61"/>
        <v>0</v>
      </c>
      <c r="AE107" s="10">
        <f t="shared" si="61"/>
        <v>0</v>
      </c>
      <c r="AF107" s="14">
        <f t="shared" si="49"/>
        <v>0</v>
      </c>
      <c r="AG107" s="10">
        <f t="shared" si="50"/>
        <v>0</v>
      </c>
      <c r="AH107" s="14">
        <f t="shared" si="62"/>
        <v>0</v>
      </c>
      <c r="AI107" s="10">
        <f t="shared" si="62"/>
        <v>0</v>
      </c>
      <c r="AJ107" s="14">
        <f t="shared" si="62"/>
        <v>0</v>
      </c>
      <c r="AK107" s="10">
        <f t="shared" si="62"/>
        <v>0</v>
      </c>
    </row>
    <row r="108" spans="1:37" x14ac:dyDescent="0.25">
      <c r="A108" s="22">
        <f t="shared" si="48"/>
        <v>9</v>
      </c>
      <c r="B108" s="16" t="s">
        <v>12</v>
      </c>
      <c r="C108" s="16" t="s">
        <v>24</v>
      </c>
      <c r="D108" s="16">
        <v>1000</v>
      </c>
      <c r="E108" s="22">
        <v>3.7250944444444332</v>
      </c>
      <c r="F108" s="23">
        <v>124.7335083333333</v>
      </c>
      <c r="G108" s="16"/>
      <c r="H108" s="16">
        <f t="shared" si="51"/>
        <v>0</v>
      </c>
      <c r="I108" s="23">
        <f t="shared" si="63"/>
        <v>0</v>
      </c>
      <c r="J108" s="16"/>
      <c r="K108" s="16">
        <f t="shared" si="53"/>
        <v>0</v>
      </c>
      <c r="L108" s="23">
        <f t="shared" si="64"/>
        <v>0</v>
      </c>
      <c r="M108" s="16"/>
      <c r="N108" s="16">
        <f t="shared" si="55"/>
        <v>0</v>
      </c>
      <c r="O108" s="23">
        <f t="shared" si="65"/>
        <v>0</v>
      </c>
      <c r="P108" s="16"/>
      <c r="Q108" s="16">
        <f t="shared" si="57"/>
        <v>0</v>
      </c>
      <c r="R108" s="23">
        <f t="shared" si="66"/>
        <v>0</v>
      </c>
      <c r="S108" s="17"/>
      <c r="T108" s="16">
        <f t="shared" si="59"/>
        <v>0</v>
      </c>
      <c r="U108" s="23">
        <f t="shared" si="67"/>
        <v>0</v>
      </c>
      <c r="AB108" s="14">
        <f t="shared" si="61"/>
        <v>0</v>
      </c>
      <c r="AC108" s="10">
        <f t="shared" si="61"/>
        <v>0</v>
      </c>
      <c r="AD108" s="14">
        <f t="shared" si="61"/>
        <v>0</v>
      </c>
      <c r="AE108" s="10">
        <f t="shared" si="61"/>
        <v>0</v>
      </c>
      <c r="AF108" s="14">
        <f t="shared" si="49"/>
        <v>0</v>
      </c>
      <c r="AG108" s="10">
        <f t="shared" si="50"/>
        <v>0</v>
      </c>
      <c r="AH108" s="14">
        <f t="shared" si="62"/>
        <v>0</v>
      </c>
      <c r="AI108" s="10">
        <f t="shared" si="62"/>
        <v>0</v>
      </c>
      <c r="AJ108" s="14">
        <f t="shared" si="62"/>
        <v>0</v>
      </c>
      <c r="AK108" s="10">
        <f t="shared" si="62"/>
        <v>0</v>
      </c>
    </row>
    <row r="109" spans="1:37" x14ac:dyDescent="0.25">
      <c r="A109" s="22">
        <f t="shared" si="48"/>
        <v>10</v>
      </c>
      <c r="B109" s="16" t="s">
        <v>12</v>
      </c>
      <c r="C109" s="16" t="s">
        <v>25</v>
      </c>
      <c r="D109" s="16">
        <v>1000</v>
      </c>
      <c r="E109" s="30">
        <v>3.8716305555555603</v>
      </c>
      <c r="F109" s="24">
        <v>155.05862777777779</v>
      </c>
      <c r="G109" s="16"/>
      <c r="H109" s="16">
        <f t="shared" si="51"/>
        <v>0</v>
      </c>
      <c r="I109" s="23">
        <f t="shared" si="63"/>
        <v>0</v>
      </c>
      <c r="J109" s="16"/>
      <c r="K109" s="16">
        <f t="shared" si="53"/>
        <v>0</v>
      </c>
      <c r="L109" s="23">
        <f t="shared" si="64"/>
        <v>0</v>
      </c>
      <c r="M109" s="16"/>
      <c r="N109" s="16">
        <f t="shared" si="55"/>
        <v>0</v>
      </c>
      <c r="O109" s="23">
        <f t="shared" si="65"/>
        <v>0</v>
      </c>
      <c r="P109" s="16"/>
      <c r="Q109" s="16">
        <f t="shared" si="57"/>
        <v>0</v>
      </c>
      <c r="R109" s="23">
        <f t="shared" si="66"/>
        <v>0</v>
      </c>
      <c r="S109" s="17"/>
      <c r="T109" s="16">
        <f t="shared" si="59"/>
        <v>0</v>
      </c>
      <c r="U109" s="23">
        <f t="shared" si="67"/>
        <v>0</v>
      </c>
      <c r="AB109" s="14">
        <f t="shared" si="61"/>
        <v>0</v>
      </c>
      <c r="AC109" s="10">
        <f t="shared" si="61"/>
        <v>0</v>
      </c>
      <c r="AD109" s="14">
        <f t="shared" si="61"/>
        <v>0</v>
      </c>
      <c r="AE109" s="10">
        <f t="shared" si="61"/>
        <v>0</v>
      </c>
      <c r="AF109" s="14">
        <f t="shared" si="49"/>
        <v>0</v>
      </c>
      <c r="AG109" s="10">
        <f t="shared" si="50"/>
        <v>0</v>
      </c>
      <c r="AH109" s="14">
        <f t="shared" si="62"/>
        <v>0</v>
      </c>
      <c r="AI109" s="10">
        <f t="shared" si="62"/>
        <v>0</v>
      </c>
      <c r="AJ109" s="14">
        <f t="shared" si="62"/>
        <v>0</v>
      </c>
      <c r="AK109" s="10">
        <f t="shared" si="62"/>
        <v>0</v>
      </c>
    </row>
    <row r="110" spans="1:37" x14ac:dyDescent="0.25">
      <c r="A110" s="22">
        <f t="shared" si="48"/>
        <v>11</v>
      </c>
      <c r="B110" s="17" t="s">
        <v>12</v>
      </c>
      <c r="C110" s="17" t="s">
        <v>26</v>
      </c>
      <c r="D110" s="16">
        <v>1000</v>
      </c>
      <c r="E110" s="30">
        <v>4.4547250000000078</v>
      </c>
      <c r="F110" s="24">
        <v>99.95538055555555</v>
      </c>
      <c r="G110" s="16"/>
      <c r="H110" s="16">
        <f t="shared" si="51"/>
        <v>0</v>
      </c>
      <c r="I110" s="23">
        <f t="shared" si="63"/>
        <v>0</v>
      </c>
      <c r="J110" s="16"/>
      <c r="K110" s="16">
        <f t="shared" si="53"/>
        <v>0</v>
      </c>
      <c r="L110" s="23">
        <f t="shared" si="64"/>
        <v>0</v>
      </c>
      <c r="M110" s="16"/>
      <c r="N110" s="16">
        <f t="shared" si="55"/>
        <v>0</v>
      </c>
      <c r="O110" s="23">
        <f t="shared" si="65"/>
        <v>0</v>
      </c>
      <c r="P110" s="16"/>
      <c r="Q110" s="16">
        <f t="shared" si="57"/>
        <v>0</v>
      </c>
      <c r="R110" s="23">
        <f t="shared" si="66"/>
        <v>0</v>
      </c>
      <c r="S110" s="17"/>
      <c r="T110" s="16">
        <f t="shared" si="59"/>
        <v>0</v>
      </c>
      <c r="U110" s="23">
        <f t="shared" si="67"/>
        <v>0</v>
      </c>
      <c r="AB110" s="14">
        <f t="shared" si="61"/>
        <v>0</v>
      </c>
      <c r="AC110" s="10">
        <f t="shared" si="61"/>
        <v>0</v>
      </c>
      <c r="AD110" s="14">
        <f t="shared" si="61"/>
        <v>0</v>
      </c>
      <c r="AE110" s="10">
        <f t="shared" si="61"/>
        <v>0</v>
      </c>
      <c r="AF110" s="14">
        <f t="shared" si="49"/>
        <v>0</v>
      </c>
      <c r="AG110" s="10">
        <f t="shared" si="50"/>
        <v>0</v>
      </c>
      <c r="AH110" s="14">
        <f t="shared" si="62"/>
        <v>0</v>
      </c>
      <c r="AI110" s="10">
        <f t="shared" si="62"/>
        <v>0</v>
      </c>
      <c r="AJ110" s="14">
        <f t="shared" si="62"/>
        <v>0</v>
      </c>
      <c r="AK110" s="10">
        <f t="shared" si="62"/>
        <v>0</v>
      </c>
    </row>
    <row r="111" spans="1:37" x14ac:dyDescent="0.25">
      <c r="A111" s="22">
        <f t="shared" si="48"/>
        <v>12</v>
      </c>
      <c r="B111" s="17" t="s">
        <v>12</v>
      </c>
      <c r="C111" s="17" t="s">
        <v>16</v>
      </c>
      <c r="D111" s="16">
        <v>1000</v>
      </c>
      <c r="E111" s="30">
        <v>4.026452777777763</v>
      </c>
      <c r="F111" s="24">
        <v>104.02222777777774</v>
      </c>
      <c r="G111" s="16"/>
      <c r="H111" s="16">
        <f t="shared" si="51"/>
        <v>0</v>
      </c>
      <c r="I111" s="23">
        <f t="shared" si="63"/>
        <v>0</v>
      </c>
      <c r="J111" s="16"/>
      <c r="K111" s="16">
        <f t="shared" si="53"/>
        <v>0</v>
      </c>
      <c r="L111" s="23">
        <f t="shared" si="64"/>
        <v>0</v>
      </c>
      <c r="M111" s="16"/>
      <c r="N111" s="16">
        <f t="shared" si="55"/>
        <v>0</v>
      </c>
      <c r="O111" s="23">
        <f t="shared" si="65"/>
        <v>0</v>
      </c>
      <c r="P111" s="16"/>
      <c r="Q111" s="16">
        <f t="shared" si="57"/>
        <v>0</v>
      </c>
      <c r="R111" s="23">
        <f t="shared" si="66"/>
        <v>0</v>
      </c>
      <c r="S111" s="17"/>
      <c r="T111" s="16">
        <f t="shared" si="59"/>
        <v>0</v>
      </c>
      <c r="U111" s="23">
        <f t="shared" si="67"/>
        <v>0</v>
      </c>
      <c r="AB111" s="14">
        <f t="shared" si="61"/>
        <v>0</v>
      </c>
      <c r="AC111" s="10">
        <f t="shared" si="61"/>
        <v>0</v>
      </c>
      <c r="AD111" s="14">
        <f t="shared" si="61"/>
        <v>0</v>
      </c>
      <c r="AE111" s="10">
        <f t="shared" si="61"/>
        <v>0</v>
      </c>
      <c r="AF111" s="14">
        <f t="shared" si="49"/>
        <v>0</v>
      </c>
      <c r="AG111" s="10">
        <f t="shared" si="50"/>
        <v>0</v>
      </c>
      <c r="AH111" s="14">
        <f t="shared" si="62"/>
        <v>0</v>
      </c>
      <c r="AI111" s="10">
        <f t="shared" si="62"/>
        <v>0</v>
      </c>
      <c r="AJ111" s="14">
        <f t="shared" si="62"/>
        <v>0</v>
      </c>
      <c r="AK111" s="10">
        <f t="shared" si="62"/>
        <v>0</v>
      </c>
    </row>
    <row r="112" spans="1:37" x14ac:dyDescent="0.25">
      <c r="A112" s="22">
        <f t="shared" si="48"/>
        <v>13</v>
      </c>
      <c r="B112" s="17" t="s">
        <v>12</v>
      </c>
      <c r="C112" s="17" t="s">
        <v>17</v>
      </c>
      <c r="D112" s="16">
        <v>1000</v>
      </c>
      <c r="E112" s="30">
        <v>3.7903000000000051</v>
      </c>
      <c r="F112" s="24">
        <v>100.9529722222222</v>
      </c>
      <c r="G112" s="16"/>
      <c r="H112" s="16">
        <f t="shared" si="51"/>
        <v>0</v>
      </c>
      <c r="I112" s="23">
        <f t="shared" si="63"/>
        <v>0</v>
      </c>
      <c r="J112" s="16"/>
      <c r="K112" s="16">
        <f t="shared" si="53"/>
        <v>0</v>
      </c>
      <c r="L112" s="23">
        <f t="shared" si="64"/>
        <v>0</v>
      </c>
      <c r="M112" s="16"/>
      <c r="N112" s="16">
        <f t="shared" si="55"/>
        <v>0</v>
      </c>
      <c r="O112" s="23">
        <f t="shared" si="65"/>
        <v>0</v>
      </c>
      <c r="P112" s="16"/>
      <c r="Q112" s="16">
        <f t="shared" si="57"/>
        <v>0</v>
      </c>
      <c r="R112" s="23">
        <f t="shared" si="66"/>
        <v>0</v>
      </c>
      <c r="S112" s="17"/>
      <c r="T112" s="16">
        <f t="shared" si="59"/>
        <v>0</v>
      </c>
      <c r="U112" s="23">
        <f t="shared" si="67"/>
        <v>0</v>
      </c>
      <c r="AB112" s="14">
        <f t="shared" si="61"/>
        <v>0</v>
      </c>
      <c r="AC112" s="10">
        <f t="shared" si="61"/>
        <v>0</v>
      </c>
      <c r="AD112" s="14">
        <f t="shared" si="61"/>
        <v>0</v>
      </c>
      <c r="AE112" s="10">
        <f t="shared" si="61"/>
        <v>0</v>
      </c>
      <c r="AF112" s="14">
        <f t="shared" si="49"/>
        <v>0</v>
      </c>
      <c r="AG112" s="10">
        <f t="shared" si="50"/>
        <v>0</v>
      </c>
      <c r="AH112" s="14">
        <f t="shared" si="62"/>
        <v>0</v>
      </c>
      <c r="AI112" s="10">
        <f t="shared" si="62"/>
        <v>0</v>
      </c>
      <c r="AJ112" s="14">
        <f t="shared" si="62"/>
        <v>0</v>
      </c>
      <c r="AK112" s="10">
        <f t="shared" si="62"/>
        <v>0</v>
      </c>
    </row>
    <row r="113" spans="1:37" x14ac:dyDescent="0.25">
      <c r="A113" s="22">
        <f t="shared" si="48"/>
        <v>14</v>
      </c>
      <c r="B113" s="17" t="s">
        <v>12</v>
      </c>
      <c r="C113" s="17" t="s">
        <v>18</v>
      </c>
      <c r="D113" s="16">
        <v>1000</v>
      </c>
      <c r="E113" s="30">
        <v>3.563747222222224</v>
      </c>
      <c r="F113" s="24">
        <v>94.844977777777757</v>
      </c>
      <c r="G113" s="16"/>
      <c r="H113" s="16">
        <f>G113/($E113*$D113*$F$2)</f>
        <v>0</v>
      </c>
      <c r="I113" s="23">
        <f t="shared" si="63"/>
        <v>0</v>
      </c>
      <c r="J113" s="16"/>
      <c r="K113" s="16">
        <f>J113/($E113*$D113*$F$2)</f>
        <v>0</v>
      </c>
      <c r="L113" s="23">
        <f t="shared" si="64"/>
        <v>0</v>
      </c>
      <c r="M113" s="16"/>
      <c r="N113" s="16">
        <f>M113/($E113*$D113*$F$2)</f>
        <v>0</v>
      </c>
      <c r="O113" s="23">
        <f t="shared" si="65"/>
        <v>0</v>
      </c>
      <c r="P113" s="16"/>
      <c r="Q113" s="16">
        <f>P113/($E113*$D113*$F$2)</f>
        <v>0</v>
      </c>
      <c r="R113" s="23">
        <f t="shared" si="66"/>
        <v>0</v>
      </c>
      <c r="S113" s="17"/>
      <c r="T113" s="16">
        <f>S113/($E113*$D113*$F$2)</f>
        <v>0</v>
      </c>
      <c r="U113" s="23">
        <f t="shared" si="67"/>
        <v>0</v>
      </c>
      <c r="AB113" s="14">
        <f t="shared" si="61"/>
        <v>0</v>
      </c>
      <c r="AC113" s="10">
        <f t="shared" si="61"/>
        <v>0</v>
      </c>
      <c r="AD113" s="14">
        <f t="shared" si="61"/>
        <v>0</v>
      </c>
      <c r="AE113" s="10">
        <f t="shared" si="61"/>
        <v>0</v>
      </c>
      <c r="AF113" s="14">
        <f t="shared" si="49"/>
        <v>0</v>
      </c>
      <c r="AG113" s="10">
        <f t="shared" si="50"/>
        <v>0</v>
      </c>
      <c r="AH113" s="14">
        <f t="shared" si="62"/>
        <v>0</v>
      </c>
      <c r="AI113" s="10">
        <f t="shared" si="62"/>
        <v>0</v>
      </c>
      <c r="AJ113" s="14">
        <f t="shared" si="62"/>
        <v>0</v>
      </c>
      <c r="AK113" s="10">
        <f t="shared" si="62"/>
        <v>0</v>
      </c>
    </row>
    <row r="114" spans="1:37" x14ac:dyDescent="0.25">
      <c r="A114" s="25">
        <f t="shared" si="48"/>
        <v>15</v>
      </c>
      <c r="B114" s="26" t="s">
        <v>12</v>
      </c>
      <c r="C114" s="26" t="s">
        <v>27</v>
      </c>
      <c r="D114" s="27">
        <v>1000</v>
      </c>
      <c r="E114" s="31">
        <v>2.8784333333333372</v>
      </c>
      <c r="F114" s="28">
        <v>94.282513888888857</v>
      </c>
      <c r="G114" s="27"/>
      <c r="H114" s="27">
        <f>G114/($E114*$D114*$F$2)</f>
        <v>0</v>
      </c>
      <c r="I114" s="32">
        <f>G114/($F114*$D114*$F$2)</f>
        <v>0</v>
      </c>
      <c r="J114" s="27"/>
      <c r="K114" s="27">
        <f>J114/($E114*$D114*$F$2)</f>
        <v>0</v>
      </c>
      <c r="L114" s="32">
        <f>J114/($F114*$D114*$F$2)</f>
        <v>0</v>
      </c>
      <c r="M114" s="27"/>
      <c r="N114" s="27">
        <f>M114/($E114*$D114*$F$2)</f>
        <v>0</v>
      </c>
      <c r="O114" s="32">
        <f>M114/($F114*$D114*$F$2)</f>
        <v>0</v>
      </c>
      <c r="P114" s="27"/>
      <c r="Q114" s="27">
        <f>P114/($E114*$D114*$F$2)</f>
        <v>0</v>
      </c>
      <c r="R114" s="32">
        <f>P114/($F114*$D114*$F$2)</f>
        <v>0</v>
      </c>
      <c r="S114" s="26"/>
      <c r="T114" s="27">
        <f>S114/($E114*$D114*$F$2)</f>
        <v>0</v>
      </c>
      <c r="U114" s="32">
        <f>S114/($F114*$D114*$F$2)</f>
        <v>0</v>
      </c>
      <c r="AB114" s="9">
        <f t="shared" si="61"/>
        <v>0</v>
      </c>
      <c r="AC114" s="11">
        <f t="shared" si="61"/>
        <v>0</v>
      </c>
      <c r="AD114" s="9">
        <f t="shared" si="61"/>
        <v>0</v>
      </c>
      <c r="AE114" s="11">
        <f t="shared" si="61"/>
        <v>0</v>
      </c>
      <c r="AF114" s="9">
        <f t="shared" si="49"/>
        <v>0</v>
      </c>
      <c r="AG114" s="11">
        <f t="shared" si="50"/>
        <v>0</v>
      </c>
      <c r="AH114" s="9">
        <f t="shared" si="62"/>
        <v>0</v>
      </c>
      <c r="AI114" s="11">
        <f t="shared" si="62"/>
        <v>0</v>
      </c>
      <c r="AJ114" s="9">
        <f t="shared" si="62"/>
        <v>0</v>
      </c>
      <c r="AK114" s="11">
        <f t="shared" si="62"/>
        <v>0</v>
      </c>
    </row>
    <row r="115" spans="1:37" x14ac:dyDescent="0.25">
      <c r="A115" t="s">
        <v>35</v>
      </c>
      <c r="D115">
        <v>1000</v>
      </c>
      <c r="E115">
        <f t="shared" ref="E115:F115" si="68">SUM(E100:E114)</f>
        <v>60.407799999999995</v>
      </c>
      <c r="F115">
        <f t="shared" si="68"/>
        <v>1678.1637388888887</v>
      </c>
      <c r="G115">
        <f>SUM(G100:G114)</f>
        <v>0</v>
      </c>
      <c r="H115" s="16">
        <f>G115/($E115*$D115*$F$2)</f>
        <v>0</v>
      </c>
      <c r="I115" s="16">
        <f>G115/($F115*$D115*$F$2)</f>
        <v>0</v>
      </c>
      <c r="J115">
        <f t="shared" ref="J115" si="69">SUM(J100:J114)</f>
        <v>0</v>
      </c>
      <c r="K115" s="16">
        <f>J115/($E115*$D115*$F$2)</f>
        <v>0</v>
      </c>
      <c r="L115" s="16">
        <f>J115/($F115*$D115*$F$2)</f>
        <v>0</v>
      </c>
      <c r="M115">
        <f t="shared" ref="M115" si="70">SUM(M100:M114)</f>
        <v>0</v>
      </c>
      <c r="N115" s="16">
        <f>M115/($E115*$D115*$F$2)</f>
        <v>0</v>
      </c>
      <c r="O115" s="16">
        <f>M115/($F115*$D115*$F$2)</f>
        <v>0</v>
      </c>
      <c r="P115">
        <f t="shared" ref="P115" si="71">SUM(P100:P114)</f>
        <v>0</v>
      </c>
      <c r="Q115" s="16">
        <f>P115/($E115*$D115*$F$2)</f>
        <v>0</v>
      </c>
      <c r="R115" s="16">
        <f>P115/($F115*$D115*$F$2)</f>
        <v>0</v>
      </c>
      <c r="S115">
        <f>SUM(S100:S114)</f>
        <v>0</v>
      </c>
      <c r="T115" s="16">
        <f>S115/($E115*$D115*$F$2)</f>
        <v>0</v>
      </c>
      <c r="U115" s="16">
        <f>S115/($F115*$D115*$F$2)</f>
        <v>0</v>
      </c>
    </row>
    <row r="146" spans="1:37" s="35" customFormat="1" ht="15.75" thickBot="1" x14ac:dyDescent="0.3"/>
    <row r="147" spans="1:37" ht="15.75" thickTop="1" x14ac:dyDescent="0.25"/>
    <row r="148" spans="1:37" x14ac:dyDescent="0.25">
      <c r="A148" t="s">
        <v>31</v>
      </c>
    </row>
    <row r="150" spans="1:37" x14ac:dyDescent="0.25">
      <c r="A150" s="51" t="s">
        <v>0</v>
      </c>
      <c r="B150" s="51" t="s">
        <v>1</v>
      </c>
      <c r="C150" s="51" t="s">
        <v>2</v>
      </c>
      <c r="D150" s="51" t="s">
        <v>6</v>
      </c>
      <c r="E150" s="54" t="s">
        <v>11</v>
      </c>
      <c r="F150" s="55"/>
      <c r="G150" s="45" t="s">
        <v>50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7"/>
      <c r="AB150" s="48" t="s">
        <v>5</v>
      </c>
      <c r="AC150" s="50"/>
      <c r="AD150" s="50"/>
      <c r="AE150" s="50"/>
      <c r="AF150" s="50"/>
      <c r="AG150" s="50"/>
      <c r="AH150" s="50"/>
      <c r="AI150" s="50"/>
      <c r="AJ150" s="50"/>
      <c r="AK150" s="49"/>
    </row>
    <row r="151" spans="1:37" x14ac:dyDescent="0.25">
      <c r="A151" s="52"/>
      <c r="B151" s="52"/>
      <c r="C151" s="52"/>
      <c r="D151" s="52"/>
      <c r="E151" s="56"/>
      <c r="F151" s="57"/>
      <c r="G151" s="45" t="s">
        <v>3</v>
      </c>
      <c r="H151" s="46"/>
      <c r="I151" s="47"/>
      <c r="J151" s="45" t="s">
        <v>4</v>
      </c>
      <c r="K151" s="46"/>
      <c r="L151" s="47"/>
      <c r="M151" s="45" t="s">
        <v>10</v>
      </c>
      <c r="N151" s="46"/>
      <c r="O151" s="47"/>
      <c r="P151" s="45" t="s">
        <v>28</v>
      </c>
      <c r="Q151" s="46"/>
      <c r="R151" s="47"/>
      <c r="S151" s="45" t="s">
        <v>30</v>
      </c>
      <c r="T151" s="46"/>
      <c r="U151" s="47"/>
      <c r="AB151" s="48" t="str">
        <f>G151</f>
        <v>Without Layers</v>
      </c>
      <c r="AC151" s="49"/>
      <c r="AD151" s="48" t="str">
        <f>J151</f>
        <v>With Layers</v>
      </c>
      <c r="AE151" s="49"/>
      <c r="AF151" s="48" t="str">
        <f>M151</f>
        <v>With buffer=5m</v>
      </c>
      <c r="AG151" s="49"/>
      <c r="AH151" s="48" t="str">
        <f>P151</f>
        <v>With buffer=10m</v>
      </c>
      <c r="AI151" s="49"/>
      <c r="AJ151" s="48" t="str">
        <f>S151</f>
        <v>With buffer=20m</v>
      </c>
      <c r="AK151" s="49"/>
    </row>
    <row r="152" spans="1:37" x14ac:dyDescent="0.25">
      <c r="A152" s="53"/>
      <c r="B152" s="53"/>
      <c r="C152" s="53"/>
      <c r="D152" s="53"/>
      <c r="E152" s="1" t="s">
        <v>49</v>
      </c>
      <c r="F152" s="1" t="s">
        <v>8</v>
      </c>
      <c r="G152" s="29" t="s">
        <v>48</v>
      </c>
      <c r="H152" s="29" t="s">
        <v>49</v>
      </c>
      <c r="I152" s="29" t="s">
        <v>8</v>
      </c>
      <c r="J152" s="29" t="s">
        <v>48</v>
      </c>
      <c r="K152" s="29" t="s">
        <v>49</v>
      </c>
      <c r="L152" s="29" t="s">
        <v>8</v>
      </c>
      <c r="M152" s="29" t="s">
        <v>48</v>
      </c>
      <c r="N152" s="29" t="s">
        <v>49</v>
      </c>
      <c r="O152" s="29" t="s">
        <v>8</v>
      </c>
      <c r="P152" s="29" t="s">
        <v>48</v>
      </c>
      <c r="Q152" s="29" t="s">
        <v>49</v>
      </c>
      <c r="R152" s="29" t="s">
        <v>8</v>
      </c>
      <c r="S152" s="29" t="s">
        <v>48</v>
      </c>
      <c r="T152" s="29" t="s">
        <v>49</v>
      </c>
      <c r="U152" s="29" t="s">
        <v>8</v>
      </c>
      <c r="AB152" s="7" t="s">
        <v>7</v>
      </c>
      <c r="AC152" s="7" t="s">
        <v>8</v>
      </c>
      <c r="AD152" s="7" t="s">
        <v>7</v>
      </c>
      <c r="AE152" s="7" t="s">
        <v>8</v>
      </c>
      <c r="AF152" s="7" t="s">
        <v>7</v>
      </c>
      <c r="AG152" s="7" t="s">
        <v>8</v>
      </c>
      <c r="AH152" s="7" t="str">
        <f>Q152</f>
        <v>HPV</v>
      </c>
      <c r="AI152" s="7" t="str">
        <f>R152</f>
        <v>all</v>
      </c>
      <c r="AJ152" s="7" t="str">
        <f>T152</f>
        <v>HPV</v>
      </c>
      <c r="AK152" s="7" t="str">
        <f>U152</f>
        <v>all</v>
      </c>
    </row>
    <row r="153" spans="1:37" x14ac:dyDescent="0.25">
      <c r="A153" s="22">
        <v>1</v>
      </c>
      <c r="B153" s="16" t="s">
        <v>12</v>
      </c>
      <c r="C153" s="16" t="s">
        <v>19</v>
      </c>
      <c r="D153" s="16">
        <v>1000</v>
      </c>
      <c r="E153" s="22">
        <v>3.6726388888888879</v>
      </c>
      <c r="F153" s="23">
        <v>79.774569444444438</v>
      </c>
      <c r="G153" s="20"/>
      <c r="H153" s="15">
        <f>G153/($E153*$D153*$F$2)</f>
        <v>0</v>
      </c>
      <c r="I153" s="21">
        <f>G153/($F153*$D153*$F$2)</f>
        <v>0</v>
      </c>
      <c r="J153" s="15"/>
      <c r="K153" s="15">
        <f>J153/($E153*$D153*$F$2)</f>
        <v>0</v>
      </c>
      <c r="L153" s="21">
        <f>J153/($F153*$D153*$F$2)</f>
        <v>0</v>
      </c>
      <c r="M153" s="15"/>
      <c r="N153" s="15">
        <f>M153/($E153*$D153*$F$2)</f>
        <v>0</v>
      </c>
      <c r="O153" s="21">
        <f>M153/($F153*$D153*$F$2)</f>
        <v>0</v>
      </c>
      <c r="P153" s="15"/>
      <c r="Q153" s="15">
        <f>P153/($E153*$D153*$F$2)</f>
        <v>0</v>
      </c>
      <c r="R153" s="21">
        <f>P153/($F153*$D153*$F$2)</f>
        <v>0</v>
      </c>
      <c r="S153" s="36"/>
      <c r="T153" s="15">
        <f>S153/($E153*$D153*$F$2)</f>
        <v>0</v>
      </c>
      <c r="U153" s="21">
        <f>S153/($F153*$D153*$F$2)</f>
        <v>0</v>
      </c>
      <c r="AB153" s="18">
        <f>AVERAGE($H$153:$H$167)</f>
        <v>0</v>
      </c>
      <c r="AC153" s="13">
        <f>AVERAGE($I$153:$I$167)</f>
        <v>0</v>
      </c>
      <c r="AD153" s="18">
        <f>AVERAGE($K$153:$K$167)</f>
        <v>0</v>
      </c>
      <c r="AE153" s="13">
        <f>AVERAGE($L$153:$L$167)</f>
        <v>0</v>
      </c>
      <c r="AF153" s="18">
        <f>AVERAGE($N$153:$N$167)</f>
        <v>0</v>
      </c>
      <c r="AG153" s="13">
        <f>AVERAGE($O$153:$O$167)</f>
        <v>0</v>
      </c>
      <c r="AH153" s="18">
        <f>AVERAGE($Q$153:$Q$167)</f>
        <v>0</v>
      </c>
      <c r="AI153" s="13">
        <f>AVERAGE($R$153:$R$167)</f>
        <v>0</v>
      </c>
      <c r="AJ153" s="18">
        <f>AVERAGE($T$153:$T$167)</f>
        <v>0</v>
      </c>
      <c r="AK153" s="13">
        <f>AVERAGE($U$153:$U$167)</f>
        <v>0</v>
      </c>
    </row>
    <row r="154" spans="1:37" x14ac:dyDescent="0.25">
      <c r="A154" s="22">
        <f t="shared" ref="A154:A167" si="72">A153+1</f>
        <v>2</v>
      </c>
      <c r="B154" s="16" t="s">
        <v>12</v>
      </c>
      <c r="C154" s="16" t="s">
        <v>20</v>
      </c>
      <c r="D154" s="16">
        <v>1000</v>
      </c>
      <c r="E154" s="22">
        <v>4.6576138888888874</v>
      </c>
      <c r="F154" s="23">
        <v>166.55976111111113</v>
      </c>
      <c r="G154" s="22"/>
      <c r="H154" s="16">
        <f>G154/($E154*$D154*$F$2)</f>
        <v>0</v>
      </c>
      <c r="I154" s="23">
        <f>G154/($F154*$D154*$F$2)</f>
        <v>0</v>
      </c>
      <c r="J154" s="16"/>
      <c r="K154" s="16">
        <f>J154/($E154*$D154*$F$2)</f>
        <v>0</v>
      </c>
      <c r="L154" s="23">
        <f>J154/($F154*$D154*$F$2)</f>
        <v>0</v>
      </c>
      <c r="M154" s="16"/>
      <c r="N154" s="16">
        <f>M154/($E154*$D154*$F$2)</f>
        <v>0</v>
      </c>
      <c r="O154" s="23">
        <f>M154/($F154*$D154*$F$2)</f>
        <v>0</v>
      </c>
      <c r="P154" s="16"/>
      <c r="Q154" s="16">
        <f>P154/($E154*$D154*$F$2)</f>
        <v>0</v>
      </c>
      <c r="R154" s="23">
        <f>P154/($F154*$D154*$F$2)</f>
        <v>0</v>
      </c>
      <c r="S154" s="17"/>
      <c r="T154" s="16">
        <f>S154/($E154*$D154*$F$2)</f>
        <v>0</v>
      </c>
      <c r="U154" s="23">
        <f>S154/($F154*$D154*$F$2)</f>
        <v>0</v>
      </c>
      <c r="AB154" s="14">
        <f>$AB$153</f>
        <v>0</v>
      </c>
      <c r="AC154" s="10">
        <f>$AC$153</f>
        <v>0</v>
      </c>
      <c r="AD154" s="14">
        <f>$AD$153</f>
        <v>0</v>
      </c>
      <c r="AE154" s="10">
        <f>$AE$153</f>
        <v>0</v>
      </c>
      <c r="AF154" s="14">
        <f t="shared" ref="AF154:AF167" si="73">$AF$153</f>
        <v>0</v>
      </c>
      <c r="AG154" s="10">
        <f t="shared" ref="AG154:AG167" si="74">$AG$153</f>
        <v>0</v>
      </c>
      <c r="AH154" s="14">
        <f>$AH$153</f>
        <v>0</v>
      </c>
      <c r="AI154" s="10">
        <f>$AI$153</f>
        <v>0</v>
      </c>
      <c r="AJ154" s="14">
        <f>$AJ$153</f>
        <v>0</v>
      </c>
      <c r="AK154" s="10">
        <f>$AK$153</f>
        <v>0</v>
      </c>
    </row>
    <row r="155" spans="1:37" x14ac:dyDescent="0.25">
      <c r="A155" s="22">
        <f t="shared" si="72"/>
        <v>3</v>
      </c>
      <c r="B155" s="16" t="s">
        <v>12</v>
      </c>
      <c r="C155" s="16" t="s">
        <v>21</v>
      </c>
      <c r="D155" s="16">
        <v>1000</v>
      </c>
      <c r="E155" s="22">
        <v>4.8418388888888959</v>
      </c>
      <c r="F155" s="23">
        <v>115.00931944444446</v>
      </c>
      <c r="G155" s="22"/>
      <c r="H155" s="16">
        <f t="shared" ref="H155:H165" si="75">G155/($E155*$D155*$F$2)</f>
        <v>0</v>
      </c>
      <c r="I155" s="23">
        <f t="shared" ref="I155:I156" si="76">G155/($F155*$D155*$F$2)</f>
        <v>0</v>
      </c>
      <c r="J155" s="16"/>
      <c r="K155" s="16">
        <f t="shared" ref="K155:K165" si="77">J155/($E155*$D155*$F$2)</f>
        <v>0</v>
      </c>
      <c r="L155" s="23">
        <f t="shared" ref="L155:L156" si="78">J155/($F155*$D155*$F$2)</f>
        <v>0</v>
      </c>
      <c r="M155" s="16"/>
      <c r="N155" s="16">
        <f t="shared" ref="N155:N165" si="79">M155/($E155*$D155*$F$2)</f>
        <v>0</v>
      </c>
      <c r="O155" s="23">
        <f t="shared" ref="O155:O156" si="80">M155/($F155*$D155*$F$2)</f>
        <v>0</v>
      </c>
      <c r="P155" s="16"/>
      <c r="Q155" s="16">
        <f t="shared" ref="Q155:Q165" si="81">P155/($E155*$D155*$F$2)</f>
        <v>0</v>
      </c>
      <c r="R155" s="23">
        <f t="shared" ref="R155:R156" si="82">P155/($F155*$D155*$F$2)</f>
        <v>0</v>
      </c>
      <c r="S155" s="17"/>
      <c r="T155" s="16">
        <f t="shared" ref="T155:T165" si="83">S155/($E155*$D155*$F$2)</f>
        <v>0</v>
      </c>
      <c r="U155" s="23">
        <f t="shared" ref="U155:U156" si="84">S155/($F155*$D155*$F$2)</f>
        <v>0</v>
      </c>
      <c r="AB155" s="14">
        <f t="shared" ref="AB155:AE167" si="85">AB$153</f>
        <v>0</v>
      </c>
      <c r="AC155" s="10">
        <f t="shared" si="85"/>
        <v>0</v>
      </c>
      <c r="AD155" s="14">
        <f t="shared" si="85"/>
        <v>0</v>
      </c>
      <c r="AE155" s="10">
        <f t="shared" si="85"/>
        <v>0</v>
      </c>
      <c r="AF155" s="14">
        <f t="shared" si="73"/>
        <v>0</v>
      </c>
      <c r="AG155" s="10">
        <f t="shared" si="74"/>
        <v>0</v>
      </c>
      <c r="AH155" s="14">
        <f t="shared" ref="AH155:AK167" si="86">AH$153</f>
        <v>0</v>
      </c>
      <c r="AI155" s="10">
        <f t="shared" si="86"/>
        <v>0</v>
      </c>
      <c r="AJ155" s="14">
        <f t="shared" si="86"/>
        <v>0</v>
      </c>
      <c r="AK155" s="10">
        <f t="shared" si="86"/>
        <v>0</v>
      </c>
    </row>
    <row r="156" spans="1:37" x14ac:dyDescent="0.25">
      <c r="A156" s="22">
        <f t="shared" si="72"/>
        <v>4</v>
      </c>
      <c r="B156" s="16" t="s">
        <v>12</v>
      </c>
      <c r="C156" s="16" t="s">
        <v>13</v>
      </c>
      <c r="D156" s="16">
        <v>1000</v>
      </c>
      <c r="E156" s="22">
        <v>3.9206972222222145</v>
      </c>
      <c r="F156" s="23">
        <v>92.223586111111089</v>
      </c>
      <c r="G156" s="22"/>
      <c r="H156" s="16">
        <f t="shared" si="75"/>
        <v>0</v>
      </c>
      <c r="I156" s="23">
        <f t="shared" si="76"/>
        <v>0</v>
      </c>
      <c r="J156" s="16"/>
      <c r="K156" s="16">
        <f t="shared" si="77"/>
        <v>0</v>
      </c>
      <c r="L156" s="23">
        <f t="shared" si="78"/>
        <v>0</v>
      </c>
      <c r="M156" s="16"/>
      <c r="N156" s="16">
        <f t="shared" si="79"/>
        <v>0</v>
      </c>
      <c r="O156" s="23">
        <f t="shared" si="80"/>
        <v>0</v>
      </c>
      <c r="P156" s="16"/>
      <c r="Q156" s="16">
        <f t="shared" si="81"/>
        <v>0</v>
      </c>
      <c r="R156" s="23">
        <f t="shared" si="82"/>
        <v>0</v>
      </c>
      <c r="S156" s="17"/>
      <c r="T156" s="16">
        <f t="shared" si="83"/>
        <v>0</v>
      </c>
      <c r="U156" s="23">
        <f t="shared" si="84"/>
        <v>0</v>
      </c>
      <c r="AB156" s="14">
        <f t="shared" si="85"/>
        <v>0</v>
      </c>
      <c r="AC156" s="10">
        <f t="shared" si="85"/>
        <v>0</v>
      </c>
      <c r="AD156" s="14">
        <f t="shared" si="85"/>
        <v>0</v>
      </c>
      <c r="AE156" s="10">
        <f t="shared" si="85"/>
        <v>0</v>
      </c>
      <c r="AF156" s="14">
        <f t="shared" si="73"/>
        <v>0</v>
      </c>
      <c r="AG156" s="10">
        <f t="shared" si="74"/>
        <v>0</v>
      </c>
      <c r="AH156" s="14">
        <f t="shared" si="86"/>
        <v>0</v>
      </c>
      <c r="AI156" s="10">
        <f t="shared" si="86"/>
        <v>0</v>
      </c>
      <c r="AJ156" s="14">
        <f t="shared" si="86"/>
        <v>0</v>
      </c>
      <c r="AK156" s="10">
        <f t="shared" si="86"/>
        <v>0</v>
      </c>
    </row>
    <row r="157" spans="1:37" x14ac:dyDescent="0.25">
      <c r="A157" s="22">
        <f t="shared" si="72"/>
        <v>5</v>
      </c>
      <c r="B157" s="16" t="s">
        <v>12</v>
      </c>
      <c r="C157" s="16" t="s">
        <v>14</v>
      </c>
      <c r="D157" s="16">
        <v>1000</v>
      </c>
      <c r="E157" s="22">
        <v>4.2080472222222189</v>
      </c>
      <c r="F157" s="23">
        <v>99.019727777777774</v>
      </c>
      <c r="G157" s="22"/>
      <c r="H157" s="16">
        <f>G157/($E157*$D157*$F$2)</f>
        <v>0</v>
      </c>
      <c r="I157" s="23">
        <f>G157/($F157*$D157*$F$2)</f>
        <v>0</v>
      </c>
      <c r="J157" s="16"/>
      <c r="K157" s="16">
        <f>J157/($E157*$D157*$F$2)</f>
        <v>0</v>
      </c>
      <c r="L157" s="23">
        <f>J157/($F157*$D157*$F$2)</f>
        <v>0</v>
      </c>
      <c r="M157" s="16"/>
      <c r="N157" s="16">
        <f>M157/($E157*$D157*$F$2)</f>
        <v>0</v>
      </c>
      <c r="O157" s="23">
        <f>M157/($F157*$D157*$F$2)</f>
        <v>0</v>
      </c>
      <c r="P157" s="16"/>
      <c r="Q157" s="16">
        <f>P157/($E157*$D157*$F$2)</f>
        <v>0</v>
      </c>
      <c r="R157" s="23">
        <f>P157/($F157*$D157*$F$2)</f>
        <v>0</v>
      </c>
      <c r="S157" s="17"/>
      <c r="T157" s="16">
        <f>S157/($E157*$D157*$F$2)</f>
        <v>0</v>
      </c>
      <c r="U157" s="23">
        <f>S157/($F157*$D157*$F$2)</f>
        <v>0</v>
      </c>
      <c r="AB157" s="14">
        <f t="shared" si="85"/>
        <v>0</v>
      </c>
      <c r="AC157" s="10">
        <f t="shared" si="85"/>
        <v>0</v>
      </c>
      <c r="AD157" s="14">
        <f t="shared" si="85"/>
        <v>0</v>
      </c>
      <c r="AE157" s="10">
        <f t="shared" si="85"/>
        <v>0</v>
      </c>
      <c r="AF157" s="14">
        <f t="shared" si="73"/>
        <v>0</v>
      </c>
      <c r="AG157" s="10">
        <f t="shared" si="74"/>
        <v>0</v>
      </c>
      <c r="AH157" s="14">
        <f t="shared" si="86"/>
        <v>0</v>
      </c>
      <c r="AI157" s="10">
        <f t="shared" si="86"/>
        <v>0</v>
      </c>
      <c r="AJ157" s="14">
        <f t="shared" si="86"/>
        <v>0</v>
      </c>
      <c r="AK157" s="10">
        <f t="shared" si="86"/>
        <v>0</v>
      </c>
    </row>
    <row r="158" spans="1:37" x14ac:dyDescent="0.25">
      <c r="A158" s="22">
        <f t="shared" si="72"/>
        <v>6</v>
      </c>
      <c r="B158" s="16" t="s">
        <v>12</v>
      </c>
      <c r="C158" s="16" t="s">
        <v>15</v>
      </c>
      <c r="D158" s="16">
        <v>1000</v>
      </c>
      <c r="E158" s="22">
        <v>3.8898972222222201</v>
      </c>
      <c r="F158" s="23">
        <v>96.78281666666669</v>
      </c>
      <c r="G158" s="22"/>
      <c r="H158" s="16">
        <f t="shared" si="75"/>
        <v>0</v>
      </c>
      <c r="I158" s="23">
        <f t="shared" ref="I158:I166" si="87">G158/($F158*$D158*$F$2)</f>
        <v>0</v>
      </c>
      <c r="J158" s="16"/>
      <c r="K158" s="16">
        <f t="shared" si="77"/>
        <v>0</v>
      </c>
      <c r="L158" s="23">
        <f t="shared" ref="L158:L166" si="88">J158/($F158*$D158*$F$2)</f>
        <v>0</v>
      </c>
      <c r="M158" s="16"/>
      <c r="N158" s="16">
        <f t="shared" si="79"/>
        <v>0</v>
      </c>
      <c r="O158" s="23">
        <f t="shared" ref="O158:O166" si="89">M158/($F158*$D158*$F$2)</f>
        <v>0</v>
      </c>
      <c r="P158" s="16"/>
      <c r="Q158" s="16">
        <f t="shared" si="81"/>
        <v>0</v>
      </c>
      <c r="R158" s="23">
        <f t="shared" ref="R158:R166" si="90">P158/($F158*$D158*$F$2)</f>
        <v>0</v>
      </c>
      <c r="S158" s="17"/>
      <c r="T158" s="16">
        <f t="shared" si="83"/>
        <v>0</v>
      </c>
      <c r="U158" s="23">
        <f t="shared" ref="U158:U166" si="91">S158/($F158*$D158*$F$2)</f>
        <v>0</v>
      </c>
      <c r="AB158" s="14">
        <f t="shared" si="85"/>
        <v>0</v>
      </c>
      <c r="AC158" s="10">
        <f t="shared" si="85"/>
        <v>0</v>
      </c>
      <c r="AD158" s="14">
        <f t="shared" si="85"/>
        <v>0</v>
      </c>
      <c r="AE158" s="10">
        <f t="shared" si="85"/>
        <v>0</v>
      </c>
      <c r="AF158" s="14">
        <f t="shared" si="73"/>
        <v>0</v>
      </c>
      <c r="AG158" s="10">
        <f t="shared" si="74"/>
        <v>0</v>
      </c>
      <c r="AH158" s="14">
        <f t="shared" si="86"/>
        <v>0</v>
      </c>
      <c r="AI158" s="10">
        <f t="shared" si="86"/>
        <v>0</v>
      </c>
      <c r="AJ158" s="14">
        <f t="shared" si="86"/>
        <v>0</v>
      </c>
      <c r="AK158" s="10">
        <f t="shared" si="86"/>
        <v>0</v>
      </c>
    </row>
    <row r="159" spans="1:37" x14ac:dyDescent="0.25">
      <c r="A159" s="22">
        <f t="shared" si="72"/>
        <v>7</v>
      </c>
      <c r="B159" s="16" t="s">
        <v>12</v>
      </c>
      <c r="C159" s="16" t="s">
        <v>22</v>
      </c>
      <c r="D159" s="16">
        <v>1000</v>
      </c>
      <c r="E159" s="22">
        <v>4.7703972222222184</v>
      </c>
      <c r="F159" s="23">
        <v>110.17316944444444</v>
      </c>
      <c r="G159" s="22"/>
      <c r="H159" s="16">
        <f t="shared" si="75"/>
        <v>0</v>
      </c>
      <c r="I159" s="23">
        <f t="shared" si="87"/>
        <v>0</v>
      </c>
      <c r="J159" s="16"/>
      <c r="K159" s="16">
        <f t="shared" si="77"/>
        <v>0</v>
      </c>
      <c r="L159" s="23">
        <f t="shared" si="88"/>
        <v>0</v>
      </c>
      <c r="M159" s="16"/>
      <c r="N159" s="16">
        <f t="shared" si="79"/>
        <v>0</v>
      </c>
      <c r="O159" s="23">
        <f t="shared" si="89"/>
        <v>0</v>
      </c>
      <c r="P159" s="16"/>
      <c r="Q159" s="16">
        <f t="shared" si="81"/>
        <v>0</v>
      </c>
      <c r="R159" s="23">
        <f t="shared" si="90"/>
        <v>0</v>
      </c>
      <c r="S159" s="17"/>
      <c r="T159" s="16">
        <f t="shared" si="83"/>
        <v>0</v>
      </c>
      <c r="U159" s="23">
        <f t="shared" si="91"/>
        <v>0</v>
      </c>
      <c r="AB159" s="14">
        <f t="shared" si="85"/>
        <v>0</v>
      </c>
      <c r="AC159" s="10">
        <f t="shared" si="85"/>
        <v>0</v>
      </c>
      <c r="AD159" s="14">
        <f t="shared" si="85"/>
        <v>0</v>
      </c>
      <c r="AE159" s="10">
        <f t="shared" si="85"/>
        <v>0</v>
      </c>
      <c r="AF159" s="14">
        <f t="shared" si="73"/>
        <v>0</v>
      </c>
      <c r="AG159" s="10">
        <f t="shared" si="74"/>
        <v>0</v>
      </c>
      <c r="AH159" s="14">
        <f t="shared" si="86"/>
        <v>0</v>
      </c>
      <c r="AI159" s="10">
        <f t="shared" si="86"/>
        <v>0</v>
      </c>
      <c r="AJ159" s="14">
        <f t="shared" si="86"/>
        <v>0</v>
      </c>
      <c r="AK159" s="10">
        <f t="shared" si="86"/>
        <v>0</v>
      </c>
    </row>
    <row r="160" spans="1:37" x14ac:dyDescent="0.25">
      <c r="A160" s="22">
        <f t="shared" si="72"/>
        <v>8</v>
      </c>
      <c r="B160" s="16" t="s">
        <v>12</v>
      </c>
      <c r="C160" s="16" t="s">
        <v>23</v>
      </c>
      <c r="D160" s="16">
        <v>1000</v>
      </c>
      <c r="E160" s="22">
        <v>4.1362861111111151</v>
      </c>
      <c r="F160" s="23">
        <v>144.77058055555551</v>
      </c>
      <c r="G160" s="22"/>
      <c r="H160" s="16">
        <f t="shared" si="75"/>
        <v>0</v>
      </c>
      <c r="I160" s="23">
        <f t="shared" si="87"/>
        <v>0</v>
      </c>
      <c r="J160" s="16"/>
      <c r="K160" s="16">
        <f t="shared" si="77"/>
        <v>0</v>
      </c>
      <c r="L160" s="23">
        <f t="shared" si="88"/>
        <v>0</v>
      </c>
      <c r="M160" s="16"/>
      <c r="N160" s="16">
        <f t="shared" si="79"/>
        <v>0</v>
      </c>
      <c r="O160" s="23">
        <f t="shared" si="89"/>
        <v>0</v>
      </c>
      <c r="P160" s="16"/>
      <c r="Q160" s="16">
        <f t="shared" si="81"/>
        <v>0</v>
      </c>
      <c r="R160" s="23">
        <f t="shared" si="90"/>
        <v>0</v>
      </c>
      <c r="S160" s="17"/>
      <c r="T160" s="16">
        <f t="shared" si="83"/>
        <v>0</v>
      </c>
      <c r="U160" s="23">
        <f t="shared" si="91"/>
        <v>0</v>
      </c>
      <c r="AB160" s="14">
        <f t="shared" si="85"/>
        <v>0</v>
      </c>
      <c r="AC160" s="10">
        <f t="shared" si="85"/>
        <v>0</v>
      </c>
      <c r="AD160" s="14">
        <f t="shared" si="85"/>
        <v>0</v>
      </c>
      <c r="AE160" s="10">
        <f t="shared" si="85"/>
        <v>0</v>
      </c>
      <c r="AF160" s="14">
        <f t="shared" si="73"/>
        <v>0</v>
      </c>
      <c r="AG160" s="10">
        <f t="shared" si="74"/>
        <v>0</v>
      </c>
      <c r="AH160" s="14">
        <f t="shared" si="86"/>
        <v>0</v>
      </c>
      <c r="AI160" s="10">
        <f t="shared" si="86"/>
        <v>0</v>
      </c>
      <c r="AJ160" s="14">
        <f t="shared" si="86"/>
        <v>0</v>
      </c>
      <c r="AK160" s="10">
        <f t="shared" si="86"/>
        <v>0</v>
      </c>
    </row>
    <row r="161" spans="1:37" x14ac:dyDescent="0.25">
      <c r="A161" s="22">
        <f t="shared" si="72"/>
        <v>9</v>
      </c>
      <c r="B161" s="16" t="s">
        <v>12</v>
      </c>
      <c r="C161" s="16" t="s">
        <v>24</v>
      </c>
      <c r="D161" s="16">
        <v>1000</v>
      </c>
      <c r="E161" s="22">
        <v>3.7250944444444332</v>
      </c>
      <c r="F161" s="23">
        <v>124.7335083333333</v>
      </c>
      <c r="G161" s="22"/>
      <c r="H161" s="16">
        <f t="shared" si="75"/>
        <v>0</v>
      </c>
      <c r="I161" s="23">
        <f t="shared" si="87"/>
        <v>0</v>
      </c>
      <c r="J161" s="16"/>
      <c r="K161" s="16">
        <f t="shared" si="77"/>
        <v>0</v>
      </c>
      <c r="L161" s="23">
        <f t="shared" si="88"/>
        <v>0</v>
      </c>
      <c r="M161" s="16"/>
      <c r="N161" s="16">
        <f t="shared" si="79"/>
        <v>0</v>
      </c>
      <c r="O161" s="23">
        <f t="shared" si="89"/>
        <v>0</v>
      </c>
      <c r="P161" s="16"/>
      <c r="Q161" s="16">
        <f t="shared" si="81"/>
        <v>0</v>
      </c>
      <c r="R161" s="23">
        <f t="shared" si="90"/>
        <v>0</v>
      </c>
      <c r="S161" s="17"/>
      <c r="T161" s="16">
        <f t="shared" si="83"/>
        <v>0</v>
      </c>
      <c r="U161" s="23">
        <f t="shared" si="91"/>
        <v>0</v>
      </c>
      <c r="AB161" s="14">
        <f t="shared" si="85"/>
        <v>0</v>
      </c>
      <c r="AC161" s="10">
        <f t="shared" si="85"/>
        <v>0</v>
      </c>
      <c r="AD161" s="14">
        <f t="shared" si="85"/>
        <v>0</v>
      </c>
      <c r="AE161" s="10">
        <f t="shared" si="85"/>
        <v>0</v>
      </c>
      <c r="AF161" s="14">
        <f t="shared" si="73"/>
        <v>0</v>
      </c>
      <c r="AG161" s="10">
        <f t="shared" si="74"/>
        <v>0</v>
      </c>
      <c r="AH161" s="14">
        <f t="shared" si="86"/>
        <v>0</v>
      </c>
      <c r="AI161" s="10">
        <f t="shared" si="86"/>
        <v>0</v>
      </c>
      <c r="AJ161" s="14">
        <f t="shared" si="86"/>
        <v>0</v>
      </c>
      <c r="AK161" s="10">
        <f t="shared" si="86"/>
        <v>0</v>
      </c>
    </row>
    <row r="162" spans="1:37" x14ac:dyDescent="0.25">
      <c r="A162" s="22">
        <f t="shared" si="72"/>
        <v>10</v>
      </c>
      <c r="B162" s="16" t="s">
        <v>12</v>
      </c>
      <c r="C162" s="16" t="s">
        <v>25</v>
      </c>
      <c r="D162" s="16">
        <v>1000</v>
      </c>
      <c r="E162" s="30">
        <v>3.8716305555555603</v>
      </c>
      <c r="F162" s="24">
        <v>155.05862777777779</v>
      </c>
      <c r="G162" s="22"/>
      <c r="H162" s="16">
        <f t="shared" si="75"/>
        <v>0</v>
      </c>
      <c r="I162" s="23">
        <f t="shared" si="87"/>
        <v>0</v>
      </c>
      <c r="J162" s="16"/>
      <c r="K162" s="16">
        <f t="shared" si="77"/>
        <v>0</v>
      </c>
      <c r="L162" s="23">
        <f t="shared" si="88"/>
        <v>0</v>
      </c>
      <c r="M162" s="16"/>
      <c r="N162" s="16">
        <f t="shared" si="79"/>
        <v>0</v>
      </c>
      <c r="O162" s="23">
        <f t="shared" si="89"/>
        <v>0</v>
      </c>
      <c r="P162" s="16"/>
      <c r="Q162" s="16">
        <f t="shared" si="81"/>
        <v>0</v>
      </c>
      <c r="R162" s="23">
        <f t="shared" si="90"/>
        <v>0</v>
      </c>
      <c r="S162" s="17"/>
      <c r="T162" s="16">
        <f t="shared" si="83"/>
        <v>0</v>
      </c>
      <c r="U162" s="23">
        <f t="shared" si="91"/>
        <v>0</v>
      </c>
      <c r="AB162" s="14">
        <f t="shared" si="85"/>
        <v>0</v>
      </c>
      <c r="AC162" s="10">
        <f t="shared" si="85"/>
        <v>0</v>
      </c>
      <c r="AD162" s="14">
        <f t="shared" si="85"/>
        <v>0</v>
      </c>
      <c r="AE162" s="10">
        <f t="shared" si="85"/>
        <v>0</v>
      </c>
      <c r="AF162" s="14">
        <f t="shared" si="73"/>
        <v>0</v>
      </c>
      <c r="AG162" s="10">
        <f t="shared" si="74"/>
        <v>0</v>
      </c>
      <c r="AH162" s="14">
        <f t="shared" si="86"/>
        <v>0</v>
      </c>
      <c r="AI162" s="10">
        <f t="shared" si="86"/>
        <v>0</v>
      </c>
      <c r="AJ162" s="14">
        <f t="shared" si="86"/>
        <v>0</v>
      </c>
      <c r="AK162" s="10">
        <f t="shared" si="86"/>
        <v>0</v>
      </c>
    </row>
    <row r="163" spans="1:37" x14ac:dyDescent="0.25">
      <c r="A163" s="22">
        <f t="shared" si="72"/>
        <v>11</v>
      </c>
      <c r="B163" s="17" t="s">
        <v>12</v>
      </c>
      <c r="C163" s="17" t="s">
        <v>26</v>
      </c>
      <c r="D163" s="16">
        <v>1000</v>
      </c>
      <c r="E163" s="30">
        <v>4.4547250000000078</v>
      </c>
      <c r="F163" s="24">
        <v>99.95538055555555</v>
      </c>
      <c r="G163" s="22"/>
      <c r="H163" s="16">
        <f t="shared" si="75"/>
        <v>0</v>
      </c>
      <c r="I163" s="23">
        <f t="shared" si="87"/>
        <v>0</v>
      </c>
      <c r="J163" s="16"/>
      <c r="K163" s="16">
        <f t="shared" si="77"/>
        <v>0</v>
      </c>
      <c r="L163" s="23">
        <f t="shared" si="88"/>
        <v>0</v>
      </c>
      <c r="M163" s="16"/>
      <c r="N163" s="16">
        <f t="shared" si="79"/>
        <v>0</v>
      </c>
      <c r="O163" s="23">
        <f t="shared" si="89"/>
        <v>0</v>
      </c>
      <c r="P163" s="16"/>
      <c r="Q163" s="16">
        <f t="shared" si="81"/>
        <v>0</v>
      </c>
      <c r="R163" s="23">
        <f t="shared" si="90"/>
        <v>0</v>
      </c>
      <c r="S163" s="17"/>
      <c r="T163" s="16">
        <f t="shared" si="83"/>
        <v>0</v>
      </c>
      <c r="U163" s="23">
        <f t="shared" si="91"/>
        <v>0</v>
      </c>
      <c r="AB163" s="14">
        <f t="shared" si="85"/>
        <v>0</v>
      </c>
      <c r="AC163" s="10">
        <f t="shared" si="85"/>
        <v>0</v>
      </c>
      <c r="AD163" s="14">
        <f t="shared" si="85"/>
        <v>0</v>
      </c>
      <c r="AE163" s="10">
        <f t="shared" si="85"/>
        <v>0</v>
      </c>
      <c r="AF163" s="14">
        <f t="shared" si="73"/>
        <v>0</v>
      </c>
      <c r="AG163" s="10">
        <f t="shared" si="74"/>
        <v>0</v>
      </c>
      <c r="AH163" s="14">
        <f t="shared" si="86"/>
        <v>0</v>
      </c>
      <c r="AI163" s="10">
        <f t="shared" si="86"/>
        <v>0</v>
      </c>
      <c r="AJ163" s="14">
        <f t="shared" si="86"/>
        <v>0</v>
      </c>
      <c r="AK163" s="10">
        <f t="shared" si="86"/>
        <v>0</v>
      </c>
    </row>
    <row r="164" spans="1:37" x14ac:dyDescent="0.25">
      <c r="A164" s="22">
        <f t="shared" si="72"/>
        <v>12</v>
      </c>
      <c r="B164" s="17" t="s">
        <v>12</v>
      </c>
      <c r="C164" s="17" t="s">
        <v>16</v>
      </c>
      <c r="D164" s="16">
        <v>1000</v>
      </c>
      <c r="E164" s="30">
        <v>4.026452777777763</v>
      </c>
      <c r="F164" s="24">
        <v>104.02222777777774</v>
      </c>
      <c r="G164" s="22"/>
      <c r="H164" s="16">
        <f t="shared" si="75"/>
        <v>0</v>
      </c>
      <c r="I164" s="23">
        <f t="shared" si="87"/>
        <v>0</v>
      </c>
      <c r="J164" s="16"/>
      <c r="K164" s="16">
        <f t="shared" si="77"/>
        <v>0</v>
      </c>
      <c r="L164" s="23">
        <f t="shared" si="88"/>
        <v>0</v>
      </c>
      <c r="M164" s="16"/>
      <c r="N164" s="16">
        <f t="shared" si="79"/>
        <v>0</v>
      </c>
      <c r="O164" s="23">
        <f t="shared" si="89"/>
        <v>0</v>
      </c>
      <c r="P164" s="16"/>
      <c r="Q164" s="16">
        <f t="shared" si="81"/>
        <v>0</v>
      </c>
      <c r="R164" s="23">
        <f t="shared" si="90"/>
        <v>0</v>
      </c>
      <c r="S164" s="17"/>
      <c r="T164" s="16">
        <f t="shared" si="83"/>
        <v>0</v>
      </c>
      <c r="U164" s="23">
        <f t="shared" si="91"/>
        <v>0</v>
      </c>
      <c r="AB164" s="14">
        <f t="shared" si="85"/>
        <v>0</v>
      </c>
      <c r="AC164" s="10">
        <f t="shared" si="85"/>
        <v>0</v>
      </c>
      <c r="AD164" s="14">
        <f t="shared" si="85"/>
        <v>0</v>
      </c>
      <c r="AE164" s="10">
        <f t="shared" si="85"/>
        <v>0</v>
      </c>
      <c r="AF164" s="14">
        <f t="shared" si="73"/>
        <v>0</v>
      </c>
      <c r="AG164" s="10">
        <f t="shared" si="74"/>
        <v>0</v>
      </c>
      <c r="AH164" s="14">
        <f t="shared" si="86"/>
        <v>0</v>
      </c>
      <c r="AI164" s="10">
        <f t="shared" si="86"/>
        <v>0</v>
      </c>
      <c r="AJ164" s="14">
        <f t="shared" si="86"/>
        <v>0</v>
      </c>
      <c r="AK164" s="10">
        <f t="shared" si="86"/>
        <v>0</v>
      </c>
    </row>
    <row r="165" spans="1:37" x14ac:dyDescent="0.25">
      <c r="A165" s="22">
        <f t="shared" si="72"/>
        <v>13</v>
      </c>
      <c r="B165" s="17" t="s">
        <v>12</v>
      </c>
      <c r="C165" s="17" t="s">
        <v>17</v>
      </c>
      <c r="D165" s="16">
        <v>1000</v>
      </c>
      <c r="E165" s="30">
        <v>3.7903000000000051</v>
      </c>
      <c r="F165" s="24">
        <v>100.9529722222222</v>
      </c>
      <c r="G165" s="22"/>
      <c r="H165" s="16">
        <f t="shared" si="75"/>
        <v>0</v>
      </c>
      <c r="I165" s="23">
        <f t="shared" si="87"/>
        <v>0</v>
      </c>
      <c r="J165" s="16"/>
      <c r="K165" s="16">
        <f t="shared" si="77"/>
        <v>0</v>
      </c>
      <c r="L165" s="23">
        <f t="shared" si="88"/>
        <v>0</v>
      </c>
      <c r="M165" s="16"/>
      <c r="N165" s="16">
        <f t="shared" si="79"/>
        <v>0</v>
      </c>
      <c r="O165" s="23">
        <f t="shared" si="89"/>
        <v>0</v>
      </c>
      <c r="P165" s="16"/>
      <c r="Q165" s="16">
        <f t="shared" si="81"/>
        <v>0</v>
      </c>
      <c r="R165" s="23">
        <f t="shared" si="90"/>
        <v>0</v>
      </c>
      <c r="S165" s="17"/>
      <c r="T165" s="16">
        <f t="shared" si="83"/>
        <v>0</v>
      </c>
      <c r="U165" s="23">
        <f t="shared" si="91"/>
        <v>0</v>
      </c>
      <c r="AB165" s="14">
        <f t="shared" si="85"/>
        <v>0</v>
      </c>
      <c r="AC165" s="10">
        <f t="shared" si="85"/>
        <v>0</v>
      </c>
      <c r="AD165" s="14">
        <f t="shared" si="85"/>
        <v>0</v>
      </c>
      <c r="AE165" s="10">
        <f t="shared" si="85"/>
        <v>0</v>
      </c>
      <c r="AF165" s="14">
        <f t="shared" si="73"/>
        <v>0</v>
      </c>
      <c r="AG165" s="10">
        <f t="shared" si="74"/>
        <v>0</v>
      </c>
      <c r="AH165" s="14">
        <f t="shared" si="86"/>
        <v>0</v>
      </c>
      <c r="AI165" s="10">
        <f t="shared" si="86"/>
        <v>0</v>
      </c>
      <c r="AJ165" s="14">
        <f t="shared" si="86"/>
        <v>0</v>
      </c>
      <c r="AK165" s="10">
        <f t="shared" si="86"/>
        <v>0</v>
      </c>
    </row>
    <row r="166" spans="1:37" x14ac:dyDescent="0.25">
      <c r="A166" s="22">
        <f t="shared" si="72"/>
        <v>14</v>
      </c>
      <c r="B166" s="17" t="s">
        <v>12</v>
      </c>
      <c r="C166" s="17" t="s">
        <v>18</v>
      </c>
      <c r="D166" s="16">
        <v>1000</v>
      </c>
      <c r="E166" s="30">
        <v>3.563747222222224</v>
      </c>
      <c r="F166" s="24">
        <v>94.844977777777757</v>
      </c>
      <c r="G166" s="22"/>
      <c r="H166" s="16">
        <f>G166/($E166*$D166*$F$2)</f>
        <v>0</v>
      </c>
      <c r="I166" s="23">
        <f t="shared" si="87"/>
        <v>0</v>
      </c>
      <c r="J166" s="16"/>
      <c r="K166" s="16">
        <f>J166/($E166*$D166*$F$2)</f>
        <v>0</v>
      </c>
      <c r="L166" s="23">
        <f t="shared" si="88"/>
        <v>0</v>
      </c>
      <c r="M166" s="16"/>
      <c r="N166" s="16">
        <f>M166/($E166*$D166*$F$2)</f>
        <v>0</v>
      </c>
      <c r="O166" s="23">
        <f t="shared" si="89"/>
        <v>0</v>
      </c>
      <c r="P166" s="16"/>
      <c r="Q166" s="16">
        <f>P166/($E166*$D166*$F$2)</f>
        <v>0</v>
      </c>
      <c r="R166" s="23">
        <f t="shared" si="90"/>
        <v>0</v>
      </c>
      <c r="S166" s="17"/>
      <c r="T166" s="16">
        <f>S166/($E166*$D166*$F$2)</f>
        <v>0</v>
      </c>
      <c r="U166" s="23">
        <f t="shared" si="91"/>
        <v>0</v>
      </c>
      <c r="AB166" s="14">
        <f t="shared" si="85"/>
        <v>0</v>
      </c>
      <c r="AC166" s="10">
        <f t="shared" si="85"/>
        <v>0</v>
      </c>
      <c r="AD166" s="14">
        <f t="shared" si="85"/>
        <v>0</v>
      </c>
      <c r="AE166" s="10">
        <f t="shared" si="85"/>
        <v>0</v>
      </c>
      <c r="AF166" s="14">
        <f t="shared" si="73"/>
        <v>0</v>
      </c>
      <c r="AG166" s="10">
        <f t="shared" si="74"/>
        <v>0</v>
      </c>
      <c r="AH166" s="14">
        <f t="shared" si="86"/>
        <v>0</v>
      </c>
      <c r="AI166" s="10">
        <f t="shared" si="86"/>
        <v>0</v>
      </c>
      <c r="AJ166" s="14">
        <f t="shared" si="86"/>
        <v>0</v>
      </c>
      <c r="AK166" s="10">
        <f t="shared" si="86"/>
        <v>0</v>
      </c>
    </row>
    <row r="167" spans="1:37" x14ac:dyDescent="0.25">
      <c r="A167" s="25">
        <f t="shared" si="72"/>
        <v>15</v>
      </c>
      <c r="B167" s="26" t="s">
        <v>12</v>
      </c>
      <c r="C167" s="26" t="s">
        <v>27</v>
      </c>
      <c r="D167" s="27">
        <v>1000</v>
      </c>
      <c r="E167" s="31">
        <v>2.8784333333333372</v>
      </c>
      <c r="F167" s="28">
        <v>94.282513888888857</v>
      </c>
      <c r="G167" s="25"/>
      <c r="H167" s="27">
        <f>G167/($E167*$D167*$F$2)</f>
        <v>0</v>
      </c>
      <c r="I167" s="32">
        <f>G167/($F167*$D167*$F$2)</f>
        <v>0</v>
      </c>
      <c r="J167" s="27"/>
      <c r="K167" s="27">
        <f>J167/($E167*$D167*$F$2)</f>
        <v>0</v>
      </c>
      <c r="L167" s="32">
        <f>J167/($F167*$D167*$F$2)</f>
        <v>0</v>
      </c>
      <c r="M167" s="27"/>
      <c r="N167" s="27">
        <f>M167/($E167*$D167*$F$2)</f>
        <v>0</v>
      </c>
      <c r="O167" s="32">
        <f>M167/($F167*$D167*$F$2)</f>
        <v>0</v>
      </c>
      <c r="P167" s="27"/>
      <c r="Q167" s="27">
        <f>P167/($E167*$D167*$F$2)</f>
        <v>0</v>
      </c>
      <c r="R167" s="32">
        <f>P167/($F167*$D167*$F$2)</f>
        <v>0</v>
      </c>
      <c r="S167" s="26"/>
      <c r="T167" s="27">
        <f>S167/($E167*$D167*$F$2)</f>
        <v>0</v>
      </c>
      <c r="U167" s="32">
        <f>S167/($F167*$D167*$F$2)</f>
        <v>0</v>
      </c>
      <c r="AB167" s="9">
        <f t="shared" si="85"/>
        <v>0</v>
      </c>
      <c r="AC167" s="11">
        <f t="shared" si="85"/>
        <v>0</v>
      </c>
      <c r="AD167" s="9">
        <f t="shared" si="85"/>
        <v>0</v>
      </c>
      <c r="AE167" s="11">
        <f t="shared" si="85"/>
        <v>0</v>
      </c>
      <c r="AF167" s="9">
        <f t="shared" si="73"/>
        <v>0</v>
      </c>
      <c r="AG167" s="11">
        <f t="shared" si="74"/>
        <v>0</v>
      </c>
      <c r="AH167" s="9">
        <f t="shared" si="86"/>
        <v>0</v>
      </c>
      <c r="AI167" s="11">
        <f t="shared" si="86"/>
        <v>0</v>
      </c>
      <c r="AJ167" s="9">
        <f t="shared" si="86"/>
        <v>0</v>
      </c>
      <c r="AK167" s="11">
        <f t="shared" si="86"/>
        <v>0</v>
      </c>
    </row>
    <row r="168" spans="1:37" x14ac:dyDescent="0.25">
      <c r="A168" t="s">
        <v>35</v>
      </c>
      <c r="D168">
        <v>1000</v>
      </c>
      <c r="E168">
        <f t="shared" ref="E168:F168" si="92">SUM(E153:E167)</f>
        <v>60.407799999999995</v>
      </c>
      <c r="F168">
        <f t="shared" si="92"/>
        <v>1678.1637388888887</v>
      </c>
      <c r="G168">
        <f>SUM(G153:G167)</f>
        <v>0</v>
      </c>
      <c r="H168" s="16">
        <f>G168/($E168*$D168*$F$2)</f>
        <v>0</v>
      </c>
      <c r="I168" s="16">
        <f>G168/($F168*$D168*$F$2)</f>
        <v>0</v>
      </c>
      <c r="J168">
        <f t="shared" ref="J168" si="93">SUM(J153:J167)</f>
        <v>0</v>
      </c>
      <c r="K168" s="16">
        <f>J168/($E168*$D168*$F$2)</f>
        <v>0</v>
      </c>
      <c r="L168" s="16">
        <f>J168/($F168*$D168*$F$2)</f>
        <v>0</v>
      </c>
      <c r="M168">
        <f t="shared" ref="M168" si="94">SUM(M153:M167)</f>
        <v>0</v>
      </c>
      <c r="N168" s="16">
        <f>M168/($E168*$D168*$F$2)</f>
        <v>0</v>
      </c>
      <c r="O168" s="16">
        <f>M168/($F168*$D168*$F$2)</f>
        <v>0</v>
      </c>
      <c r="P168">
        <f t="shared" ref="P168" si="95">SUM(P153:P167)</f>
        <v>0</v>
      </c>
      <c r="Q168" s="16">
        <f>P168/($E168*$D168*$F$2)</f>
        <v>0</v>
      </c>
      <c r="R168" s="16">
        <f>P168/($F168*$D168*$F$2)</f>
        <v>0</v>
      </c>
      <c r="S168">
        <f>SUM(S153:S167)</f>
        <v>0</v>
      </c>
      <c r="T168" s="16">
        <f>S168/($E168*$D168*$F$2)</f>
        <v>0</v>
      </c>
      <c r="U168" s="16">
        <f>S168/($F168*$D168*$F$2)</f>
        <v>0</v>
      </c>
    </row>
  </sheetData>
  <mergeCells count="68">
    <mergeCell ref="AD72:AE72"/>
    <mergeCell ref="AF72:AG72"/>
    <mergeCell ref="AH72:AI72"/>
    <mergeCell ref="AB72:AC72"/>
    <mergeCell ref="A4:A6"/>
    <mergeCell ref="B4:B6"/>
    <mergeCell ref="C4:C6"/>
    <mergeCell ref="D4:D6"/>
    <mergeCell ref="E4:F5"/>
    <mergeCell ref="P72:R72"/>
    <mergeCell ref="M72:O72"/>
    <mergeCell ref="J72:L72"/>
    <mergeCell ref="G72:I72"/>
    <mergeCell ref="AJ5:AK5"/>
    <mergeCell ref="AB4:AK4"/>
    <mergeCell ref="S72:U72"/>
    <mergeCell ref="G71:U71"/>
    <mergeCell ref="AB71:AK71"/>
    <mergeCell ref="AJ72:AK72"/>
    <mergeCell ref="G5:I5"/>
    <mergeCell ref="J5:L5"/>
    <mergeCell ref="M5:O5"/>
    <mergeCell ref="P5:R5"/>
    <mergeCell ref="AB5:AC5"/>
    <mergeCell ref="AD5:AE5"/>
    <mergeCell ref="AF5:AG5"/>
    <mergeCell ref="AH5:AI5"/>
    <mergeCell ref="S5:U5"/>
    <mergeCell ref="G4:U4"/>
    <mergeCell ref="A97:A99"/>
    <mergeCell ref="B97:B99"/>
    <mergeCell ref="C97:C99"/>
    <mergeCell ref="D97:D99"/>
    <mergeCell ref="E97:F98"/>
    <mergeCell ref="A71:A73"/>
    <mergeCell ref="B71:B73"/>
    <mergeCell ref="C71:C73"/>
    <mergeCell ref="D71:D73"/>
    <mergeCell ref="E71:F72"/>
    <mergeCell ref="AB97:AK97"/>
    <mergeCell ref="G98:I98"/>
    <mergeCell ref="J98:L98"/>
    <mergeCell ref="M98:O98"/>
    <mergeCell ref="P98:R98"/>
    <mergeCell ref="S98:U98"/>
    <mergeCell ref="AB98:AC98"/>
    <mergeCell ref="AD98:AE98"/>
    <mergeCell ref="AF98:AG98"/>
    <mergeCell ref="AH98:AI98"/>
    <mergeCell ref="AJ98:AK98"/>
    <mergeCell ref="G97:U97"/>
    <mergeCell ref="A150:A152"/>
    <mergeCell ref="B150:B152"/>
    <mergeCell ref="C150:C152"/>
    <mergeCell ref="D150:D152"/>
    <mergeCell ref="E150:F151"/>
    <mergeCell ref="G150:U150"/>
    <mergeCell ref="AB150:AK150"/>
    <mergeCell ref="G151:I151"/>
    <mergeCell ref="J151:L151"/>
    <mergeCell ref="M151:O151"/>
    <mergeCell ref="P151:R151"/>
    <mergeCell ref="S151:U151"/>
    <mergeCell ref="AB151:AC151"/>
    <mergeCell ref="AD151:AE151"/>
    <mergeCell ref="AF151:AG151"/>
    <mergeCell ref="AH151:AI151"/>
    <mergeCell ref="AJ151:AK15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D9BC-F7AA-4A3F-BAEE-F6A80957E629}">
  <dimension ref="A1:AV243"/>
  <sheetViews>
    <sheetView tabSelected="1" topLeftCell="N1" zoomScale="70" zoomScaleNormal="70" workbookViewId="0">
      <selection activeCell="AF47" sqref="AF47"/>
    </sheetView>
  </sheetViews>
  <sheetFormatPr baseColWidth="10" defaultColWidth="8.7109375" defaultRowHeight="15" x14ac:dyDescent="0.25"/>
  <cols>
    <col min="1" max="1" width="16.42578125" customWidth="1"/>
    <col min="2" max="2" width="17.5703125" bestFit="1" customWidth="1"/>
    <col min="3" max="3" width="20.42578125" bestFit="1" customWidth="1"/>
    <col min="4" max="4" width="12.85546875" bestFit="1" customWidth="1"/>
    <col min="5" max="5" width="15.42578125" bestFit="1" customWidth="1"/>
    <col min="6" max="6" width="16.140625" bestFit="1" customWidth="1"/>
    <col min="7" max="7" width="16.140625" customWidth="1"/>
    <col min="8" max="8" width="15.42578125" bestFit="1" customWidth="1"/>
    <col min="9" max="9" width="16.85546875" bestFit="1" customWidth="1"/>
    <col min="10" max="10" width="17" customWidth="1"/>
    <col min="11" max="11" width="17.85546875" bestFit="1" customWidth="1"/>
    <col min="12" max="12" width="15.42578125" bestFit="1" customWidth="1"/>
    <col min="13" max="13" width="14" bestFit="1" customWidth="1"/>
    <col min="14" max="15" width="15.42578125" bestFit="1" customWidth="1"/>
    <col min="16" max="16" width="9.140625" bestFit="1" customWidth="1"/>
    <col min="17" max="18" width="15.42578125" bestFit="1" customWidth="1"/>
    <col min="19" max="19" width="9" bestFit="1" customWidth="1"/>
    <col min="20" max="21" width="15.42578125" bestFit="1" customWidth="1"/>
    <col min="22" max="22" width="13.140625" bestFit="1" customWidth="1"/>
    <col min="23" max="23" width="13.85546875" bestFit="1" customWidth="1"/>
    <col min="24" max="26" width="13.140625" bestFit="1" customWidth="1"/>
    <col min="27" max="27" width="11.85546875" bestFit="1" customWidth="1"/>
    <col min="28" max="34" width="15.42578125" bestFit="1" customWidth="1"/>
    <col min="35" max="35" width="14.140625" bestFit="1" customWidth="1"/>
    <col min="36" max="36" width="15.42578125" bestFit="1" customWidth="1"/>
    <col min="37" max="37" width="16.140625" customWidth="1"/>
    <col min="38" max="38" width="13.42578125" customWidth="1"/>
    <col min="39" max="40" width="17.5703125" bestFit="1" customWidth="1"/>
    <col min="41" max="41" width="17.85546875" bestFit="1" customWidth="1"/>
    <col min="42" max="42" width="13.5703125" bestFit="1" customWidth="1"/>
    <col min="44" max="44" width="14.140625" bestFit="1" customWidth="1"/>
    <col min="45" max="45" width="13.42578125" bestFit="1" customWidth="1"/>
    <col min="46" max="46" width="14.85546875" bestFit="1" customWidth="1"/>
    <col min="47" max="48" width="16" bestFit="1" customWidth="1"/>
  </cols>
  <sheetData>
    <row r="1" spans="1:37" x14ac:dyDescent="0.25">
      <c r="A1" t="s">
        <v>9</v>
      </c>
    </row>
    <row r="2" spans="1:37" x14ac:dyDescent="0.25">
      <c r="A2" t="s">
        <v>44</v>
      </c>
      <c r="B2">
        <v>60</v>
      </c>
      <c r="C2" t="s">
        <v>45</v>
      </c>
      <c r="D2">
        <v>3600</v>
      </c>
      <c r="E2" t="s">
        <v>46</v>
      </c>
      <c r="F2">
        <f>D2/B2</f>
        <v>60</v>
      </c>
      <c r="G2" t="s">
        <v>47</v>
      </c>
      <c r="H2">
        <v>1000</v>
      </c>
      <c r="I2" t="s">
        <v>36</v>
      </c>
      <c r="J2">
        <v>5</v>
      </c>
    </row>
    <row r="4" spans="1:37" x14ac:dyDescent="0.25">
      <c r="A4" s="51" t="s">
        <v>0</v>
      </c>
      <c r="B4" s="51" t="s">
        <v>1</v>
      </c>
      <c r="C4" s="51" t="s">
        <v>2</v>
      </c>
      <c r="D4" s="51" t="s">
        <v>6</v>
      </c>
      <c r="E4" s="54" t="s">
        <v>11</v>
      </c>
      <c r="F4" s="55"/>
      <c r="G4" s="45" t="s">
        <v>50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AB4" s="48" t="s">
        <v>5</v>
      </c>
      <c r="AC4" s="50"/>
      <c r="AD4" s="50"/>
      <c r="AE4" s="50"/>
      <c r="AF4" s="50"/>
      <c r="AG4" s="50"/>
      <c r="AH4" s="50"/>
      <c r="AI4" s="50"/>
      <c r="AJ4" s="50"/>
      <c r="AK4" s="49"/>
    </row>
    <row r="5" spans="1:37" x14ac:dyDescent="0.25">
      <c r="A5" s="52"/>
      <c r="B5" s="52"/>
      <c r="C5" s="52"/>
      <c r="D5" s="52"/>
      <c r="E5" s="56"/>
      <c r="F5" s="57"/>
      <c r="G5" s="45" t="s">
        <v>3</v>
      </c>
      <c r="H5" s="46"/>
      <c r="I5" s="47"/>
      <c r="J5" s="45" t="s">
        <v>4</v>
      </c>
      <c r="K5" s="46"/>
      <c r="L5" s="47"/>
      <c r="M5" s="45" t="s">
        <v>10</v>
      </c>
      <c r="N5" s="46"/>
      <c r="O5" s="47"/>
      <c r="P5" s="45" t="s">
        <v>28</v>
      </c>
      <c r="Q5" s="46"/>
      <c r="R5" s="47"/>
      <c r="S5" s="45" t="s">
        <v>30</v>
      </c>
      <c r="T5" s="46"/>
      <c r="U5" s="47"/>
      <c r="AB5" s="48" t="str">
        <f>G5</f>
        <v>Without Layers</v>
      </c>
      <c r="AC5" s="49"/>
      <c r="AD5" s="48" t="str">
        <f>J5</f>
        <v>With Layers</v>
      </c>
      <c r="AE5" s="49"/>
      <c r="AF5" s="48" t="str">
        <f>M5</f>
        <v>With buffer=5m</v>
      </c>
      <c r="AG5" s="49"/>
      <c r="AH5" s="48" t="str">
        <f>P5</f>
        <v>With buffer=10m</v>
      </c>
      <c r="AI5" s="49"/>
      <c r="AJ5" s="48" t="str">
        <f>S5</f>
        <v>With buffer=20m</v>
      </c>
      <c r="AK5" s="49"/>
    </row>
    <row r="6" spans="1:37" x14ac:dyDescent="0.25">
      <c r="A6" s="53"/>
      <c r="B6" s="53"/>
      <c r="C6" s="53"/>
      <c r="D6" s="53"/>
      <c r="E6" s="1" t="s">
        <v>49</v>
      </c>
      <c r="F6" s="1" t="s">
        <v>8</v>
      </c>
      <c r="G6" s="29" t="s">
        <v>48</v>
      </c>
      <c r="H6" s="29" t="s">
        <v>49</v>
      </c>
      <c r="I6" s="29" t="s">
        <v>8</v>
      </c>
      <c r="J6" s="29" t="s">
        <v>48</v>
      </c>
      <c r="K6" s="29" t="s">
        <v>49</v>
      </c>
      <c r="L6" s="29" t="s">
        <v>8</v>
      </c>
      <c r="M6" s="29" t="s">
        <v>48</v>
      </c>
      <c r="N6" s="29" t="s">
        <v>49</v>
      </c>
      <c r="O6" s="29" t="s">
        <v>8</v>
      </c>
      <c r="P6" s="29" t="s">
        <v>48</v>
      </c>
      <c r="Q6" s="29" t="s">
        <v>49</v>
      </c>
      <c r="R6" s="29" t="s">
        <v>8</v>
      </c>
      <c r="S6" s="29" t="s">
        <v>48</v>
      </c>
      <c r="T6" s="29" t="s">
        <v>49</v>
      </c>
      <c r="U6" s="29" t="s">
        <v>8</v>
      </c>
      <c r="AB6" s="7" t="str">
        <f>H6</f>
        <v>HPV</v>
      </c>
      <c r="AC6" s="7" t="str">
        <f>I6</f>
        <v>all</v>
      </c>
      <c r="AD6" s="7" t="str">
        <f>K6</f>
        <v>HPV</v>
      </c>
      <c r="AE6" s="7" t="str">
        <f>L6</f>
        <v>all</v>
      </c>
      <c r="AF6" s="7" t="str">
        <f>N6</f>
        <v>HPV</v>
      </c>
      <c r="AG6" s="7" t="str">
        <f>O6</f>
        <v>all</v>
      </c>
      <c r="AH6" s="7" t="str">
        <f>Q6</f>
        <v>HPV</v>
      </c>
      <c r="AI6" s="7" t="str">
        <f>R6</f>
        <v>all</v>
      </c>
      <c r="AJ6" s="7" t="str">
        <f>T6</f>
        <v>HPV</v>
      </c>
      <c r="AK6" s="7" t="str">
        <f>U6</f>
        <v>all</v>
      </c>
    </row>
    <row r="7" spans="1:37" x14ac:dyDescent="0.25">
      <c r="A7" s="22">
        <v>1</v>
      </c>
      <c r="B7" s="16" t="s">
        <v>12</v>
      </c>
      <c r="C7" s="16" t="s">
        <v>19</v>
      </c>
      <c r="D7" s="16">
        <f>$H$2*$J$2</f>
        <v>5000</v>
      </c>
      <c r="E7" s="22">
        <v>3.6726388888888879</v>
      </c>
      <c r="F7" s="23">
        <v>79.774569444444438</v>
      </c>
      <c r="G7" s="34">
        <f>SUM(Round1!G7,Round2!G7,Round3!G7,Round4!G7,Round5!G7,Round6!G7)</f>
        <v>84</v>
      </c>
      <c r="H7" s="15">
        <f>G7/($E7*$D7*$F$2)</f>
        <v>7.6239458457814951E-5</v>
      </c>
      <c r="I7" s="21">
        <f>G7/($F7*$D7*$F$2)</f>
        <v>3.5098904569456049E-6</v>
      </c>
      <c r="J7" s="34">
        <f>SUM(Round1!J7,Round2!J7,Round3!J7,Round4!J7,Round5!J7,Round6!J7,Round7!J7)</f>
        <v>3</v>
      </c>
      <c r="K7" s="15">
        <f>J7/($E7*$D7*$F$2)</f>
        <v>2.7228378020648197E-6</v>
      </c>
      <c r="L7" s="21">
        <f>J7/($F7*$D7*$F$2)</f>
        <v>1.2535323060520018E-7</v>
      </c>
      <c r="M7" s="34">
        <f>SUM(Round1!M7,Round2!M7,Round3!M7,Round4!M7,Round5!M7,Round6!M7,Round7!M7)</f>
        <v>11</v>
      </c>
      <c r="N7" s="15">
        <f>M7/($E7*$D7*$F$2)</f>
        <v>9.983738607571005E-6</v>
      </c>
      <c r="O7" s="21">
        <f>M7/($F7*$D7*$F$2)</f>
        <v>4.5962851221906733E-7</v>
      </c>
      <c r="P7" s="36">
        <f>SUM(Round1!P7,Round2!P7,Round3!P7,Round4!P7,Round5!P7,Round6!P7,Round7!P7)</f>
        <v>6</v>
      </c>
      <c r="Q7" s="15">
        <f>P7/($E7*$D7*$F$2)</f>
        <v>5.4456756041296395E-6</v>
      </c>
      <c r="R7" s="21">
        <f>P7/($F7*$D7*$F$2)</f>
        <v>2.5070646121040036E-7</v>
      </c>
      <c r="S7" s="36">
        <f>SUM(Round1!S7,Round2!S7,Round3!S7,Round4!S7,Round5!S7,Round6!S7,Round7!S7)</f>
        <v>0</v>
      </c>
      <c r="T7" s="15">
        <f>S7/($E7*$D7*$F$2)</f>
        <v>0</v>
      </c>
      <c r="U7" s="21">
        <f>S7/($F7*$D7*$F$2)</f>
        <v>0</v>
      </c>
      <c r="AB7" s="18">
        <f>AVERAGE($H$7:$H$21)</f>
        <v>7.2653188518679058E-5</v>
      </c>
      <c r="AC7" s="19">
        <f>AVERAGE($I$7:$I$21)</f>
        <v>2.4383383987678732E-6</v>
      </c>
      <c r="AD7" s="19">
        <f>AVERAGE($K$7:$K$21)</f>
        <v>1.184618597722376E-5</v>
      </c>
      <c r="AE7" s="13">
        <f>AVERAGE($L$7:$L$21)</f>
        <v>4.0800642772093501E-7</v>
      </c>
      <c r="AF7" s="18">
        <f>AVERAGE($N$7:$N$21)</f>
        <v>7.4758608971413535E-6</v>
      </c>
      <c r="AG7" s="13">
        <f>AVERAGE($O$7:$O$21)</f>
        <v>2.4839060775769828E-7</v>
      </c>
      <c r="AH7" s="18">
        <f>AVERAGE($Q$7:$Q$21)</f>
        <v>3.6748970313939911E-6</v>
      </c>
      <c r="AI7" s="13">
        <f>AVERAGE($R$7:$R$21)</f>
        <v>1.2882793270433303E-7</v>
      </c>
      <c r="AJ7" s="18">
        <f>AVERAGE($T$7:$T$21)</f>
        <v>1.1174603622881878E-6</v>
      </c>
      <c r="AK7" s="13">
        <f>AVERAGE($U$7:$U$21)</f>
        <v>3.4986130965604399E-8</v>
      </c>
    </row>
    <row r="8" spans="1:37" x14ac:dyDescent="0.25">
      <c r="A8" s="22">
        <f t="shared" ref="A8:A21" si="0">A7+1</f>
        <v>2</v>
      </c>
      <c r="B8" s="16" t="s">
        <v>12</v>
      </c>
      <c r="C8" s="16" t="s">
        <v>20</v>
      </c>
      <c r="D8" s="23">
        <f>$H$2*$J$2</f>
        <v>5000</v>
      </c>
      <c r="E8" s="22">
        <v>4.6576138888888874</v>
      </c>
      <c r="F8" s="23">
        <v>166.55976111111113</v>
      </c>
      <c r="G8" s="30">
        <f>SUM(Round1!G8,Round2!G8,Round3!G8,Round4!G8,Round5!G8,Round6!G8,Round7!G8)</f>
        <v>196</v>
      </c>
      <c r="H8" s="16">
        <f>G8/($E8*$D8*$F$2)</f>
        <v>1.402721111966607E-4</v>
      </c>
      <c r="I8" s="23">
        <f>G8/($F8*$D8*$F$2)</f>
        <v>3.9225160325338017E-6</v>
      </c>
      <c r="J8" s="30">
        <f>SUM(Round1!J8,Round2!J8,Round3!J8,Round4!J8,Round5!J8,Round6!J8,Round7!J8)</f>
        <v>28</v>
      </c>
      <c r="K8" s="16">
        <f>J8/($E8*$D8*$F$2)</f>
        <v>2.0038873028094387E-5</v>
      </c>
      <c r="L8" s="23">
        <f>J8/($F8*$D8*$F$2)</f>
        <v>5.6035943321911448E-7</v>
      </c>
      <c r="M8" s="30">
        <f>SUM(Round1!M8,Round2!M8,Round3!M8,Round4!M8,Round5!M8,Round6!M8,Round7!M8)</f>
        <v>31</v>
      </c>
      <c r="N8" s="16">
        <f>M8/($E8*$D8*$F$2)</f>
        <v>2.2185895138247358E-5</v>
      </c>
      <c r="O8" s="23">
        <f>M8/($F8*$D8*$F$2)</f>
        <v>6.2039794392116249E-7</v>
      </c>
      <c r="P8" s="17">
        <f>SUM(Round1!P8,Round2!P8,Round3!P8,Round4!P8,Round5!P8,Round6!P8,Round7!P8)</f>
        <v>17</v>
      </c>
      <c r="Q8" s="16">
        <f>P8/($E8*$D8*$F$2)</f>
        <v>1.2166458624200163E-5</v>
      </c>
      <c r="R8" s="23">
        <f>P8/($F8*$D8*$F$2)</f>
        <v>3.4021822731160525E-7</v>
      </c>
      <c r="S8" s="17">
        <f>SUM(Round1!S8,Round2!S8,Round3!S8,Round4!S8,Round5!S8,Round6!S8,Round7!S8)</f>
        <v>4</v>
      </c>
      <c r="T8" s="16">
        <f>S8/($E8*$D8*$F$2)</f>
        <v>2.8626961468706265E-6</v>
      </c>
      <c r="U8" s="23">
        <f>S8/($F8*$D8*$F$2)</f>
        <v>8.0051347602730641E-8</v>
      </c>
      <c r="AB8" s="14">
        <f t="shared" ref="AB8:AK21" si="1">AB$7</f>
        <v>7.2653188518679058E-5</v>
      </c>
      <c r="AC8" s="8">
        <f t="shared" si="1"/>
        <v>2.4383383987678732E-6</v>
      </c>
      <c r="AD8" s="8">
        <f t="shared" si="1"/>
        <v>1.184618597722376E-5</v>
      </c>
      <c r="AE8" s="10">
        <f t="shared" si="1"/>
        <v>4.0800642772093501E-7</v>
      </c>
      <c r="AF8" s="14">
        <f t="shared" si="1"/>
        <v>7.4758608971413535E-6</v>
      </c>
      <c r="AG8" s="10">
        <f t="shared" si="1"/>
        <v>2.4839060775769828E-7</v>
      </c>
      <c r="AH8" s="14">
        <f t="shared" si="1"/>
        <v>3.6748970313939911E-6</v>
      </c>
      <c r="AI8" s="10">
        <f t="shared" si="1"/>
        <v>1.2882793270433303E-7</v>
      </c>
      <c r="AJ8" s="14">
        <f t="shared" si="1"/>
        <v>1.1174603622881878E-6</v>
      </c>
      <c r="AK8" s="10">
        <f t="shared" si="1"/>
        <v>3.4986130965604399E-8</v>
      </c>
    </row>
    <row r="9" spans="1:37" x14ac:dyDescent="0.25">
      <c r="A9" s="22">
        <f t="shared" si="0"/>
        <v>3</v>
      </c>
      <c r="B9" s="16" t="s">
        <v>12</v>
      </c>
      <c r="C9" s="16" t="s">
        <v>21</v>
      </c>
      <c r="D9" s="23">
        <f>$H$2*$J$2</f>
        <v>5000</v>
      </c>
      <c r="E9" s="22">
        <v>4.8418388888888959</v>
      </c>
      <c r="F9" s="23">
        <v>115.00931944444446</v>
      </c>
      <c r="G9" s="22">
        <f>SUM(Round1!G9,Round2!G9,Round3!G9,Round4!G9,Round5!G9,Round6!G9,Round7!G9)</f>
        <v>44</v>
      </c>
      <c r="H9" s="16">
        <f>G9/($E9*$D9*$F$2)</f>
        <v>3.0291521471984319E-5</v>
      </c>
      <c r="I9" s="23">
        <f>G9/($F9*$D9*$F$2)</f>
        <v>1.2752589735783488E-6</v>
      </c>
      <c r="J9" s="22">
        <f>SUM(Round1!J9,Round2!J9,Round3!J9,Round4!J9,Round5!J9,Round6!J9,Round7!J9)</f>
        <v>6</v>
      </c>
      <c r="K9" s="16">
        <f>J9/($E9*$D9*$F$2)</f>
        <v>4.1306620189069522E-6</v>
      </c>
      <c r="L9" s="23">
        <f>J9/($F9*$D9*$F$2)</f>
        <v>1.738989509425021E-7</v>
      </c>
      <c r="M9" s="30">
        <f>SUM(Round1!M9,Round2!M9,Round3!M9,Round4!M9,Round5!M9,Round6!M9,Round7!M9)</f>
        <v>9</v>
      </c>
      <c r="N9" s="16">
        <f>M9/($E9*$D9*$F$2)</f>
        <v>6.1959930283604288E-6</v>
      </c>
      <c r="O9" s="23">
        <f>M9/($F9*$D9*$F$2)</f>
        <v>2.6084842641375317E-7</v>
      </c>
      <c r="P9" s="17">
        <f>SUM(Round1!P9,Round2!P9,Round3!P9,Round4!P9,Round5!P9,Round6!P9,Round7!P9)</f>
        <v>7</v>
      </c>
      <c r="Q9" s="16">
        <f>P9/($E9*$D9*$F$2)</f>
        <v>4.8191056887247778E-6</v>
      </c>
      <c r="R9" s="23">
        <f>P9/($F9*$D9*$F$2)</f>
        <v>2.0288210943291912E-7</v>
      </c>
      <c r="S9" s="17">
        <f>SUM(Round1!S9,Round2!S9,Round3!S9,Round4!S9,Round5!S9,Round6!S9,Round7!S9)</f>
        <v>0</v>
      </c>
      <c r="T9" s="16">
        <f>S9/($E9*$D9*$F$2)</f>
        <v>0</v>
      </c>
      <c r="U9" s="23">
        <f>S9/($F9*$D9*$F$2)</f>
        <v>0</v>
      </c>
      <c r="AB9" s="14">
        <f t="shared" si="1"/>
        <v>7.2653188518679058E-5</v>
      </c>
      <c r="AC9" s="8">
        <f t="shared" si="1"/>
        <v>2.4383383987678732E-6</v>
      </c>
      <c r="AD9" s="8">
        <f t="shared" si="1"/>
        <v>1.184618597722376E-5</v>
      </c>
      <c r="AE9" s="10">
        <f t="shared" si="1"/>
        <v>4.0800642772093501E-7</v>
      </c>
      <c r="AF9" s="14">
        <f t="shared" si="1"/>
        <v>7.4758608971413535E-6</v>
      </c>
      <c r="AG9" s="10">
        <f t="shared" si="1"/>
        <v>2.4839060775769828E-7</v>
      </c>
      <c r="AH9" s="14">
        <f t="shared" si="1"/>
        <v>3.6748970313939911E-6</v>
      </c>
      <c r="AI9" s="10">
        <f t="shared" si="1"/>
        <v>1.2882793270433303E-7</v>
      </c>
      <c r="AJ9" s="14">
        <f t="shared" si="1"/>
        <v>1.1174603622881878E-6</v>
      </c>
      <c r="AK9" s="10">
        <f t="shared" si="1"/>
        <v>3.4986130965604399E-8</v>
      </c>
    </row>
    <row r="10" spans="1:37" x14ac:dyDescent="0.25">
      <c r="A10" s="22">
        <f t="shared" si="0"/>
        <v>4</v>
      </c>
      <c r="B10" s="16" t="s">
        <v>12</v>
      </c>
      <c r="C10" s="16" t="s">
        <v>13</v>
      </c>
      <c r="D10" s="23">
        <f>$H$2*$J$2</f>
        <v>5000</v>
      </c>
      <c r="E10" s="22">
        <v>3.9206972222222145</v>
      </c>
      <c r="F10" s="23">
        <v>92.223586111111089</v>
      </c>
      <c r="G10" s="22">
        <f>SUM(Round1!G10,Round2!G10,Round3!G10,Round4!G10,Round5!G10,Round6!G10,Round7!G10)</f>
        <v>70</v>
      </c>
      <c r="H10" s="16">
        <f>G10/($E10*$D10*$F$2)</f>
        <v>5.9513224334390749E-5</v>
      </c>
      <c r="I10" s="23">
        <f>G10/($F10*$D10*$F$2)</f>
        <v>2.5300830641329978E-6</v>
      </c>
      <c r="J10" s="22">
        <f>SUM(Round1!J10,Round2!J10,Round3!J10,Round4!J10,Round5!J10,Round6!J10,Round7!J10)</f>
        <v>2</v>
      </c>
      <c r="K10" s="16">
        <f>J10/($E10*$D10*$F$2)</f>
        <v>1.7003778381254499E-6</v>
      </c>
      <c r="L10" s="23">
        <f>J10/($F10*$D10*$F$2)</f>
        <v>7.2288087546657081E-8</v>
      </c>
      <c r="M10" s="30">
        <f>SUM(Round1!M10,Round2!M10,Round3!M10,Round4!M10,Round5!M10,Round6!M10,Round7!M10)</f>
        <v>4</v>
      </c>
      <c r="N10" s="16">
        <f>M10/($E10*$D10*$F$2)</f>
        <v>3.4007556762508999E-6</v>
      </c>
      <c r="O10" s="23">
        <f>M10/($F10*$D10*$F$2)</f>
        <v>1.4457617509331416E-7</v>
      </c>
      <c r="P10" s="17">
        <f>SUM(Round1!P10,Round2!P10,Round3!P10,Round4!P10,Round5!P10,Round6!P10,Round7!P10)</f>
        <v>1</v>
      </c>
      <c r="Q10" s="16">
        <f>P10/($E10*$D10*$F$2)</f>
        <v>8.5018891906272497E-7</v>
      </c>
      <c r="R10" s="23">
        <f>P10/($F10*$D10*$F$2)</f>
        <v>3.6144043773328541E-8</v>
      </c>
      <c r="S10" s="17">
        <f>SUM(Round1!S10,Round2!S10,Round3!S10,Round4!S10,Round5!S10,Round6!S10,Round7!S10)</f>
        <v>1</v>
      </c>
      <c r="T10" s="16">
        <f>S10/($E10*$D10*$F$2)</f>
        <v>8.5018891906272497E-7</v>
      </c>
      <c r="U10" s="23">
        <f>S10/($F10*$D10*$F$2)</f>
        <v>3.6144043773328541E-8</v>
      </c>
      <c r="AB10" s="14">
        <f t="shared" si="1"/>
        <v>7.2653188518679058E-5</v>
      </c>
      <c r="AC10" s="8">
        <f t="shared" si="1"/>
        <v>2.4383383987678732E-6</v>
      </c>
      <c r="AD10" s="8">
        <f t="shared" si="1"/>
        <v>1.184618597722376E-5</v>
      </c>
      <c r="AE10" s="10">
        <f t="shared" si="1"/>
        <v>4.0800642772093501E-7</v>
      </c>
      <c r="AF10" s="14">
        <f t="shared" si="1"/>
        <v>7.4758608971413535E-6</v>
      </c>
      <c r="AG10" s="10">
        <f t="shared" si="1"/>
        <v>2.4839060775769828E-7</v>
      </c>
      <c r="AH10" s="14">
        <f t="shared" si="1"/>
        <v>3.6748970313939911E-6</v>
      </c>
      <c r="AI10" s="10">
        <f t="shared" si="1"/>
        <v>1.2882793270433303E-7</v>
      </c>
      <c r="AJ10" s="14">
        <f t="shared" si="1"/>
        <v>1.1174603622881878E-6</v>
      </c>
      <c r="AK10" s="10">
        <f t="shared" si="1"/>
        <v>3.4986130965604399E-8</v>
      </c>
    </row>
    <row r="11" spans="1:37" x14ac:dyDescent="0.25">
      <c r="A11" s="22">
        <f t="shared" si="0"/>
        <v>5</v>
      </c>
      <c r="B11" s="16" t="s">
        <v>12</v>
      </c>
      <c r="C11" s="16" t="s">
        <v>14</v>
      </c>
      <c r="D11" s="23">
        <f>$H$2*$J$2</f>
        <v>5000</v>
      </c>
      <c r="E11" s="22">
        <v>4.2080472222222189</v>
      </c>
      <c r="F11" s="23">
        <v>99.019727777777774</v>
      </c>
      <c r="G11" s="22">
        <f>SUM(Round1!G11,Round2!G11,Round3!G11,Round4!G11,Round5!G11,Round6!G11,Round7!G11)</f>
        <v>57</v>
      </c>
      <c r="H11" s="16">
        <f>G11/($E11*$D11*$F$2)</f>
        <v>4.515158456317496E-5</v>
      </c>
      <c r="I11" s="23">
        <f>G11/($F11*$D11*$F$2)</f>
        <v>1.9188095570854542E-6</v>
      </c>
      <c r="J11" s="22">
        <f>SUM(Round1!J11,Round2!J11,Round3!J11,Round4!J11,Round5!J11,Round6!J11,Round7!J11)</f>
        <v>29</v>
      </c>
      <c r="K11" s="16">
        <f>J11/($E11*$D11*$F$2)</f>
        <v>2.2971858812843402E-5</v>
      </c>
      <c r="L11" s="23">
        <f>J11/($F11*$D11*$F$2)</f>
        <v>9.7623644132417837E-7</v>
      </c>
      <c r="M11" s="30">
        <f>SUM(Round1!M11,Round2!M11,Round3!M11,Round4!M11,Round5!M11,Round6!M11,Round7!M11)</f>
        <v>2</v>
      </c>
      <c r="N11" s="16">
        <f>M11/($E11*$D11*$F$2)</f>
        <v>1.5842661250236829E-6</v>
      </c>
      <c r="O11" s="23">
        <f>M11/($F11*$D11*$F$2)</f>
        <v>6.7326651125805406E-8</v>
      </c>
      <c r="P11" s="17">
        <f>SUM(Round1!P11,Round2!P11,Round3!P11,Round4!P11,Round5!P11,Round6!P11,Round7!P11)</f>
        <v>0</v>
      </c>
      <c r="Q11" s="16">
        <f>P11/($E11*$D11*$F$2)</f>
        <v>0</v>
      </c>
      <c r="R11" s="23">
        <f>P11/($F11*$D11*$F$2)</f>
        <v>0</v>
      </c>
      <c r="S11" s="17">
        <f>SUM(Round1!S11,Round2!S11,Round3!S11,Round4!S11,Round5!S11,Round6!S11,Round7!S11)</f>
        <v>2</v>
      </c>
      <c r="T11" s="16">
        <f>S11/($E11*$D11*$F$2)</f>
        <v>1.5842661250236829E-6</v>
      </c>
      <c r="U11" s="23">
        <f>S11/($F11*$D11*$F$2)</f>
        <v>6.7326651125805406E-8</v>
      </c>
      <c r="AB11" s="14">
        <f t="shared" si="1"/>
        <v>7.2653188518679058E-5</v>
      </c>
      <c r="AC11" s="8">
        <f t="shared" si="1"/>
        <v>2.4383383987678732E-6</v>
      </c>
      <c r="AD11" s="8">
        <f t="shared" si="1"/>
        <v>1.184618597722376E-5</v>
      </c>
      <c r="AE11" s="10">
        <f t="shared" si="1"/>
        <v>4.0800642772093501E-7</v>
      </c>
      <c r="AF11" s="14">
        <f t="shared" si="1"/>
        <v>7.4758608971413535E-6</v>
      </c>
      <c r="AG11" s="10">
        <f t="shared" si="1"/>
        <v>2.4839060775769828E-7</v>
      </c>
      <c r="AH11" s="14">
        <f t="shared" si="1"/>
        <v>3.6748970313939911E-6</v>
      </c>
      <c r="AI11" s="10">
        <f t="shared" si="1"/>
        <v>1.2882793270433303E-7</v>
      </c>
      <c r="AJ11" s="14">
        <f t="shared" si="1"/>
        <v>1.1174603622881878E-6</v>
      </c>
      <c r="AK11" s="10">
        <f t="shared" si="1"/>
        <v>3.4986130965604399E-8</v>
      </c>
    </row>
    <row r="12" spans="1:37" x14ac:dyDescent="0.25">
      <c r="A12" s="22">
        <f t="shared" si="0"/>
        <v>6</v>
      </c>
      <c r="B12" s="16" t="s">
        <v>12</v>
      </c>
      <c r="C12" s="16" t="s">
        <v>15</v>
      </c>
      <c r="D12" s="23">
        <f>$H$2*$J$2</f>
        <v>5000</v>
      </c>
      <c r="E12" s="22">
        <v>3.8898972222222201</v>
      </c>
      <c r="F12" s="23">
        <v>96.78281666666669</v>
      </c>
      <c r="G12" s="22">
        <f>SUM(Round1!G12,Round2!G12,Round3!G12,Round4!G12,Round5!G12,Round6!G12,Round7!G12)</f>
        <v>50</v>
      </c>
      <c r="H12" s="16">
        <f>G12/($E12*$D12*$F$2)</f>
        <v>4.2846033492744402E-5</v>
      </c>
      <c r="I12" s="23">
        <f>G12/($F12*$D12*$F$2)</f>
        <v>1.7220687763272023E-6</v>
      </c>
      <c r="J12" s="22">
        <f>SUM(Round1!J12,Round2!J12,Round3!J12,Round4!J12,Round5!J12,Round6!J12,Round7!J12)</f>
        <v>6</v>
      </c>
      <c r="K12" s="16">
        <f>J12/($E12*$D12*$F$2)</f>
        <v>5.1415240191293282E-6</v>
      </c>
      <c r="L12" s="23">
        <f>J12/($F12*$D12*$F$2)</f>
        <v>2.0664825315926427E-7</v>
      </c>
      <c r="M12" s="30">
        <f>SUM(Round1!M12,Round2!M12,Round3!M12,Round4!M12,Round5!M12,Round6!M12,Round7!M12)</f>
        <v>0</v>
      </c>
      <c r="N12" s="16">
        <f>M12/($E12*$D12*$F$2)</f>
        <v>0</v>
      </c>
      <c r="O12" s="23">
        <f>M12/($F12*$D12*$F$2)</f>
        <v>0</v>
      </c>
      <c r="P12" s="17">
        <f>SUM(Round1!P12,Round2!P12,Round3!P12,Round4!P12,Round5!P12,Round6!P12,Round7!P12)</f>
        <v>7</v>
      </c>
      <c r="Q12" s="16">
        <f>P12/($E12*$D12*$F$2)</f>
        <v>5.9984446889842162E-6</v>
      </c>
      <c r="R12" s="23">
        <f>P12/($F12*$D12*$F$2)</f>
        <v>2.410896286858083E-7</v>
      </c>
      <c r="S12" s="17">
        <f>SUM(Round1!S12,Round2!S12,Round3!S12,Round4!S12,Round5!S12,Round6!S12,Round7!S12)</f>
        <v>1</v>
      </c>
      <c r="T12" s="16">
        <f>S12/($E12*$D12*$F$2)</f>
        <v>8.5692066985488803E-7</v>
      </c>
      <c r="U12" s="23">
        <f>S12/($F12*$D12*$F$2)</f>
        <v>3.4441375526544043E-8</v>
      </c>
      <c r="AB12" s="2">
        <f t="shared" si="1"/>
        <v>7.2653188518679058E-5</v>
      </c>
      <c r="AC12" s="3">
        <f t="shared" si="1"/>
        <v>2.4383383987678732E-6</v>
      </c>
      <c r="AD12" s="3">
        <f t="shared" si="1"/>
        <v>1.184618597722376E-5</v>
      </c>
      <c r="AE12" s="4">
        <f t="shared" si="1"/>
        <v>4.0800642772093501E-7</v>
      </c>
      <c r="AF12" s="14">
        <f t="shared" si="1"/>
        <v>7.4758608971413535E-6</v>
      </c>
      <c r="AG12" s="10">
        <f t="shared" si="1"/>
        <v>2.4839060775769828E-7</v>
      </c>
      <c r="AH12" s="14">
        <f t="shared" si="1"/>
        <v>3.6748970313939911E-6</v>
      </c>
      <c r="AI12" s="10">
        <f t="shared" si="1"/>
        <v>1.2882793270433303E-7</v>
      </c>
      <c r="AJ12" s="14">
        <f t="shared" si="1"/>
        <v>1.1174603622881878E-6</v>
      </c>
      <c r="AK12" s="10">
        <f t="shared" si="1"/>
        <v>3.4986130965604399E-8</v>
      </c>
    </row>
    <row r="13" spans="1:37" s="12" customFormat="1" x14ac:dyDescent="0.25">
      <c r="A13" s="22">
        <f t="shared" si="0"/>
        <v>7</v>
      </c>
      <c r="B13" s="16" t="s">
        <v>12</v>
      </c>
      <c r="C13" s="16" t="s">
        <v>22</v>
      </c>
      <c r="D13" s="23">
        <f>$H$2*$J$2</f>
        <v>5000</v>
      </c>
      <c r="E13" s="22">
        <v>4.7703972222222184</v>
      </c>
      <c r="F13" s="23">
        <v>110.17316944444444</v>
      </c>
      <c r="G13" s="22">
        <f>SUM(Round1!G13,Round2!G13,Round3!G13,Round4!G13,Round5!G13,Round6!G13,Round7!G13)</f>
        <v>55</v>
      </c>
      <c r="H13" s="16">
        <f>G13/($E13*$D13*$F$2)</f>
        <v>3.8431460692476719E-5</v>
      </c>
      <c r="I13" s="23">
        <f>G13/($F13*$D13*$F$2)</f>
        <v>1.6640470112442428E-6</v>
      </c>
      <c r="J13" s="22">
        <f>SUM(Round1!J13,Round2!J13,Round3!J13,Round4!J13,Round5!J13,Round6!J13,Round7!J13)</f>
        <v>29</v>
      </c>
      <c r="K13" s="16">
        <f>J13/($E13*$D13*$F$2)</f>
        <v>2.0263861092396818E-5</v>
      </c>
      <c r="L13" s="23">
        <f>J13/($F13*$D13*$F$2)</f>
        <v>8.7740660592878262E-7</v>
      </c>
      <c r="M13" s="30">
        <f>SUM(Round1!M13,Round2!M13,Round3!M13,Round4!M13,Round5!M13,Round6!M13,Round7!M13)</f>
        <v>2</v>
      </c>
      <c r="N13" s="16">
        <f>M13/($E13*$D13*$F$2)</f>
        <v>1.397507661544608E-6</v>
      </c>
      <c r="O13" s="23">
        <f>M13/($F13*$D13*$F$2)</f>
        <v>6.0510800408881565E-8</v>
      </c>
      <c r="P13" s="17">
        <f>SUM(Round1!P13,Round2!P13,Round3!P13,Round4!P13,Round5!P13,Round6!P13,Round7!P13)</f>
        <v>7</v>
      </c>
      <c r="Q13" s="16">
        <f>P13/($E13*$D13*$F$2)</f>
        <v>4.8912768154061281E-6</v>
      </c>
      <c r="R13" s="23">
        <f>P13/($F13*$D13*$F$2)</f>
        <v>2.1178780143108546E-7</v>
      </c>
      <c r="S13" s="17">
        <f>SUM(Round1!S13,Round2!S13,Round3!S13,Round4!S13,Round5!S13,Round6!S13,Round7!S13)</f>
        <v>0</v>
      </c>
      <c r="T13" s="16">
        <f>S13/($E13*$D13*$F$2)</f>
        <v>0</v>
      </c>
      <c r="U13" s="23">
        <f>S13/($F13*$D13*$F$2)</f>
        <v>0</v>
      </c>
      <c r="AB13" s="14">
        <f t="shared" si="1"/>
        <v>7.2653188518679058E-5</v>
      </c>
      <c r="AC13" s="8">
        <f t="shared" si="1"/>
        <v>2.4383383987678732E-6</v>
      </c>
      <c r="AD13" s="8">
        <f t="shared" si="1"/>
        <v>1.184618597722376E-5</v>
      </c>
      <c r="AE13" s="10">
        <f t="shared" si="1"/>
        <v>4.0800642772093501E-7</v>
      </c>
      <c r="AF13" s="14">
        <f t="shared" si="1"/>
        <v>7.4758608971413535E-6</v>
      </c>
      <c r="AG13" s="10">
        <f t="shared" si="1"/>
        <v>2.4839060775769828E-7</v>
      </c>
      <c r="AH13" s="14">
        <f t="shared" si="1"/>
        <v>3.6748970313939911E-6</v>
      </c>
      <c r="AI13" s="10">
        <f t="shared" si="1"/>
        <v>1.2882793270433303E-7</v>
      </c>
      <c r="AJ13" s="14">
        <f t="shared" si="1"/>
        <v>1.1174603622881878E-6</v>
      </c>
      <c r="AK13" s="10">
        <f t="shared" si="1"/>
        <v>3.4986130965604399E-8</v>
      </c>
    </row>
    <row r="14" spans="1:37" x14ac:dyDescent="0.25">
      <c r="A14" s="22">
        <f t="shared" si="0"/>
        <v>8</v>
      </c>
      <c r="B14" s="16" t="s">
        <v>12</v>
      </c>
      <c r="C14" s="16" t="s">
        <v>23</v>
      </c>
      <c r="D14" s="23">
        <f>$H$2*$J$2</f>
        <v>5000</v>
      </c>
      <c r="E14" s="22">
        <v>4.1362861111111151</v>
      </c>
      <c r="F14" s="23">
        <v>144.77058055555551</v>
      </c>
      <c r="G14" s="22">
        <f>SUM(Round1!G14,Round2!G14,Round3!G14,Round4!G14,Round5!G14,Round6!G14,Round7!G14)</f>
        <v>146</v>
      </c>
      <c r="H14" s="16">
        <f>G14/($E14*$D14*$F$2)</f>
        <v>1.1765788284310322E-4</v>
      </c>
      <c r="I14" s="23">
        <f>G14/($F14*$D14*$F$2)</f>
        <v>3.361640637200519E-6</v>
      </c>
      <c r="J14" s="22">
        <f>SUM(Round1!J14,Round2!J14,Round3!J14,Round4!J14,Round5!J14,Round6!J14,Round7!J14)</f>
        <v>41</v>
      </c>
      <c r="K14" s="16">
        <f>J14/($E14*$D14*$F$2)</f>
        <v>3.3040912305255018E-5</v>
      </c>
      <c r="L14" s="23">
        <f>J14/($F14*$D14*$F$2)</f>
        <v>9.4402237072069377E-7</v>
      </c>
      <c r="M14" s="30">
        <f>SUM(Round1!M14,Round2!M14,Round3!M14,Round4!M14,Round5!M14,Round6!M14,Round7!M14)</f>
        <v>15</v>
      </c>
      <c r="N14" s="16">
        <f>M14/($E14*$D14*$F$2)</f>
        <v>1.2088138648264029E-5</v>
      </c>
      <c r="O14" s="23">
        <f>M14/($F14*$D14*$F$2)</f>
        <v>3.4537403806854647E-7</v>
      </c>
      <c r="P14" s="17">
        <f>SUM(Round1!P14,Round2!P14,Round3!P14,Round4!P14,Round5!P14,Round6!P14,Round7!P14)</f>
        <v>1</v>
      </c>
      <c r="Q14" s="16">
        <f>P14/($E14*$D14*$F$2)</f>
        <v>8.0587590988426867E-7</v>
      </c>
      <c r="R14" s="23">
        <f>P14/($F14*$D14*$F$2)</f>
        <v>2.3024935871236432E-8</v>
      </c>
      <c r="S14" s="17">
        <f>SUM(Round1!S14,Round2!S14,Round3!S14,Round4!S14,Round5!S14,Round6!S14,Round7!S14)</f>
        <v>7</v>
      </c>
      <c r="T14" s="16">
        <f>S14/($E14*$D14*$F$2)</f>
        <v>5.6411313691898809E-6</v>
      </c>
      <c r="U14" s="23">
        <f>S14/($F14*$D14*$F$2)</f>
        <v>1.6117455109865504E-7</v>
      </c>
      <c r="AB14" s="2">
        <f t="shared" si="1"/>
        <v>7.2653188518679058E-5</v>
      </c>
      <c r="AC14" s="3">
        <f t="shared" si="1"/>
        <v>2.4383383987678732E-6</v>
      </c>
      <c r="AD14" s="3">
        <f t="shared" si="1"/>
        <v>1.184618597722376E-5</v>
      </c>
      <c r="AE14" s="4">
        <f t="shared" si="1"/>
        <v>4.0800642772093501E-7</v>
      </c>
      <c r="AF14" s="14">
        <f t="shared" si="1"/>
        <v>7.4758608971413535E-6</v>
      </c>
      <c r="AG14" s="10">
        <f t="shared" si="1"/>
        <v>2.4839060775769828E-7</v>
      </c>
      <c r="AH14" s="14">
        <f t="shared" si="1"/>
        <v>3.6748970313939911E-6</v>
      </c>
      <c r="AI14" s="10">
        <f t="shared" si="1"/>
        <v>1.2882793270433303E-7</v>
      </c>
      <c r="AJ14" s="14">
        <f t="shared" si="1"/>
        <v>1.1174603622881878E-6</v>
      </c>
      <c r="AK14" s="10">
        <f t="shared" si="1"/>
        <v>3.4986130965604399E-8</v>
      </c>
    </row>
    <row r="15" spans="1:37" x14ac:dyDescent="0.25">
      <c r="A15" s="22">
        <f t="shared" si="0"/>
        <v>9</v>
      </c>
      <c r="B15" s="16" t="s">
        <v>12</v>
      </c>
      <c r="C15" s="16" t="s">
        <v>24</v>
      </c>
      <c r="D15" s="23">
        <f>$H$2*$J$2</f>
        <v>5000</v>
      </c>
      <c r="E15" s="22">
        <v>3.7250944444444332</v>
      </c>
      <c r="F15" s="23">
        <v>124.7335083333333</v>
      </c>
      <c r="G15" s="22">
        <f>SUM(Round1!G15,Round2!G15,Round3!G15,Round4!G15,Round5!G15,Round6!G15,Round7!G15)</f>
        <v>168</v>
      </c>
      <c r="H15" s="16">
        <f>G15/($E15*$D15*$F$2)</f>
        <v>1.5033175892632152E-4</v>
      </c>
      <c r="I15" s="23">
        <f>G15/($F15*$D15*$F$2)</f>
        <v>4.4895714670630151E-6</v>
      </c>
      <c r="J15" s="22">
        <f>SUM(Round1!J15,Round2!J15,Round3!J15,Round4!J15,Round5!J15,Round6!J15,Round7!J15)</f>
        <v>23</v>
      </c>
      <c r="K15" s="16">
        <f>J15/($E15*$D15*$F$2)</f>
        <v>2.0581133662532111E-5</v>
      </c>
      <c r="L15" s="23">
        <f>J15/($F15*$D15*$F$2)</f>
        <v>6.1464371275267461E-7</v>
      </c>
      <c r="M15" s="30">
        <f>SUM(Round1!M15,Round2!M15,Round3!M15,Round4!M15,Round5!M15,Round6!M15,Round7!M15)</f>
        <v>4</v>
      </c>
      <c r="N15" s="16">
        <f>M15/($E15*$D15*$F$2)</f>
        <v>3.5793275934838454E-6</v>
      </c>
      <c r="O15" s="23">
        <f>M15/($F15*$D15*$F$2)</f>
        <v>1.068945587395956E-7</v>
      </c>
      <c r="P15" s="17">
        <f>SUM(Round1!P15,Round2!P15,Round3!P15,Round4!P15,Round5!P15,Round6!P15,Round7!P15)</f>
        <v>5</v>
      </c>
      <c r="Q15" s="16">
        <f>P15/($E15*$D15*$F$2)</f>
        <v>4.474159491854807E-6</v>
      </c>
      <c r="R15" s="23">
        <f>P15/($F15*$D15*$F$2)</f>
        <v>1.3361819842449448E-7</v>
      </c>
      <c r="S15" s="17">
        <f>SUM(Round1!S15,Round2!S15,Round3!S15,Round4!S15,Round5!S15,Round6!S15,Round7!S15)</f>
        <v>2</v>
      </c>
      <c r="T15" s="16">
        <f>S15/($E15*$D15*$F$2)</f>
        <v>1.7896637967419227E-6</v>
      </c>
      <c r="U15" s="23">
        <f>S15/($F15*$D15*$F$2)</f>
        <v>5.3447279369797798E-8</v>
      </c>
      <c r="AB15" s="2">
        <f t="shared" si="1"/>
        <v>7.2653188518679058E-5</v>
      </c>
      <c r="AC15" s="3">
        <f t="shared" si="1"/>
        <v>2.4383383987678732E-6</v>
      </c>
      <c r="AD15" s="3">
        <f t="shared" si="1"/>
        <v>1.184618597722376E-5</v>
      </c>
      <c r="AE15" s="4">
        <f t="shared" si="1"/>
        <v>4.0800642772093501E-7</v>
      </c>
      <c r="AF15" s="14">
        <f t="shared" si="1"/>
        <v>7.4758608971413535E-6</v>
      </c>
      <c r="AG15" s="10">
        <f t="shared" si="1"/>
        <v>2.4839060775769828E-7</v>
      </c>
      <c r="AH15" s="14">
        <f t="shared" si="1"/>
        <v>3.6748970313939911E-6</v>
      </c>
      <c r="AI15" s="10">
        <f t="shared" si="1"/>
        <v>1.2882793270433303E-7</v>
      </c>
      <c r="AJ15" s="14">
        <f t="shared" si="1"/>
        <v>1.1174603622881878E-6</v>
      </c>
      <c r="AK15" s="10">
        <f t="shared" si="1"/>
        <v>3.4986130965604399E-8</v>
      </c>
    </row>
    <row r="16" spans="1:37" x14ac:dyDescent="0.25">
      <c r="A16" s="22">
        <f t="shared" si="0"/>
        <v>10</v>
      </c>
      <c r="B16" s="17" t="s">
        <v>12</v>
      </c>
      <c r="C16" s="17" t="s">
        <v>25</v>
      </c>
      <c r="D16" s="23">
        <f>$H$2*$J$2</f>
        <v>5000</v>
      </c>
      <c r="E16" s="30">
        <v>3.8716305555555603</v>
      </c>
      <c r="F16" s="24">
        <v>155.05862777777779</v>
      </c>
      <c r="G16" s="22">
        <f>SUM(Round1!G16,Round2!G16,Round3!G16,Round4!G16,Round5!G16,Round6!G16,Round7!G16)</f>
        <v>193</v>
      </c>
      <c r="H16" s="16">
        <f>G16/($E16*$D16*$F$2)</f>
        <v>1.6616599236468678E-4</v>
      </c>
      <c r="I16" s="23">
        <f>G16/($F16*$D16*$F$2)</f>
        <v>4.1489683131681413E-6</v>
      </c>
      <c r="J16" s="22">
        <f>SUM(Round1!J16,Round2!J16,Round3!J16,Round4!J16,Round5!J16,Round6!J16,Round7!J16)</f>
        <v>23</v>
      </c>
      <c r="K16" s="16">
        <f>J16/($E16*$D16*$F$2)</f>
        <v>1.9802164893201017E-5</v>
      </c>
      <c r="L16" s="23">
        <f>J16/($F16*$D16*$F$2)</f>
        <v>4.9443663835682513E-7</v>
      </c>
      <c r="M16" s="30">
        <f>SUM(Round1!M16,Round2!M16,Round3!M16,Round4!M16,Round5!M16,Round6!M16,Round7!M16)</f>
        <v>24</v>
      </c>
      <c r="N16" s="16">
        <f>M16/($E16*$D16*$F$2)</f>
        <v>2.0663128584209756E-5</v>
      </c>
      <c r="O16" s="23">
        <f>M16/($F16*$D16*$F$2)</f>
        <v>5.1593388350277397E-7</v>
      </c>
      <c r="P16" s="17">
        <f>SUM(Round1!P16,Round2!P16,Round3!P16,Round4!P16,Round5!P16,Round6!P16,Round7!P16)</f>
        <v>9</v>
      </c>
      <c r="Q16" s="16">
        <f>P16/($E16*$D16*$F$2)</f>
        <v>7.7486732190786584E-6</v>
      </c>
      <c r="R16" s="23">
        <f>P16/($F16*$D16*$F$2)</f>
        <v>1.9347520631354024E-7</v>
      </c>
      <c r="S16" s="17">
        <f>SUM(Round1!S16,Round2!S16,Round3!S16,Round4!S16,Round5!S16,Round6!S16,Round7!S16)</f>
        <v>1</v>
      </c>
      <c r="T16" s="16">
        <f>S16/($E16*$D16*$F$2)</f>
        <v>8.6096369100873979E-7</v>
      </c>
      <c r="U16" s="23">
        <f>S16/($F16*$D16*$F$2)</f>
        <v>2.1497245145948918E-8</v>
      </c>
      <c r="AB16" s="2">
        <f t="shared" si="1"/>
        <v>7.2653188518679058E-5</v>
      </c>
      <c r="AC16" s="3">
        <f t="shared" si="1"/>
        <v>2.4383383987678732E-6</v>
      </c>
      <c r="AD16" s="3">
        <f t="shared" si="1"/>
        <v>1.184618597722376E-5</v>
      </c>
      <c r="AE16" s="4">
        <f t="shared" si="1"/>
        <v>4.0800642772093501E-7</v>
      </c>
      <c r="AF16" s="14">
        <f t="shared" si="1"/>
        <v>7.4758608971413535E-6</v>
      </c>
      <c r="AG16" s="10">
        <f t="shared" si="1"/>
        <v>2.4839060775769828E-7</v>
      </c>
      <c r="AH16" s="14">
        <f t="shared" si="1"/>
        <v>3.6748970313939911E-6</v>
      </c>
      <c r="AI16" s="10">
        <f t="shared" si="1"/>
        <v>1.2882793270433303E-7</v>
      </c>
      <c r="AJ16" s="14">
        <f t="shared" si="1"/>
        <v>1.1174603622881878E-6</v>
      </c>
      <c r="AK16" s="10">
        <f t="shared" si="1"/>
        <v>3.4986130965604399E-8</v>
      </c>
    </row>
    <row r="17" spans="1:37" x14ac:dyDescent="0.25">
      <c r="A17" s="22">
        <f t="shared" si="0"/>
        <v>11</v>
      </c>
      <c r="B17" s="17" t="s">
        <v>12</v>
      </c>
      <c r="C17" s="17" t="s">
        <v>26</v>
      </c>
      <c r="D17" s="23">
        <f>$H$2*$J$2</f>
        <v>5000</v>
      </c>
      <c r="E17" s="30">
        <v>4.4547250000000078</v>
      </c>
      <c r="F17" s="24">
        <v>99.95538055555555</v>
      </c>
      <c r="G17" s="30">
        <f>SUM(Round1!G17,Round2!G17,Round3!G17,Round4!G17,Round5!G17,Round6!G17,Round7!G17)</f>
        <v>51</v>
      </c>
      <c r="H17" s="16">
        <f>G17/($E17*$D17*$F$2)</f>
        <v>3.8161727154874816E-5</v>
      </c>
      <c r="I17" s="23">
        <f>G17/($F17*$D17*$F$2)</f>
        <v>1.7007588691587584E-6</v>
      </c>
      <c r="J17" s="30">
        <f>SUM(Round1!J17,Round2!J17,Round3!J17,Round4!J17,Round5!J17,Round6!J17,Round7!J17)</f>
        <v>13</v>
      </c>
      <c r="K17" s="16">
        <f>J17/($E17*$D17*$F$2)</f>
        <v>9.7274990786935792E-6</v>
      </c>
      <c r="L17" s="23">
        <f>J17/($F17*$D17*$F$2)</f>
        <v>4.3352677056987961E-7</v>
      </c>
      <c r="M17" s="30">
        <f>SUM(Round1!M17,Round2!M17,Round3!M17,Round4!M17,Round5!M17,Round6!M17,Round7!M17)</f>
        <v>6</v>
      </c>
      <c r="N17" s="16">
        <f>M17/($E17*$D17*$F$2)</f>
        <v>4.4896149593970373E-6</v>
      </c>
      <c r="O17" s="23">
        <f>M17/($F17*$D17*$F$2)</f>
        <v>2.0008927872455981E-7</v>
      </c>
      <c r="P17" s="17">
        <f>SUM(Round1!P17,Round2!P17,Round3!P17,Round4!P17,Round5!P17,Round6!P17,Round7!P17)</f>
        <v>0</v>
      </c>
      <c r="Q17" s="16">
        <f>P17/($E17*$D17*$F$2)</f>
        <v>0</v>
      </c>
      <c r="R17" s="23">
        <f>P17/($F17*$D17*$F$2)</f>
        <v>0</v>
      </c>
      <c r="S17" s="17">
        <f>SUM(Round1!S17,Round2!S17,Round3!S17,Round4!S17,Round5!S17,Round6!S17,Round7!S17)</f>
        <v>0</v>
      </c>
      <c r="T17" s="16">
        <f>S17/($E17*$D17*$F$2)</f>
        <v>0</v>
      </c>
      <c r="U17" s="23">
        <f>S17/($F17*$D17*$F$2)</f>
        <v>0</v>
      </c>
      <c r="AB17" s="2">
        <f t="shared" si="1"/>
        <v>7.2653188518679058E-5</v>
      </c>
      <c r="AC17" s="3">
        <f t="shared" si="1"/>
        <v>2.4383383987678732E-6</v>
      </c>
      <c r="AD17" s="3">
        <f t="shared" si="1"/>
        <v>1.184618597722376E-5</v>
      </c>
      <c r="AE17" s="4">
        <f t="shared" si="1"/>
        <v>4.0800642772093501E-7</v>
      </c>
      <c r="AF17" s="14">
        <f t="shared" si="1"/>
        <v>7.4758608971413535E-6</v>
      </c>
      <c r="AG17" s="10">
        <f t="shared" si="1"/>
        <v>2.4839060775769828E-7</v>
      </c>
      <c r="AH17" s="14">
        <f t="shared" si="1"/>
        <v>3.6748970313939911E-6</v>
      </c>
      <c r="AI17" s="10">
        <f t="shared" si="1"/>
        <v>1.2882793270433303E-7</v>
      </c>
      <c r="AJ17" s="14">
        <f t="shared" si="1"/>
        <v>1.1174603622881878E-6</v>
      </c>
      <c r="AK17" s="10">
        <f t="shared" si="1"/>
        <v>3.4986130965604399E-8</v>
      </c>
    </row>
    <row r="18" spans="1:37" x14ac:dyDescent="0.25">
      <c r="A18" s="22">
        <f t="shared" si="0"/>
        <v>12</v>
      </c>
      <c r="B18" s="17" t="s">
        <v>12</v>
      </c>
      <c r="C18" s="17" t="s">
        <v>16</v>
      </c>
      <c r="D18" s="23">
        <f>$H$2*$J$2</f>
        <v>5000</v>
      </c>
      <c r="E18" s="30">
        <v>4.026452777777763</v>
      </c>
      <c r="F18" s="24">
        <v>104.02222777777774</v>
      </c>
      <c r="G18" s="30">
        <f>SUM(Round1!G18,Round2!G18,Round3!G18,Round4!G18,Round5!G18,Round6!G18,Round7!G18)</f>
        <v>29</v>
      </c>
      <c r="H18" s="16">
        <f>G18/($E18*$D18*$F$2)</f>
        <v>2.4007897770508043E-5</v>
      </c>
      <c r="I18" s="23">
        <f>G18/($F18*$D18*$F$2)</f>
        <v>9.2928856391323668E-7</v>
      </c>
      <c r="J18" s="30">
        <f>SUM(Round1!J18,Round2!J18,Round3!J18,Round4!J18,Round5!J18,Round6!J18,Round7!J18)</f>
        <v>6</v>
      </c>
      <c r="K18" s="16">
        <f>J18/($E18*$D18*$F$2)</f>
        <v>4.9671512628637331E-6</v>
      </c>
      <c r="L18" s="23">
        <f>J18/($F18*$D18*$F$2)</f>
        <v>1.9226659943032483E-7</v>
      </c>
      <c r="M18" s="30">
        <f>SUM(Round1!M18,Round2!M18,Round3!M18,Round4!M18,Round5!M18,Round6!M18,Round7!M18)</f>
        <v>12</v>
      </c>
      <c r="N18" s="16">
        <f>M18/($E18*$D18*$F$2)</f>
        <v>9.9343025257274663E-6</v>
      </c>
      <c r="O18" s="23">
        <f>M18/($F18*$D18*$F$2)</f>
        <v>3.8453319886064966E-7</v>
      </c>
      <c r="P18" s="17">
        <f>SUM(Round1!P18,Round2!P18,Round3!P18,Round4!P18,Round5!P18,Round6!P18,Round7!P18)</f>
        <v>2</v>
      </c>
      <c r="Q18" s="16">
        <f>P18/($E18*$D18*$F$2)</f>
        <v>1.6557170876212444E-6</v>
      </c>
      <c r="R18" s="23">
        <f>P18/($F18*$D18*$F$2)</f>
        <v>6.4088866476774943E-8</v>
      </c>
      <c r="S18" s="17">
        <f>SUM(Round1!S18,Round2!S18,Round3!S18,Round4!S18,Round5!S18,Round6!S18,Round7!S18)</f>
        <v>0</v>
      </c>
      <c r="T18" s="16">
        <f>S18/($E18*$D18*$F$2)</f>
        <v>0</v>
      </c>
      <c r="U18" s="23">
        <f>S18/($F18*$D18*$F$2)</f>
        <v>0</v>
      </c>
      <c r="AB18" s="2">
        <f t="shared" si="1"/>
        <v>7.2653188518679058E-5</v>
      </c>
      <c r="AC18" s="3">
        <f t="shared" si="1"/>
        <v>2.4383383987678732E-6</v>
      </c>
      <c r="AD18" s="3">
        <f t="shared" si="1"/>
        <v>1.184618597722376E-5</v>
      </c>
      <c r="AE18" s="4">
        <f t="shared" si="1"/>
        <v>4.0800642772093501E-7</v>
      </c>
      <c r="AF18" s="14">
        <f t="shared" si="1"/>
        <v>7.4758608971413535E-6</v>
      </c>
      <c r="AG18" s="10">
        <f t="shared" si="1"/>
        <v>2.4839060775769828E-7</v>
      </c>
      <c r="AH18" s="14">
        <f t="shared" si="1"/>
        <v>3.6748970313939911E-6</v>
      </c>
      <c r="AI18" s="10">
        <f t="shared" si="1"/>
        <v>1.2882793270433303E-7</v>
      </c>
      <c r="AJ18" s="14">
        <f t="shared" si="1"/>
        <v>1.1174603622881878E-6</v>
      </c>
      <c r="AK18" s="10">
        <f t="shared" si="1"/>
        <v>3.4986130965604399E-8</v>
      </c>
    </row>
    <row r="19" spans="1:37" x14ac:dyDescent="0.25">
      <c r="A19" s="22">
        <f t="shared" si="0"/>
        <v>13</v>
      </c>
      <c r="B19" s="17" t="s">
        <v>12</v>
      </c>
      <c r="C19" s="17" t="s">
        <v>17</v>
      </c>
      <c r="D19" s="23">
        <f>$H$2*$J$2</f>
        <v>5000</v>
      </c>
      <c r="E19" s="30">
        <v>3.7903000000000051</v>
      </c>
      <c r="F19" s="24">
        <v>100.9529722222222</v>
      </c>
      <c r="G19" s="30">
        <f>SUM(Round1!G19,Round2!G19,Round3!G19,Round4!G19,Round5!G19,Round6!G19,Round7!G19)</f>
        <v>29</v>
      </c>
      <c r="H19" s="16">
        <f>G19/($E19*$D19*$F$2)</f>
        <v>2.5503698036215214E-5</v>
      </c>
      <c r="I19" s="23">
        <f>G19/($F19*$D19*$F$2)</f>
        <v>9.575415615686844E-7</v>
      </c>
      <c r="J19" s="30">
        <f>SUM(Round1!J19,Round2!J19,Round3!J19,Round4!J19,Round5!J19,Round6!J19,Round7!J19)</f>
        <v>4</v>
      </c>
      <c r="K19" s="16">
        <f>J19/($E19*$D19*$F$2)</f>
        <v>3.5177514532710641E-6</v>
      </c>
      <c r="L19" s="23">
        <f>J19/($F19*$D19*$F$2)</f>
        <v>1.3207469814740474E-7</v>
      </c>
      <c r="M19" s="30">
        <f>SUM(Round1!M19,Round2!M19,Round3!M19,Round4!M19,Round5!M19,Round6!M19,Round7!M19)</f>
        <v>2</v>
      </c>
      <c r="N19" s="16">
        <f>M19/($E19*$D19*$F$2)</f>
        <v>1.758875726635532E-6</v>
      </c>
      <c r="O19" s="23">
        <f>M19/($F19*$D19*$F$2)</f>
        <v>6.6037349073702368E-8</v>
      </c>
      <c r="P19" s="17">
        <f>SUM(Round1!P19,Round2!P19,Round3!P19,Round4!P19,Round5!P19,Round6!P19,Round7!P19)</f>
        <v>5</v>
      </c>
      <c r="Q19" s="16">
        <f>P19/($E19*$D19*$F$2)</f>
        <v>4.39718931658883E-6</v>
      </c>
      <c r="R19" s="23">
        <f>P19/($F19*$D19*$F$2)</f>
        <v>1.6509337268425593E-7</v>
      </c>
      <c r="S19" s="17">
        <f>SUM(Round1!S19,Round2!S19,Round3!S19,Round4!S19,Round5!S19,Round6!S19,Round7!S19)</f>
        <v>0</v>
      </c>
      <c r="T19" s="16">
        <f>S19/($E19*$D19*$F$2)</f>
        <v>0</v>
      </c>
      <c r="U19" s="23">
        <f>S19/($F19*$D19*$F$2)</f>
        <v>0</v>
      </c>
      <c r="AB19" s="2">
        <f t="shared" si="1"/>
        <v>7.2653188518679058E-5</v>
      </c>
      <c r="AC19" s="3">
        <f t="shared" si="1"/>
        <v>2.4383383987678732E-6</v>
      </c>
      <c r="AD19" s="3">
        <f t="shared" si="1"/>
        <v>1.184618597722376E-5</v>
      </c>
      <c r="AE19" s="4">
        <f t="shared" si="1"/>
        <v>4.0800642772093501E-7</v>
      </c>
      <c r="AF19" s="14">
        <f t="shared" si="1"/>
        <v>7.4758608971413535E-6</v>
      </c>
      <c r="AG19" s="10">
        <f t="shared" si="1"/>
        <v>2.4839060775769828E-7</v>
      </c>
      <c r="AH19" s="14">
        <f t="shared" si="1"/>
        <v>3.6748970313939911E-6</v>
      </c>
      <c r="AI19" s="10">
        <f t="shared" si="1"/>
        <v>1.2882793270433303E-7</v>
      </c>
      <c r="AJ19" s="14">
        <f t="shared" si="1"/>
        <v>1.1174603622881878E-6</v>
      </c>
      <c r="AK19" s="10">
        <f t="shared" si="1"/>
        <v>3.4986130965604399E-8</v>
      </c>
    </row>
    <row r="20" spans="1:37" x14ac:dyDescent="0.25">
      <c r="A20" s="22">
        <f t="shared" si="0"/>
        <v>14</v>
      </c>
      <c r="B20" s="17" t="s">
        <v>12</v>
      </c>
      <c r="C20" s="17" t="s">
        <v>18</v>
      </c>
      <c r="D20" s="23">
        <f>$H$2*$J$2</f>
        <v>5000</v>
      </c>
      <c r="E20" s="30">
        <v>3.563747222222224</v>
      </c>
      <c r="F20" s="24">
        <v>94.844977777777757</v>
      </c>
      <c r="G20" s="30">
        <f>SUM(Round1!G20,Round2!G20,Round3!G20,Round4!G20,Round5!G20,Round6!G20,Round7!G20)</f>
        <v>48</v>
      </c>
      <c r="H20" s="16">
        <f>G20/($E20*$D20*$F$2)</f>
        <v>4.4896562528985929E-5</v>
      </c>
      <c r="I20" s="23">
        <f>G20/($F20*$D20*$F$2)</f>
        <v>1.6869633347891208E-6</v>
      </c>
      <c r="J20" s="30">
        <f>SUM(Round1!J20,Round2!J20,Round3!J20,Round4!J20,Round5!J20,Round6!J20,Round7!J20)</f>
        <v>6</v>
      </c>
      <c r="K20" s="16">
        <f>J20/($E20*$D20*$F$2)</f>
        <v>5.6120703161232411E-6</v>
      </c>
      <c r="L20" s="23">
        <f>J20/($F20*$D20*$F$2)</f>
        <v>2.1087041684864009E-7</v>
      </c>
      <c r="M20" s="30">
        <f>SUM(Round1!M20,Round2!M20,Round3!M20,Round4!M20,Round5!M20,Round6!M20,Round7!M20)</f>
        <v>6</v>
      </c>
      <c r="N20" s="16">
        <f>M20/($E20*$D20*$F$2)</f>
        <v>5.6120703161232411E-6</v>
      </c>
      <c r="O20" s="23">
        <f>M20/($F20*$D20*$F$2)</f>
        <v>2.1087041684864009E-7</v>
      </c>
      <c r="P20" s="17">
        <f>SUM(Round1!P20,Round2!P20,Round3!P20,Round4!P20,Round5!P20,Round6!P20,Round7!P20)</f>
        <v>2</v>
      </c>
      <c r="Q20" s="16">
        <f>P20/($E20*$D20*$F$2)</f>
        <v>1.8706901053744137E-6</v>
      </c>
      <c r="R20" s="23">
        <f>P20/($F20*$D20*$F$2)</f>
        <v>7.0290138949546698E-8</v>
      </c>
      <c r="S20" s="17">
        <f>SUM(Round1!S20,Round2!S20,Round3!S20,Round4!S20,Round5!S20,Round6!S20,Round7!S20)</f>
        <v>0</v>
      </c>
      <c r="T20" s="16">
        <f>S20/($E20*$D20*$F$2)</f>
        <v>0</v>
      </c>
      <c r="U20" s="23">
        <f>S20/($F20*$D20*$F$2)</f>
        <v>0</v>
      </c>
      <c r="AB20" s="2">
        <f t="shared" si="1"/>
        <v>7.2653188518679058E-5</v>
      </c>
      <c r="AC20" s="3">
        <f t="shared" si="1"/>
        <v>2.4383383987678732E-6</v>
      </c>
      <c r="AD20" s="3">
        <f t="shared" si="1"/>
        <v>1.184618597722376E-5</v>
      </c>
      <c r="AE20" s="4">
        <f t="shared" si="1"/>
        <v>4.0800642772093501E-7</v>
      </c>
      <c r="AF20" s="14">
        <f t="shared" si="1"/>
        <v>7.4758608971413535E-6</v>
      </c>
      <c r="AG20" s="10">
        <f t="shared" si="1"/>
        <v>2.4839060775769828E-7</v>
      </c>
      <c r="AH20" s="14">
        <f t="shared" si="1"/>
        <v>3.6748970313939911E-6</v>
      </c>
      <c r="AI20" s="10">
        <f t="shared" si="1"/>
        <v>1.2882793270433303E-7</v>
      </c>
      <c r="AJ20" s="14">
        <f t="shared" si="1"/>
        <v>1.1174603622881878E-6</v>
      </c>
      <c r="AK20" s="10">
        <f t="shared" si="1"/>
        <v>3.4986130965604399E-8</v>
      </c>
    </row>
    <row r="21" spans="1:37" x14ac:dyDescent="0.25">
      <c r="A21" s="25">
        <f t="shared" si="0"/>
        <v>15</v>
      </c>
      <c r="B21" s="26" t="s">
        <v>12</v>
      </c>
      <c r="C21" s="26" t="s">
        <v>27</v>
      </c>
      <c r="D21" s="32">
        <f>$H$2*$J$2</f>
        <v>5000</v>
      </c>
      <c r="E21" s="31">
        <v>2.8784333333333372</v>
      </c>
      <c r="F21" s="28">
        <v>94.282513888888857</v>
      </c>
      <c r="G21" s="31">
        <f>SUM(Round1!G21,Round2!G21,Round3!G21,Round4!G21,Round5!G21,Round6!G21,Round7!G21)</f>
        <v>78</v>
      </c>
      <c r="H21" s="27">
        <f>G21/($E21*$D21*$F$2)</f>
        <v>9.0326913946243788E-5</v>
      </c>
      <c r="I21" s="32">
        <f>G21/($F21*$D21*$F$2)</f>
        <v>2.7576693628089702E-6</v>
      </c>
      <c r="J21" s="31">
        <f>SUM(Round1!J21,Round2!J21,Round3!J21,Round4!J21,Round5!J21,Round6!J21,Round7!J21)</f>
        <v>3</v>
      </c>
      <c r="K21" s="27">
        <f>J21/($E21*$D21*$F$2)</f>
        <v>3.4741120748555303E-6</v>
      </c>
      <c r="L21" s="32">
        <f>J21/($F21*$D21*$F$2)</f>
        <v>1.0606420626188346E-7</v>
      </c>
      <c r="M21" s="31">
        <f>SUM(Round1!M21,Round2!M21,Round3!M21,Round4!M21,Round5!M21,Round6!M21,Round7!M21)</f>
        <v>8</v>
      </c>
      <c r="N21" s="27">
        <f>M21/($E21*$D21*$F$2)</f>
        <v>9.2642988662814134E-6</v>
      </c>
      <c r="O21" s="32">
        <f>M21/($F21*$D21*$F$2)</f>
        <v>2.8283788336502256E-7</v>
      </c>
      <c r="P21" s="26">
        <f>SUM(Round1!P21,Round2!P21,Round3!P21,Round4!P21,Round5!P21,Round6!P21,Round7!P21)</f>
        <v>0</v>
      </c>
      <c r="Q21" s="27">
        <f>P21/($E21*$D21*$F$2)</f>
        <v>0</v>
      </c>
      <c r="R21" s="32">
        <f>P21/($F21*$D21*$F$2)</f>
        <v>0</v>
      </c>
      <c r="S21" s="26">
        <f>SUM(Round1!S21,Round2!S21,Round3!S21,Round4!S21,Round5!S21,Round6!S21,Round7!S21)</f>
        <v>2</v>
      </c>
      <c r="T21" s="27">
        <f>S21/($E21*$D21*$F$2)</f>
        <v>2.3160747165703534E-6</v>
      </c>
      <c r="U21" s="32">
        <f>S21/($F21*$D21*$F$2)</f>
        <v>7.0709470841255639E-8</v>
      </c>
      <c r="AB21" s="5">
        <f t="shared" si="1"/>
        <v>7.2653188518679058E-5</v>
      </c>
      <c r="AC21" s="6">
        <f t="shared" si="1"/>
        <v>2.4383383987678732E-6</v>
      </c>
      <c r="AD21" s="6">
        <f t="shared" si="1"/>
        <v>1.184618597722376E-5</v>
      </c>
      <c r="AE21" s="33">
        <f t="shared" si="1"/>
        <v>4.0800642772093501E-7</v>
      </c>
      <c r="AF21" s="9">
        <f t="shared" si="1"/>
        <v>7.4758608971413535E-6</v>
      </c>
      <c r="AG21" s="11">
        <f t="shared" si="1"/>
        <v>2.4839060775769828E-7</v>
      </c>
      <c r="AH21" s="9">
        <f t="shared" si="1"/>
        <v>3.6748970313939911E-6</v>
      </c>
      <c r="AI21" s="11">
        <f t="shared" si="1"/>
        <v>1.2882793270433303E-7</v>
      </c>
      <c r="AJ21" s="9">
        <f t="shared" si="1"/>
        <v>1.1174603622881878E-6</v>
      </c>
      <c r="AK21" s="11">
        <f t="shared" si="1"/>
        <v>3.4986130965604399E-8</v>
      </c>
    </row>
    <row r="22" spans="1:37" x14ac:dyDescent="0.25">
      <c r="A22" t="s">
        <v>35</v>
      </c>
      <c r="D22" s="23">
        <f>$H$2*$J$2</f>
        <v>5000</v>
      </c>
      <c r="E22">
        <f>SUM(E7:E21)</f>
        <v>60.407799999999995</v>
      </c>
      <c r="F22">
        <f>SUM(F7:F21)</f>
        <v>1678.1637388888887</v>
      </c>
      <c r="G22">
        <f>SUM(G7:G21)</f>
        <v>1298</v>
      </c>
      <c r="H22" s="16">
        <f>G22/($E22*$D22*$F$2)</f>
        <v>7.1624304587597403E-5</v>
      </c>
      <c r="I22" s="16">
        <f>G22/($F22*$D22*$F$2)</f>
        <v>2.5782148466223863E-6</v>
      </c>
      <c r="J22">
        <f>SUM(J7:J21)</f>
        <v>222</v>
      </c>
      <c r="K22" s="16">
        <f>J22/($E22*$D22*$F$2)</f>
        <v>1.2250073665983532E-5</v>
      </c>
      <c r="L22" s="16">
        <f>J22/($F22*$D22*$F$2)</f>
        <v>4.4095816328980719E-7</v>
      </c>
      <c r="M22">
        <f>SUM(M7:M21)</f>
        <v>136</v>
      </c>
      <c r="N22" s="16">
        <f>M22/($E22*$D22*$F$2)</f>
        <v>7.5045496332151369E-6</v>
      </c>
      <c r="O22" s="16">
        <f>M22/($F22*$D22*$F$2)</f>
        <v>2.7013653246582786E-7</v>
      </c>
      <c r="P22">
        <f>SUM(P7:P21)</f>
        <v>69</v>
      </c>
      <c r="Q22" s="16">
        <f>P22/($E22*$D22*$F$2)</f>
        <v>3.8074553286165033E-6</v>
      </c>
      <c r="R22" s="16">
        <f>P22/($F22*$D22*$F$2)</f>
        <v>1.3705456426575088E-7</v>
      </c>
      <c r="S22">
        <f>SUM(S7:S21)</f>
        <v>20</v>
      </c>
      <c r="T22" s="16">
        <f>S22/($E22*$D22*$F$2)</f>
        <v>1.1036102401786966E-6</v>
      </c>
      <c r="U22" s="16">
        <f>S22/($F22*$D22*$F$2)</f>
        <v>3.9725960656739387E-8</v>
      </c>
    </row>
    <row r="73" spans="2:11" x14ac:dyDescent="0.25">
      <c r="C73" s="61" t="s">
        <v>37</v>
      </c>
      <c r="D73" s="62"/>
      <c r="E73" s="62"/>
      <c r="F73" s="62"/>
      <c r="G73" s="62"/>
      <c r="H73" s="62"/>
      <c r="I73" s="62"/>
      <c r="J73" s="62"/>
      <c r="K73" s="63"/>
    </row>
    <row r="74" spans="2:11" x14ac:dyDescent="0.25">
      <c r="C74" s="59" t="s">
        <v>3</v>
      </c>
      <c r="D74" s="59" t="s">
        <v>4</v>
      </c>
      <c r="E74" s="59" t="s">
        <v>10</v>
      </c>
      <c r="F74" s="59" t="s">
        <v>28</v>
      </c>
      <c r="G74" s="59" t="s">
        <v>30</v>
      </c>
      <c r="H74" s="60" t="s">
        <v>41</v>
      </c>
      <c r="I74" s="60"/>
      <c r="J74" s="60"/>
      <c r="K74" s="60"/>
    </row>
    <row r="75" spans="2:11" x14ac:dyDescent="0.25">
      <c r="C75" s="59"/>
      <c r="D75" s="59"/>
      <c r="E75" s="59"/>
      <c r="F75" s="59"/>
      <c r="G75" s="59"/>
      <c r="H75" s="41" t="s">
        <v>4</v>
      </c>
      <c r="I75" s="41" t="s">
        <v>10</v>
      </c>
      <c r="J75" s="41" t="s">
        <v>28</v>
      </c>
      <c r="K75" s="41" t="s">
        <v>30</v>
      </c>
    </row>
    <row r="76" spans="2:11" x14ac:dyDescent="0.25">
      <c r="B76" t="s">
        <v>38</v>
      </c>
      <c r="C76">
        <f>G129</f>
        <v>816</v>
      </c>
      <c r="D76">
        <f>J129</f>
        <v>133</v>
      </c>
      <c r="E76">
        <f>M129</f>
        <v>86</v>
      </c>
      <c r="F76">
        <f>P129</f>
        <v>35</v>
      </c>
      <c r="G76">
        <f>S129</f>
        <v>13</v>
      </c>
      <c r="H76">
        <f>D76/$C$76</f>
        <v>0.16299019607843138</v>
      </c>
      <c r="I76">
        <f>E76/$C$76</f>
        <v>0.1053921568627451</v>
      </c>
      <c r="J76">
        <f t="shared" ref="J76:K76" si="2">F76/$C$76</f>
        <v>4.2892156862745098E-2</v>
      </c>
      <c r="K76">
        <f t="shared" si="2"/>
        <v>1.5931372549019607E-2</v>
      </c>
    </row>
    <row r="77" spans="2:11" x14ac:dyDescent="0.25">
      <c r="B77" t="s">
        <v>39</v>
      </c>
      <c r="C77">
        <f>G186</f>
        <v>485</v>
      </c>
      <c r="D77">
        <f>J186</f>
        <v>81</v>
      </c>
      <c r="E77">
        <f>M186</f>
        <v>52</v>
      </c>
      <c r="F77">
        <f>P186</f>
        <v>22</v>
      </c>
      <c r="G77">
        <f>S186</f>
        <v>6</v>
      </c>
      <c r="H77">
        <f>D77/$C$77</f>
        <v>0.1670103092783505</v>
      </c>
      <c r="I77">
        <f t="shared" ref="I77:K77" si="3">E77/$C$77</f>
        <v>0.10721649484536082</v>
      </c>
      <c r="J77">
        <f t="shared" si="3"/>
        <v>4.536082474226804E-2</v>
      </c>
      <c r="K77">
        <f t="shared" si="3"/>
        <v>1.2371134020618556E-2</v>
      </c>
    </row>
    <row r="78" spans="2:11" x14ac:dyDescent="0.25">
      <c r="B78" t="s">
        <v>40</v>
      </c>
      <c r="C78">
        <f>G243</f>
        <v>287</v>
      </c>
      <c r="D78">
        <f>J243</f>
        <v>40</v>
      </c>
      <c r="E78">
        <f>M243</f>
        <v>33</v>
      </c>
      <c r="F78">
        <f>P243</f>
        <v>20</v>
      </c>
      <c r="G78">
        <f>S243</f>
        <v>2</v>
      </c>
      <c r="H78">
        <f>D78/$C$78</f>
        <v>0.13937282229965156</v>
      </c>
      <c r="I78">
        <f t="shared" ref="I78:K78" si="4">E78/$C$78</f>
        <v>0.11498257839721254</v>
      </c>
      <c r="J78">
        <f t="shared" si="4"/>
        <v>6.968641114982578E-2</v>
      </c>
      <c r="K78">
        <f t="shared" si="4"/>
        <v>6.9686411149825784E-3</v>
      </c>
    </row>
    <row r="80" spans="2:11" x14ac:dyDescent="0.25">
      <c r="B80" t="s">
        <v>42</v>
      </c>
      <c r="C80">
        <f>C77-C78</f>
        <v>198</v>
      </c>
      <c r="D80">
        <f>D77-D78</f>
        <v>41</v>
      </c>
      <c r="E80">
        <f t="shared" ref="E80:G80" si="5">E77-E78</f>
        <v>19</v>
      </c>
      <c r="F80">
        <f t="shared" si="5"/>
        <v>2</v>
      </c>
      <c r="G80">
        <f t="shared" si="5"/>
        <v>4</v>
      </c>
      <c r="H80">
        <f>D80/$C$80</f>
        <v>0.20707070707070707</v>
      </c>
      <c r="I80">
        <f>E80/$C$80</f>
        <v>9.5959595959595953E-2</v>
      </c>
      <c r="J80">
        <f t="shared" ref="J80:K80" si="6">F80/$C$80</f>
        <v>1.0101010101010102E-2</v>
      </c>
      <c r="K80">
        <f t="shared" si="6"/>
        <v>2.0202020202020204E-2</v>
      </c>
    </row>
    <row r="81" spans="2:11" x14ac:dyDescent="0.25">
      <c r="B81" t="s">
        <v>43</v>
      </c>
      <c r="C81">
        <f>C76-C77</f>
        <v>331</v>
      </c>
      <c r="D81">
        <f t="shared" ref="D81:G81" si="7">D76-D77</f>
        <v>52</v>
      </c>
      <c r="E81">
        <f t="shared" si="7"/>
        <v>34</v>
      </c>
      <c r="F81">
        <f t="shared" si="7"/>
        <v>13</v>
      </c>
      <c r="G81">
        <f t="shared" si="7"/>
        <v>7</v>
      </c>
      <c r="H81">
        <f>D81/$C$81</f>
        <v>0.15709969788519637</v>
      </c>
      <c r="I81">
        <f t="shared" ref="I81:K81" si="8">E81/$C$81</f>
        <v>0.1027190332326284</v>
      </c>
      <c r="J81">
        <f t="shared" si="8"/>
        <v>3.9274924471299093E-2</v>
      </c>
      <c r="K81">
        <f t="shared" si="8"/>
        <v>2.1148036253776436E-2</v>
      </c>
    </row>
    <row r="106" spans="1:44" s="35" customFormat="1" ht="15.75" thickBot="1" x14ac:dyDescent="0.3"/>
    <row r="107" spans="1:44" ht="15.75" thickTop="1" x14ac:dyDescent="0.25"/>
    <row r="108" spans="1:44" x14ac:dyDescent="0.25">
      <c r="A108" t="s">
        <v>34</v>
      </c>
    </row>
    <row r="110" spans="1:44" x14ac:dyDescent="0.25">
      <c r="AB110" t="s">
        <v>33</v>
      </c>
      <c r="AM110" t="s">
        <v>32</v>
      </c>
    </row>
    <row r="111" spans="1:44" x14ac:dyDescent="0.25">
      <c r="A111" s="51" t="s">
        <v>0</v>
      </c>
      <c r="B111" s="51" t="s">
        <v>1</v>
      </c>
      <c r="C111" s="51" t="s">
        <v>2</v>
      </c>
      <c r="D111" s="51" t="s">
        <v>6</v>
      </c>
      <c r="E111" s="54" t="s">
        <v>11</v>
      </c>
      <c r="F111" s="55"/>
      <c r="G111" s="58" t="s">
        <v>51</v>
      </c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AB111" s="48" t="s">
        <v>5</v>
      </c>
      <c r="AC111" s="50"/>
      <c r="AD111" s="50"/>
      <c r="AE111" s="50"/>
      <c r="AF111" s="50"/>
      <c r="AG111" s="50"/>
      <c r="AH111" s="50"/>
      <c r="AI111" s="50"/>
      <c r="AJ111" s="50"/>
      <c r="AK111" s="49"/>
      <c r="AM111" s="61" t="s">
        <v>5</v>
      </c>
      <c r="AN111" s="62"/>
      <c r="AO111" s="62"/>
      <c r="AP111" s="62"/>
      <c r="AQ111" s="63"/>
      <c r="AR111" s="38"/>
    </row>
    <row r="112" spans="1:44" x14ac:dyDescent="0.25">
      <c r="A112" s="52"/>
      <c r="B112" s="52"/>
      <c r="C112" s="52"/>
      <c r="D112" s="52"/>
      <c r="E112" s="56"/>
      <c r="F112" s="57"/>
      <c r="G112" s="58" t="s">
        <v>3</v>
      </c>
      <c r="H112" s="58"/>
      <c r="I112" s="58"/>
      <c r="J112" s="58" t="s">
        <v>4</v>
      </c>
      <c r="K112" s="58"/>
      <c r="L112" s="58"/>
      <c r="M112" s="58" t="s">
        <v>10</v>
      </c>
      <c r="N112" s="58"/>
      <c r="O112" s="58"/>
      <c r="P112" s="58" t="s">
        <v>28</v>
      </c>
      <c r="Q112" s="58"/>
      <c r="R112" s="58"/>
      <c r="S112" s="58" t="s">
        <v>30</v>
      </c>
      <c r="T112" s="58"/>
      <c r="U112" s="58"/>
      <c r="AB112" s="48" t="str">
        <f>G112</f>
        <v>Without Layers</v>
      </c>
      <c r="AC112" s="49"/>
      <c r="AD112" s="48" t="str">
        <f>J112</f>
        <v>With Layers</v>
      </c>
      <c r="AE112" s="49"/>
      <c r="AF112" s="48" t="str">
        <f>M112</f>
        <v>With buffer=5m</v>
      </c>
      <c r="AG112" s="49"/>
      <c r="AH112" s="48" t="str">
        <f>P112</f>
        <v>With buffer=10m</v>
      </c>
      <c r="AI112" s="49"/>
      <c r="AJ112" s="48" t="str">
        <f>S112</f>
        <v>With buffer=20m</v>
      </c>
      <c r="AK112" s="49"/>
      <c r="AM112" s="41" t="str">
        <f>G112</f>
        <v>Without Layers</v>
      </c>
      <c r="AN112" s="41" t="str">
        <f>J112</f>
        <v>With Layers</v>
      </c>
      <c r="AO112" s="41" t="str">
        <f>M112</f>
        <v>With buffer=5m</v>
      </c>
      <c r="AP112" s="41" t="str">
        <f>P112</f>
        <v>With buffer=10m</v>
      </c>
      <c r="AQ112" s="41" t="str">
        <f>S112</f>
        <v>With buffer=20m</v>
      </c>
    </row>
    <row r="113" spans="1:43" x14ac:dyDescent="0.25">
      <c r="A113" s="53"/>
      <c r="B113" s="53"/>
      <c r="C113" s="53"/>
      <c r="D113" s="53"/>
      <c r="E113" s="1" t="s">
        <v>49</v>
      </c>
      <c r="F113" s="1" t="s">
        <v>8</v>
      </c>
      <c r="G113" s="1" t="s">
        <v>48</v>
      </c>
      <c r="H113" s="1" t="s">
        <v>49</v>
      </c>
      <c r="I113" s="1" t="s">
        <v>8</v>
      </c>
      <c r="J113" s="1" t="s">
        <v>48</v>
      </c>
      <c r="K113" s="1" t="s">
        <v>49</v>
      </c>
      <c r="L113" s="1" t="s">
        <v>8</v>
      </c>
      <c r="M113" s="1" t="s">
        <v>48</v>
      </c>
      <c r="N113" s="1" t="s">
        <v>49</v>
      </c>
      <c r="O113" s="1" t="s">
        <v>8</v>
      </c>
      <c r="P113" s="1" t="s">
        <v>48</v>
      </c>
      <c r="Q113" s="1" t="s">
        <v>49</v>
      </c>
      <c r="R113" s="1" t="s">
        <v>8</v>
      </c>
      <c r="S113" s="1" t="s">
        <v>48</v>
      </c>
      <c r="T113" s="1" t="s">
        <v>49</v>
      </c>
      <c r="U113" s="1" t="s">
        <v>8</v>
      </c>
      <c r="AB113" s="7" t="str">
        <f>H113</f>
        <v>HPV</v>
      </c>
      <c r="AC113" s="7" t="str">
        <f>I113</f>
        <v>all</v>
      </c>
      <c r="AD113" s="7" t="str">
        <f>K113</f>
        <v>HPV</v>
      </c>
      <c r="AE113" s="7" t="str">
        <f>L113</f>
        <v>all</v>
      </c>
      <c r="AF113" s="7" t="str">
        <f>N113</f>
        <v>HPV</v>
      </c>
      <c r="AG113" s="7" t="str">
        <f>O113</f>
        <v>all</v>
      </c>
      <c r="AH113" s="7" t="str">
        <f>Q113</f>
        <v>HPV</v>
      </c>
      <c r="AI113" s="7" t="str">
        <f>R113</f>
        <v>all</v>
      </c>
      <c r="AJ113" s="7" t="str">
        <f>T113</f>
        <v>HPV</v>
      </c>
      <c r="AK113" s="7" t="str">
        <f>U113</f>
        <v>all</v>
      </c>
    </row>
    <row r="114" spans="1:43" x14ac:dyDescent="0.25">
      <c r="A114" s="22">
        <v>1</v>
      </c>
      <c r="B114" s="16" t="s">
        <v>12</v>
      </c>
      <c r="C114" s="16" t="s">
        <v>19</v>
      </c>
      <c r="D114" s="16">
        <f>$H$2*$J$2</f>
        <v>5000</v>
      </c>
      <c r="E114" s="22">
        <v>3.6726388888888879</v>
      </c>
      <c r="F114" s="23">
        <v>79.774569444444438</v>
      </c>
      <c r="G114" s="17">
        <f>SUM(Round1!G74,Round2!G74,Round3!G74,Round4!G74,Round5!G74,Round6!G74,Round7!G73)</f>
        <v>56</v>
      </c>
      <c r="H114" s="16">
        <f>G114/($E114*$D114*$F$2)</f>
        <v>5.0826305638543301E-5</v>
      </c>
      <c r="I114" s="23">
        <f>G114/($F114*$D114*$F$2)</f>
        <v>2.3399269712970701E-6</v>
      </c>
      <c r="J114" s="17">
        <f>SUM(Round1!J74,Round2!J74,Round3!J74,Round4!J74,Round5!J74,Round6!J74,Round7!K73)</f>
        <v>3</v>
      </c>
      <c r="K114" s="16">
        <f>J114/($E114*$D114*$F$2)</f>
        <v>2.7228378020648197E-6</v>
      </c>
      <c r="L114" s="23">
        <f>J114/($F114*$D114*$F$2)</f>
        <v>1.2535323060520018E-7</v>
      </c>
      <c r="M114" s="17">
        <f>SUM(Round1!M74,Round2!M74,Round3!M74,Round4!M74,Round5!M74,Round6!M74,Round7!O73)</f>
        <v>10</v>
      </c>
      <c r="N114" s="16">
        <f>M114/($E114*$D114*$F$2)</f>
        <v>9.0761260068827328E-6</v>
      </c>
      <c r="O114" s="23">
        <f>M114/($F114*$D114*$F$2)</f>
        <v>4.1784410201733394E-7</v>
      </c>
      <c r="P114" s="17">
        <f>SUM(Round1!P74,Round2!P74,Round3!P74,Round4!P74,Round5!P74,Round6!P74,Round7!S73)</f>
        <v>3</v>
      </c>
      <c r="Q114" s="16">
        <f>P114/($E114*$D114*$F$2)</f>
        <v>2.7228378020648197E-6</v>
      </c>
      <c r="R114" s="23">
        <f>P114/($F114*$D114*$F$2)</f>
        <v>1.2535323060520018E-7</v>
      </c>
      <c r="S114" s="17">
        <f>SUM(Round1!S74,Round2!S74,Round3!S74,Round4!S74,Round5!S74,Round6!S74,Round7!W73)</f>
        <v>0</v>
      </c>
      <c r="T114" s="16">
        <f>S114/($E114*$D114*$F$2)</f>
        <v>0</v>
      </c>
      <c r="U114" s="23">
        <f>S114/($F114*$D114*$F$2)</f>
        <v>0</v>
      </c>
      <c r="AB114" s="18">
        <f>AVERAGE($H$114:$H$128)</f>
        <v>4.5994230440022777E-5</v>
      </c>
      <c r="AC114" s="19">
        <f>AVERAGE($I$114:$I$128)</f>
        <v>1.5351441067679673E-6</v>
      </c>
      <c r="AD114" s="19">
        <f>AVERAGE($K$114:$K$128)</f>
        <v>7.1020252712105561E-6</v>
      </c>
      <c r="AE114" s="13">
        <f>AVERAGE($L$114:$L$128)</f>
        <v>2.4462761676438447E-7</v>
      </c>
      <c r="AF114" s="18">
        <f>AVERAGE($N$114:$N$128)</f>
        <v>4.7481984097597066E-6</v>
      </c>
      <c r="AG114" s="13">
        <f>AVERAGE($O$114:$O$128)</f>
        <v>1.5992476744449544E-7</v>
      </c>
      <c r="AH114" s="18">
        <f>AVERAGE($Q$114:$Q$128)</f>
        <v>1.8810163963143943E-6</v>
      </c>
      <c r="AI114" s="13">
        <f>AVERAGE($R$114:$R$128)</f>
        <v>6.3770053385655863E-8</v>
      </c>
      <c r="AJ114" s="18">
        <f>AVERAGE($T$114:$T$128)</f>
        <v>6.9968952470730455E-7</v>
      </c>
      <c r="AK114" s="13">
        <f>AVERAGE($U$114:$U$128)</f>
        <v>2.1290310576752996E-8</v>
      </c>
      <c r="AM114" s="42">
        <f>AVERAGE($G$114:$G$128)</f>
        <v>54.4</v>
      </c>
      <c r="AN114" s="42">
        <f>AVERAGE($J$114:$J$128)</f>
        <v>8.8666666666666671</v>
      </c>
      <c r="AO114" s="42">
        <f>AVERAGE($M$114:$M$128)</f>
        <v>5.7333333333333334</v>
      </c>
      <c r="AP114" s="42">
        <f>AVERAGE($P$114:$P$128)</f>
        <v>2.3333333333333335</v>
      </c>
      <c r="AQ114" s="43">
        <f>AVERAGE($S$114:$S$128)</f>
        <v>0.8666666666666667</v>
      </c>
    </row>
    <row r="115" spans="1:43" x14ac:dyDescent="0.25">
      <c r="A115" s="22">
        <f t="shared" ref="A115:A128" si="9">A114+1</f>
        <v>2</v>
      </c>
      <c r="B115" s="16" t="s">
        <v>12</v>
      </c>
      <c r="C115" s="16" t="s">
        <v>20</v>
      </c>
      <c r="D115" s="23">
        <f>$H$2*$J$2</f>
        <v>5000</v>
      </c>
      <c r="E115" s="22">
        <v>4.6576138888888874</v>
      </c>
      <c r="F115" s="23">
        <v>166.55976111111113</v>
      </c>
      <c r="G115" s="16">
        <f>SUM(Round1!G75,Round2!G75,Round3!G75,Round4!G75,Round5!G75,Round6!G75,Round7!G74)</f>
        <v>110</v>
      </c>
      <c r="H115" s="16">
        <f>G115/($E115*$D115*$F$2)</f>
        <v>7.8724144038942232E-5</v>
      </c>
      <c r="I115" s="23">
        <f>G115/($F115*$D115*$F$2)</f>
        <v>2.2014120590750925E-6</v>
      </c>
      <c r="J115" s="16">
        <f>SUM(Round1!J75,Round2!J75,Round3!J75,Round4!J75,Round5!J75,Round6!J75,Round7!K74)</f>
        <v>17</v>
      </c>
      <c r="K115" s="16">
        <f>J115/($E115*$D115*$F$2)</f>
        <v>1.2166458624200163E-5</v>
      </c>
      <c r="L115" s="23">
        <f>J115/($F115*$D115*$F$2)</f>
        <v>3.4021822731160525E-7</v>
      </c>
      <c r="M115" s="16">
        <f>SUM(Round1!M75,Round2!M75,Round3!M75,Round4!M75,Round5!M75,Round6!M75,Round7!O74)</f>
        <v>19</v>
      </c>
      <c r="N115" s="16">
        <f>M115/($E115*$D115*$F$2)</f>
        <v>1.3597806697635477E-5</v>
      </c>
      <c r="O115" s="23">
        <f>M115/($F115*$D115*$F$2)</f>
        <v>3.8024390111297057E-7</v>
      </c>
      <c r="P115" s="16">
        <f>SUM(Round1!P75,Round2!P75,Round3!P75,Round4!P75,Round5!P75,Round6!P75,Round7!S74)</f>
        <v>10</v>
      </c>
      <c r="Q115" s="16">
        <f>P115/($E115*$D115*$F$2)</f>
        <v>7.1567403671765666E-6</v>
      </c>
      <c r="R115" s="23">
        <f>P115/($F115*$D115*$F$2)</f>
        <v>2.001283690068266E-7</v>
      </c>
      <c r="S115" s="16">
        <f>SUM(Round1!S75,Round2!S75,Round3!S75,Round4!S75,Round5!S75,Round6!S75,Round7!W74)</f>
        <v>4</v>
      </c>
      <c r="T115" s="16">
        <f>S115/($E115*$D115*$F$2)</f>
        <v>2.8626961468706265E-6</v>
      </c>
      <c r="U115" s="23">
        <f>S115/($F115*$D115*$F$2)</f>
        <v>8.0051347602730641E-8</v>
      </c>
      <c r="AB115" s="14">
        <f t="shared" ref="AB115:AK128" si="10">AB$114</f>
        <v>4.5994230440022777E-5</v>
      </c>
      <c r="AC115" s="8">
        <f t="shared" si="10"/>
        <v>1.5351441067679673E-6</v>
      </c>
      <c r="AD115" s="8">
        <f t="shared" si="10"/>
        <v>7.1020252712105561E-6</v>
      </c>
      <c r="AE115" s="10">
        <f t="shared" si="10"/>
        <v>2.4462761676438447E-7</v>
      </c>
      <c r="AF115" s="14">
        <f t="shared" si="10"/>
        <v>4.7481984097597066E-6</v>
      </c>
      <c r="AG115" s="10">
        <f t="shared" si="10"/>
        <v>1.5992476744449544E-7</v>
      </c>
      <c r="AH115" s="14">
        <f t="shared" si="10"/>
        <v>1.8810163963143943E-6</v>
      </c>
      <c r="AI115" s="10">
        <f t="shared" si="10"/>
        <v>6.3770053385655863E-8</v>
      </c>
      <c r="AJ115" s="14">
        <f t="shared" si="10"/>
        <v>6.9968952470730455E-7</v>
      </c>
      <c r="AK115" s="10">
        <f t="shared" si="10"/>
        <v>2.1290310576752996E-8</v>
      </c>
    </row>
    <row r="116" spans="1:43" x14ac:dyDescent="0.25">
      <c r="A116" s="22">
        <f t="shared" si="9"/>
        <v>3</v>
      </c>
      <c r="B116" s="16" t="s">
        <v>12</v>
      </c>
      <c r="C116" s="16" t="s">
        <v>21</v>
      </c>
      <c r="D116" s="23">
        <f>$H$2*$J$2</f>
        <v>5000</v>
      </c>
      <c r="E116" s="22">
        <v>4.8418388888888959</v>
      </c>
      <c r="F116" s="23">
        <v>115.00931944444446</v>
      </c>
      <c r="G116" s="16">
        <f>SUM(Round1!G76,Round2!G76,Round3!G76,Round4!G76,Round5!G76,Round6!G76,Round7!G75)</f>
        <v>21</v>
      </c>
      <c r="H116" s="16">
        <f>G116/($E116*$D116*$F$2)</f>
        <v>1.4457317066174333E-5</v>
      </c>
      <c r="I116" s="23">
        <f>G116/($F116*$D116*$F$2)</f>
        <v>6.0864632829875742E-7</v>
      </c>
      <c r="J116" s="16">
        <f>SUM(Round1!J76,Round2!J76,Round3!J76,Round4!J76,Round5!J76,Round6!J76,Round7!K75)</f>
        <v>4</v>
      </c>
      <c r="K116" s="16">
        <f>J116/($E116*$D116*$F$2)</f>
        <v>2.7537746792713016E-6</v>
      </c>
      <c r="L116" s="23">
        <f>J116/($F116*$D116*$F$2)</f>
        <v>1.1593263396166807E-7</v>
      </c>
      <c r="M116" s="16">
        <f>SUM(Round1!M76,Round2!M76,Round3!M76,Round4!M76,Round5!M76,Round6!M76,Round7!O75)</f>
        <v>3</v>
      </c>
      <c r="N116" s="16">
        <f>M116/($E116*$D116*$F$2)</f>
        <v>2.0653310094534761E-6</v>
      </c>
      <c r="O116" s="23">
        <f>M116/($F116*$D116*$F$2)</f>
        <v>8.6949475471251051E-8</v>
      </c>
      <c r="P116" s="16">
        <f>SUM(Round1!P76,Round2!P76,Round3!P76,Round4!P76,Round5!P76,Round6!P76,Round7!S75)</f>
        <v>2</v>
      </c>
      <c r="Q116" s="16">
        <f>P116/($E116*$D116*$F$2)</f>
        <v>1.3768873396356508E-6</v>
      </c>
      <c r="R116" s="23">
        <f>P116/($F116*$D116*$F$2)</f>
        <v>5.7966316980834036E-8</v>
      </c>
      <c r="S116" s="16">
        <f>SUM(Round1!S76,Round2!S76,Round3!S76,Round4!S76,Round5!S76,Round6!S76,Round7!W75)</f>
        <v>0</v>
      </c>
      <c r="T116" s="16">
        <f>S116/($E116*$D116*$F$2)</f>
        <v>0</v>
      </c>
      <c r="U116" s="23">
        <f>S116/($F116*$D116*$F$2)</f>
        <v>0</v>
      </c>
      <c r="AB116" s="14">
        <f t="shared" si="10"/>
        <v>4.5994230440022777E-5</v>
      </c>
      <c r="AC116" s="8">
        <f t="shared" si="10"/>
        <v>1.5351441067679673E-6</v>
      </c>
      <c r="AD116" s="8">
        <f t="shared" si="10"/>
        <v>7.1020252712105561E-6</v>
      </c>
      <c r="AE116" s="10">
        <f t="shared" si="10"/>
        <v>2.4462761676438447E-7</v>
      </c>
      <c r="AF116" s="14">
        <f t="shared" si="10"/>
        <v>4.7481984097597066E-6</v>
      </c>
      <c r="AG116" s="10">
        <f t="shared" si="10"/>
        <v>1.5992476744449544E-7</v>
      </c>
      <c r="AH116" s="14">
        <f t="shared" si="10"/>
        <v>1.8810163963143943E-6</v>
      </c>
      <c r="AI116" s="10">
        <f t="shared" si="10"/>
        <v>6.3770053385655863E-8</v>
      </c>
      <c r="AJ116" s="14">
        <f t="shared" si="10"/>
        <v>6.9968952470730455E-7</v>
      </c>
      <c r="AK116" s="10">
        <f t="shared" si="10"/>
        <v>2.1290310576752996E-8</v>
      </c>
    </row>
    <row r="117" spans="1:43" x14ac:dyDescent="0.25">
      <c r="A117" s="22">
        <f t="shared" si="9"/>
        <v>4</v>
      </c>
      <c r="B117" s="16" t="s">
        <v>12</v>
      </c>
      <c r="C117" s="16" t="s">
        <v>13</v>
      </c>
      <c r="D117" s="23">
        <f>$H$2*$J$2</f>
        <v>5000</v>
      </c>
      <c r="E117" s="22">
        <v>3.9206972222222145</v>
      </c>
      <c r="F117" s="23">
        <v>92.223586111111089</v>
      </c>
      <c r="G117" s="16">
        <f>SUM(Round1!G77,Round2!G77,Round3!G77,Round4!G77,Round5!G77,Round6!G77,Round7!G76)</f>
        <v>48</v>
      </c>
      <c r="H117" s="16">
        <f>G117/($E117*$D117*$F$2)</f>
        <v>4.0809068115010799E-5</v>
      </c>
      <c r="I117" s="23">
        <f>G117/($F117*$D117*$F$2)</f>
        <v>1.7349141011197699E-6</v>
      </c>
      <c r="J117" s="16">
        <f>SUM(Round1!J77,Round2!J77,Round3!J77,Round4!J77,Round5!J77,Round6!J77,Round7!K76)</f>
        <v>2</v>
      </c>
      <c r="K117" s="16">
        <f>J117/($E117*$D117*$F$2)</f>
        <v>1.7003778381254499E-6</v>
      </c>
      <c r="L117" s="23">
        <f>J117/($F117*$D117*$F$2)</f>
        <v>7.2288087546657081E-8</v>
      </c>
      <c r="M117" s="16">
        <f>SUM(Round1!M77,Round2!M77,Round3!M77,Round4!M77,Round5!M77,Round6!M77,Round7!O76)</f>
        <v>0</v>
      </c>
      <c r="N117" s="16">
        <f>M117/($E117*$D117*$F$2)</f>
        <v>0</v>
      </c>
      <c r="O117" s="23">
        <f>M117/($F117*$D117*$F$2)</f>
        <v>0</v>
      </c>
      <c r="P117" s="16">
        <f>SUM(Round1!P77,Round2!P77,Round3!P77,Round4!P77,Round5!P77,Round6!P77,Round7!S76)</f>
        <v>1</v>
      </c>
      <c r="Q117" s="16">
        <f>P117/($E117*$D117*$F$2)</f>
        <v>8.5018891906272497E-7</v>
      </c>
      <c r="R117" s="23">
        <f>P117/($F117*$D117*$F$2)</f>
        <v>3.6144043773328541E-8</v>
      </c>
      <c r="S117" s="16">
        <f>SUM(Round1!S77,Round2!S77,Round3!S77,Round4!S77,Round5!S77,Round6!S77,Round7!W76)</f>
        <v>0</v>
      </c>
      <c r="T117" s="16">
        <f>S117/($E117*$D117*$F$2)</f>
        <v>0</v>
      </c>
      <c r="U117" s="23">
        <f>S117/($F117*$D117*$F$2)</f>
        <v>0</v>
      </c>
      <c r="AB117" s="14">
        <f t="shared" si="10"/>
        <v>4.5994230440022777E-5</v>
      </c>
      <c r="AC117" s="8">
        <f t="shared" si="10"/>
        <v>1.5351441067679673E-6</v>
      </c>
      <c r="AD117" s="8">
        <f t="shared" si="10"/>
        <v>7.1020252712105561E-6</v>
      </c>
      <c r="AE117" s="10">
        <f t="shared" si="10"/>
        <v>2.4462761676438447E-7</v>
      </c>
      <c r="AF117" s="14">
        <f t="shared" si="10"/>
        <v>4.7481984097597066E-6</v>
      </c>
      <c r="AG117" s="10">
        <f t="shared" si="10"/>
        <v>1.5992476744449544E-7</v>
      </c>
      <c r="AH117" s="14">
        <f t="shared" si="10"/>
        <v>1.8810163963143943E-6</v>
      </c>
      <c r="AI117" s="10">
        <f t="shared" si="10"/>
        <v>6.3770053385655863E-8</v>
      </c>
      <c r="AJ117" s="14">
        <f t="shared" si="10"/>
        <v>6.9968952470730455E-7</v>
      </c>
      <c r="AK117" s="10">
        <f t="shared" si="10"/>
        <v>2.1290310576752996E-8</v>
      </c>
    </row>
    <row r="118" spans="1:43" x14ac:dyDescent="0.25">
      <c r="A118" s="22">
        <f t="shared" si="9"/>
        <v>5</v>
      </c>
      <c r="B118" s="16" t="s">
        <v>12</v>
      </c>
      <c r="C118" s="16" t="s">
        <v>14</v>
      </c>
      <c r="D118" s="23">
        <f>$H$2*$J$2</f>
        <v>5000</v>
      </c>
      <c r="E118" s="22">
        <v>4.2080472222222189</v>
      </c>
      <c r="F118" s="23">
        <v>99.019727777777774</v>
      </c>
      <c r="G118" s="16">
        <f>SUM(Round1!G78,Round2!G78,Round3!G78,Round4!G78,Round5!G78,Round6!G78,Round7!G77)</f>
        <v>39</v>
      </c>
      <c r="H118" s="16">
        <f>G118/($E118*$D118*$F$2)</f>
        <v>3.0893189437961815E-5</v>
      </c>
      <c r="I118" s="23">
        <f>G118/($F118*$D118*$F$2)</f>
        <v>1.3128696969532055E-6</v>
      </c>
      <c r="J118" s="16">
        <f>SUM(Round1!J78,Round2!J78,Round3!J78,Round4!J78,Round5!J78,Round6!J78,Round7!K77)</f>
        <v>12</v>
      </c>
      <c r="K118" s="16">
        <f>J118/($E118*$D118*$F$2)</f>
        <v>9.5055967501420969E-6</v>
      </c>
      <c r="L118" s="23">
        <f>J118/($F118*$D118*$F$2)</f>
        <v>4.0395990675483241E-7</v>
      </c>
      <c r="M118" s="16">
        <f>SUM(Round1!M78,Round2!M78,Round3!M78,Round4!M78,Round5!M78,Round6!M78,Round7!O77)</f>
        <v>2</v>
      </c>
      <c r="N118" s="16">
        <f>M118/($E118*$D118*$F$2)</f>
        <v>1.5842661250236829E-6</v>
      </c>
      <c r="O118" s="23">
        <f>M118/($F118*$D118*$F$2)</f>
        <v>6.7326651125805406E-8</v>
      </c>
      <c r="P118" s="16">
        <f>SUM(Round1!P78,Round2!P78,Round3!P78,Round4!P78,Round5!P78,Round6!P78,Round7!S77)</f>
        <v>0</v>
      </c>
      <c r="Q118" s="16">
        <f>P118/($E118*$D118*$F$2)</f>
        <v>0</v>
      </c>
      <c r="R118" s="23">
        <f>P118/($F118*$D118*$F$2)</f>
        <v>0</v>
      </c>
      <c r="S118" s="16">
        <f>SUM(Round1!S78,Round2!S78,Round3!S78,Round4!S78,Round5!S78,Round6!S78,Round7!W77)</f>
        <v>2</v>
      </c>
      <c r="T118" s="16">
        <f>S118/($E118*$D118*$F$2)</f>
        <v>1.5842661250236829E-6</v>
      </c>
      <c r="U118" s="23">
        <f>S118/($F118*$D118*$F$2)</f>
        <v>6.7326651125805406E-8</v>
      </c>
      <c r="AB118" s="14">
        <f t="shared" si="10"/>
        <v>4.5994230440022777E-5</v>
      </c>
      <c r="AC118" s="8">
        <f t="shared" si="10"/>
        <v>1.5351441067679673E-6</v>
      </c>
      <c r="AD118" s="8">
        <f t="shared" si="10"/>
        <v>7.1020252712105561E-6</v>
      </c>
      <c r="AE118" s="10">
        <f t="shared" si="10"/>
        <v>2.4462761676438447E-7</v>
      </c>
      <c r="AF118" s="14">
        <f t="shared" si="10"/>
        <v>4.7481984097597066E-6</v>
      </c>
      <c r="AG118" s="10">
        <f t="shared" si="10"/>
        <v>1.5992476744449544E-7</v>
      </c>
      <c r="AH118" s="14">
        <f t="shared" si="10"/>
        <v>1.8810163963143943E-6</v>
      </c>
      <c r="AI118" s="10">
        <f t="shared" si="10"/>
        <v>6.3770053385655863E-8</v>
      </c>
      <c r="AJ118" s="14">
        <f t="shared" si="10"/>
        <v>6.9968952470730455E-7</v>
      </c>
      <c r="AK118" s="10">
        <f t="shared" si="10"/>
        <v>2.1290310576752996E-8</v>
      </c>
    </row>
    <row r="119" spans="1:43" x14ac:dyDescent="0.25">
      <c r="A119" s="22">
        <f t="shared" si="9"/>
        <v>6</v>
      </c>
      <c r="B119" s="16" t="s">
        <v>12</v>
      </c>
      <c r="C119" s="16" t="s">
        <v>15</v>
      </c>
      <c r="D119" s="23">
        <f>$H$2*$J$2</f>
        <v>5000</v>
      </c>
      <c r="E119" s="22">
        <v>3.8898972222222201</v>
      </c>
      <c r="F119" s="23">
        <v>96.78281666666669</v>
      </c>
      <c r="G119" s="16">
        <f>SUM(Round1!G79,Round2!G79,Round3!G79,Round4!G79,Round5!G79,Round6!G79,Round7!G78)</f>
        <v>26</v>
      </c>
      <c r="H119" s="16">
        <f>G119/($E119*$D119*$F$2)</f>
        <v>2.2279937416227089E-5</v>
      </c>
      <c r="I119" s="23">
        <f>G119/($F119*$D119*$F$2)</f>
        <v>8.9547576369014519E-7</v>
      </c>
      <c r="J119" s="16">
        <f>SUM(Round1!J79,Round2!J79,Round3!J79,Round4!J79,Round5!J79,Round6!J79,Round7!K78)</f>
        <v>4</v>
      </c>
      <c r="K119" s="16">
        <f>J119/($E119*$D119*$F$2)</f>
        <v>3.4276826794195521E-6</v>
      </c>
      <c r="L119" s="23">
        <f>J119/($F119*$D119*$F$2)</f>
        <v>1.3776550210617617E-7</v>
      </c>
      <c r="M119" s="16">
        <f>SUM(Round1!M79,Round2!M79,Round3!M79,Round4!M79,Round5!M79,Round6!M79,Round7!O78)</f>
        <v>0</v>
      </c>
      <c r="N119" s="16">
        <f>M119/($E119*$D119*$F$2)</f>
        <v>0</v>
      </c>
      <c r="O119" s="23">
        <f>M119/($F119*$D119*$F$2)</f>
        <v>0</v>
      </c>
      <c r="P119" s="16">
        <f>SUM(Round1!P79,Round2!P79,Round3!P79,Round4!P79,Round5!P79,Round6!P79,Round7!S78)</f>
        <v>4</v>
      </c>
      <c r="Q119" s="16">
        <f>P119/($E119*$D119*$F$2)</f>
        <v>3.4276826794195521E-6</v>
      </c>
      <c r="R119" s="23">
        <f>P119/($F119*$D119*$F$2)</f>
        <v>1.3776550210617617E-7</v>
      </c>
      <c r="S119" s="16">
        <f>SUM(Round1!S79,Round2!S79,Round3!S79,Round4!S79,Round5!S79,Round6!S79,Round7!W78)</f>
        <v>0</v>
      </c>
      <c r="T119" s="16">
        <f>S119/($E119*$D119*$F$2)</f>
        <v>0</v>
      </c>
      <c r="U119" s="23">
        <f>S119/($F119*$D119*$F$2)</f>
        <v>0</v>
      </c>
      <c r="AB119" s="14">
        <f t="shared" si="10"/>
        <v>4.5994230440022777E-5</v>
      </c>
      <c r="AC119" s="8">
        <f t="shared" si="10"/>
        <v>1.5351441067679673E-6</v>
      </c>
      <c r="AD119" s="8">
        <f t="shared" si="10"/>
        <v>7.1020252712105561E-6</v>
      </c>
      <c r="AE119" s="10">
        <f t="shared" si="10"/>
        <v>2.4462761676438447E-7</v>
      </c>
      <c r="AF119" s="14">
        <f t="shared" si="10"/>
        <v>4.7481984097597066E-6</v>
      </c>
      <c r="AG119" s="10">
        <f t="shared" si="10"/>
        <v>1.5992476744449544E-7</v>
      </c>
      <c r="AH119" s="14">
        <f t="shared" si="10"/>
        <v>1.8810163963143943E-6</v>
      </c>
      <c r="AI119" s="10">
        <f t="shared" si="10"/>
        <v>6.3770053385655863E-8</v>
      </c>
      <c r="AJ119" s="14">
        <f t="shared" si="10"/>
        <v>6.9968952470730455E-7</v>
      </c>
      <c r="AK119" s="10">
        <f t="shared" si="10"/>
        <v>2.1290310576752996E-8</v>
      </c>
    </row>
    <row r="120" spans="1:43" x14ac:dyDescent="0.25">
      <c r="A120" s="22">
        <f t="shared" si="9"/>
        <v>7</v>
      </c>
      <c r="B120" s="16" t="s">
        <v>12</v>
      </c>
      <c r="C120" s="16" t="s">
        <v>22</v>
      </c>
      <c r="D120" s="23">
        <f>$H$2*$J$2</f>
        <v>5000</v>
      </c>
      <c r="E120" s="22">
        <v>4.7703972222222184</v>
      </c>
      <c r="F120" s="23">
        <v>110.17316944444444</v>
      </c>
      <c r="G120" s="16">
        <f>SUM(Round1!G80,Round2!G80,Round3!G80,Round4!G80,Round5!G80,Round6!G80,Round7!G79)</f>
        <v>42</v>
      </c>
      <c r="H120" s="16">
        <f>G120/($E120*$D120*$F$2)</f>
        <v>2.934766089243677E-5</v>
      </c>
      <c r="I120" s="23">
        <f>G120/($F120*$D120*$F$2)</f>
        <v>1.2707268085865127E-6</v>
      </c>
      <c r="J120" s="16">
        <f>SUM(Round1!J80,Round2!J80,Round3!J80,Round4!J80,Round5!J80,Round6!J80,Round7!K79)</f>
        <v>19</v>
      </c>
      <c r="K120" s="16">
        <f>J120/($E120*$D120*$F$2)</f>
        <v>1.3276322784673776E-5</v>
      </c>
      <c r="L120" s="23">
        <f>J120/($F120*$D120*$F$2)</f>
        <v>5.7485260388437483E-7</v>
      </c>
      <c r="M120" s="16">
        <f>SUM(Round1!M80,Round2!M80,Round3!M80,Round4!M80,Round5!M80,Round6!M80,Round7!O79)</f>
        <v>1</v>
      </c>
      <c r="N120" s="16">
        <f>M120/($E120*$D120*$F$2)</f>
        <v>6.98753830772304E-7</v>
      </c>
      <c r="O120" s="23">
        <f>M120/($F120*$D120*$F$2)</f>
        <v>3.0255400204440782E-8</v>
      </c>
      <c r="P120" s="16">
        <f>SUM(Round1!P80,Round2!P80,Round3!P80,Round4!P80,Round5!P80,Round6!P80,Round7!S79)</f>
        <v>2</v>
      </c>
      <c r="Q120" s="16">
        <f>P120/($E120*$D120*$F$2)</f>
        <v>1.397507661544608E-6</v>
      </c>
      <c r="R120" s="23">
        <f>P120/($F120*$D120*$F$2)</f>
        <v>6.0510800408881565E-8</v>
      </c>
      <c r="S120" s="16">
        <f>SUM(Round1!S80,Round2!S80,Round3!S80,Round4!S80,Round5!S80,Round6!S80,Round7!W79)</f>
        <v>0</v>
      </c>
      <c r="T120" s="16">
        <f>S120/($E120*$D120*$F$2)</f>
        <v>0</v>
      </c>
      <c r="U120" s="23">
        <f>S120/($F120*$D120*$F$2)</f>
        <v>0</v>
      </c>
      <c r="AB120" s="14">
        <f t="shared" si="10"/>
        <v>4.5994230440022777E-5</v>
      </c>
      <c r="AC120" s="8">
        <f t="shared" si="10"/>
        <v>1.5351441067679673E-6</v>
      </c>
      <c r="AD120" s="8">
        <f t="shared" si="10"/>
        <v>7.1020252712105561E-6</v>
      </c>
      <c r="AE120" s="10">
        <f t="shared" si="10"/>
        <v>2.4462761676438447E-7</v>
      </c>
      <c r="AF120" s="14">
        <f t="shared" si="10"/>
        <v>4.7481984097597066E-6</v>
      </c>
      <c r="AG120" s="10">
        <f t="shared" si="10"/>
        <v>1.5992476744449544E-7</v>
      </c>
      <c r="AH120" s="14">
        <f t="shared" si="10"/>
        <v>1.8810163963143943E-6</v>
      </c>
      <c r="AI120" s="10">
        <f t="shared" si="10"/>
        <v>6.3770053385655863E-8</v>
      </c>
      <c r="AJ120" s="14">
        <f t="shared" si="10"/>
        <v>6.9968952470730455E-7</v>
      </c>
      <c r="AK120" s="10">
        <f t="shared" si="10"/>
        <v>2.1290310576752996E-8</v>
      </c>
    </row>
    <row r="121" spans="1:43" x14ac:dyDescent="0.25">
      <c r="A121" s="22">
        <f t="shared" si="9"/>
        <v>8</v>
      </c>
      <c r="B121" s="16" t="s">
        <v>12</v>
      </c>
      <c r="C121" s="16" t="s">
        <v>23</v>
      </c>
      <c r="D121" s="23">
        <f>$H$2*$J$2</f>
        <v>5000</v>
      </c>
      <c r="E121" s="22">
        <v>4.1362861111111151</v>
      </c>
      <c r="F121" s="23">
        <v>144.77058055555551</v>
      </c>
      <c r="G121" s="16">
        <f>SUM(Round1!G81,Round2!G81,Round3!G81,Round4!G81,Round5!G81,Round6!G81,Round7!G80)</f>
        <v>101</v>
      </c>
      <c r="H121" s="16">
        <f>G121/($E121*$D121*$F$2)</f>
        <v>8.1393466898311136E-5</v>
      </c>
      <c r="I121" s="23">
        <f>G121/($F121*$D121*$F$2)</f>
        <v>2.3255185229948797E-6</v>
      </c>
      <c r="J121" s="16">
        <f>SUM(Round1!J81,Round2!J81,Round3!J81,Round4!J81,Round5!J81,Round6!J81,Round7!K80)</f>
        <v>28</v>
      </c>
      <c r="K121" s="16">
        <f>J121/($E121*$D121*$F$2)</f>
        <v>2.2564525476759524E-5</v>
      </c>
      <c r="L121" s="23">
        <f>J121/($F121*$D121*$F$2)</f>
        <v>6.4469820439462015E-7</v>
      </c>
      <c r="M121" s="16">
        <f>SUM(Round1!M81,Round2!M81,Round3!M81,Round4!M81,Round5!M81,Round6!M81,Round7!O80)</f>
        <v>13</v>
      </c>
      <c r="N121" s="16">
        <f>M121/($E121*$D121*$F$2)</f>
        <v>1.0476386828495493E-5</v>
      </c>
      <c r="O121" s="23">
        <f>M121/($F121*$D121*$F$2)</f>
        <v>2.9932416632607363E-7</v>
      </c>
      <c r="P121" s="16">
        <f>SUM(Round1!P81,Round2!P81,Round3!P81,Round4!P81,Round5!P81,Round6!P81,Round7!S80)</f>
        <v>1</v>
      </c>
      <c r="Q121" s="16">
        <f>P121/($E121*$D121*$F$2)</f>
        <v>8.0587590988426867E-7</v>
      </c>
      <c r="R121" s="23">
        <f>P121/($F121*$D121*$F$2)</f>
        <v>2.3024935871236432E-8</v>
      </c>
      <c r="S121" s="16">
        <f>SUM(Round1!S81,Round2!S81,Round3!S81,Round4!S81,Round5!S81,Round6!S81,Round7!W80)</f>
        <v>5</v>
      </c>
      <c r="T121" s="16">
        <f>S121/($E121*$D121*$F$2)</f>
        <v>4.0293795494213431E-6</v>
      </c>
      <c r="U121" s="23">
        <f>S121/($F121*$D121*$F$2)</f>
        <v>1.1512467935618217E-7</v>
      </c>
      <c r="AB121" s="14">
        <f t="shared" si="10"/>
        <v>4.5994230440022777E-5</v>
      </c>
      <c r="AC121" s="8">
        <f t="shared" si="10"/>
        <v>1.5351441067679673E-6</v>
      </c>
      <c r="AD121" s="8">
        <f t="shared" si="10"/>
        <v>7.1020252712105561E-6</v>
      </c>
      <c r="AE121" s="10">
        <f t="shared" si="10"/>
        <v>2.4462761676438447E-7</v>
      </c>
      <c r="AF121" s="14">
        <f t="shared" si="10"/>
        <v>4.7481984097597066E-6</v>
      </c>
      <c r="AG121" s="10">
        <f t="shared" si="10"/>
        <v>1.5992476744449544E-7</v>
      </c>
      <c r="AH121" s="14">
        <f t="shared" si="10"/>
        <v>1.8810163963143943E-6</v>
      </c>
      <c r="AI121" s="10">
        <f t="shared" si="10"/>
        <v>6.3770053385655863E-8</v>
      </c>
      <c r="AJ121" s="14">
        <f t="shared" si="10"/>
        <v>6.9968952470730455E-7</v>
      </c>
      <c r="AK121" s="10">
        <f t="shared" si="10"/>
        <v>2.1290310576752996E-8</v>
      </c>
    </row>
    <row r="122" spans="1:43" x14ac:dyDescent="0.25">
      <c r="A122" s="22">
        <f t="shared" si="9"/>
        <v>9</v>
      </c>
      <c r="B122" s="16" t="s">
        <v>12</v>
      </c>
      <c r="C122" s="16" t="s">
        <v>24</v>
      </c>
      <c r="D122" s="23">
        <f>$H$2*$J$2</f>
        <v>5000</v>
      </c>
      <c r="E122" s="22">
        <v>3.7250944444444332</v>
      </c>
      <c r="F122" s="23">
        <v>124.7335083333333</v>
      </c>
      <c r="G122" s="16">
        <f>SUM(Round1!G82,Round2!G82,Round3!G82,Round4!G82,Round5!G82,Round6!G82,Round7!G81)</f>
        <v>114</v>
      </c>
      <c r="H122" s="16">
        <f>G122/($E122*$D122*$F$2)</f>
        <v>1.020108364142896E-4</v>
      </c>
      <c r="I122" s="23">
        <f>G122/($F122*$D122*$F$2)</f>
        <v>3.0464949240784744E-6</v>
      </c>
      <c r="J122" s="16">
        <f>SUM(Round1!J82,Round2!J82,Round3!J82,Round4!J82,Round5!J82,Round6!J82,Round7!K81)</f>
        <v>10</v>
      </c>
      <c r="K122" s="16">
        <f>J122/($E122*$D122*$F$2)</f>
        <v>8.948318983709614E-6</v>
      </c>
      <c r="L122" s="23">
        <f>J122/($F122*$D122*$F$2)</f>
        <v>2.6723639684898896E-7</v>
      </c>
      <c r="M122" s="16">
        <f>SUM(Round1!M82,Round2!M82,Round3!M82,Round4!M82,Round5!M82,Round6!M82,Round7!O81)</f>
        <v>2</v>
      </c>
      <c r="N122" s="16">
        <f>M122/($E122*$D122*$F$2)</f>
        <v>1.7896637967419227E-6</v>
      </c>
      <c r="O122" s="23">
        <f>M122/($F122*$D122*$F$2)</f>
        <v>5.3447279369797798E-8</v>
      </c>
      <c r="P122" s="16">
        <f>SUM(Round1!P82,Round2!P82,Round3!P82,Round4!P82,Round5!P82,Round6!P82,Round7!S81)</f>
        <v>2</v>
      </c>
      <c r="Q122" s="16">
        <f>P122/($E122*$D122*$F$2)</f>
        <v>1.7896637967419227E-6</v>
      </c>
      <c r="R122" s="23">
        <f>P122/($F122*$D122*$F$2)</f>
        <v>5.3447279369797798E-8</v>
      </c>
      <c r="S122" s="16">
        <f>SUM(Round1!S82,Round2!S82,Round3!S82,Round4!S82,Round5!S82,Round6!S82,Round7!W81)</f>
        <v>0</v>
      </c>
      <c r="T122" s="16">
        <f>S122/($E122*$D122*$F$2)</f>
        <v>0</v>
      </c>
      <c r="U122" s="23">
        <f>S122/($F122*$D122*$F$2)</f>
        <v>0</v>
      </c>
      <c r="AB122" s="14">
        <f t="shared" si="10"/>
        <v>4.5994230440022777E-5</v>
      </c>
      <c r="AC122" s="8">
        <f t="shared" si="10"/>
        <v>1.5351441067679673E-6</v>
      </c>
      <c r="AD122" s="8">
        <f t="shared" si="10"/>
        <v>7.1020252712105561E-6</v>
      </c>
      <c r="AE122" s="10">
        <f t="shared" si="10"/>
        <v>2.4462761676438447E-7</v>
      </c>
      <c r="AF122" s="14">
        <f t="shared" si="10"/>
        <v>4.7481984097597066E-6</v>
      </c>
      <c r="AG122" s="10">
        <f t="shared" si="10"/>
        <v>1.5992476744449544E-7</v>
      </c>
      <c r="AH122" s="14">
        <f t="shared" si="10"/>
        <v>1.8810163963143943E-6</v>
      </c>
      <c r="AI122" s="10">
        <f t="shared" si="10"/>
        <v>6.3770053385655863E-8</v>
      </c>
      <c r="AJ122" s="14">
        <f t="shared" si="10"/>
        <v>6.9968952470730455E-7</v>
      </c>
      <c r="AK122" s="10">
        <f t="shared" si="10"/>
        <v>2.1290310576752996E-8</v>
      </c>
    </row>
    <row r="123" spans="1:43" x14ac:dyDescent="0.25">
      <c r="A123" s="22">
        <f t="shared" si="9"/>
        <v>10</v>
      </c>
      <c r="B123" s="16" t="s">
        <v>12</v>
      </c>
      <c r="C123" s="16" t="s">
        <v>25</v>
      </c>
      <c r="D123" s="23">
        <f>$H$2*$J$2</f>
        <v>5000</v>
      </c>
      <c r="E123" s="30">
        <v>3.8716305555555603</v>
      </c>
      <c r="F123" s="24">
        <v>155.05862777777779</v>
      </c>
      <c r="G123" s="16">
        <f>SUM(Round1!G83,Round2!G83,Round3!G83,Round4!G83,Round5!G83,Round6!G83,Round7!G82)</f>
        <v>125</v>
      </c>
      <c r="H123" s="16">
        <f>G123/($E123*$D123*$F$2)</f>
        <v>1.0762046137609249E-4</v>
      </c>
      <c r="I123" s="23">
        <f>G123/($F123*$D123*$F$2)</f>
        <v>2.6871556432436147E-6</v>
      </c>
      <c r="J123" s="16">
        <f>SUM(Round1!J83,Round2!J83,Round3!J83,Round4!J83,Round5!J83,Round6!J83,Round7!K82)</f>
        <v>13</v>
      </c>
      <c r="K123" s="16">
        <f>J123/($E123*$D123*$F$2)</f>
        <v>1.1192527983113617E-5</v>
      </c>
      <c r="L123" s="23">
        <f>J123/($F123*$D123*$F$2)</f>
        <v>2.7946418689733594E-7</v>
      </c>
      <c r="M123" s="16">
        <f>SUM(Round1!M83,Round2!M83,Round3!M83,Round4!M83,Round5!M83,Round6!M83,Round7!O82)</f>
        <v>12</v>
      </c>
      <c r="N123" s="16">
        <f>M123/($E123*$D123*$F$2)</f>
        <v>1.0331564292104878E-5</v>
      </c>
      <c r="O123" s="23">
        <f>M123/($F123*$D123*$F$2)</f>
        <v>2.5796694175138699E-7</v>
      </c>
      <c r="P123" s="16">
        <f>SUM(Round1!P83,Round2!P83,Round3!P83,Round4!P83,Round5!P83,Round6!P83,Round7!S82)</f>
        <v>6</v>
      </c>
      <c r="Q123" s="16">
        <f>P123/($E123*$D123*$F$2)</f>
        <v>5.1657821460524389E-6</v>
      </c>
      <c r="R123" s="23">
        <f>P123/($F123*$D123*$F$2)</f>
        <v>1.2898347087569349E-7</v>
      </c>
      <c r="S123" s="16">
        <f>SUM(Round1!S83,Round2!S83,Round3!S83,Round4!S83,Round5!S83,Round6!S83,Round7!W82)</f>
        <v>1</v>
      </c>
      <c r="T123" s="16">
        <f>S123/($E123*$D123*$F$2)</f>
        <v>8.6096369100873979E-7</v>
      </c>
      <c r="U123" s="23">
        <f>S123/($F123*$D123*$F$2)</f>
        <v>2.1497245145948918E-8</v>
      </c>
      <c r="AB123" s="14">
        <f t="shared" si="10"/>
        <v>4.5994230440022777E-5</v>
      </c>
      <c r="AC123" s="8">
        <f t="shared" si="10"/>
        <v>1.5351441067679673E-6</v>
      </c>
      <c r="AD123" s="8">
        <f t="shared" si="10"/>
        <v>7.1020252712105561E-6</v>
      </c>
      <c r="AE123" s="10">
        <f t="shared" si="10"/>
        <v>2.4462761676438447E-7</v>
      </c>
      <c r="AF123" s="14">
        <f t="shared" si="10"/>
        <v>4.7481984097597066E-6</v>
      </c>
      <c r="AG123" s="10">
        <f t="shared" si="10"/>
        <v>1.5992476744449544E-7</v>
      </c>
      <c r="AH123" s="14">
        <f t="shared" si="10"/>
        <v>1.8810163963143943E-6</v>
      </c>
      <c r="AI123" s="10">
        <f t="shared" si="10"/>
        <v>6.3770053385655863E-8</v>
      </c>
      <c r="AJ123" s="14">
        <f t="shared" si="10"/>
        <v>6.9968952470730455E-7</v>
      </c>
      <c r="AK123" s="10">
        <f t="shared" si="10"/>
        <v>2.1290310576752996E-8</v>
      </c>
    </row>
    <row r="124" spans="1:43" x14ac:dyDescent="0.25">
      <c r="A124" s="22">
        <f t="shared" si="9"/>
        <v>11</v>
      </c>
      <c r="B124" s="16" t="s">
        <v>12</v>
      </c>
      <c r="C124" s="16" t="s">
        <v>26</v>
      </c>
      <c r="D124" s="23">
        <f>$H$2*$J$2</f>
        <v>5000</v>
      </c>
      <c r="E124" s="30">
        <v>4.4547250000000078</v>
      </c>
      <c r="F124" s="24">
        <v>99.95538055555555</v>
      </c>
      <c r="G124" s="16">
        <f>SUM(Round1!G84,Round2!G84,Round3!G84,Round4!G84,Round5!G84,Round6!G84,Round7!G83)</f>
        <v>18</v>
      </c>
      <c r="H124" s="16">
        <f>G124/($E124*$D124*$F$2)</f>
        <v>1.3468844878191111E-5</v>
      </c>
      <c r="I124" s="23">
        <f>G124/($F124*$D124*$F$2)</f>
        <v>6.0026783617367945E-7</v>
      </c>
      <c r="J124" s="16">
        <f>SUM(Round1!J84,Round2!J84,Round3!J84,Round4!J84,Round5!J84,Round6!J84,Round7!K83)</f>
        <v>8</v>
      </c>
      <c r="K124" s="16">
        <f>J124/($E124*$D124*$F$2)</f>
        <v>5.9861532791960492E-6</v>
      </c>
      <c r="L124" s="23">
        <f>J124/($F124*$D124*$F$2)</f>
        <v>2.6678570496607972E-7</v>
      </c>
      <c r="M124" s="16">
        <f>SUM(Round1!M84,Round2!M84,Round3!M84,Round4!M84,Round5!M84,Round6!M84,Round7!O83)</f>
        <v>5</v>
      </c>
      <c r="N124" s="16">
        <f>M124/($E124*$D124*$F$2)</f>
        <v>3.7413457994975309E-6</v>
      </c>
      <c r="O124" s="23">
        <f>M124/($F124*$D124*$F$2)</f>
        <v>1.6674106560379983E-7</v>
      </c>
      <c r="P124" s="16">
        <f>SUM(Round1!P84,Round2!P84,Round3!P84,Round4!P84,Round5!P84,Round6!P84,Round7!S83)</f>
        <v>0</v>
      </c>
      <c r="Q124" s="16">
        <f>P124/($E124*$D124*$F$2)</f>
        <v>0</v>
      </c>
      <c r="R124" s="23">
        <f>P124/($F124*$D124*$F$2)</f>
        <v>0</v>
      </c>
      <c r="S124" s="16">
        <f>SUM(Round1!S84,Round2!S84,Round3!S84,Round4!S84,Round5!S84,Round6!S84,Round7!W83)</f>
        <v>0</v>
      </c>
      <c r="T124" s="16">
        <f>S124/($E124*$D124*$F$2)</f>
        <v>0</v>
      </c>
      <c r="U124" s="23">
        <f>S124/($F124*$D124*$F$2)</f>
        <v>0</v>
      </c>
      <c r="AB124" s="14">
        <f t="shared" si="10"/>
        <v>4.5994230440022777E-5</v>
      </c>
      <c r="AC124" s="8">
        <f t="shared" si="10"/>
        <v>1.5351441067679673E-6</v>
      </c>
      <c r="AD124" s="8">
        <f t="shared" si="10"/>
        <v>7.1020252712105561E-6</v>
      </c>
      <c r="AE124" s="10">
        <f t="shared" si="10"/>
        <v>2.4462761676438447E-7</v>
      </c>
      <c r="AF124" s="14">
        <f t="shared" si="10"/>
        <v>4.7481984097597066E-6</v>
      </c>
      <c r="AG124" s="10">
        <f t="shared" si="10"/>
        <v>1.5992476744449544E-7</v>
      </c>
      <c r="AH124" s="14">
        <f t="shared" si="10"/>
        <v>1.8810163963143943E-6</v>
      </c>
      <c r="AI124" s="10">
        <f t="shared" si="10"/>
        <v>6.3770053385655863E-8</v>
      </c>
      <c r="AJ124" s="14">
        <f t="shared" si="10"/>
        <v>6.9968952470730455E-7</v>
      </c>
      <c r="AK124" s="10">
        <f t="shared" si="10"/>
        <v>2.1290310576752996E-8</v>
      </c>
    </row>
    <row r="125" spans="1:43" x14ac:dyDescent="0.25">
      <c r="A125" s="22">
        <f t="shared" si="9"/>
        <v>12</v>
      </c>
      <c r="B125" s="17" t="s">
        <v>12</v>
      </c>
      <c r="C125" s="17" t="s">
        <v>16</v>
      </c>
      <c r="D125" s="23">
        <f>$H$2*$J$2</f>
        <v>5000</v>
      </c>
      <c r="E125" s="30">
        <v>4.026452777777763</v>
      </c>
      <c r="F125" s="24">
        <v>104.02222777777774</v>
      </c>
      <c r="G125" s="16">
        <f>SUM(Round1!G85,Round2!G85,Round3!G85,Round4!G85,Round5!G85,Round6!G85,Round7!G84)</f>
        <v>17</v>
      </c>
      <c r="H125" s="16">
        <f>G125/($E125*$D125*$F$2)</f>
        <v>1.4073595244780577E-5</v>
      </c>
      <c r="I125" s="23">
        <f>G125/($F125*$D125*$F$2)</f>
        <v>5.4475536505258702E-7</v>
      </c>
      <c r="J125" s="16">
        <f>SUM(Round1!J85,Round2!J85,Round3!J85,Round4!J85,Round5!J85,Round6!J85,Round7!K84)</f>
        <v>4</v>
      </c>
      <c r="K125" s="16">
        <f>J125/($E125*$D125*$F$2)</f>
        <v>3.3114341752424888E-6</v>
      </c>
      <c r="L125" s="23">
        <f>J125/($F125*$D125*$F$2)</f>
        <v>1.2817773295354989E-7</v>
      </c>
      <c r="M125" s="16">
        <f>SUM(Round1!M85,Round2!M85,Round3!M85,Round4!M85,Round5!M85,Round6!M85,Round7!O84)</f>
        <v>9</v>
      </c>
      <c r="N125" s="16">
        <f>M125/($E125*$D125*$F$2)</f>
        <v>7.4507268942955993E-6</v>
      </c>
      <c r="O125" s="23">
        <f>M125/($F125*$D125*$F$2)</f>
        <v>2.8839989914548725E-7</v>
      </c>
      <c r="P125" s="16">
        <f>SUM(Round1!P85,Round2!P85,Round3!P85,Round4!P85,Round5!P85,Round6!P85,Round7!S84)</f>
        <v>1</v>
      </c>
      <c r="Q125" s="16">
        <f>P125/($E125*$D125*$F$2)</f>
        <v>8.2785854381062219E-7</v>
      </c>
      <c r="R125" s="23">
        <f>P125/($F125*$D125*$F$2)</f>
        <v>3.2044433238387472E-8</v>
      </c>
      <c r="S125" s="16">
        <f>SUM(Round1!S85,Round2!S85,Round3!S85,Round4!S85,Round5!S85,Round6!S85,Round7!W84)</f>
        <v>0</v>
      </c>
      <c r="T125" s="16">
        <f>S125/($E125*$D125*$F$2)</f>
        <v>0</v>
      </c>
      <c r="U125" s="23">
        <f>S125/($F125*$D125*$F$2)</f>
        <v>0</v>
      </c>
      <c r="AB125" s="14">
        <f t="shared" si="10"/>
        <v>4.5994230440022777E-5</v>
      </c>
      <c r="AC125" s="8">
        <f t="shared" si="10"/>
        <v>1.5351441067679673E-6</v>
      </c>
      <c r="AD125" s="8">
        <f t="shared" si="10"/>
        <v>7.1020252712105561E-6</v>
      </c>
      <c r="AE125" s="10">
        <f t="shared" si="10"/>
        <v>2.4462761676438447E-7</v>
      </c>
      <c r="AF125" s="14">
        <f t="shared" si="10"/>
        <v>4.7481984097597066E-6</v>
      </c>
      <c r="AG125" s="10">
        <f t="shared" si="10"/>
        <v>1.5992476744449544E-7</v>
      </c>
      <c r="AH125" s="14">
        <f t="shared" si="10"/>
        <v>1.8810163963143943E-6</v>
      </c>
      <c r="AI125" s="10">
        <f t="shared" si="10"/>
        <v>6.3770053385655863E-8</v>
      </c>
      <c r="AJ125" s="14">
        <f t="shared" si="10"/>
        <v>6.9968952470730455E-7</v>
      </c>
      <c r="AK125" s="10">
        <f t="shared" si="10"/>
        <v>2.1290310576752996E-8</v>
      </c>
    </row>
    <row r="126" spans="1:43" x14ac:dyDescent="0.25">
      <c r="A126" s="22">
        <f t="shared" si="9"/>
        <v>13</v>
      </c>
      <c r="B126" s="17" t="s">
        <v>12</v>
      </c>
      <c r="C126" s="17" t="s">
        <v>17</v>
      </c>
      <c r="D126" s="23">
        <f>$H$2*$J$2</f>
        <v>5000</v>
      </c>
      <c r="E126" s="30">
        <v>3.7903000000000051</v>
      </c>
      <c r="F126" s="24">
        <v>100.9529722222222</v>
      </c>
      <c r="G126" s="16">
        <f>SUM(Round1!G86,Round2!G86,Round3!G86,Round4!G86,Round5!G86,Round6!G86,Round7!G85)</f>
        <v>15</v>
      </c>
      <c r="H126" s="16">
        <f>G126/($E126*$D126*$F$2)</f>
        <v>1.3191567949766491E-5</v>
      </c>
      <c r="I126" s="23">
        <f>G126/($F126*$D126*$F$2)</f>
        <v>4.9528011805276775E-7</v>
      </c>
      <c r="J126" s="16">
        <f>SUM(Round1!J86,Round2!J86,Round3!J86,Round4!J86,Round5!J86,Round6!J86,Round7!K85)</f>
        <v>2</v>
      </c>
      <c r="K126" s="16">
        <f>J126/($E126*$D126*$F$2)</f>
        <v>1.758875726635532E-6</v>
      </c>
      <c r="L126" s="23">
        <f>J126/($F126*$D126*$F$2)</f>
        <v>6.6037349073702368E-8</v>
      </c>
      <c r="M126" s="16">
        <f>SUM(Round1!M86,Round2!M86,Round3!M86,Round4!M86,Round5!M86,Round6!M86,Round7!O85)</f>
        <v>1</v>
      </c>
      <c r="N126" s="16">
        <f>M126/($E126*$D126*$F$2)</f>
        <v>8.7943786331776602E-7</v>
      </c>
      <c r="O126" s="23">
        <f>M126/($F126*$D126*$F$2)</f>
        <v>3.3018674536851184E-8</v>
      </c>
      <c r="P126" s="16">
        <f>SUM(Round1!P86,Round2!P86,Round3!P86,Round4!P86,Round5!P86,Round6!P86,Round7!S85)</f>
        <v>2</v>
      </c>
      <c r="Q126" s="16">
        <f>P126/($E126*$D126*$F$2)</f>
        <v>1.758875726635532E-6</v>
      </c>
      <c r="R126" s="23">
        <f>P126/($F126*$D126*$F$2)</f>
        <v>6.6037349073702368E-8</v>
      </c>
      <c r="S126" s="16">
        <f>SUM(Round1!S86,Round2!S86,Round3!S86,Round4!S86,Round5!S86,Round6!S86,Round7!W85)</f>
        <v>0</v>
      </c>
      <c r="T126" s="16">
        <f>S126/($E126*$D126*$F$2)</f>
        <v>0</v>
      </c>
      <c r="U126" s="23">
        <f>S126/($F126*$D126*$F$2)</f>
        <v>0</v>
      </c>
      <c r="AB126" s="14">
        <f t="shared" si="10"/>
        <v>4.5994230440022777E-5</v>
      </c>
      <c r="AC126" s="8">
        <f t="shared" si="10"/>
        <v>1.5351441067679673E-6</v>
      </c>
      <c r="AD126" s="8">
        <f t="shared" si="10"/>
        <v>7.1020252712105561E-6</v>
      </c>
      <c r="AE126" s="10">
        <f t="shared" si="10"/>
        <v>2.4462761676438447E-7</v>
      </c>
      <c r="AF126" s="14">
        <f t="shared" si="10"/>
        <v>4.7481984097597066E-6</v>
      </c>
      <c r="AG126" s="10">
        <f t="shared" si="10"/>
        <v>1.5992476744449544E-7</v>
      </c>
      <c r="AH126" s="14">
        <f t="shared" si="10"/>
        <v>1.8810163963143943E-6</v>
      </c>
      <c r="AI126" s="10">
        <f t="shared" si="10"/>
        <v>6.3770053385655863E-8</v>
      </c>
      <c r="AJ126" s="14">
        <f t="shared" si="10"/>
        <v>6.9968952470730455E-7</v>
      </c>
      <c r="AK126" s="10">
        <f t="shared" si="10"/>
        <v>2.1290310576752996E-8</v>
      </c>
    </row>
    <row r="127" spans="1:43" x14ac:dyDescent="0.25">
      <c r="A127" s="22">
        <f t="shared" si="9"/>
        <v>14</v>
      </c>
      <c r="B127" s="17" t="s">
        <v>12</v>
      </c>
      <c r="C127" s="17" t="s">
        <v>18</v>
      </c>
      <c r="D127" s="23">
        <f>$H$2*$J$2</f>
        <v>5000</v>
      </c>
      <c r="E127" s="30">
        <v>3.563747222222224</v>
      </c>
      <c r="F127" s="24">
        <v>94.844977777777757</v>
      </c>
      <c r="G127" s="16">
        <f>SUM(Round1!G87,Round2!G87,Round3!G87,Round4!G87,Round5!G87,Round6!G87,Round7!G86)</f>
        <v>29</v>
      </c>
      <c r="H127" s="16">
        <f>G127/($E127*$D127*$F$2)</f>
        <v>2.7125006527929E-5</v>
      </c>
      <c r="I127" s="23">
        <f>G127/($F127*$D127*$F$2)</f>
        <v>1.0192070147684272E-6</v>
      </c>
      <c r="J127" s="16">
        <f>SUM(Round1!J87,Round2!J87,Round3!J87,Round4!J87,Round5!J87,Round6!J87,Round7!K86)</f>
        <v>4</v>
      </c>
      <c r="K127" s="16">
        <f>J127/($E127*$D127*$F$2)</f>
        <v>3.7413802107488274E-6</v>
      </c>
      <c r="L127" s="23">
        <f>J127/($F127*$D127*$F$2)</f>
        <v>1.405802778990934E-7</v>
      </c>
      <c r="M127" s="16">
        <f>SUM(Round1!M87,Round2!M87,Round3!M87,Round4!M87,Round5!M87,Round6!M87,Round7!O86)</f>
        <v>4</v>
      </c>
      <c r="N127" s="16">
        <f>M127/($E127*$D127*$F$2)</f>
        <v>3.7413802107488274E-6</v>
      </c>
      <c r="O127" s="23">
        <f>M127/($F127*$D127*$F$2)</f>
        <v>1.405802778990934E-7</v>
      </c>
      <c r="P127" s="16">
        <f>SUM(Round1!P87,Round2!P87,Round3!P87,Round4!P87,Round5!P87,Round6!P87,Round7!S86)</f>
        <v>1</v>
      </c>
      <c r="Q127" s="16">
        <f>P127/($E127*$D127*$F$2)</f>
        <v>9.3534505268720685E-7</v>
      </c>
      <c r="R127" s="23">
        <f>P127/($F127*$D127*$F$2)</f>
        <v>3.5145069474773349E-8</v>
      </c>
      <c r="S127" s="16">
        <f>SUM(Round1!S87,Round2!S87,Round3!S87,Round4!S87,Round5!S87,Round6!S87,Round7!W86)</f>
        <v>0</v>
      </c>
      <c r="T127" s="16">
        <f>S127/($E127*$D127*$F$2)</f>
        <v>0</v>
      </c>
      <c r="U127" s="23">
        <f>S127/($F127*$D127*$F$2)</f>
        <v>0</v>
      </c>
      <c r="AB127" s="14">
        <f t="shared" si="10"/>
        <v>4.5994230440022777E-5</v>
      </c>
      <c r="AC127" s="8">
        <f t="shared" si="10"/>
        <v>1.5351441067679673E-6</v>
      </c>
      <c r="AD127" s="8">
        <f t="shared" si="10"/>
        <v>7.1020252712105561E-6</v>
      </c>
      <c r="AE127" s="10">
        <f t="shared" si="10"/>
        <v>2.4462761676438447E-7</v>
      </c>
      <c r="AF127" s="14">
        <f t="shared" si="10"/>
        <v>4.7481984097597066E-6</v>
      </c>
      <c r="AG127" s="10">
        <f t="shared" si="10"/>
        <v>1.5992476744449544E-7</v>
      </c>
      <c r="AH127" s="14">
        <f t="shared" si="10"/>
        <v>1.8810163963143943E-6</v>
      </c>
      <c r="AI127" s="10">
        <f t="shared" si="10"/>
        <v>6.3770053385655863E-8</v>
      </c>
      <c r="AJ127" s="14">
        <f t="shared" si="10"/>
        <v>6.9968952470730455E-7</v>
      </c>
      <c r="AK127" s="10">
        <f t="shared" si="10"/>
        <v>2.1290310576752996E-8</v>
      </c>
    </row>
    <row r="128" spans="1:43" x14ac:dyDescent="0.25">
      <c r="A128" s="25">
        <f t="shared" si="9"/>
        <v>15</v>
      </c>
      <c r="B128" s="26" t="s">
        <v>12</v>
      </c>
      <c r="C128" s="26" t="s">
        <v>27</v>
      </c>
      <c r="D128" s="32">
        <f>$H$2*$J$2</f>
        <v>5000</v>
      </c>
      <c r="E128" s="31">
        <v>2.8784333333333372</v>
      </c>
      <c r="F128" s="28">
        <v>94.282513888888857</v>
      </c>
      <c r="G128" s="27">
        <f>SUM(Round1!G88,Round2!G88,Round3!G88,Round4!G88,Round5!G88,Round6!G88,Round7!G87)</f>
        <v>55</v>
      </c>
      <c r="H128" s="27">
        <f>G128/($E128*$D128*$F$2)</f>
        <v>6.3692054705684724E-5</v>
      </c>
      <c r="I128" s="32">
        <f>G128/($F128*$D128*$F$2)</f>
        <v>1.94451044813453E-6</v>
      </c>
      <c r="J128" s="27">
        <f>SUM(Round1!J88,Round2!J88,Round3!J88,Round4!J88,Round5!J88,Round6!J88,Round7!K87)</f>
        <v>3</v>
      </c>
      <c r="K128" s="27">
        <f>J128/($E128*$D128*$F$2)</f>
        <v>3.4741120748555303E-6</v>
      </c>
      <c r="L128" s="32">
        <f>J128/($F128*$D128*$F$2)</f>
        <v>1.0606420626188346E-7</v>
      </c>
      <c r="M128" s="27">
        <f>SUM(Round1!M88,Round2!M88,Round3!M88,Round4!M88,Round5!M88,Round6!M88,Round7!O87)</f>
        <v>5</v>
      </c>
      <c r="N128" s="27">
        <f>M128/($E128*$D128*$F$2)</f>
        <v>5.7901867914258832E-6</v>
      </c>
      <c r="O128" s="32">
        <f>M128/($F128*$D128*$F$2)</f>
        <v>1.7677367710313911E-7</v>
      </c>
      <c r="P128" s="27">
        <f>SUM(Round1!P88,Round2!P88,Round3!P88,Round4!P88,Round5!P88,Round6!P88,Round7!S87)</f>
        <v>0</v>
      </c>
      <c r="Q128" s="27">
        <f>P128/($E128*$D128*$F$2)</f>
        <v>0</v>
      </c>
      <c r="R128" s="32">
        <f>P128/($F128*$D128*$F$2)</f>
        <v>0</v>
      </c>
      <c r="S128" s="27">
        <f>SUM(Round1!S88,Round2!S88,Round3!S88,Round4!S88,Round5!S88,Round6!S88,Round7!W87)</f>
        <v>1</v>
      </c>
      <c r="T128" s="27">
        <f>S128/($E128*$D128*$F$2)</f>
        <v>1.1580373582851767E-6</v>
      </c>
      <c r="U128" s="32">
        <f>S128/($F128*$D128*$F$2)</f>
        <v>3.5354735420627819E-8</v>
      </c>
      <c r="AB128" s="9">
        <f t="shared" si="10"/>
        <v>4.5994230440022777E-5</v>
      </c>
      <c r="AC128" s="37">
        <f t="shared" si="10"/>
        <v>1.5351441067679673E-6</v>
      </c>
      <c r="AD128" s="37">
        <f t="shared" si="10"/>
        <v>7.1020252712105561E-6</v>
      </c>
      <c r="AE128" s="11">
        <f t="shared" si="10"/>
        <v>2.4462761676438447E-7</v>
      </c>
      <c r="AF128" s="9">
        <f t="shared" si="10"/>
        <v>4.7481984097597066E-6</v>
      </c>
      <c r="AG128" s="11">
        <f t="shared" si="10"/>
        <v>1.5992476744449544E-7</v>
      </c>
      <c r="AH128" s="9">
        <f t="shared" si="10"/>
        <v>1.8810163963143943E-6</v>
      </c>
      <c r="AI128" s="11">
        <f t="shared" si="10"/>
        <v>6.3770053385655863E-8</v>
      </c>
      <c r="AJ128" s="9">
        <f t="shared" si="10"/>
        <v>6.9968952470730455E-7</v>
      </c>
      <c r="AK128" s="11">
        <f t="shared" si="10"/>
        <v>2.1290310576752996E-8</v>
      </c>
    </row>
    <row r="129" spans="1:21" x14ac:dyDescent="0.25">
      <c r="A129" t="s">
        <v>35</v>
      </c>
      <c r="D129" s="23">
        <f>$H$2*$J$2</f>
        <v>5000</v>
      </c>
      <c r="E129">
        <f>SUM(E114:E128)</f>
        <v>60.407799999999995</v>
      </c>
      <c r="F129">
        <f>SUM(F114:F128)</f>
        <v>1678.1637388888887</v>
      </c>
      <c r="G129">
        <f>SUM(G114:G128)</f>
        <v>816</v>
      </c>
      <c r="H129" s="16">
        <f>G129/($E129*$D129*$F$2)</f>
        <v>4.5027297799290823E-5</v>
      </c>
      <c r="I129" s="16">
        <f>G129/($F129*$D129*$F$2)</f>
        <v>1.6208191947949671E-6</v>
      </c>
      <c r="J129">
        <f>SUM(J114:J128)</f>
        <v>133</v>
      </c>
      <c r="K129" s="16">
        <f>J129/($E129*$D129*$F$2)</f>
        <v>7.3390080971883323E-6</v>
      </c>
      <c r="L129" s="16">
        <f>J129/($F129*$D129*$F$2)</f>
        <v>2.6417763836731693E-7</v>
      </c>
      <c r="M129">
        <f>SUM(M114:M128)</f>
        <v>86</v>
      </c>
      <c r="N129" s="16">
        <f>M129/($E129*$D129*$F$2)</f>
        <v>4.7455240327683949E-6</v>
      </c>
      <c r="O129" s="16">
        <f>M129/($F129*$D129*$F$2)</f>
        <v>1.7082163082397936E-7</v>
      </c>
      <c r="P129">
        <f>SUM(P114:P128)</f>
        <v>35</v>
      </c>
      <c r="Q129" s="16">
        <f>P129/($E129*$D129*$F$2)</f>
        <v>1.9313179203127189E-6</v>
      </c>
      <c r="R129" s="16">
        <f>P129/($F129*$D129*$F$2)</f>
        <v>6.9520431149293929E-8</v>
      </c>
      <c r="S129">
        <f>SUM(S114:S128)</f>
        <v>13</v>
      </c>
      <c r="T129" s="16">
        <f>S129/($E129*$D129*$F$2)</f>
        <v>7.1734665611615272E-7</v>
      </c>
      <c r="U129" s="16">
        <f>S129/($F129*$D129*$F$2)</f>
        <v>2.5821874426880601E-8</v>
      </c>
    </row>
    <row r="163" spans="1:48" s="35" customFormat="1" ht="15.75" thickBot="1" x14ac:dyDescent="0.3"/>
    <row r="164" spans="1:48" ht="15.75" thickTop="1" x14ac:dyDescent="0.25"/>
    <row r="165" spans="1:48" x14ac:dyDescent="0.25">
      <c r="A165" t="s">
        <v>29</v>
      </c>
    </row>
    <row r="167" spans="1:48" x14ac:dyDescent="0.25">
      <c r="AB167" t="s">
        <v>33</v>
      </c>
      <c r="AM167" t="s">
        <v>32</v>
      </c>
    </row>
    <row r="168" spans="1:48" x14ac:dyDescent="0.25">
      <c r="A168" s="51" t="s">
        <v>0</v>
      </c>
      <c r="B168" s="51" t="s">
        <v>1</v>
      </c>
      <c r="C168" s="51" t="s">
        <v>2</v>
      </c>
      <c r="D168" s="51" t="s">
        <v>6</v>
      </c>
      <c r="E168" s="54" t="s">
        <v>11</v>
      </c>
      <c r="F168" s="55"/>
      <c r="G168" s="58" t="s">
        <v>52</v>
      </c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AB168" s="48" t="s">
        <v>5</v>
      </c>
      <c r="AC168" s="50"/>
      <c r="AD168" s="50"/>
      <c r="AE168" s="50"/>
      <c r="AF168" s="50"/>
      <c r="AG168" s="50"/>
      <c r="AH168" s="50"/>
      <c r="AI168" s="50"/>
      <c r="AJ168" s="50"/>
      <c r="AK168" s="49"/>
      <c r="AM168" s="61" t="s">
        <v>5</v>
      </c>
      <c r="AN168" s="62"/>
      <c r="AO168" s="62"/>
      <c r="AP168" s="62"/>
      <c r="AQ168" s="63"/>
      <c r="AR168" s="38"/>
      <c r="AS168" s="38"/>
      <c r="AT168" s="38"/>
      <c r="AU168" s="38"/>
      <c r="AV168" s="38"/>
    </row>
    <row r="169" spans="1:48" x14ac:dyDescent="0.25">
      <c r="A169" s="52"/>
      <c r="B169" s="52"/>
      <c r="C169" s="52"/>
      <c r="D169" s="52"/>
      <c r="E169" s="56"/>
      <c r="F169" s="57"/>
      <c r="G169" s="44" t="s">
        <v>3</v>
      </c>
      <c r="H169" s="44"/>
      <c r="I169" s="44"/>
      <c r="J169" s="44" t="s">
        <v>4</v>
      </c>
      <c r="K169" s="44"/>
      <c r="L169" s="44"/>
      <c r="M169" s="44" t="s">
        <v>10</v>
      </c>
      <c r="N169" s="44"/>
      <c r="O169" s="44"/>
      <c r="P169" s="44" t="s">
        <v>28</v>
      </c>
      <c r="Q169" s="44"/>
      <c r="R169" s="44"/>
      <c r="S169" s="44" t="s">
        <v>30</v>
      </c>
      <c r="T169" s="44"/>
      <c r="U169" s="44"/>
      <c r="AB169" s="39" t="str">
        <f>G169</f>
        <v>Without Layers</v>
      </c>
      <c r="AC169" s="40"/>
      <c r="AD169" s="39" t="str">
        <f>J169</f>
        <v>With Layers</v>
      </c>
      <c r="AE169" s="40"/>
      <c r="AF169" s="39" t="str">
        <f>M169</f>
        <v>With buffer=5m</v>
      </c>
      <c r="AG169" s="40"/>
      <c r="AH169" s="39" t="str">
        <f>P169</f>
        <v>With buffer=10m</v>
      </c>
      <c r="AI169" s="40"/>
      <c r="AJ169" s="39" t="str">
        <f>S169</f>
        <v>With buffer=20m</v>
      </c>
      <c r="AK169" s="40"/>
      <c r="AM169" s="41" t="str">
        <f>G169</f>
        <v>Without Layers</v>
      </c>
      <c r="AN169" s="41" t="str">
        <f>J169</f>
        <v>With Layers</v>
      </c>
      <c r="AO169" s="41" t="str">
        <f>M169</f>
        <v>With buffer=5m</v>
      </c>
      <c r="AP169" s="41" t="str">
        <f>P169</f>
        <v>With buffer=10m</v>
      </c>
      <c r="AQ169" s="41" t="str">
        <f>S169</f>
        <v>With buffer=20m</v>
      </c>
    </row>
    <row r="170" spans="1:48" x14ac:dyDescent="0.25">
      <c r="A170" s="53"/>
      <c r="B170" s="53"/>
      <c r="C170" s="53"/>
      <c r="D170" s="53"/>
      <c r="E170" s="1" t="s">
        <v>49</v>
      </c>
      <c r="F170" s="1" t="s">
        <v>8</v>
      </c>
      <c r="G170" s="1" t="s">
        <v>48</v>
      </c>
      <c r="H170" s="1" t="s">
        <v>49</v>
      </c>
      <c r="I170" s="1" t="s">
        <v>8</v>
      </c>
      <c r="J170" s="1" t="s">
        <v>48</v>
      </c>
      <c r="K170" s="1" t="s">
        <v>49</v>
      </c>
      <c r="L170" s="1" t="s">
        <v>8</v>
      </c>
      <c r="M170" s="1" t="s">
        <v>48</v>
      </c>
      <c r="N170" s="1" t="s">
        <v>49</v>
      </c>
      <c r="O170" s="1" t="s">
        <v>8</v>
      </c>
      <c r="P170" s="1" t="s">
        <v>48</v>
      </c>
      <c r="Q170" s="1" t="s">
        <v>49</v>
      </c>
      <c r="R170" s="1" t="s">
        <v>8</v>
      </c>
      <c r="S170" s="1" t="s">
        <v>48</v>
      </c>
      <c r="T170" s="1" t="s">
        <v>49</v>
      </c>
      <c r="U170" s="1" t="s">
        <v>8</v>
      </c>
      <c r="AB170" s="7" t="str">
        <f>H170</f>
        <v>HPV</v>
      </c>
      <c r="AC170" s="7" t="str">
        <f>I170</f>
        <v>all</v>
      </c>
      <c r="AD170" s="7" t="str">
        <f>K170</f>
        <v>HPV</v>
      </c>
      <c r="AE170" s="7" t="str">
        <f>L170</f>
        <v>all</v>
      </c>
      <c r="AF170" s="7" t="str">
        <f>N170</f>
        <v>HPV</v>
      </c>
      <c r="AG170" s="7" t="str">
        <f>O170</f>
        <v>all</v>
      </c>
      <c r="AH170" s="7" t="str">
        <f>Q170</f>
        <v>HPV</v>
      </c>
      <c r="AI170" s="7" t="str">
        <f>R170</f>
        <v>all</v>
      </c>
      <c r="AJ170" s="7" t="str">
        <f>T170</f>
        <v>HPV</v>
      </c>
      <c r="AK170" s="7" t="str">
        <f>U170</f>
        <v>all</v>
      </c>
    </row>
    <row r="171" spans="1:48" x14ac:dyDescent="0.25">
      <c r="A171" s="22">
        <v>1</v>
      </c>
      <c r="B171" s="16" t="s">
        <v>12</v>
      </c>
      <c r="C171" s="16" t="s">
        <v>19</v>
      </c>
      <c r="D171" s="16">
        <f>$H$2*$J$2</f>
        <v>5000</v>
      </c>
      <c r="E171" s="22">
        <v>3.6726388888888879</v>
      </c>
      <c r="F171" s="23">
        <v>79.774569444444438</v>
      </c>
      <c r="G171" s="17">
        <f>SUM(Round1!G100,Round2!G100,Round3!G100,Round4!G100,Round5!G100,Round6!G100,Round7!G74)</f>
        <v>29</v>
      </c>
      <c r="H171" s="16">
        <f>G171/($E171*$D171*$F$2)</f>
        <v>2.6320765419959923E-5</v>
      </c>
      <c r="I171" s="23">
        <f>G171/($F171*$D171*$F$2)</f>
        <v>1.2117478958502684E-6</v>
      </c>
      <c r="J171" s="17">
        <f>SUM(Round1!J100,Round2!J100,Round3!J100,Round4!J100,Round5!J100,Round6!J100,Round7!J74)</f>
        <v>2</v>
      </c>
      <c r="K171" s="16">
        <f>J171/($E171*$D171*$F$2)</f>
        <v>1.8152252013765464E-6</v>
      </c>
      <c r="L171" s="23">
        <f>J171/($F171*$D171*$F$2)</f>
        <v>8.3568820403466788E-8</v>
      </c>
      <c r="M171" s="17">
        <f>SUM(Round1!M100,Round2!M100,Round3!M100,Round4!M100,Round5!M100,Round6!M100,Round7!M74)</f>
        <v>3</v>
      </c>
      <c r="N171" s="16">
        <f>M171/($E171*$D171*$F$2)</f>
        <v>2.7228378020648197E-6</v>
      </c>
      <c r="O171" s="23">
        <f>M171/($F171*$D171*$F$2)</f>
        <v>1.2535323060520018E-7</v>
      </c>
      <c r="P171" s="17">
        <f>SUM(Round1!P100,Round2!P100,Round3!P100,Round4!P100,Round5!P100,Round6!P100,Round7!P74)</f>
        <v>2</v>
      </c>
      <c r="Q171" s="16">
        <f>P171/($E171*$D171*$F$2)</f>
        <v>1.8152252013765464E-6</v>
      </c>
      <c r="R171" s="23">
        <f>P171/($F171*$D171*$F$2)</f>
        <v>8.3568820403466788E-8</v>
      </c>
      <c r="S171" s="17">
        <f>SUM(Round1!S100,Round2!S100,Round3!S100,Round4!S100,Round5!S100,Round6!S100,Round7!S74)</f>
        <v>0</v>
      </c>
      <c r="T171" s="16">
        <f>S171/($E171*$D171*$F$2)</f>
        <v>0</v>
      </c>
      <c r="U171" s="23">
        <f>S171/($F171*$D171*$F$2)</f>
        <v>0</v>
      </c>
      <c r="AB171" s="18">
        <f>AVERAGE($H$171:$H$185)</f>
        <v>2.7409898507149852E-5</v>
      </c>
      <c r="AC171" s="19">
        <f>AVERAGE($I$171:$I$185)</f>
        <v>9.1230715851891415E-7</v>
      </c>
      <c r="AD171" s="19">
        <f>AVERAGE($K$171:$K$185)</f>
        <v>4.3550738788988319E-6</v>
      </c>
      <c r="AE171" s="13">
        <f>AVERAGE($L$171:$L$185)</f>
        <v>1.4380052443565033E-7</v>
      </c>
      <c r="AF171" s="18">
        <f>AVERAGE($N$171:$N$185)</f>
        <v>2.8787137297111919E-6</v>
      </c>
      <c r="AG171" s="13">
        <f>AVERAGE($O$171:$O$185)</f>
        <v>9.418009053095835E-8</v>
      </c>
      <c r="AH171" s="18">
        <f>AVERAGE($Q$171:$Q$185)</f>
        <v>1.1718233244650237E-6</v>
      </c>
      <c r="AI171" s="13">
        <f>AVERAGE($R$171:$R$185)</f>
        <v>3.9175957137264808E-8</v>
      </c>
      <c r="AJ171" s="18">
        <f>AVERAGE($T$171:$T$185)</f>
        <v>3.3747339616651778E-7</v>
      </c>
      <c r="AK171" s="13">
        <f>AVERAGE($U$171:$U$185)</f>
        <v>9.5285017406943286E-9</v>
      </c>
      <c r="AM171" s="42">
        <f>AVERAGE($G$171:$G$185)</f>
        <v>32.333333333333336</v>
      </c>
      <c r="AN171" s="42">
        <f>AVERAGE($J$171:$J$185)</f>
        <v>5.4</v>
      </c>
      <c r="AO171" s="42">
        <f>AVERAGE($M$171:$M$185)</f>
        <v>3.4666666666666668</v>
      </c>
      <c r="AP171" s="42">
        <f>AVERAGE($P$171:$P$185)</f>
        <v>1.4666666666666666</v>
      </c>
      <c r="AQ171" s="43">
        <f>AVERAGE($S$171:$S$185)</f>
        <v>0.4</v>
      </c>
    </row>
    <row r="172" spans="1:48" x14ac:dyDescent="0.25">
      <c r="A172" s="22">
        <f t="shared" ref="A172:A185" si="11">A171+1</f>
        <v>2</v>
      </c>
      <c r="B172" s="16" t="s">
        <v>12</v>
      </c>
      <c r="C172" s="16" t="s">
        <v>20</v>
      </c>
      <c r="D172" s="23">
        <f>$H$2*$J$2</f>
        <v>5000</v>
      </c>
      <c r="E172" s="22">
        <v>4.6576138888888874</v>
      </c>
      <c r="F172" s="23">
        <v>166.55976111111113</v>
      </c>
      <c r="G172" s="16">
        <f>SUM(Round1!G101,Round2!G101,Round3!G101,Round4!G101,Round5!G101,Round6!G101,Round7!G75)</f>
        <v>66</v>
      </c>
      <c r="H172" s="16">
        <f>G172/($E172*$D172*$F$2)</f>
        <v>4.7234486423365341E-5</v>
      </c>
      <c r="I172" s="23">
        <f>G172/($F172*$D172*$F$2)</f>
        <v>1.3208472354450555E-6</v>
      </c>
      <c r="J172" s="17">
        <f>SUM(Round1!J101,Round2!J101,Round3!J101,Round4!J101,Round5!J101,Round6!J101,Round7!J75)</f>
        <v>14</v>
      </c>
      <c r="K172" s="16">
        <f>J172/($E172*$D172*$F$2)</f>
        <v>1.0019436514047194E-5</v>
      </c>
      <c r="L172" s="23">
        <f>J172/($F172*$D172*$F$2)</f>
        <v>2.8017971660955724E-7</v>
      </c>
      <c r="M172" s="17">
        <f>SUM(Round1!M101,Round2!M101,Round3!M101,Round4!M101,Round5!M101,Round6!M101,Round7!M75)</f>
        <v>9</v>
      </c>
      <c r="N172" s="16">
        <f>M172/($E172*$D172*$F$2)</f>
        <v>6.4410663304589103E-6</v>
      </c>
      <c r="O172" s="23">
        <f>M172/($F172*$D172*$F$2)</f>
        <v>1.8011553210614394E-7</v>
      </c>
      <c r="P172" s="17">
        <f>SUM(Round1!P101,Round2!P101,Round3!P101,Round4!P101,Round5!P101,Round6!P101,Round7!P75)</f>
        <v>7</v>
      </c>
      <c r="Q172" s="16">
        <f>P172/($E172*$D172*$F$2)</f>
        <v>5.0097182570235968E-6</v>
      </c>
      <c r="R172" s="23">
        <f>P172/($F172*$D172*$F$2)</f>
        <v>1.4008985830477862E-7</v>
      </c>
      <c r="S172" s="17">
        <f>SUM(Round1!S101,Round2!S101,Round3!S101,Round4!S101,Round5!S101,Round6!S101,Round7!S75)</f>
        <v>2</v>
      </c>
      <c r="T172" s="16">
        <f>S172/($E172*$D172*$F$2)</f>
        <v>1.4313480734353133E-6</v>
      </c>
      <c r="U172" s="23">
        <f>S172/($F172*$D172*$F$2)</f>
        <v>4.002567380136532E-8</v>
      </c>
      <c r="AB172" s="14">
        <f t="shared" ref="AB172:AK185" si="12">AB$171</f>
        <v>2.7409898507149852E-5</v>
      </c>
      <c r="AC172" s="8">
        <f t="shared" si="12"/>
        <v>9.1230715851891415E-7</v>
      </c>
      <c r="AD172" s="8">
        <f t="shared" si="12"/>
        <v>4.3550738788988319E-6</v>
      </c>
      <c r="AE172" s="10">
        <f t="shared" si="12"/>
        <v>1.4380052443565033E-7</v>
      </c>
      <c r="AF172" s="14">
        <f t="shared" si="12"/>
        <v>2.8787137297111919E-6</v>
      </c>
      <c r="AG172" s="10">
        <f t="shared" si="12"/>
        <v>9.418009053095835E-8</v>
      </c>
      <c r="AH172" s="14">
        <f t="shared" si="12"/>
        <v>1.1718233244650237E-6</v>
      </c>
      <c r="AI172" s="10">
        <f t="shared" si="12"/>
        <v>3.9175957137264808E-8</v>
      </c>
      <c r="AJ172" s="14">
        <f t="shared" si="12"/>
        <v>3.3747339616651778E-7</v>
      </c>
      <c r="AK172" s="10">
        <f t="shared" si="12"/>
        <v>9.5285017406943286E-9</v>
      </c>
      <c r="AM172" s="8"/>
      <c r="AN172" s="8"/>
      <c r="AO172" s="8"/>
      <c r="AP172" s="8"/>
      <c r="AQ172" s="8"/>
    </row>
    <row r="173" spans="1:48" x14ac:dyDescent="0.25">
      <c r="A173" s="22">
        <f t="shared" si="11"/>
        <v>3</v>
      </c>
      <c r="B173" s="16" t="s">
        <v>12</v>
      </c>
      <c r="C173" s="16" t="s">
        <v>21</v>
      </c>
      <c r="D173" s="23">
        <f>$H$2*$J$2</f>
        <v>5000</v>
      </c>
      <c r="E173" s="22">
        <v>4.8418388888888959</v>
      </c>
      <c r="F173" s="23">
        <v>115.00931944444446</v>
      </c>
      <c r="G173" s="16">
        <f>SUM(Round1!G102,Round2!G102,Round3!G102,Round4!G102,Round5!G102,Round6!G102,Round7!G76)</f>
        <v>16</v>
      </c>
      <c r="H173" s="16">
        <f>G173/($E173*$D173*$F$2)</f>
        <v>1.1015098717085207E-5</v>
      </c>
      <c r="I173" s="23">
        <f>G173/($F173*$D173*$F$2)</f>
        <v>4.6373053584667229E-7</v>
      </c>
      <c r="J173" s="17">
        <f>SUM(Round1!J102,Round2!J102,Round3!J102,Round4!J102,Round5!J102,Round6!J102,Round7!J76)</f>
        <v>2</v>
      </c>
      <c r="K173" s="16">
        <f>J173/($E173*$D173*$F$2)</f>
        <v>1.3768873396356508E-6</v>
      </c>
      <c r="L173" s="23">
        <f>J173/($F173*$D173*$F$2)</f>
        <v>5.7966316980834036E-8</v>
      </c>
      <c r="M173" s="17">
        <f>SUM(Round1!M102,Round2!M102,Round3!M102,Round4!M102,Round5!M102,Round6!M102,Round7!M76)</f>
        <v>1</v>
      </c>
      <c r="N173" s="16">
        <f>M173/($E173*$D173*$F$2)</f>
        <v>6.8844366981782541E-7</v>
      </c>
      <c r="O173" s="23">
        <f>M173/($F173*$D173*$F$2)</f>
        <v>2.8983158490417018E-8</v>
      </c>
      <c r="P173" s="17">
        <f>SUM(Round1!P102,Round2!P102,Round3!P102,Round4!P102,Round5!P102,Round6!P102,Round7!P76)</f>
        <v>1</v>
      </c>
      <c r="Q173" s="16">
        <f>P173/($E173*$D173*$F$2)</f>
        <v>6.8844366981782541E-7</v>
      </c>
      <c r="R173" s="23">
        <f>P173/($F173*$D173*$F$2)</f>
        <v>2.8983158490417018E-8</v>
      </c>
      <c r="S173" s="17">
        <f>SUM(Round1!S102,Round2!S102,Round3!S102,Round4!S102,Round5!S102,Round6!S102,Round7!S76)</f>
        <v>0</v>
      </c>
      <c r="T173" s="16">
        <f>S173/($E173*$D173*$F$2)</f>
        <v>0</v>
      </c>
      <c r="U173" s="23">
        <f>S173/($F173*$D173*$F$2)</f>
        <v>0</v>
      </c>
      <c r="AB173" s="14">
        <f t="shared" si="12"/>
        <v>2.7409898507149852E-5</v>
      </c>
      <c r="AC173" s="8">
        <f t="shared" si="12"/>
        <v>9.1230715851891415E-7</v>
      </c>
      <c r="AD173" s="8">
        <f t="shared" si="12"/>
        <v>4.3550738788988319E-6</v>
      </c>
      <c r="AE173" s="10">
        <f t="shared" si="12"/>
        <v>1.4380052443565033E-7</v>
      </c>
      <c r="AF173" s="14">
        <f t="shared" si="12"/>
        <v>2.8787137297111919E-6</v>
      </c>
      <c r="AG173" s="10">
        <f t="shared" si="12"/>
        <v>9.418009053095835E-8</v>
      </c>
      <c r="AH173" s="14">
        <f t="shared" si="12"/>
        <v>1.1718233244650237E-6</v>
      </c>
      <c r="AI173" s="10">
        <f t="shared" si="12"/>
        <v>3.9175957137264808E-8</v>
      </c>
      <c r="AJ173" s="14">
        <f t="shared" si="12"/>
        <v>3.3747339616651778E-7</v>
      </c>
      <c r="AK173" s="10">
        <f t="shared" si="12"/>
        <v>9.5285017406943286E-9</v>
      </c>
      <c r="AM173" s="8"/>
      <c r="AN173" s="8"/>
      <c r="AO173" s="8"/>
      <c r="AP173" s="8"/>
      <c r="AQ173" s="8"/>
    </row>
    <row r="174" spans="1:48" x14ac:dyDescent="0.25">
      <c r="A174" s="22">
        <f t="shared" si="11"/>
        <v>4</v>
      </c>
      <c r="B174" s="16" t="s">
        <v>12</v>
      </c>
      <c r="C174" s="16" t="s">
        <v>13</v>
      </c>
      <c r="D174" s="23">
        <f>$H$2*$J$2</f>
        <v>5000</v>
      </c>
      <c r="E174" s="22">
        <v>3.9206972222222145</v>
      </c>
      <c r="F174" s="23">
        <v>92.223586111111089</v>
      </c>
      <c r="G174" s="16">
        <f>SUM(Round1!G103,Round2!G103,Round3!G103,Round4!G103,Round5!G103,Round6!G103,Round7!G77)</f>
        <v>33</v>
      </c>
      <c r="H174" s="16">
        <f>G174/($E174*$D174*$F$2)</f>
        <v>2.8056234329069925E-5</v>
      </c>
      <c r="I174" s="23">
        <f>G174/($F174*$D174*$F$2)</f>
        <v>1.1927534445198418E-6</v>
      </c>
      <c r="J174" s="17">
        <f>SUM(Round1!J103,Round2!J103,Round3!J103,Round4!J103,Round5!J103,Round6!J103,Round7!J77)</f>
        <v>2</v>
      </c>
      <c r="K174" s="16">
        <f>J174/($E174*$D174*$F$2)</f>
        <v>1.7003778381254499E-6</v>
      </c>
      <c r="L174" s="23">
        <f>J174/($F174*$D174*$F$2)</f>
        <v>7.2288087546657081E-8</v>
      </c>
      <c r="M174" s="17">
        <f>SUM(Round1!M103,Round2!M103,Round3!M103,Round4!M103,Round5!M103,Round6!M103,Round7!M77)</f>
        <v>0</v>
      </c>
      <c r="N174" s="16">
        <f>M174/($E174*$D174*$F$2)</f>
        <v>0</v>
      </c>
      <c r="O174" s="23">
        <f>M174/($F174*$D174*$F$2)</f>
        <v>0</v>
      </c>
      <c r="P174" s="17">
        <f>SUM(Round1!P103,Round2!P103,Round3!P103,Round4!P103,Round5!P103,Round6!P103,Round7!P77)</f>
        <v>1</v>
      </c>
      <c r="Q174" s="16">
        <f>P174/($E174*$D174*$F$2)</f>
        <v>8.5018891906272497E-7</v>
      </c>
      <c r="R174" s="23">
        <f>P174/($F174*$D174*$F$2)</f>
        <v>3.6144043773328541E-8</v>
      </c>
      <c r="S174" s="17">
        <f>SUM(Round1!S103,Round2!S103,Round3!S103,Round4!S103,Round5!S103,Round6!S103,Round7!S77)</f>
        <v>0</v>
      </c>
      <c r="T174" s="16">
        <f>S174/($E174*$D174*$F$2)</f>
        <v>0</v>
      </c>
      <c r="U174" s="23">
        <f>S174/($F174*$D174*$F$2)</f>
        <v>0</v>
      </c>
      <c r="AB174" s="14">
        <f t="shared" si="12"/>
        <v>2.7409898507149852E-5</v>
      </c>
      <c r="AC174" s="8">
        <f t="shared" si="12"/>
        <v>9.1230715851891415E-7</v>
      </c>
      <c r="AD174" s="8">
        <f t="shared" si="12"/>
        <v>4.3550738788988319E-6</v>
      </c>
      <c r="AE174" s="10">
        <f t="shared" si="12"/>
        <v>1.4380052443565033E-7</v>
      </c>
      <c r="AF174" s="14">
        <f t="shared" si="12"/>
        <v>2.8787137297111919E-6</v>
      </c>
      <c r="AG174" s="10">
        <f t="shared" si="12"/>
        <v>9.418009053095835E-8</v>
      </c>
      <c r="AH174" s="14">
        <f t="shared" si="12"/>
        <v>1.1718233244650237E-6</v>
      </c>
      <c r="AI174" s="10">
        <f t="shared" si="12"/>
        <v>3.9175957137264808E-8</v>
      </c>
      <c r="AJ174" s="14">
        <f t="shared" si="12"/>
        <v>3.3747339616651778E-7</v>
      </c>
      <c r="AK174" s="10">
        <f t="shared" si="12"/>
        <v>9.5285017406943286E-9</v>
      </c>
      <c r="AM174" s="8"/>
      <c r="AN174" s="8"/>
      <c r="AO174" s="8"/>
      <c r="AP174" s="8"/>
      <c r="AQ174" s="8"/>
    </row>
    <row r="175" spans="1:48" x14ac:dyDescent="0.25">
      <c r="A175" s="22">
        <f t="shared" si="11"/>
        <v>5</v>
      </c>
      <c r="B175" s="16" t="s">
        <v>12</v>
      </c>
      <c r="C175" s="16" t="s">
        <v>14</v>
      </c>
      <c r="D175" s="23">
        <f>$H$2*$J$2</f>
        <v>5000</v>
      </c>
      <c r="E175" s="22">
        <v>4.2080472222222189</v>
      </c>
      <c r="F175" s="23">
        <v>99.019727777777774</v>
      </c>
      <c r="G175" s="16">
        <f>SUM(Round1!G104,Round2!G104,Round3!G104,Round4!G104,Round5!G104,Round6!G104,Round7!G78)</f>
        <v>22</v>
      </c>
      <c r="H175" s="16">
        <f>G175/($E175*$D175*$F$2)</f>
        <v>1.742692737526051E-5</v>
      </c>
      <c r="I175" s="23">
        <f>G175/($F175*$D175*$F$2)</f>
        <v>7.4059316238385947E-7</v>
      </c>
      <c r="J175" s="17">
        <f>SUM(Round1!J104,Round2!J104,Round3!J104,Round4!J104,Round5!J104,Round6!J104,Round7!J78)</f>
        <v>4</v>
      </c>
      <c r="K175" s="16">
        <f>J175/($E175*$D175*$F$2)</f>
        <v>3.1685322500473658E-6</v>
      </c>
      <c r="L175" s="23">
        <f>J175/($F175*$D175*$F$2)</f>
        <v>1.3465330225161081E-7</v>
      </c>
      <c r="M175" s="17">
        <f>SUM(Round1!M104,Round2!M104,Round3!M104,Round4!M104,Round5!M104,Round6!M104,Round7!M78)</f>
        <v>1</v>
      </c>
      <c r="N175" s="16">
        <f>M175/($E175*$D175*$F$2)</f>
        <v>7.9213306251184145E-7</v>
      </c>
      <c r="O175" s="23">
        <f>M175/($F175*$D175*$F$2)</f>
        <v>3.3663325562902703E-8</v>
      </c>
      <c r="P175" s="17">
        <f>SUM(Round1!P104,Round2!P104,Round3!P104,Round4!P104,Round5!P104,Round6!P104,Round7!P78)</f>
        <v>0</v>
      </c>
      <c r="Q175" s="16">
        <f>P175/($E175*$D175*$F$2)</f>
        <v>0</v>
      </c>
      <c r="R175" s="23">
        <f>P175/($F175*$D175*$F$2)</f>
        <v>0</v>
      </c>
      <c r="S175" s="17">
        <f>SUM(Round1!S104,Round2!S104,Round3!S104,Round4!S104,Round5!S104,Round6!S104,Round7!S78)</f>
        <v>0</v>
      </c>
      <c r="T175" s="16">
        <f>S175/($E175*$D175*$F$2)</f>
        <v>0</v>
      </c>
      <c r="U175" s="23">
        <f>S175/($F175*$D175*$F$2)</f>
        <v>0</v>
      </c>
      <c r="AB175" s="14">
        <f t="shared" si="12"/>
        <v>2.7409898507149852E-5</v>
      </c>
      <c r="AC175" s="8">
        <f t="shared" si="12"/>
        <v>9.1230715851891415E-7</v>
      </c>
      <c r="AD175" s="8">
        <f t="shared" si="12"/>
        <v>4.3550738788988319E-6</v>
      </c>
      <c r="AE175" s="10">
        <f t="shared" si="12"/>
        <v>1.4380052443565033E-7</v>
      </c>
      <c r="AF175" s="14">
        <f t="shared" si="12"/>
        <v>2.8787137297111919E-6</v>
      </c>
      <c r="AG175" s="10">
        <f t="shared" si="12"/>
        <v>9.418009053095835E-8</v>
      </c>
      <c r="AH175" s="14">
        <f t="shared" si="12"/>
        <v>1.1718233244650237E-6</v>
      </c>
      <c r="AI175" s="10">
        <f t="shared" si="12"/>
        <v>3.9175957137264808E-8</v>
      </c>
      <c r="AJ175" s="14">
        <f t="shared" si="12"/>
        <v>3.3747339616651778E-7</v>
      </c>
      <c r="AK175" s="10">
        <f t="shared" si="12"/>
        <v>9.5285017406943286E-9</v>
      </c>
      <c r="AM175" s="8"/>
      <c r="AN175" s="8"/>
      <c r="AO175" s="8"/>
      <c r="AP175" s="8"/>
      <c r="AQ175" s="8"/>
    </row>
    <row r="176" spans="1:48" x14ac:dyDescent="0.25">
      <c r="A176" s="22">
        <f t="shared" si="11"/>
        <v>6</v>
      </c>
      <c r="B176" s="16" t="s">
        <v>12</v>
      </c>
      <c r="C176" s="16" t="s">
        <v>15</v>
      </c>
      <c r="D176" s="23">
        <f>$H$2*$J$2</f>
        <v>5000</v>
      </c>
      <c r="E176" s="22">
        <v>3.8898972222222201</v>
      </c>
      <c r="F176" s="23">
        <v>96.78281666666669</v>
      </c>
      <c r="G176" s="16">
        <f>SUM(Round1!G105,Round2!G105,Round3!G105,Round4!G105,Round5!G105,Round6!G105,Round7!G79)</f>
        <v>13</v>
      </c>
      <c r="H176" s="16">
        <f>G176/($E176*$D176*$F$2)</f>
        <v>1.1139968708113544E-5</v>
      </c>
      <c r="I176" s="23">
        <f>G176/($F176*$D176*$F$2)</f>
        <v>4.477378818450726E-7</v>
      </c>
      <c r="J176" s="17">
        <f>SUM(Round1!J105,Round2!J105,Round3!J105,Round4!J105,Round5!J105,Round6!J105,Round7!J79)</f>
        <v>3</v>
      </c>
      <c r="K176" s="16">
        <f>J176/($E176*$D176*$F$2)</f>
        <v>2.5707620095646641E-6</v>
      </c>
      <c r="L176" s="23">
        <f>J176/($F176*$D176*$F$2)</f>
        <v>1.0332412657963214E-7</v>
      </c>
      <c r="M176" s="17">
        <f>SUM(Round1!M105,Round2!M105,Round3!M105,Round4!M105,Round5!M105,Round6!M105,Round7!M79)</f>
        <v>0</v>
      </c>
      <c r="N176" s="16">
        <f>M176/($E176*$D176*$F$2)</f>
        <v>0</v>
      </c>
      <c r="O176" s="23">
        <f>M176/($F176*$D176*$F$2)</f>
        <v>0</v>
      </c>
      <c r="P176" s="17">
        <f>SUM(Round1!P105,Round2!P105,Round3!P105,Round4!P105,Round5!P105,Round6!P105,Round7!P79)</f>
        <v>1</v>
      </c>
      <c r="Q176" s="16">
        <f>P176/($E176*$D176*$F$2)</f>
        <v>8.5692066985488803E-7</v>
      </c>
      <c r="R176" s="23">
        <f>P176/($F176*$D176*$F$2)</f>
        <v>3.4441375526544043E-8</v>
      </c>
      <c r="S176" s="17">
        <f>SUM(Round1!S105,Round2!S105,Round3!S105,Round4!S105,Round5!S105,Round6!S105,Round7!S79)</f>
        <v>0</v>
      </c>
      <c r="T176" s="16">
        <f>S176/($E176*$D176*$F$2)</f>
        <v>0</v>
      </c>
      <c r="U176" s="23">
        <f>S176/($F176*$D176*$F$2)</f>
        <v>0</v>
      </c>
      <c r="AB176" s="14">
        <f t="shared" si="12"/>
        <v>2.7409898507149852E-5</v>
      </c>
      <c r="AC176" s="8">
        <f t="shared" si="12"/>
        <v>9.1230715851891415E-7</v>
      </c>
      <c r="AD176" s="8">
        <f t="shared" si="12"/>
        <v>4.3550738788988319E-6</v>
      </c>
      <c r="AE176" s="10">
        <f t="shared" si="12"/>
        <v>1.4380052443565033E-7</v>
      </c>
      <c r="AF176" s="14">
        <f t="shared" si="12"/>
        <v>2.8787137297111919E-6</v>
      </c>
      <c r="AG176" s="10">
        <f t="shared" si="12"/>
        <v>9.418009053095835E-8</v>
      </c>
      <c r="AH176" s="14">
        <f t="shared" si="12"/>
        <v>1.1718233244650237E-6</v>
      </c>
      <c r="AI176" s="10">
        <f t="shared" si="12"/>
        <v>3.9175957137264808E-8</v>
      </c>
      <c r="AJ176" s="14">
        <f t="shared" si="12"/>
        <v>3.3747339616651778E-7</v>
      </c>
      <c r="AK176" s="10">
        <f t="shared" si="12"/>
        <v>9.5285017406943286E-9</v>
      </c>
      <c r="AM176" s="8"/>
      <c r="AN176" s="8"/>
      <c r="AO176" s="8"/>
      <c r="AP176" s="8"/>
      <c r="AQ176" s="8"/>
    </row>
    <row r="177" spans="1:43" x14ac:dyDescent="0.25">
      <c r="A177" s="22">
        <f t="shared" si="11"/>
        <v>7</v>
      </c>
      <c r="B177" s="16" t="s">
        <v>12</v>
      </c>
      <c r="C177" s="16" t="s">
        <v>22</v>
      </c>
      <c r="D177" s="23">
        <f>$H$2*$J$2</f>
        <v>5000</v>
      </c>
      <c r="E177" s="22">
        <v>4.7703972222222184</v>
      </c>
      <c r="F177" s="23">
        <v>110.17316944444444</v>
      </c>
      <c r="G177" s="16">
        <f>SUM(Round1!G106,Round2!G106,Round3!G106,Round4!G106,Round5!G106,Round6!G106,Round7!G80)</f>
        <v>22</v>
      </c>
      <c r="H177" s="16">
        <f>G177/($E177*$D177*$F$2)</f>
        <v>1.5372584276990689E-5</v>
      </c>
      <c r="I177" s="23">
        <f>G177/($F177*$D177*$F$2)</f>
        <v>6.6561880449769713E-7</v>
      </c>
      <c r="J177" s="17">
        <f>SUM(Round1!J106,Round2!J106,Round3!J106,Round4!J106,Round5!J106,Round6!J106,Round7!J80)</f>
        <v>8</v>
      </c>
      <c r="K177" s="16">
        <f>J177/($E177*$D177*$F$2)</f>
        <v>5.590030646178432E-6</v>
      </c>
      <c r="L177" s="23">
        <f>J177/($F177*$D177*$F$2)</f>
        <v>2.4204320163552626E-7</v>
      </c>
      <c r="M177" s="17">
        <f>SUM(Round1!M106,Round2!M106,Round3!M106,Round4!M106,Round5!M106,Round6!M106,Round7!M80)</f>
        <v>1</v>
      </c>
      <c r="N177" s="16">
        <f>M177/($E177*$D177*$F$2)</f>
        <v>6.98753830772304E-7</v>
      </c>
      <c r="O177" s="23">
        <f>M177/($F177*$D177*$F$2)</f>
        <v>3.0255400204440782E-8</v>
      </c>
      <c r="P177" s="17">
        <f>SUM(Round1!P106,Round2!P106,Round3!P106,Round4!P106,Round5!P106,Round6!P106,Round7!P80)</f>
        <v>2</v>
      </c>
      <c r="Q177" s="16">
        <f>P177/($E177*$D177*$F$2)</f>
        <v>1.397507661544608E-6</v>
      </c>
      <c r="R177" s="23">
        <f>P177/($F177*$D177*$F$2)</f>
        <v>6.0510800408881565E-8</v>
      </c>
      <c r="S177" s="17">
        <f>SUM(Round1!S106,Round2!S106,Round3!S106,Round4!S106,Round5!S106,Round6!S106,Round7!S80)</f>
        <v>0</v>
      </c>
      <c r="T177" s="16">
        <f>S177/($E177*$D177*$F$2)</f>
        <v>0</v>
      </c>
      <c r="U177" s="23">
        <f>S177/($F177*$D177*$F$2)</f>
        <v>0</v>
      </c>
      <c r="AB177" s="14">
        <f t="shared" si="12"/>
        <v>2.7409898507149852E-5</v>
      </c>
      <c r="AC177" s="8">
        <f t="shared" si="12"/>
        <v>9.1230715851891415E-7</v>
      </c>
      <c r="AD177" s="8">
        <f t="shared" si="12"/>
        <v>4.3550738788988319E-6</v>
      </c>
      <c r="AE177" s="10">
        <f t="shared" si="12"/>
        <v>1.4380052443565033E-7</v>
      </c>
      <c r="AF177" s="14">
        <f t="shared" si="12"/>
        <v>2.8787137297111919E-6</v>
      </c>
      <c r="AG177" s="10">
        <f t="shared" si="12"/>
        <v>9.418009053095835E-8</v>
      </c>
      <c r="AH177" s="14">
        <f t="shared" si="12"/>
        <v>1.1718233244650237E-6</v>
      </c>
      <c r="AI177" s="10">
        <f t="shared" si="12"/>
        <v>3.9175957137264808E-8</v>
      </c>
      <c r="AJ177" s="14">
        <f t="shared" si="12"/>
        <v>3.3747339616651778E-7</v>
      </c>
      <c r="AK177" s="10">
        <f t="shared" si="12"/>
        <v>9.5285017406943286E-9</v>
      </c>
      <c r="AM177" s="8"/>
      <c r="AN177" s="8"/>
      <c r="AO177" s="8"/>
      <c r="AP177" s="8"/>
      <c r="AQ177" s="8"/>
    </row>
    <row r="178" spans="1:43" x14ac:dyDescent="0.25">
      <c r="A178" s="22">
        <f t="shared" si="11"/>
        <v>8</v>
      </c>
      <c r="B178" s="16" t="s">
        <v>12</v>
      </c>
      <c r="C178" s="16" t="s">
        <v>23</v>
      </c>
      <c r="D178" s="23">
        <f>$H$2*$J$2</f>
        <v>5000</v>
      </c>
      <c r="E178" s="22">
        <v>4.1362861111111151</v>
      </c>
      <c r="F178" s="23">
        <v>144.77058055555551</v>
      </c>
      <c r="G178" s="16">
        <f>SUM(Round1!G107,Round2!G107,Round3!G107,Round4!G107,Round5!G107,Round6!G107,Round7!G81)</f>
        <v>63</v>
      </c>
      <c r="H178" s="16">
        <f>G178/($E178*$D178*$F$2)</f>
        <v>5.0770182322708922E-5</v>
      </c>
      <c r="I178" s="23">
        <f>G178/($F178*$D178*$F$2)</f>
        <v>1.4505709598878952E-6</v>
      </c>
      <c r="J178" s="17">
        <f>SUM(Round1!J107,Round2!J107,Round3!J107,Round4!J107,Round5!J107,Round6!J107,Round7!J81)</f>
        <v>19</v>
      </c>
      <c r="K178" s="16">
        <f>J178/($E178*$D178*$F$2)</f>
        <v>1.5311642287801103E-5</v>
      </c>
      <c r="L178" s="23">
        <f>J178/($F178*$D178*$F$2)</f>
        <v>4.3747378155349221E-7</v>
      </c>
      <c r="M178" s="17">
        <f>SUM(Round1!M107,Round2!M107,Round3!M107,Round4!M107,Round5!M107,Round6!M107,Round7!M81)</f>
        <v>10</v>
      </c>
      <c r="N178" s="16">
        <f>M178/($E178*$D178*$F$2)</f>
        <v>8.0587590988426863E-6</v>
      </c>
      <c r="O178" s="23">
        <f>M178/($F178*$D178*$F$2)</f>
        <v>2.3024935871236433E-7</v>
      </c>
      <c r="P178" s="17">
        <f>SUM(Round1!P107,Round2!P107,Round3!P107,Round4!P107,Round5!P107,Round6!P107,Round7!P81)</f>
        <v>1</v>
      </c>
      <c r="Q178" s="16">
        <f>P178/($E178*$D178*$F$2)</f>
        <v>8.0587590988426867E-7</v>
      </c>
      <c r="R178" s="23">
        <f>P178/($F178*$D178*$F$2)</f>
        <v>2.3024935871236432E-8</v>
      </c>
      <c r="S178" s="17">
        <f>SUM(Round1!S107,Round2!S107,Round3!S107,Round4!S107,Round5!S107,Round6!S107,Round7!S81)</f>
        <v>2</v>
      </c>
      <c r="T178" s="16">
        <f>S178/($E178*$D178*$F$2)</f>
        <v>1.6117518197685373E-6</v>
      </c>
      <c r="U178" s="23">
        <f>S178/($F178*$D178*$F$2)</f>
        <v>4.6049871742472865E-8</v>
      </c>
      <c r="AB178" s="14">
        <f t="shared" si="12"/>
        <v>2.7409898507149852E-5</v>
      </c>
      <c r="AC178" s="8">
        <f t="shared" si="12"/>
        <v>9.1230715851891415E-7</v>
      </c>
      <c r="AD178" s="8">
        <f t="shared" si="12"/>
        <v>4.3550738788988319E-6</v>
      </c>
      <c r="AE178" s="10">
        <f t="shared" si="12"/>
        <v>1.4380052443565033E-7</v>
      </c>
      <c r="AF178" s="14">
        <f t="shared" si="12"/>
        <v>2.8787137297111919E-6</v>
      </c>
      <c r="AG178" s="10">
        <f t="shared" si="12"/>
        <v>9.418009053095835E-8</v>
      </c>
      <c r="AH178" s="14">
        <f t="shared" si="12"/>
        <v>1.1718233244650237E-6</v>
      </c>
      <c r="AI178" s="10">
        <f t="shared" si="12"/>
        <v>3.9175957137264808E-8</v>
      </c>
      <c r="AJ178" s="14">
        <f t="shared" si="12"/>
        <v>3.3747339616651778E-7</v>
      </c>
      <c r="AK178" s="10">
        <f t="shared" si="12"/>
        <v>9.5285017406943286E-9</v>
      </c>
      <c r="AM178" s="8"/>
      <c r="AN178" s="8"/>
      <c r="AO178" s="8"/>
      <c r="AP178" s="8"/>
      <c r="AQ178" s="8"/>
    </row>
    <row r="179" spans="1:43" x14ac:dyDescent="0.25">
      <c r="A179" s="22">
        <f t="shared" si="11"/>
        <v>9</v>
      </c>
      <c r="B179" s="16" t="s">
        <v>12</v>
      </c>
      <c r="C179" s="16" t="s">
        <v>24</v>
      </c>
      <c r="D179" s="23">
        <f>$H$2*$J$2</f>
        <v>5000</v>
      </c>
      <c r="E179" s="22">
        <v>3.7250944444444332</v>
      </c>
      <c r="F179" s="23">
        <v>124.7335083333333</v>
      </c>
      <c r="G179" s="16">
        <f>SUM(Round1!G108,Round2!G108,Round3!G108,Round4!G108,Round5!G108,Round6!G108,Round7!G82)</f>
        <v>72</v>
      </c>
      <c r="H179" s="16">
        <f>G179/($E179*$D179*$F$2)</f>
        <v>6.4427896682709215E-5</v>
      </c>
      <c r="I179" s="23">
        <f>G179/($F179*$D179*$F$2)</f>
        <v>1.9241020573127204E-6</v>
      </c>
      <c r="J179" s="17">
        <f>SUM(Round1!J108,Round2!J108,Round3!J108,Round4!J108,Round5!J108,Round6!J108,Round7!J82)</f>
        <v>6</v>
      </c>
      <c r="K179" s="16">
        <f>J179/($E179*$D179*$F$2)</f>
        <v>5.3689913902257682E-6</v>
      </c>
      <c r="L179" s="23">
        <f>J179/($F179*$D179*$F$2)</f>
        <v>1.6034183810939339E-7</v>
      </c>
      <c r="M179" s="17">
        <f>SUM(Round1!M108,Round2!M108,Round3!M108,Round4!M108,Round5!M108,Round6!M108,Round7!M82)</f>
        <v>2</v>
      </c>
      <c r="N179" s="16">
        <f>M179/($E179*$D179*$F$2)</f>
        <v>1.7896637967419227E-6</v>
      </c>
      <c r="O179" s="23">
        <f>M179/($F179*$D179*$F$2)</f>
        <v>5.3447279369797798E-8</v>
      </c>
      <c r="P179" s="17">
        <f>SUM(Round1!P108,Round2!P108,Round3!P108,Round4!P108,Round5!P108,Round6!P108,Round7!P82)</f>
        <v>1</v>
      </c>
      <c r="Q179" s="16">
        <f>P179/($E179*$D179*$F$2)</f>
        <v>8.9483189837096134E-7</v>
      </c>
      <c r="R179" s="23">
        <f>P179/($F179*$D179*$F$2)</f>
        <v>2.6723639684898899E-8</v>
      </c>
      <c r="S179" s="17">
        <f>SUM(Round1!S108,Round2!S108,Round3!S108,Round4!S108,Round5!S108,Round6!S108,Round7!S82)</f>
        <v>0</v>
      </c>
      <c r="T179" s="16">
        <f>S179/($E179*$D179*$F$2)</f>
        <v>0</v>
      </c>
      <c r="U179" s="23">
        <f>S179/($F179*$D179*$F$2)</f>
        <v>0</v>
      </c>
      <c r="AB179" s="14">
        <f t="shared" si="12"/>
        <v>2.7409898507149852E-5</v>
      </c>
      <c r="AC179" s="8">
        <f t="shared" si="12"/>
        <v>9.1230715851891415E-7</v>
      </c>
      <c r="AD179" s="8">
        <f t="shared" si="12"/>
        <v>4.3550738788988319E-6</v>
      </c>
      <c r="AE179" s="10">
        <f t="shared" si="12"/>
        <v>1.4380052443565033E-7</v>
      </c>
      <c r="AF179" s="14">
        <f t="shared" si="12"/>
        <v>2.8787137297111919E-6</v>
      </c>
      <c r="AG179" s="10">
        <f t="shared" si="12"/>
        <v>9.418009053095835E-8</v>
      </c>
      <c r="AH179" s="14">
        <f t="shared" si="12"/>
        <v>1.1718233244650237E-6</v>
      </c>
      <c r="AI179" s="10">
        <f t="shared" si="12"/>
        <v>3.9175957137264808E-8</v>
      </c>
      <c r="AJ179" s="14">
        <f t="shared" si="12"/>
        <v>3.3747339616651778E-7</v>
      </c>
      <c r="AK179" s="10">
        <f t="shared" si="12"/>
        <v>9.5285017406943286E-9</v>
      </c>
      <c r="AM179" s="8"/>
      <c r="AN179" s="8"/>
      <c r="AO179" s="8"/>
      <c r="AP179" s="8"/>
      <c r="AQ179" s="8"/>
    </row>
    <row r="180" spans="1:43" x14ac:dyDescent="0.25">
      <c r="A180" s="22">
        <f t="shared" si="11"/>
        <v>10</v>
      </c>
      <c r="B180" s="16" t="s">
        <v>12</v>
      </c>
      <c r="C180" s="16" t="s">
        <v>25</v>
      </c>
      <c r="D180" s="23">
        <f>$H$2*$J$2</f>
        <v>5000</v>
      </c>
      <c r="E180" s="30">
        <v>3.8716305555555603</v>
      </c>
      <c r="F180" s="24">
        <v>155.05862777777779</v>
      </c>
      <c r="G180" s="16">
        <f>SUM(Round1!G109,Round2!G109,Round3!G109,Round4!G109,Round5!G109,Round6!G109,Round7!G83)</f>
        <v>67</v>
      </c>
      <c r="H180" s="16">
        <f>G180/($E180*$D180*$F$2)</f>
        <v>5.7684567297585568E-5</v>
      </c>
      <c r="I180" s="23">
        <f>G180/($F180*$D180*$F$2)</f>
        <v>1.4403154247785775E-6</v>
      </c>
      <c r="J180" s="17">
        <f>SUM(Round1!J109,Round2!J109,Round3!J109,Round4!J109,Round5!J109,Round6!J109,Round7!J83)</f>
        <v>10</v>
      </c>
      <c r="K180" s="16">
        <f>J180/($E180*$D180*$F$2)</f>
        <v>8.6096369100873977E-6</v>
      </c>
      <c r="L180" s="23">
        <f>J180/($F180*$D180*$F$2)</f>
        <v>2.1497245145948916E-7</v>
      </c>
      <c r="M180" s="17">
        <f>SUM(Round1!M109,Round2!M109,Round3!M109,Round4!M109,Round5!M109,Round6!M109,Round7!M83)</f>
        <v>9</v>
      </c>
      <c r="N180" s="16">
        <f>M180/($E180*$D180*$F$2)</f>
        <v>7.7486732190786584E-6</v>
      </c>
      <c r="O180" s="23">
        <f>M180/($F180*$D180*$F$2)</f>
        <v>1.9347520631354024E-7</v>
      </c>
      <c r="P180" s="17">
        <f>SUM(Round1!P109,Round2!P109,Round3!P109,Round4!P109,Round5!P109,Round6!P109,Round7!P83)</f>
        <v>4</v>
      </c>
      <c r="Q180" s="16">
        <f>P180/($E180*$D180*$F$2)</f>
        <v>3.4438547640349592E-6</v>
      </c>
      <c r="R180" s="23">
        <f>P180/($F180*$D180*$F$2)</f>
        <v>8.5988980583795671E-8</v>
      </c>
      <c r="S180" s="17">
        <f>SUM(Round1!S109,Round2!S109,Round3!S109,Round4!S109,Round5!S109,Round6!S109,Round7!S83)</f>
        <v>1</v>
      </c>
      <c r="T180" s="16">
        <f>S180/($E180*$D180*$F$2)</f>
        <v>8.6096369100873979E-7</v>
      </c>
      <c r="U180" s="23">
        <f>S180/($F180*$D180*$F$2)</f>
        <v>2.1497245145948918E-8</v>
      </c>
      <c r="AB180" s="14">
        <f t="shared" si="12"/>
        <v>2.7409898507149852E-5</v>
      </c>
      <c r="AC180" s="8">
        <f t="shared" si="12"/>
        <v>9.1230715851891415E-7</v>
      </c>
      <c r="AD180" s="8">
        <f t="shared" si="12"/>
        <v>4.3550738788988319E-6</v>
      </c>
      <c r="AE180" s="10">
        <f t="shared" si="12"/>
        <v>1.4380052443565033E-7</v>
      </c>
      <c r="AF180" s="14">
        <f t="shared" si="12"/>
        <v>2.8787137297111919E-6</v>
      </c>
      <c r="AG180" s="10">
        <f t="shared" si="12"/>
        <v>9.418009053095835E-8</v>
      </c>
      <c r="AH180" s="14">
        <f t="shared" si="12"/>
        <v>1.1718233244650237E-6</v>
      </c>
      <c r="AI180" s="10">
        <f t="shared" si="12"/>
        <v>3.9175957137264808E-8</v>
      </c>
      <c r="AJ180" s="14">
        <f t="shared" si="12"/>
        <v>3.3747339616651778E-7</v>
      </c>
      <c r="AK180" s="10">
        <f t="shared" si="12"/>
        <v>9.5285017406943286E-9</v>
      </c>
      <c r="AM180" s="8"/>
      <c r="AN180" s="8"/>
      <c r="AO180" s="8"/>
      <c r="AP180" s="8"/>
      <c r="AQ180" s="8"/>
    </row>
    <row r="181" spans="1:43" x14ac:dyDescent="0.25">
      <c r="A181" s="22">
        <f t="shared" si="11"/>
        <v>11</v>
      </c>
      <c r="B181" s="16" t="s">
        <v>12</v>
      </c>
      <c r="C181" s="16" t="s">
        <v>26</v>
      </c>
      <c r="D181" s="23">
        <f>$H$2*$J$2</f>
        <v>5000</v>
      </c>
      <c r="E181" s="30">
        <v>4.4547250000000078</v>
      </c>
      <c r="F181" s="24">
        <v>99.95538055555555</v>
      </c>
      <c r="G181" s="16">
        <f>SUM(Round1!G110,Round2!G110,Round3!G110,Round4!G110,Round5!G110,Round6!G110,Round7!G84)</f>
        <v>10</v>
      </c>
      <c r="H181" s="16">
        <f>G181/($E181*$D181*$F$2)</f>
        <v>7.4826915989950619E-6</v>
      </c>
      <c r="I181" s="23">
        <f>G181/($F181*$D181*$F$2)</f>
        <v>3.3348213120759967E-7</v>
      </c>
      <c r="J181" s="17">
        <f>SUM(Round1!J110,Round2!J110,Round3!J110,Round4!J110,Round5!J110,Round6!J110,Round7!J84)</f>
        <v>3</v>
      </c>
      <c r="K181" s="16">
        <f>J181/($E181*$D181*$F$2)</f>
        <v>2.2448074796985186E-6</v>
      </c>
      <c r="L181" s="23">
        <f>J181/($F181*$D181*$F$2)</f>
        <v>1.000446393622799E-7</v>
      </c>
      <c r="M181" s="17">
        <f>SUM(Round1!M110,Round2!M110,Round3!M110,Round4!M110,Round5!M110,Round6!M110,Round7!M84)</f>
        <v>4</v>
      </c>
      <c r="N181" s="16">
        <f>M181/($E181*$D181*$F$2)</f>
        <v>2.9930766395980246E-6</v>
      </c>
      <c r="O181" s="23">
        <f>M181/($F181*$D181*$F$2)</f>
        <v>1.3339285248303986E-7</v>
      </c>
      <c r="P181" s="17">
        <f>SUM(Round1!P110,Round2!P110,Round3!P110,Round4!P110,Round5!P110,Round6!P110,Round7!P84)</f>
        <v>0</v>
      </c>
      <c r="Q181" s="16">
        <f>P181/($E181*$D181*$F$2)</f>
        <v>0</v>
      </c>
      <c r="R181" s="23">
        <f>P181/($F181*$D181*$F$2)</f>
        <v>0</v>
      </c>
      <c r="S181" s="17">
        <f>SUM(Round1!S110,Round2!S110,Round3!S110,Round4!S110,Round5!S110,Round6!S110,Round7!S84)</f>
        <v>0</v>
      </c>
      <c r="T181" s="16">
        <f>S181/($E181*$D181*$F$2)</f>
        <v>0</v>
      </c>
      <c r="U181" s="23">
        <f>S181/($F181*$D181*$F$2)</f>
        <v>0</v>
      </c>
      <c r="AB181" s="14">
        <f t="shared" si="12"/>
        <v>2.7409898507149852E-5</v>
      </c>
      <c r="AC181" s="8">
        <f t="shared" si="12"/>
        <v>9.1230715851891415E-7</v>
      </c>
      <c r="AD181" s="8">
        <f t="shared" si="12"/>
        <v>4.3550738788988319E-6</v>
      </c>
      <c r="AE181" s="10">
        <f t="shared" si="12"/>
        <v>1.4380052443565033E-7</v>
      </c>
      <c r="AF181" s="14">
        <f t="shared" si="12"/>
        <v>2.8787137297111919E-6</v>
      </c>
      <c r="AG181" s="10">
        <f t="shared" si="12"/>
        <v>9.418009053095835E-8</v>
      </c>
      <c r="AH181" s="14">
        <f t="shared" si="12"/>
        <v>1.1718233244650237E-6</v>
      </c>
      <c r="AI181" s="10">
        <f t="shared" si="12"/>
        <v>3.9175957137264808E-8</v>
      </c>
      <c r="AJ181" s="14">
        <f t="shared" si="12"/>
        <v>3.3747339616651778E-7</v>
      </c>
      <c r="AK181" s="10">
        <f t="shared" si="12"/>
        <v>9.5285017406943286E-9</v>
      </c>
      <c r="AM181" s="8"/>
      <c r="AN181" s="8"/>
      <c r="AO181" s="8"/>
      <c r="AP181" s="8"/>
      <c r="AQ181" s="8"/>
    </row>
    <row r="182" spans="1:43" x14ac:dyDescent="0.25">
      <c r="A182" s="22">
        <f t="shared" si="11"/>
        <v>12</v>
      </c>
      <c r="B182" s="17" t="s">
        <v>12</v>
      </c>
      <c r="C182" s="17" t="s">
        <v>16</v>
      </c>
      <c r="D182" s="23">
        <f>$H$2*$J$2</f>
        <v>5000</v>
      </c>
      <c r="E182" s="30">
        <v>4.026452777777763</v>
      </c>
      <c r="F182" s="24">
        <v>104.02222777777774</v>
      </c>
      <c r="G182" s="17">
        <f>SUM(Round1!G111,Round2!G111,Round3!G111,Round4!G111,Round5!G111,Round6!G111,Round7!G85)</f>
        <v>7</v>
      </c>
      <c r="H182" s="16">
        <f>G182/($E182*$D182*$F$2)</f>
        <v>5.7950098066743549E-6</v>
      </c>
      <c r="I182" s="23">
        <f>G182/($F182*$D182*$F$2)</f>
        <v>2.243110326687123E-7</v>
      </c>
      <c r="J182" s="17">
        <f>SUM(Round1!J111,Round2!J111,Round3!J111,Round4!J111,Round5!J111,Round6!J111,Round7!J85)</f>
        <v>3</v>
      </c>
      <c r="K182" s="16">
        <f>J182/($E182*$D182*$F$2)</f>
        <v>2.4835756314318666E-6</v>
      </c>
      <c r="L182" s="23">
        <f>J182/($F182*$D182*$F$2)</f>
        <v>9.6133299715162415E-8</v>
      </c>
      <c r="M182" s="17">
        <f>SUM(Round1!M111,Round2!M111,Round3!M111,Round4!M111,Round5!M111,Round6!M111,Round7!M85)</f>
        <v>6</v>
      </c>
      <c r="N182" s="16">
        <f>M182/($E182*$D182*$F$2)</f>
        <v>4.9671512628637331E-6</v>
      </c>
      <c r="O182" s="23">
        <f>M182/($F182*$D182*$F$2)</f>
        <v>1.9226659943032483E-7</v>
      </c>
      <c r="P182" s="17">
        <f>SUM(Round1!P111,Round2!P111,Round3!P111,Round4!P111,Round5!P111,Round6!P111,Round7!P85)</f>
        <v>0</v>
      </c>
      <c r="Q182" s="16">
        <f>P182/($E182*$D182*$F$2)</f>
        <v>0</v>
      </c>
      <c r="R182" s="23">
        <f>P182/($F182*$D182*$F$2)</f>
        <v>0</v>
      </c>
      <c r="S182" s="17">
        <f>SUM(Round1!S111,Round2!S111,Round3!S111,Round4!S111,Round5!S111,Round6!S111,Round7!S85)</f>
        <v>0</v>
      </c>
      <c r="T182" s="16">
        <f>S182/($E182*$D182*$F$2)</f>
        <v>0</v>
      </c>
      <c r="U182" s="23">
        <f>S182/($F182*$D182*$F$2)</f>
        <v>0</v>
      </c>
      <c r="AB182" s="14">
        <f t="shared" si="12"/>
        <v>2.7409898507149852E-5</v>
      </c>
      <c r="AC182" s="8">
        <f t="shared" si="12"/>
        <v>9.1230715851891415E-7</v>
      </c>
      <c r="AD182" s="8">
        <f t="shared" si="12"/>
        <v>4.3550738788988319E-6</v>
      </c>
      <c r="AE182" s="10">
        <f t="shared" si="12"/>
        <v>1.4380052443565033E-7</v>
      </c>
      <c r="AF182" s="14">
        <f t="shared" si="12"/>
        <v>2.8787137297111919E-6</v>
      </c>
      <c r="AG182" s="10">
        <f t="shared" si="12"/>
        <v>9.418009053095835E-8</v>
      </c>
      <c r="AH182" s="14">
        <f t="shared" si="12"/>
        <v>1.1718233244650237E-6</v>
      </c>
      <c r="AI182" s="10">
        <f t="shared" si="12"/>
        <v>3.9175957137264808E-8</v>
      </c>
      <c r="AJ182" s="14">
        <f t="shared" si="12"/>
        <v>3.3747339616651778E-7</v>
      </c>
      <c r="AK182" s="10">
        <f t="shared" si="12"/>
        <v>9.5285017406943286E-9</v>
      </c>
      <c r="AM182" s="8"/>
      <c r="AN182" s="8"/>
      <c r="AO182" s="8"/>
      <c r="AP182" s="8"/>
      <c r="AQ182" s="8"/>
    </row>
    <row r="183" spans="1:43" x14ac:dyDescent="0.25">
      <c r="A183" s="22">
        <f t="shared" si="11"/>
        <v>13</v>
      </c>
      <c r="B183" s="17" t="s">
        <v>12</v>
      </c>
      <c r="C183" s="17" t="s">
        <v>17</v>
      </c>
      <c r="D183" s="23">
        <f>$H$2*$J$2</f>
        <v>5000</v>
      </c>
      <c r="E183" s="30">
        <v>3.7903000000000051</v>
      </c>
      <c r="F183" s="24">
        <v>100.9529722222222</v>
      </c>
      <c r="G183" s="17">
        <f>SUM(Round1!G112,Round2!G112,Round3!G112,Round4!G112,Round5!G112,Round6!G112,Round7!G86)</f>
        <v>11</v>
      </c>
      <c r="H183" s="16">
        <f>G183/($E183*$D183*$F$2)</f>
        <v>9.6738164964954255E-6</v>
      </c>
      <c r="I183" s="23">
        <f>G183/($F183*$D183*$F$2)</f>
        <v>3.6320541990536306E-7</v>
      </c>
      <c r="J183" s="17">
        <f>SUM(Round1!J112,Round2!J112,Round3!J112,Round4!J112,Round5!J112,Round6!J112,Round7!J86)</f>
        <v>1</v>
      </c>
      <c r="K183" s="16">
        <f>J183/($E183*$D183*$F$2)</f>
        <v>8.7943786331776602E-7</v>
      </c>
      <c r="L183" s="23">
        <f>J183/($F183*$D183*$F$2)</f>
        <v>3.3018674536851184E-8</v>
      </c>
      <c r="M183" s="17">
        <f>SUM(Round1!M112,Round2!M112,Round3!M112,Round4!M112,Round5!M112,Round6!M112,Round7!M86)</f>
        <v>0</v>
      </c>
      <c r="N183" s="16">
        <f>M183/($E183*$D183*$F$2)</f>
        <v>0</v>
      </c>
      <c r="O183" s="23">
        <f>M183/($F183*$D183*$F$2)</f>
        <v>0</v>
      </c>
      <c r="P183" s="17">
        <f>SUM(Round1!P112,Round2!P112,Round3!P112,Round4!P112,Round5!P112,Round6!P112,Round7!P86)</f>
        <v>1</v>
      </c>
      <c r="Q183" s="16">
        <f>P183/($E183*$D183*$F$2)</f>
        <v>8.7943786331776602E-7</v>
      </c>
      <c r="R183" s="23">
        <f>P183/($F183*$D183*$F$2)</f>
        <v>3.3018674536851184E-8</v>
      </c>
      <c r="S183" s="17">
        <f>SUM(Round1!S112,Round2!S112,Round3!S112,Round4!S112,Round5!S112,Round6!S112,Round7!S86)</f>
        <v>0</v>
      </c>
      <c r="T183" s="16">
        <f>S183/($E183*$D183*$F$2)</f>
        <v>0</v>
      </c>
      <c r="U183" s="23">
        <f>S183/($F183*$D183*$F$2)</f>
        <v>0</v>
      </c>
      <c r="AB183" s="14">
        <f t="shared" si="12"/>
        <v>2.7409898507149852E-5</v>
      </c>
      <c r="AC183" s="8">
        <f t="shared" si="12"/>
        <v>9.1230715851891415E-7</v>
      </c>
      <c r="AD183" s="8">
        <f t="shared" si="12"/>
        <v>4.3550738788988319E-6</v>
      </c>
      <c r="AE183" s="10">
        <f t="shared" si="12"/>
        <v>1.4380052443565033E-7</v>
      </c>
      <c r="AF183" s="14">
        <f t="shared" si="12"/>
        <v>2.8787137297111919E-6</v>
      </c>
      <c r="AG183" s="10">
        <f t="shared" si="12"/>
        <v>9.418009053095835E-8</v>
      </c>
      <c r="AH183" s="14">
        <f t="shared" si="12"/>
        <v>1.1718233244650237E-6</v>
      </c>
      <c r="AI183" s="10">
        <f t="shared" si="12"/>
        <v>3.9175957137264808E-8</v>
      </c>
      <c r="AJ183" s="14">
        <f t="shared" si="12"/>
        <v>3.3747339616651778E-7</v>
      </c>
      <c r="AK183" s="10">
        <f t="shared" si="12"/>
        <v>9.5285017406943286E-9</v>
      </c>
      <c r="AM183" s="8"/>
      <c r="AN183" s="8"/>
      <c r="AO183" s="8"/>
      <c r="AP183" s="8"/>
      <c r="AQ183" s="8"/>
    </row>
    <row r="184" spans="1:43" x14ac:dyDescent="0.25">
      <c r="A184" s="22">
        <f t="shared" si="11"/>
        <v>14</v>
      </c>
      <c r="B184" s="17" t="s">
        <v>12</v>
      </c>
      <c r="C184" s="17" t="s">
        <v>18</v>
      </c>
      <c r="D184" s="23">
        <f>$H$2*$J$2</f>
        <v>5000</v>
      </c>
      <c r="E184" s="30">
        <v>3.563747222222224</v>
      </c>
      <c r="F184" s="24">
        <v>94.844977777777757</v>
      </c>
      <c r="G184" s="17">
        <f>SUM(Round1!G113,Round2!G113,Round3!G113,Round4!G113,Round5!G113,Round6!G113,Round7!G87)</f>
        <v>17</v>
      </c>
      <c r="H184" s="16">
        <f>G184/($E184*$D184*$F$2)</f>
        <v>1.5900865895682518E-5</v>
      </c>
      <c r="I184" s="23">
        <f>G184/($F184*$D184*$F$2)</f>
        <v>5.9746618107114688E-7</v>
      </c>
      <c r="J184" s="17">
        <f>SUM(Round1!J113,Round2!J113,Round3!J113,Round4!J113,Round5!J113,Round6!J113,Round7!J87)</f>
        <v>2</v>
      </c>
      <c r="K184" s="16">
        <f>J184/($E184*$D184*$F$2)</f>
        <v>1.8706901053744137E-6</v>
      </c>
      <c r="L184" s="23">
        <f>J184/($F184*$D184*$F$2)</f>
        <v>7.0290138949546698E-8</v>
      </c>
      <c r="M184" s="17">
        <f>SUM(Round1!M113,Round2!M113,Round3!M113,Round4!M113,Round5!M113,Round6!M113,Round7!M87)</f>
        <v>3</v>
      </c>
      <c r="N184" s="16">
        <f>M184/($E184*$D184*$F$2)</f>
        <v>2.8060351580616205E-6</v>
      </c>
      <c r="O184" s="23">
        <f>M184/($F184*$D184*$F$2)</f>
        <v>1.0543520842432005E-7</v>
      </c>
      <c r="P184" s="17">
        <f>SUM(Round1!P113,Round2!P113,Round3!P113,Round4!P113,Round5!P113,Round6!P113,Round7!P87)</f>
        <v>1</v>
      </c>
      <c r="Q184" s="16">
        <f>P184/($E184*$D184*$F$2)</f>
        <v>9.3534505268720685E-7</v>
      </c>
      <c r="R184" s="23">
        <f>P184/($F184*$D184*$F$2)</f>
        <v>3.5145069474773349E-8</v>
      </c>
      <c r="S184" s="17">
        <f>SUM(Round1!S113,Round2!S113,Round3!S113,Round4!S113,Round5!S113,Round6!S113,Round7!S87)</f>
        <v>0</v>
      </c>
      <c r="T184" s="16">
        <f>S184/($E184*$D184*$F$2)</f>
        <v>0</v>
      </c>
      <c r="U184" s="23">
        <f>S184/($F184*$D184*$F$2)</f>
        <v>0</v>
      </c>
      <c r="AB184" s="14">
        <f t="shared" si="12"/>
        <v>2.7409898507149852E-5</v>
      </c>
      <c r="AC184" s="8">
        <f t="shared" si="12"/>
        <v>9.1230715851891415E-7</v>
      </c>
      <c r="AD184" s="8">
        <f t="shared" si="12"/>
        <v>4.3550738788988319E-6</v>
      </c>
      <c r="AE184" s="10">
        <f t="shared" si="12"/>
        <v>1.4380052443565033E-7</v>
      </c>
      <c r="AF184" s="14">
        <f t="shared" si="12"/>
        <v>2.8787137297111919E-6</v>
      </c>
      <c r="AG184" s="10">
        <f t="shared" si="12"/>
        <v>9.418009053095835E-8</v>
      </c>
      <c r="AH184" s="14">
        <f t="shared" si="12"/>
        <v>1.1718233244650237E-6</v>
      </c>
      <c r="AI184" s="10">
        <f t="shared" si="12"/>
        <v>3.9175957137264808E-8</v>
      </c>
      <c r="AJ184" s="14">
        <f t="shared" si="12"/>
        <v>3.3747339616651778E-7</v>
      </c>
      <c r="AK184" s="10">
        <f t="shared" si="12"/>
        <v>9.5285017406943286E-9</v>
      </c>
      <c r="AM184" s="8"/>
      <c r="AN184" s="8"/>
      <c r="AO184" s="8"/>
      <c r="AP184" s="8"/>
      <c r="AQ184" s="8"/>
    </row>
    <row r="185" spans="1:43" x14ac:dyDescent="0.25">
      <c r="A185" s="25">
        <f t="shared" si="11"/>
        <v>15</v>
      </c>
      <c r="B185" s="26" t="s">
        <v>12</v>
      </c>
      <c r="C185" s="26" t="s">
        <v>27</v>
      </c>
      <c r="D185" s="32">
        <f>$H$2*$J$2</f>
        <v>5000</v>
      </c>
      <c r="E185" s="31">
        <v>2.8784333333333372</v>
      </c>
      <c r="F185" s="28">
        <v>94.282513888888857</v>
      </c>
      <c r="G185" s="26">
        <f>SUM(Round1!G114,Round2!G114,Round3!G114,Round4!G114,Round5!G114,Round6!G114,Round7!G88)</f>
        <v>37</v>
      </c>
      <c r="H185" s="27">
        <f>G185/($E185*$D185*$F$2)</f>
        <v>4.2847382256551538E-5</v>
      </c>
      <c r="I185" s="32">
        <f>G185/($F185*$D185*$F$2)</f>
        <v>1.3081252105632295E-6</v>
      </c>
      <c r="J185" s="26">
        <f>SUM(Round1!J114,Round2!J114,Round3!J114,Round4!J114,Round5!J114,Round6!J114,Round7!J88)</f>
        <v>2</v>
      </c>
      <c r="K185" s="27">
        <f>J185/($E185*$D185*$F$2)</f>
        <v>2.3160747165703534E-6</v>
      </c>
      <c r="L185" s="32">
        <f>J185/($F185*$D185*$F$2)</f>
        <v>7.0709470841255639E-8</v>
      </c>
      <c r="M185" s="26">
        <f>SUM(Round1!M114,Round2!M114,Round3!M114,Round4!M114,Round5!M114,Round6!M114,Round7!M88)</f>
        <v>3</v>
      </c>
      <c r="N185" s="27">
        <f>M185/($E185*$D185*$F$2)</f>
        <v>3.4741120748555303E-6</v>
      </c>
      <c r="O185" s="32">
        <f>M185/($F185*$D185*$F$2)</f>
        <v>1.0606420626188346E-7</v>
      </c>
      <c r="P185" s="26">
        <f>SUM(Round1!P114,Round2!P114,Round3!P114,Round4!P114,Round5!P114,Round6!P114,Round7!P88)</f>
        <v>0</v>
      </c>
      <c r="Q185" s="27">
        <f>P185/($E185*$D185*$F$2)</f>
        <v>0</v>
      </c>
      <c r="R185" s="32">
        <f>P185/($F185*$D185*$F$2)</f>
        <v>0</v>
      </c>
      <c r="S185" s="26">
        <f>SUM(Round1!S114,Round2!S114,Round3!S114,Round4!S114,Round5!S114,Round6!S114,Round7!S88)</f>
        <v>1</v>
      </c>
      <c r="T185" s="27">
        <f>S185/($E185*$D185*$F$2)</f>
        <v>1.1580373582851767E-6</v>
      </c>
      <c r="U185" s="32">
        <f>S185/($F185*$D185*$F$2)</f>
        <v>3.5354735420627819E-8</v>
      </c>
      <c r="AB185" s="9">
        <f t="shared" si="12"/>
        <v>2.7409898507149852E-5</v>
      </c>
      <c r="AC185" s="37">
        <f t="shared" si="12"/>
        <v>9.1230715851891415E-7</v>
      </c>
      <c r="AD185" s="37">
        <f t="shared" si="12"/>
        <v>4.3550738788988319E-6</v>
      </c>
      <c r="AE185" s="11">
        <f t="shared" si="12"/>
        <v>1.4380052443565033E-7</v>
      </c>
      <c r="AF185" s="9">
        <f t="shared" si="12"/>
        <v>2.8787137297111919E-6</v>
      </c>
      <c r="AG185" s="11">
        <f t="shared" si="12"/>
        <v>9.418009053095835E-8</v>
      </c>
      <c r="AH185" s="9">
        <f t="shared" si="12"/>
        <v>1.1718233244650237E-6</v>
      </c>
      <c r="AI185" s="11">
        <f t="shared" si="12"/>
        <v>3.9175957137264808E-8</v>
      </c>
      <c r="AJ185" s="9">
        <f t="shared" si="12"/>
        <v>3.3747339616651778E-7</v>
      </c>
      <c r="AK185" s="11">
        <f t="shared" si="12"/>
        <v>9.5285017406943286E-9</v>
      </c>
      <c r="AM185" s="8"/>
      <c r="AN185" s="8"/>
      <c r="AO185" s="8"/>
      <c r="AP185" s="8"/>
      <c r="AQ185" s="8"/>
    </row>
    <row r="186" spans="1:43" x14ac:dyDescent="0.25">
      <c r="A186" t="s">
        <v>35</v>
      </c>
      <c r="D186" s="23">
        <f>$H$2*$J$2</f>
        <v>5000</v>
      </c>
      <c r="E186">
        <f>SUM(E171:E185)</f>
        <v>60.407799999999995</v>
      </c>
      <c r="F186">
        <f>SUM(F171:F185)</f>
        <v>1678.1637388888887</v>
      </c>
      <c r="G186">
        <f>SUM(G171:G185)</f>
        <v>485</v>
      </c>
      <c r="H186" s="16">
        <f>G186/($E186*$D186*$F$2)</f>
        <v>2.6762548324333393E-5</v>
      </c>
      <c r="I186" s="16">
        <f>G186/($F186*$D186*$F$2)</f>
        <v>9.6335454592593018E-7</v>
      </c>
      <c r="J186">
        <f>SUM(J171:J185)</f>
        <v>81</v>
      </c>
      <c r="K186" s="16">
        <f>J186/($E186*$D186*$F$2)</f>
        <v>4.4696214727237214E-6</v>
      </c>
      <c r="L186" s="16">
        <f>J186/($F186*$D186*$F$2)</f>
        <v>1.6089014065979453E-7</v>
      </c>
      <c r="M186">
        <f>SUM(M171:M185)</f>
        <v>52</v>
      </c>
      <c r="N186" s="16">
        <f>M186/($E186*$D186*$F$2)</f>
        <v>2.8693866244646109E-6</v>
      </c>
      <c r="O186" s="16">
        <f>M186/($F186*$D186*$F$2)</f>
        <v>1.0328749770752241E-7</v>
      </c>
      <c r="P186">
        <f>SUM(P171:P185)</f>
        <v>22</v>
      </c>
      <c r="Q186" s="16">
        <f>P186/($E186*$D186*$F$2)</f>
        <v>1.2139712641965662E-6</v>
      </c>
      <c r="R186" s="16">
        <f>P186/($F186*$D186*$F$2)</f>
        <v>4.3698556722413328E-8</v>
      </c>
      <c r="S186">
        <f>SUM(S171:S185)</f>
        <v>6</v>
      </c>
      <c r="T186" s="16">
        <f>S186/($E186*$D186*$F$2)</f>
        <v>3.3108307205360898E-7</v>
      </c>
      <c r="U186" s="16">
        <f>S186/($F186*$D186*$F$2)</f>
        <v>1.1917788197021817E-8</v>
      </c>
    </row>
    <row r="220" spans="1:39" s="35" customFormat="1" ht="15.75" thickBot="1" x14ac:dyDescent="0.3"/>
    <row r="221" spans="1:39" ht="15.75" thickTop="1" x14ac:dyDescent="0.25"/>
    <row r="222" spans="1:39" x14ac:dyDescent="0.25">
      <c r="A222" t="s">
        <v>31</v>
      </c>
    </row>
    <row r="224" spans="1:39" x14ac:dyDescent="0.25">
      <c r="AB224" t="s">
        <v>33</v>
      </c>
      <c r="AM224" t="s">
        <v>32</v>
      </c>
    </row>
    <row r="225" spans="1:43" x14ac:dyDescent="0.25">
      <c r="A225" s="51" t="s">
        <v>0</v>
      </c>
      <c r="B225" s="51" t="s">
        <v>1</v>
      </c>
      <c r="C225" s="51" t="s">
        <v>2</v>
      </c>
      <c r="D225" s="51" t="s">
        <v>6</v>
      </c>
      <c r="E225" s="54" t="s">
        <v>11</v>
      </c>
      <c r="F225" s="55"/>
      <c r="G225" s="58" t="s">
        <v>53</v>
      </c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AB225" s="48" t="s">
        <v>5</v>
      </c>
      <c r="AC225" s="50"/>
      <c r="AD225" s="50"/>
      <c r="AE225" s="50"/>
      <c r="AF225" s="50"/>
      <c r="AG225" s="50"/>
      <c r="AH225" s="50"/>
      <c r="AI225" s="50"/>
      <c r="AJ225" s="50"/>
      <c r="AK225" s="49"/>
      <c r="AM225" s="61" t="s">
        <v>5</v>
      </c>
      <c r="AN225" s="62"/>
      <c r="AO225" s="62"/>
      <c r="AP225" s="62"/>
      <c r="AQ225" s="63"/>
    </row>
    <row r="226" spans="1:43" x14ac:dyDescent="0.25">
      <c r="A226" s="52"/>
      <c r="B226" s="52"/>
      <c r="C226" s="52"/>
      <c r="D226" s="52"/>
      <c r="E226" s="56"/>
      <c r="F226" s="57"/>
      <c r="G226" s="58" t="s">
        <v>3</v>
      </c>
      <c r="H226" s="58"/>
      <c r="I226" s="58"/>
      <c r="J226" s="58" t="s">
        <v>4</v>
      </c>
      <c r="K226" s="58"/>
      <c r="L226" s="58"/>
      <c r="M226" s="58" t="s">
        <v>10</v>
      </c>
      <c r="N226" s="58"/>
      <c r="O226" s="58"/>
      <c r="P226" s="58" t="s">
        <v>28</v>
      </c>
      <c r="Q226" s="58"/>
      <c r="R226" s="58"/>
      <c r="S226" s="58" t="s">
        <v>30</v>
      </c>
      <c r="T226" s="58"/>
      <c r="U226" s="58"/>
      <c r="AB226" s="48" t="str">
        <f>G226</f>
        <v>Without Layers</v>
      </c>
      <c r="AC226" s="49"/>
      <c r="AD226" s="48" t="str">
        <f>J226</f>
        <v>With Layers</v>
      </c>
      <c r="AE226" s="49"/>
      <c r="AF226" s="48" t="str">
        <f>M226</f>
        <v>With buffer=5m</v>
      </c>
      <c r="AG226" s="49"/>
      <c r="AH226" s="48" t="str">
        <f>P226</f>
        <v>With buffer=10m</v>
      </c>
      <c r="AI226" s="49"/>
      <c r="AJ226" s="48" t="str">
        <f>S226</f>
        <v>With buffer=20m</v>
      </c>
      <c r="AK226" s="49"/>
      <c r="AM226" s="41" t="str">
        <f>G226</f>
        <v>Without Layers</v>
      </c>
      <c r="AN226" s="41" t="str">
        <f>J226</f>
        <v>With Layers</v>
      </c>
      <c r="AO226" s="41" t="str">
        <f>M226</f>
        <v>With buffer=5m</v>
      </c>
      <c r="AP226" s="41" t="str">
        <f>P226</f>
        <v>With buffer=10m</v>
      </c>
      <c r="AQ226" s="41" t="str">
        <f>S226</f>
        <v>With buffer=20m</v>
      </c>
    </row>
    <row r="227" spans="1:43" x14ac:dyDescent="0.25">
      <c r="A227" s="53"/>
      <c r="B227" s="53"/>
      <c r="C227" s="53"/>
      <c r="D227" s="53"/>
      <c r="E227" s="1" t="s">
        <v>49</v>
      </c>
      <c r="F227" s="1" t="s">
        <v>8</v>
      </c>
      <c r="G227" s="1" t="s">
        <v>48</v>
      </c>
      <c r="H227" s="1" t="s">
        <v>49</v>
      </c>
      <c r="I227" s="1" t="s">
        <v>8</v>
      </c>
      <c r="J227" s="1" t="s">
        <v>48</v>
      </c>
      <c r="K227" s="1" t="s">
        <v>49</v>
      </c>
      <c r="L227" s="1" t="s">
        <v>8</v>
      </c>
      <c r="M227" s="1" t="s">
        <v>48</v>
      </c>
      <c r="N227" s="1" t="s">
        <v>49</v>
      </c>
      <c r="O227" s="1" t="s">
        <v>8</v>
      </c>
      <c r="P227" s="1" t="s">
        <v>48</v>
      </c>
      <c r="Q227" s="1" t="s">
        <v>49</v>
      </c>
      <c r="R227" s="1" t="s">
        <v>8</v>
      </c>
      <c r="S227" s="1" t="s">
        <v>48</v>
      </c>
      <c r="T227" s="1" t="s">
        <v>49</v>
      </c>
      <c r="U227" s="1" t="s">
        <v>8</v>
      </c>
      <c r="AB227" s="7" t="str">
        <f>H227</f>
        <v>HPV</v>
      </c>
      <c r="AC227" s="7" t="str">
        <f>I227</f>
        <v>all</v>
      </c>
      <c r="AD227" s="7" t="str">
        <f>K227</f>
        <v>HPV</v>
      </c>
      <c r="AE227" s="7" t="str">
        <f>L227</f>
        <v>all</v>
      </c>
      <c r="AF227" s="7" t="str">
        <f>N227</f>
        <v>HPV</v>
      </c>
      <c r="AG227" s="7" t="str">
        <f>O227</f>
        <v>all</v>
      </c>
      <c r="AH227" s="7" t="str">
        <f>Q227</f>
        <v>HPV</v>
      </c>
      <c r="AI227" s="7" t="str">
        <f>R227</f>
        <v>all</v>
      </c>
      <c r="AJ227" s="7" t="str">
        <f>T227</f>
        <v>HPV</v>
      </c>
      <c r="AK227" s="7" t="str">
        <f>U227</f>
        <v>all</v>
      </c>
    </row>
    <row r="228" spans="1:43" x14ac:dyDescent="0.25">
      <c r="A228" s="22">
        <v>1</v>
      </c>
      <c r="B228" s="16" t="s">
        <v>12</v>
      </c>
      <c r="C228" s="16" t="s">
        <v>19</v>
      </c>
      <c r="D228" s="16">
        <f>$H$2*$J$2</f>
        <v>5000</v>
      </c>
      <c r="E228" s="22">
        <v>3.6726388888888879</v>
      </c>
      <c r="F228" s="23">
        <v>79.774569444444438</v>
      </c>
      <c r="G228" s="17">
        <f>SUM(Round1!G153,Round2!G153,Round3!G153,Round4!G153,Round5!G153,Round6!G153,Round7!G102)</f>
        <v>16</v>
      </c>
      <c r="H228" s="16">
        <f>G228/($E228*$D228*$F$2)</f>
        <v>1.4521801611012371E-5</v>
      </c>
      <c r="I228" s="23">
        <f>G228/($F228*$D228*$F$2)</f>
        <v>6.685505632277343E-7</v>
      </c>
      <c r="J228" s="17">
        <f>SUM(Round1!J153,Round2!J153,Round3!J153,Round4!J153,Round5!J153,Round6!J153,Round7!J102)</f>
        <v>2</v>
      </c>
      <c r="K228" s="16">
        <f>J228/($E228*$D228*$F$2)</f>
        <v>1.8152252013765464E-6</v>
      </c>
      <c r="L228" s="23">
        <f>J228/($F228*$D228*$F$2)</f>
        <v>8.3568820403466788E-8</v>
      </c>
      <c r="M228" s="17">
        <f>SUM(Round1!M153,Round2!M153,Round3!M153,Round4!M153,Round5!M153,Round6!M153,Round7!M102)</f>
        <v>0</v>
      </c>
      <c r="N228" s="16">
        <f>M228/($E228*$D228*$F$2)</f>
        <v>0</v>
      </c>
      <c r="O228" s="23">
        <f>M228/($F228*$D228*$F$2)</f>
        <v>0</v>
      </c>
      <c r="P228" s="17">
        <f>SUM(Round1!P153,Round2!P153,Round3!P153,Round4!P153,Round5!P153,Round6!P153,Round7!P102)</f>
        <v>1</v>
      </c>
      <c r="Q228" s="16">
        <f>P228/($E228*$D228*$F$2)</f>
        <v>9.0761260068827321E-7</v>
      </c>
      <c r="R228" s="23">
        <f>P228/($F228*$D228*$F$2)</f>
        <v>4.1784410201733394E-8</v>
      </c>
      <c r="S228" s="17">
        <f>SUM(Round1!S153,Round2!S153,Round3!S153,Round4!S153,Round5!S153,Round6!S153,Round7!S102)</f>
        <v>0</v>
      </c>
      <c r="T228" s="16">
        <f>S228/($E228*$D228*$F$2)</f>
        <v>0</v>
      </c>
      <c r="U228" s="23">
        <f>S228/($F228*$D228*$F$2)</f>
        <v>0</v>
      </c>
      <c r="AB228" s="18">
        <f>AVERAGE($H$228:$H$242)</f>
        <v>1.6042422951382583E-5</v>
      </c>
      <c r="AC228" s="19">
        <f>AVERAGE($I$228:$I$242)</f>
        <v>5.4069159423779917E-7</v>
      </c>
      <c r="AD228" s="19">
        <f>AVERAGE($K$228:$K$242)</f>
        <v>2.1586646128983209E-6</v>
      </c>
      <c r="AE228" s="13">
        <f>AVERAGE($L$228:$L$242)</f>
        <v>7.1857727226854915E-8</v>
      </c>
      <c r="AF228" s="18">
        <f>AVERAGE($L$228:$L$242)</f>
        <v>7.1857727226854915E-8</v>
      </c>
      <c r="AG228" s="13">
        <f>AVERAGE($O$228:$O$242)</f>
        <v>5.8307890027406551E-8</v>
      </c>
      <c r="AH228" s="18">
        <f>AVERAGE($Q$228:$Q$242)</f>
        <v>1.063604215304628E-6</v>
      </c>
      <c r="AI228" s="13">
        <f>AVERAGE($R$228:$R$242)</f>
        <v>3.5056140663770406E-8</v>
      </c>
      <c r="AJ228" s="18">
        <f>AVERAGE($T$228:$T$242)</f>
        <v>1.1112264005953391E-7</v>
      </c>
      <c r="AK228" s="13">
        <f>AVERAGE($U$228:$U$242)</f>
        <v>2.9681454011456899E-9</v>
      </c>
      <c r="AM228" s="42">
        <f>AVERAGE($G$228:$G$242)</f>
        <v>19.133333333333333</v>
      </c>
      <c r="AN228" s="42">
        <f>AVERAGE($J$228:$J$242)</f>
        <v>2.6666666666666665</v>
      </c>
      <c r="AO228" s="42">
        <f>AVERAGE($M$228:$M$242)</f>
        <v>2.2000000000000002</v>
      </c>
      <c r="AP228" s="42">
        <f>AVERAGE($P$228:$P$242)</f>
        <v>1.3333333333333333</v>
      </c>
      <c r="AQ228" s="43">
        <f>AVERAGE($S$228:$S$242)</f>
        <v>0.13333333333333333</v>
      </c>
    </row>
    <row r="229" spans="1:43" x14ac:dyDescent="0.25">
      <c r="A229" s="22">
        <f t="shared" ref="A229:A242" si="13">A228+1</f>
        <v>2</v>
      </c>
      <c r="B229" s="16" t="s">
        <v>12</v>
      </c>
      <c r="C229" s="16" t="s">
        <v>20</v>
      </c>
      <c r="D229" s="23">
        <f>$H$2*$J$2</f>
        <v>5000</v>
      </c>
      <c r="E229" s="22">
        <v>4.6576138888888874</v>
      </c>
      <c r="F229" s="23">
        <v>166.55976111111113</v>
      </c>
      <c r="G229" s="16">
        <f>SUM(Round1!G154,Round2!G154,Round3!G154,Round4!G154,Round5!G154,Round6!G154,Round7!G103)</f>
        <v>49</v>
      </c>
      <c r="H229" s="16">
        <f>G229/($E229*$D229*$F$2)</f>
        <v>3.5068027799165175E-5</v>
      </c>
      <c r="I229" s="23">
        <f>G229/($F229*$D229*$F$2)</f>
        <v>9.8062900813345043E-7</v>
      </c>
      <c r="J229" s="17">
        <f>SUM(Round1!J154,Round2!J154,Round3!J154,Round4!J154,Round5!J154,Round6!J154,Round7!J103)</f>
        <v>9</v>
      </c>
      <c r="K229" s="16">
        <f>J229/($E229*$D229*$F$2)</f>
        <v>6.4410663304589103E-6</v>
      </c>
      <c r="L229" s="23">
        <f>J229/($F229*$D229*$F$2)</f>
        <v>1.8011553210614394E-7</v>
      </c>
      <c r="M229" s="17">
        <f>SUM(Round1!M154,Round2!M154,Round3!M154,Round4!M154,Round5!M154,Round6!M154,Round7!M103)</f>
        <v>5</v>
      </c>
      <c r="N229" s="16">
        <f>M229/($E229*$D229*$F$2)</f>
        <v>3.5783701835882833E-6</v>
      </c>
      <c r="O229" s="23">
        <f>M229/($F229*$D229*$F$2)</f>
        <v>1.000641845034133E-7</v>
      </c>
      <c r="P229" s="17">
        <f>SUM(Round1!P154,Round2!P154,Round3!P154,Round4!P154,Round5!P154,Round6!P154,Round7!P103)</f>
        <v>6</v>
      </c>
      <c r="Q229" s="16">
        <f>P229/($E229*$D229*$F$2)</f>
        <v>4.2940442203059396E-6</v>
      </c>
      <c r="R229" s="23">
        <f>P229/($F229*$D229*$F$2)</f>
        <v>1.2007702140409596E-7</v>
      </c>
      <c r="S229" s="17">
        <f>SUM(Round1!S154,Round2!S154,Round3!S154,Round4!S154,Round5!S154,Round6!S154,Round7!S103)</f>
        <v>0</v>
      </c>
      <c r="T229" s="16">
        <f>S229/($E229*$D229*$F$2)</f>
        <v>0</v>
      </c>
      <c r="U229" s="23">
        <f>S229/($F229*$D229*$F$2)</f>
        <v>0</v>
      </c>
      <c r="AB229" s="14">
        <f t="shared" ref="AB229:AK242" si="14">AB$228</f>
        <v>1.6042422951382583E-5</v>
      </c>
      <c r="AC229" s="8">
        <f t="shared" si="14"/>
        <v>5.4069159423779917E-7</v>
      </c>
      <c r="AD229" s="8">
        <f t="shared" si="14"/>
        <v>2.1586646128983209E-6</v>
      </c>
      <c r="AE229" s="10">
        <f t="shared" si="14"/>
        <v>7.1857727226854915E-8</v>
      </c>
      <c r="AF229" s="14">
        <f t="shared" si="14"/>
        <v>7.1857727226854915E-8</v>
      </c>
      <c r="AG229" s="10">
        <f t="shared" si="14"/>
        <v>5.8307890027406551E-8</v>
      </c>
      <c r="AH229" s="14">
        <f t="shared" si="14"/>
        <v>1.063604215304628E-6</v>
      </c>
      <c r="AI229" s="10">
        <f t="shared" si="14"/>
        <v>3.5056140663770406E-8</v>
      </c>
      <c r="AJ229" s="14">
        <f t="shared" si="14"/>
        <v>1.1112264005953391E-7</v>
      </c>
      <c r="AK229" s="10">
        <f t="shared" si="14"/>
        <v>2.9681454011456899E-9</v>
      </c>
    </row>
    <row r="230" spans="1:43" x14ac:dyDescent="0.25">
      <c r="A230" s="22">
        <f t="shared" si="13"/>
        <v>3</v>
      </c>
      <c r="B230" s="16" t="s">
        <v>12</v>
      </c>
      <c r="C230" s="16" t="s">
        <v>21</v>
      </c>
      <c r="D230" s="23">
        <f>$H$2*$J$2</f>
        <v>5000</v>
      </c>
      <c r="E230" s="22">
        <v>4.8418388888888959</v>
      </c>
      <c r="F230" s="23">
        <v>115.00931944444446</v>
      </c>
      <c r="G230" s="16">
        <f>SUM(Round1!G155,Round2!G155,Round3!G155,Round4!G155,Round5!G155,Round6!G155,Round7!G104)</f>
        <v>6</v>
      </c>
      <c r="H230" s="16">
        <f>G230/($E230*$D230*$F$2)</f>
        <v>4.1306620189069522E-6</v>
      </c>
      <c r="I230" s="23">
        <f>G230/($F230*$D230*$F$2)</f>
        <v>1.738989509425021E-7</v>
      </c>
      <c r="J230" s="17">
        <f>SUM(Round1!J155,Round2!J155,Round3!J155,Round4!J155,Round5!J155,Round6!J155,Round7!J104)</f>
        <v>1</v>
      </c>
      <c r="K230" s="16">
        <f>J230/($E230*$D230*$F$2)</f>
        <v>6.8844366981782541E-7</v>
      </c>
      <c r="L230" s="23">
        <f>J230/($F230*$D230*$F$2)</f>
        <v>2.8983158490417018E-8</v>
      </c>
      <c r="M230" s="17">
        <f>SUM(Round1!M155,Round2!M155,Round3!M155,Round4!M155,Round5!M155,Round6!M155,Round7!M104)</f>
        <v>1</v>
      </c>
      <c r="N230" s="16">
        <f>M230/($E230*$D230*$F$2)</f>
        <v>6.8844366981782541E-7</v>
      </c>
      <c r="O230" s="23">
        <f>M230/($F230*$D230*$F$2)</f>
        <v>2.8983158490417018E-8</v>
      </c>
      <c r="P230" s="17">
        <f>SUM(Round1!P155,Round2!P155,Round3!P155,Round4!P155,Round5!P155,Round6!P155,Round7!P104)</f>
        <v>1</v>
      </c>
      <c r="Q230" s="16">
        <f>P230/($E230*$D230*$F$2)</f>
        <v>6.8844366981782541E-7</v>
      </c>
      <c r="R230" s="23">
        <f>P230/($F230*$D230*$F$2)</f>
        <v>2.8983158490417018E-8</v>
      </c>
      <c r="S230" s="17">
        <f>SUM(Round1!S155,Round2!S155,Round3!S155,Round4!S155,Round5!S155,Round6!S155,Round7!S104)</f>
        <v>0</v>
      </c>
      <c r="T230" s="16">
        <f>S230/($E230*$D230*$F$2)</f>
        <v>0</v>
      </c>
      <c r="U230" s="23">
        <f>S230/($F230*$D230*$F$2)</f>
        <v>0</v>
      </c>
      <c r="AB230" s="14">
        <f t="shared" si="14"/>
        <v>1.6042422951382583E-5</v>
      </c>
      <c r="AC230" s="8">
        <f t="shared" si="14"/>
        <v>5.4069159423779917E-7</v>
      </c>
      <c r="AD230" s="8">
        <f t="shared" si="14"/>
        <v>2.1586646128983209E-6</v>
      </c>
      <c r="AE230" s="10">
        <f t="shared" si="14"/>
        <v>7.1857727226854915E-8</v>
      </c>
      <c r="AF230" s="14">
        <f t="shared" si="14"/>
        <v>7.1857727226854915E-8</v>
      </c>
      <c r="AG230" s="10">
        <f t="shared" si="14"/>
        <v>5.8307890027406551E-8</v>
      </c>
      <c r="AH230" s="14">
        <f t="shared" si="14"/>
        <v>1.063604215304628E-6</v>
      </c>
      <c r="AI230" s="10">
        <f t="shared" si="14"/>
        <v>3.5056140663770406E-8</v>
      </c>
      <c r="AJ230" s="14">
        <f t="shared" si="14"/>
        <v>1.1112264005953391E-7</v>
      </c>
      <c r="AK230" s="10">
        <f t="shared" si="14"/>
        <v>2.9681454011456899E-9</v>
      </c>
    </row>
    <row r="231" spans="1:43" x14ac:dyDescent="0.25">
      <c r="A231" s="22">
        <f t="shared" si="13"/>
        <v>4</v>
      </c>
      <c r="B231" s="16" t="s">
        <v>12</v>
      </c>
      <c r="C231" s="16" t="s">
        <v>13</v>
      </c>
      <c r="D231" s="23">
        <f>$H$2*$J$2</f>
        <v>5000</v>
      </c>
      <c r="E231" s="22">
        <v>3.9206972222222145</v>
      </c>
      <c r="F231" s="23">
        <v>92.223586111111089</v>
      </c>
      <c r="G231" s="16">
        <f>SUM(Round1!G156,Round2!G156,Round3!G156,Round4!G156,Round5!G156,Round6!G156,Round7!G105)</f>
        <v>22</v>
      </c>
      <c r="H231" s="16">
        <f>G231/($E231*$D231*$F$2)</f>
        <v>1.870415621937995E-5</v>
      </c>
      <c r="I231" s="23">
        <f>G231/($F231*$D231*$F$2)</f>
        <v>7.9516896301322789E-7</v>
      </c>
      <c r="J231" s="17">
        <f>SUM(Round1!J156,Round2!J156,Round3!J156,Round4!J156,Round5!J156,Round6!J156,Round7!J105)</f>
        <v>2</v>
      </c>
      <c r="K231" s="16">
        <f>J231/($E231*$D231*$F$2)</f>
        <v>1.7003778381254499E-6</v>
      </c>
      <c r="L231" s="23">
        <f>J231/($F231*$D231*$F$2)</f>
        <v>7.2288087546657081E-8</v>
      </c>
      <c r="M231" s="17">
        <f>SUM(Round1!M156,Round2!M156,Round3!M156,Round4!M156,Round5!M156,Round6!M156,Round7!M105)</f>
        <v>0</v>
      </c>
      <c r="N231" s="16">
        <f>M231/($E231*$D231*$F$2)</f>
        <v>0</v>
      </c>
      <c r="O231" s="23">
        <f>M231/($F231*$D231*$F$2)</f>
        <v>0</v>
      </c>
      <c r="P231" s="17">
        <f>SUM(Round1!P156,Round2!P156,Round3!P156,Round4!P156,Round5!P156,Round6!P156,Round7!P105)</f>
        <v>1</v>
      </c>
      <c r="Q231" s="16">
        <f>P231/($E231*$D231*$F$2)</f>
        <v>8.5018891906272497E-7</v>
      </c>
      <c r="R231" s="23">
        <f>P231/($F231*$D231*$F$2)</f>
        <v>3.6144043773328541E-8</v>
      </c>
      <c r="S231" s="17">
        <f>SUM(Round1!S156,Round2!S156,Round3!S156,Round4!S156,Round5!S156,Round6!S156,Round7!S105)</f>
        <v>0</v>
      </c>
      <c r="T231" s="16">
        <f>S231/($E231*$D231*$F$2)</f>
        <v>0</v>
      </c>
      <c r="U231" s="23">
        <f>S231/($F231*$D231*$F$2)</f>
        <v>0</v>
      </c>
      <c r="AB231" s="14">
        <f t="shared" si="14"/>
        <v>1.6042422951382583E-5</v>
      </c>
      <c r="AC231" s="8">
        <f t="shared" si="14"/>
        <v>5.4069159423779917E-7</v>
      </c>
      <c r="AD231" s="8">
        <f t="shared" si="14"/>
        <v>2.1586646128983209E-6</v>
      </c>
      <c r="AE231" s="10">
        <f t="shared" si="14"/>
        <v>7.1857727226854915E-8</v>
      </c>
      <c r="AF231" s="14">
        <f t="shared" si="14"/>
        <v>7.1857727226854915E-8</v>
      </c>
      <c r="AG231" s="10">
        <f t="shared" si="14"/>
        <v>5.8307890027406551E-8</v>
      </c>
      <c r="AH231" s="14">
        <f t="shared" si="14"/>
        <v>1.063604215304628E-6</v>
      </c>
      <c r="AI231" s="10">
        <f t="shared" si="14"/>
        <v>3.5056140663770406E-8</v>
      </c>
      <c r="AJ231" s="14">
        <f t="shared" si="14"/>
        <v>1.1112264005953391E-7</v>
      </c>
      <c r="AK231" s="10">
        <f t="shared" si="14"/>
        <v>2.9681454011456899E-9</v>
      </c>
    </row>
    <row r="232" spans="1:43" x14ac:dyDescent="0.25">
      <c r="A232" s="22">
        <f t="shared" si="13"/>
        <v>5</v>
      </c>
      <c r="B232" s="16" t="s">
        <v>12</v>
      </c>
      <c r="C232" s="16" t="s">
        <v>14</v>
      </c>
      <c r="D232" s="23">
        <f>$H$2*$J$2</f>
        <v>5000</v>
      </c>
      <c r="E232" s="22">
        <v>4.2080472222222189</v>
      </c>
      <c r="F232" s="23">
        <v>99.019727777777774</v>
      </c>
      <c r="G232" s="16">
        <f>SUM(Round1!G157,Round2!G157,Round3!G157,Round4!G157,Round5!G157,Round6!G157,Round7!G106)</f>
        <v>15</v>
      </c>
      <c r="H232" s="16">
        <f>G232/($E232*$D232*$F$2)</f>
        <v>1.1881995937677621E-5</v>
      </c>
      <c r="I232" s="23">
        <f>G232/($F232*$D232*$F$2)</f>
        <v>5.0494988344354057E-7</v>
      </c>
      <c r="J232" s="17">
        <f>SUM(Round1!J157,Round2!J157,Round3!J157,Round4!J157,Round5!J157,Round6!J157,Round7!J106)</f>
        <v>1</v>
      </c>
      <c r="K232" s="16">
        <f>J232/($E232*$D232*$F$2)</f>
        <v>7.9213306251184145E-7</v>
      </c>
      <c r="L232" s="23">
        <f>J232/($F232*$D232*$F$2)</f>
        <v>3.3663325562902703E-8</v>
      </c>
      <c r="M232" s="17">
        <f>SUM(Round1!M157,Round2!M157,Round3!M157,Round4!M157,Round5!M157,Round6!M157,Round7!M106)</f>
        <v>0</v>
      </c>
      <c r="N232" s="16">
        <f>M232/($E232*$D232*$F$2)</f>
        <v>0</v>
      </c>
      <c r="O232" s="23">
        <f>M232/($F232*$D232*$F$2)</f>
        <v>0</v>
      </c>
      <c r="P232" s="17">
        <f>SUM(Round1!P157,Round2!P157,Round3!P157,Round4!P157,Round5!P157,Round6!P157,Round7!P106)</f>
        <v>0</v>
      </c>
      <c r="Q232" s="16">
        <f>P232/($E232*$D232*$F$2)</f>
        <v>0</v>
      </c>
      <c r="R232" s="23">
        <f>P232/($F232*$D232*$F$2)</f>
        <v>0</v>
      </c>
      <c r="S232" s="17">
        <f>SUM(Round1!S157,Round2!S157,Round3!S157,Round4!S157,Round5!S157,Round6!S157,Round7!S106)</f>
        <v>0</v>
      </c>
      <c r="T232" s="16">
        <f>S232/($E232*$D232*$F$2)</f>
        <v>0</v>
      </c>
      <c r="U232" s="23">
        <f>S232/($F232*$D232*$F$2)</f>
        <v>0</v>
      </c>
      <c r="AB232" s="14">
        <f t="shared" si="14"/>
        <v>1.6042422951382583E-5</v>
      </c>
      <c r="AC232" s="8">
        <f t="shared" si="14"/>
        <v>5.4069159423779917E-7</v>
      </c>
      <c r="AD232" s="8">
        <f t="shared" si="14"/>
        <v>2.1586646128983209E-6</v>
      </c>
      <c r="AE232" s="10">
        <f t="shared" si="14"/>
        <v>7.1857727226854915E-8</v>
      </c>
      <c r="AF232" s="14">
        <f t="shared" si="14"/>
        <v>7.1857727226854915E-8</v>
      </c>
      <c r="AG232" s="10">
        <f t="shared" si="14"/>
        <v>5.8307890027406551E-8</v>
      </c>
      <c r="AH232" s="14">
        <f t="shared" si="14"/>
        <v>1.063604215304628E-6</v>
      </c>
      <c r="AI232" s="10">
        <f t="shared" si="14"/>
        <v>3.5056140663770406E-8</v>
      </c>
      <c r="AJ232" s="14">
        <f t="shared" si="14"/>
        <v>1.1112264005953391E-7</v>
      </c>
      <c r="AK232" s="10">
        <f t="shared" si="14"/>
        <v>2.9681454011456899E-9</v>
      </c>
    </row>
    <row r="233" spans="1:43" x14ac:dyDescent="0.25">
      <c r="A233" s="22">
        <f t="shared" si="13"/>
        <v>6</v>
      </c>
      <c r="B233" s="16" t="s">
        <v>12</v>
      </c>
      <c r="C233" s="16" t="s">
        <v>15</v>
      </c>
      <c r="D233" s="23">
        <f>$H$2*$J$2</f>
        <v>5000</v>
      </c>
      <c r="E233" s="22">
        <v>3.8898972222222201</v>
      </c>
      <c r="F233" s="23">
        <v>96.78281666666669</v>
      </c>
      <c r="G233" s="16">
        <f>SUM(Round1!G158,Round2!G158,Round3!G158,Round4!G158,Round5!G158,Round6!G158,Round7!G107)</f>
        <v>11</v>
      </c>
      <c r="H233" s="16">
        <f>G233/($E233*$D233*$F$2)</f>
        <v>9.4261273684037683E-6</v>
      </c>
      <c r="I233" s="23">
        <f>G233/($F233*$D233*$F$2)</f>
        <v>3.788551307919845E-7</v>
      </c>
      <c r="J233" s="17">
        <f>SUM(Round1!J158,Round2!J158,Round3!J158,Round4!J158,Round5!J158,Round6!J158,Round7!J107)</f>
        <v>1</v>
      </c>
      <c r="K233" s="16">
        <f>J233/($E233*$D233*$F$2)</f>
        <v>8.5692066985488803E-7</v>
      </c>
      <c r="L233" s="23">
        <f>J233/($F233*$D233*$F$2)</f>
        <v>3.4441375526544043E-8</v>
      </c>
      <c r="M233" s="17">
        <f>SUM(Round1!M158,Round2!M158,Round3!M158,Round4!M158,Round5!M158,Round6!M158,Round7!M107)</f>
        <v>0</v>
      </c>
      <c r="N233" s="16">
        <f>M233/($E233*$D233*$F$2)</f>
        <v>0</v>
      </c>
      <c r="O233" s="23">
        <f>M233/($F233*$D233*$F$2)</f>
        <v>0</v>
      </c>
      <c r="P233" s="17">
        <f>SUM(Round1!P158,Round2!P158,Round3!P158,Round4!P158,Round5!P158,Round6!P158,Round7!P107)</f>
        <v>1</v>
      </c>
      <c r="Q233" s="16">
        <f>P233/($E233*$D233*$F$2)</f>
        <v>8.5692066985488803E-7</v>
      </c>
      <c r="R233" s="23">
        <f>P233/($F233*$D233*$F$2)</f>
        <v>3.4441375526544043E-8</v>
      </c>
      <c r="S233" s="17">
        <f>SUM(Round1!S158,Round2!S158,Round3!S158,Round4!S158,Round5!S158,Round6!S158,Round7!S107)</f>
        <v>0</v>
      </c>
      <c r="T233" s="16">
        <f>S233/($E233*$D233*$F$2)</f>
        <v>0</v>
      </c>
      <c r="U233" s="23">
        <f>S233/($F233*$D233*$F$2)</f>
        <v>0</v>
      </c>
      <c r="AB233" s="14">
        <f t="shared" si="14"/>
        <v>1.6042422951382583E-5</v>
      </c>
      <c r="AC233" s="8">
        <f t="shared" si="14"/>
        <v>5.4069159423779917E-7</v>
      </c>
      <c r="AD233" s="8">
        <f t="shared" si="14"/>
        <v>2.1586646128983209E-6</v>
      </c>
      <c r="AE233" s="10">
        <f t="shared" si="14"/>
        <v>7.1857727226854915E-8</v>
      </c>
      <c r="AF233" s="14">
        <f t="shared" si="14"/>
        <v>7.1857727226854915E-8</v>
      </c>
      <c r="AG233" s="10">
        <f t="shared" si="14"/>
        <v>5.8307890027406551E-8</v>
      </c>
      <c r="AH233" s="14">
        <f t="shared" si="14"/>
        <v>1.063604215304628E-6</v>
      </c>
      <c r="AI233" s="10">
        <f t="shared" si="14"/>
        <v>3.5056140663770406E-8</v>
      </c>
      <c r="AJ233" s="14">
        <f t="shared" si="14"/>
        <v>1.1112264005953391E-7</v>
      </c>
      <c r="AK233" s="10">
        <f t="shared" si="14"/>
        <v>2.9681454011456899E-9</v>
      </c>
    </row>
    <row r="234" spans="1:43" x14ac:dyDescent="0.25">
      <c r="A234" s="22">
        <f t="shared" si="13"/>
        <v>7</v>
      </c>
      <c r="B234" s="16" t="s">
        <v>12</v>
      </c>
      <c r="C234" s="16" t="s">
        <v>22</v>
      </c>
      <c r="D234" s="23">
        <f>$H$2*$J$2</f>
        <v>5000</v>
      </c>
      <c r="E234" s="22">
        <v>4.7703972222222184</v>
      </c>
      <c r="F234" s="23">
        <v>110.17316944444444</v>
      </c>
      <c r="G234" s="16">
        <f>SUM(Round1!G159,Round2!G159,Round3!G159,Round4!G159,Round5!G159,Round6!G159,Round7!G108)</f>
        <v>14</v>
      </c>
      <c r="H234" s="16">
        <f>G234/($E234*$D234*$F$2)</f>
        <v>9.7825536308122562E-6</v>
      </c>
      <c r="I234" s="23">
        <f>G234/($F234*$D234*$F$2)</f>
        <v>4.2357560286217093E-7</v>
      </c>
      <c r="J234" s="17">
        <f>SUM(Round1!J159,Round2!J159,Round3!J159,Round4!J159,Round5!J159,Round6!J159,Round7!J108)</f>
        <v>3</v>
      </c>
      <c r="K234" s="16">
        <f>J234/($E234*$D234*$F$2)</f>
        <v>2.0962614923169121E-6</v>
      </c>
      <c r="L234" s="23">
        <f>J234/($F234*$D234*$F$2)</f>
        <v>9.0766200613322334E-8</v>
      </c>
      <c r="M234" s="17">
        <f>SUM(Round1!M159,Round2!M159,Round3!M159,Round4!M159,Round5!M159,Round6!M159,Round7!M108)</f>
        <v>1</v>
      </c>
      <c r="N234" s="16">
        <f>M234/($E234*$D234*$F$2)</f>
        <v>6.98753830772304E-7</v>
      </c>
      <c r="O234" s="23">
        <f>M234/($F234*$D234*$F$2)</f>
        <v>3.0255400204440782E-8</v>
      </c>
      <c r="P234" s="17">
        <f>SUM(Round1!P159,Round2!P159,Round3!P159,Round4!P159,Round5!P159,Round6!P159,Round7!P108)</f>
        <v>2</v>
      </c>
      <c r="Q234" s="16">
        <f>P234/($E234*$D234*$F$2)</f>
        <v>1.397507661544608E-6</v>
      </c>
      <c r="R234" s="23">
        <f>P234/($F234*$D234*$F$2)</f>
        <v>6.0510800408881565E-8</v>
      </c>
      <c r="S234" s="17">
        <f>SUM(Round1!S159,Round2!S159,Round3!S159,Round4!S159,Round5!S159,Round6!S159,Round7!S108)</f>
        <v>0</v>
      </c>
      <c r="T234" s="16">
        <f>S234/($E234*$D234*$F$2)</f>
        <v>0</v>
      </c>
      <c r="U234" s="23">
        <f>S234/($F234*$D234*$F$2)</f>
        <v>0</v>
      </c>
      <c r="AB234" s="14">
        <f t="shared" si="14"/>
        <v>1.6042422951382583E-5</v>
      </c>
      <c r="AC234" s="8">
        <f t="shared" si="14"/>
        <v>5.4069159423779917E-7</v>
      </c>
      <c r="AD234" s="8">
        <f t="shared" si="14"/>
        <v>2.1586646128983209E-6</v>
      </c>
      <c r="AE234" s="10">
        <f t="shared" si="14"/>
        <v>7.1857727226854915E-8</v>
      </c>
      <c r="AF234" s="14">
        <f t="shared" si="14"/>
        <v>7.1857727226854915E-8</v>
      </c>
      <c r="AG234" s="10">
        <f t="shared" si="14"/>
        <v>5.8307890027406551E-8</v>
      </c>
      <c r="AH234" s="14">
        <f t="shared" si="14"/>
        <v>1.063604215304628E-6</v>
      </c>
      <c r="AI234" s="10">
        <f t="shared" si="14"/>
        <v>3.5056140663770406E-8</v>
      </c>
      <c r="AJ234" s="14">
        <f t="shared" si="14"/>
        <v>1.1112264005953391E-7</v>
      </c>
      <c r="AK234" s="10">
        <f t="shared" si="14"/>
        <v>2.9681454011456899E-9</v>
      </c>
    </row>
    <row r="235" spans="1:43" x14ac:dyDescent="0.25">
      <c r="A235" s="22">
        <f t="shared" si="13"/>
        <v>8</v>
      </c>
      <c r="B235" s="16" t="s">
        <v>12</v>
      </c>
      <c r="C235" s="16" t="s">
        <v>23</v>
      </c>
      <c r="D235" s="23">
        <f>$H$2*$J$2</f>
        <v>5000</v>
      </c>
      <c r="E235" s="22">
        <v>4.1362861111111151</v>
      </c>
      <c r="F235" s="23">
        <v>144.77058055555551</v>
      </c>
      <c r="G235" s="16">
        <f>SUM(Round1!G160,Round2!G160,Round3!G160,Round4!G160,Round5!G160,Round6!G160,Round7!G109)</f>
        <v>39</v>
      </c>
      <c r="H235" s="16">
        <f>G235/($E235*$D235*$F$2)</f>
        <v>3.1429160485486479E-5</v>
      </c>
      <c r="I235" s="23">
        <f>G235/($F235*$D235*$F$2)</f>
        <v>8.9797249897822088E-7</v>
      </c>
      <c r="J235" s="17">
        <f>SUM(Round1!J160,Round2!J160,Round3!J160,Round4!J160,Round5!J160,Round6!J160,Round7!J109)</f>
        <v>7</v>
      </c>
      <c r="K235" s="16">
        <f>J235/($E235*$D235*$F$2)</f>
        <v>5.6411313691898809E-6</v>
      </c>
      <c r="L235" s="23">
        <f>J235/($F235*$D235*$F$2)</f>
        <v>1.6117455109865504E-7</v>
      </c>
      <c r="M235" s="17">
        <f>SUM(Round1!M160,Round2!M160,Round3!M160,Round4!M160,Round5!M160,Round6!M160,Round7!M109)</f>
        <v>7</v>
      </c>
      <c r="N235" s="16">
        <f>M235/($E235*$D235*$F$2)</f>
        <v>5.6411313691898809E-6</v>
      </c>
      <c r="O235" s="23">
        <f>M235/($F235*$D235*$F$2)</f>
        <v>1.6117455109865504E-7</v>
      </c>
      <c r="P235" s="17">
        <f>SUM(Round1!P160,Round2!P160,Round3!P160,Round4!P160,Round5!P160,Round6!P160,Round7!P109)</f>
        <v>1</v>
      </c>
      <c r="Q235" s="16">
        <f>P235/($E235*$D235*$F$2)</f>
        <v>8.0587590988426867E-7</v>
      </c>
      <c r="R235" s="23">
        <f>P235/($F235*$D235*$F$2)</f>
        <v>2.3024935871236432E-8</v>
      </c>
      <c r="S235" s="17">
        <f>SUM(Round1!S160,Round2!S160,Round3!S160,Round4!S160,Round5!S160,Round6!S160,Round7!S109)</f>
        <v>1</v>
      </c>
      <c r="T235" s="16">
        <f>S235/($E235*$D235*$F$2)</f>
        <v>8.0587590988426867E-7</v>
      </c>
      <c r="U235" s="23">
        <f>S235/($F235*$D235*$F$2)</f>
        <v>2.3024935871236432E-8</v>
      </c>
      <c r="AB235" s="14">
        <f t="shared" si="14"/>
        <v>1.6042422951382583E-5</v>
      </c>
      <c r="AC235" s="8">
        <f t="shared" si="14"/>
        <v>5.4069159423779917E-7</v>
      </c>
      <c r="AD235" s="8">
        <f t="shared" si="14"/>
        <v>2.1586646128983209E-6</v>
      </c>
      <c r="AE235" s="10">
        <f t="shared" si="14"/>
        <v>7.1857727226854915E-8</v>
      </c>
      <c r="AF235" s="14">
        <f t="shared" si="14"/>
        <v>7.1857727226854915E-8</v>
      </c>
      <c r="AG235" s="10">
        <f t="shared" si="14"/>
        <v>5.8307890027406551E-8</v>
      </c>
      <c r="AH235" s="14">
        <f t="shared" si="14"/>
        <v>1.063604215304628E-6</v>
      </c>
      <c r="AI235" s="10">
        <f t="shared" si="14"/>
        <v>3.5056140663770406E-8</v>
      </c>
      <c r="AJ235" s="14">
        <f t="shared" si="14"/>
        <v>1.1112264005953391E-7</v>
      </c>
      <c r="AK235" s="10">
        <f t="shared" si="14"/>
        <v>2.9681454011456899E-9</v>
      </c>
    </row>
    <row r="236" spans="1:43" x14ac:dyDescent="0.25">
      <c r="A236" s="22">
        <f t="shared" si="13"/>
        <v>9</v>
      </c>
      <c r="B236" s="16" t="s">
        <v>12</v>
      </c>
      <c r="C236" s="16" t="s">
        <v>24</v>
      </c>
      <c r="D236" s="23">
        <f>$H$2*$J$2</f>
        <v>5000</v>
      </c>
      <c r="E236" s="22">
        <v>3.7250944444444332</v>
      </c>
      <c r="F236" s="23">
        <v>124.7335083333333</v>
      </c>
      <c r="G236" s="16">
        <f>SUM(Round1!G161,Round2!G161,Round3!G161,Round4!G161,Round5!G161,Round6!G161,Round7!G110)</f>
        <v>40</v>
      </c>
      <c r="H236" s="16">
        <f>G236/($E236*$D236*$F$2)</f>
        <v>3.5793275934838456E-5</v>
      </c>
      <c r="I236" s="23">
        <f>G236/($F236*$D236*$F$2)</f>
        <v>1.0689455873959559E-6</v>
      </c>
      <c r="J236" s="17">
        <f>SUM(Round1!J161,Round2!J161,Round3!J161,Round4!J161,Round5!J161,Round6!J161,Round7!J110)</f>
        <v>4</v>
      </c>
      <c r="K236" s="16">
        <f>J236/($E236*$D236*$F$2)</f>
        <v>3.5793275934838454E-6</v>
      </c>
      <c r="L236" s="23">
        <f>J236/($F236*$D236*$F$2)</f>
        <v>1.068945587395956E-7</v>
      </c>
      <c r="M236" s="17">
        <f>SUM(Round1!M161,Round2!M161,Round3!M161,Round4!M161,Round5!M161,Round6!M161,Round7!M110)</f>
        <v>1</v>
      </c>
      <c r="N236" s="16">
        <f>M236/($E236*$D236*$F$2)</f>
        <v>8.9483189837096134E-7</v>
      </c>
      <c r="O236" s="23">
        <f>M236/($F236*$D236*$F$2)</f>
        <v>2.6723639684898899E-8</v>
      </c>
      <c r="P236" s="17">
        <f>SUM(Round1!P161,Round2!P161,Round3!P161,Round4!P161,Round5!P161,Round6!P161,Round7!P110)</f>
        <v>1</v>
      </c>
      <c r="Q236" s="16">
        <f>P236/($E236*$D236*$F$2)</f>
        <v>8.9483189837096134E-7</v>
      </c>
      <c r="R236" s="23">
        <f>P236/($F236*$D236*$F$2)</f>
        <v>2.6723639684898899E-8</v>
      </c>
      <c r="S236" s="17">
        <f>SUM(Round1!S161,Round2!S161,Round3!S161,Round4!S161,Round5!S161,Round6!S161,Round7!S110)</f>
        <v>0</v>
      </c>
      <c r="T236" s="16">
        <f>S236/($E236*$D236*$F$2)</f>
        <v>0</v>
      </c>
      <c r="U236" s="23">
        <f>S236/($F236*$D236*$F$2)</f>
        <v>0</v>
      </c>
      <c r="AB236" s="14">
        <f t="shared" si="14"/>
        <v>1.6042422951382583E-5</v>
      </c>
      <c r="AC236" s="8">
        <f t="shared" si="14"/>
        <v>5.4069159423779917E-7</v>
      </c>
      <c r="AD236" s="8">
        <f t="shared" si="14"/>
        <v>2.1586646128983209E-6</v>
      </c>
      <c r="AE236" s="10">
        <f t="shared" si="14"/>
        <v>7.1857727226854915E-8</v>
      </c>
      <c r="AF236" s="14">
        <f t="shared" si="14"/>
        <v>7.1857727226854915E-8</v>
      </c>
      <c r="AG236" s="10">
        <f t="shared" si="14"/>
        <v>5.8307890027406551E-8</v>
      </c>
      <c r="AH236" s="14">
        <f t="shared" si="14"/>
        <v>1.063604215304628E-6</v>
      </c>
      <c r="AI236" s="10">
        <f t="shared" si="14"/>
        <v>3.5056140663770406E-8</v>
      </c>
      <c r="AJ236" s="14">
        <f t="shared" si="14"/>
        <v>1.1112264005953391E-7</v>
      </c>
      <c r="AK236" s="10">
        <f t="shared" si="14"/>
        <v>2.9681454011456899E-9</v>
      </c>
    </row>
    <row r="237" spans="1:43" x14ac:dyDescent="0.25">
      <c r="A237" s="22">
        <f t="shared" si="13"/>
        <v>10</v>
      </c>
      <c r="B237" s="16" t="s">
        <v>12</v>
      </c>
      <c r="C237" s="16" t="s">
        <v>25</v>
      </c>
      <c r="D237" s="23">
        <f>$H$2*$J$2</f>
        <v>5000</v>
      </c>
      <c r="E237" s="30">
        <v>3.8716305555555603</v>
      </c>
      <c r="F237" s="24">
        <v>155.05862777777779</v>
      </c>
      <c r="G237" s="16">
        <f>SUM(Round1!G162,Round2!G162,Round3!G162,Round4!G162,Round5!G162,Round6!G162,Round7!G111)</f>
        <v>28</v>
      </c>
      <c r="H237" s="16">
        <f>G237/($E237*$D237*$F$2)</f>
        <v>2.4106983348244716E-5</v>
      </c>
      <c r="I237" s="23">
        <f>G237/($F237*$D237*$F$2)</f>
        <v>6.0192286408656967E-7</v>
      </c>
      <c r="J237" s="17">
        <f>SUM(Round1!J162,Round2!J162,Round3!J162,Round4!J162,Round5!J162,Round6!J162,Round7!J111)</f>
        <v>4</v>
      </c>
      <c r="K237" s="16">
        <f>J237/($E237*$D237*$F$2)</f>
        <v>3.4438547640349592E-6</v>
      </c>
      <c r="L237" s="23">
        <f>J237/($F237*$D237*$F$2)</f>
        <v>8.5988980583795671E-8</v>
      </c>
      <c r="M237" s="17">
        <f>SUM(Round1!M162,Round2!M162,Round3!M162,Round4!M162,Round5!M162,Round6!M162,Round7!M111)</f>
        <v>7</v>
      </c>
      <c r="N237" s="16">
        <f>M237/($E237*$D237*$F$2)</f>
        <v>6.026745837061179E-6</v>
      </c>
      <c r="O237" s="23">
        <f>M237/($F237*$D237*$F$2)</f>
        <v>1.5048071602164242E-7</v>
      </c>
      <c r="P237" s="17">
        <f>SUM(Round1!P162,Round2!P162,Round3!P162,Round4!P162,Round5!P162,Round6!P162,Round7!P111)</f>
        <v>4</v>
      </c>
      <c r="Q237" s="16">
        <f>P237/($E237*$D237*$F$2)</f>
        <v>3.4438547640349592E-6</v>
      </c>
      <c r="R237" s="23">
        <f>P237/($F237*$D237*$F$2)</f>
        <v>8.5988980583795671E-8</v>
      </c>
      <c r="S237" s="17">
        <f>SUM(Round1!S162,Round2!S162,Round3!S162,Round4!S162,Round5!S162,Round6!S162,Round7!S111)</f>
        <v>1</v>
      </c>
      <c r="T237" s="16">
        <f>S237/($E237*$D237*$F$2)</f>
        <v>8.6096369100873979E-7</v>
      </c>
      <c r="U237" s="23">
        <f>S237/($F237*$D237*$F$2)</f>
        <v>2.1497245145948918E-8</v>
      </c>
      <c r="AB237" s="14">
        <f t="shared" si="14"/>
        <v>1.6042422951382583E-5</v>
      </c>
      <c r="AC237" s="8">
        <f t="shared" si="14"/>
        <v>5.4069159423779917E-7</v>
      </c>
      <c r="AD237" s="8">
        <f t="shared" si="14"/>
        <v>2.1586646128983209E-6</v>
      </c>
      <c r="AE237" s="10">
        <f t="shared" si="14"/>
        <v>7.1857727226854915E-8</v>
      </c>
      <c r="AF237" s="14">
        <f t="shared" si="14"/>
        <v>7.1857727226854915E-8</v>
      </c>
      <c r="AG237" s="10">
        <f t="shared" si="14"/>
        <v>5.8307890027406551E-8</v>
      </c>
      <c r="AH237" s="14">
        <f t="shared" si="14"/>
        <v>1.063604215304628E-6</v>
      </c>
      <c r="AI237" s="10">
        <f t="shared" si="14"/>
        <v>3.5056140663770406E-8</v>
      </c>
      <c r="AJ237" s="14">
        <f t="shared" si="14"/>
        <v>1.1112264005953391E-7</v>
      </c>
      <c r="AK237" s="10">
        <f t="shared" si="14"/>
        <v>2.9681454011456899E-9</v>
      </c>
    </row>
    <row r="238" spans="1:43" x14ac:dyDescent="0.25">
      <c r="A238" s="22">
        <f t="shared" si="13"/>
        <v>11</v>
      </c>
      <c r="B238" s="16" t="s">
        <v>12</v>
      </c>
      <c r="C238" s="16" t="s">
        <v>26</v>
      </c>
      <c r="D238" s="23">
        <f>$H$2*$J$2</f>
        <v>5000</v>
      </c>
      <c r="E238" s="30">
        <v>4.4547250000000078</v>
      </c>
      <c r="F238" s="24">
        <v>99.95538055555555</v>
      </c>
      <c r="G238" s="16">
        <f>SUM(Round1!G163,Round2!G163,Round3!G163,Round4!G163,Round5!G163,Round6!G163,Round7!G112)</f>
        <v>7</v>
      </c>
      <c r="H238" s="16">
        <f>G238/($E238*$D238*$F$2)</f>
        <v>5.2378841192965428E-6</v>
      </c>
      <c r="I238" s="23">
        <f>G238/($F238*$D238*$F$2)</f>
        <v>2.3343749184531978E-7</v>
      </c>
      <c r="J238" s="17">
        <f>SUM(Round1!J163,Round2!J163,Round3!J163,Round4!J163,Round5!J163,Round6!J163,Round7!J112)</f>
        <v>1</v>
      </c>
      <c r="K238" s="16">
        <f>J238/($E238*$D238*$F$2)</f>
        <v>7.4826915989950614E-7</v>
      </c>
      <c r="L238" s="23">
        <f>J238/($F238*$D238*$F$2)</f>
        <v>3.3348213120759966E-8</v>
      </c>
      <c r="M238" s="17">
        <f>SUM(Round1!M163,Round2!M163,Round3!M163,Round4!M163,Round5!M163,Round6!M163,Round7!M112)</f>
        <v>4</v>
      </c>
      <c r="N238" s="16">
        <f>M238/($E238*$D238*$F$2)</f>
        <v>2.9930766395980246E-6</v>
      </c>
      <c r="O238" s="23">
        <f>M238/($F238*$D238*$F$2)</f>
        <v>1.3339285248303986E-7</v>
      </c>
      <c r="P238" s="17">
        <f>SUM(Round1!P163,Round2!P163,Round3!P163,Round4!P163,Round5!P163,Round6!P163,Round7!P112)</f>
        <v>0</v>
      </c>
      <c r="Q238" s="16">
        <f>P238/($E238*$D238*$F$2)</f>
        <v>0</v>
      </c>
      <c r="R238" s="23">
        <f>P238/($F238*$D238*$F$2)</f>
        <v>0</v>
      </c>
      <c r="S238" s="17">
        <f>SUM(Round1!S163,Round2!S163,Round3!S163,Round4!S163,Round5!S163,Round6!S163,Round7!S112)</f>
        <v>0</v>
      </c>
      <c r="T238" s="16">
        <f>S238/($E238*$D238*$F$2)</f>
        <v>0</v>
      </c>
      <c r="U238" s="23">
        <f>S238/($F238*$D238*$F$2)</f>
        <v>0</v>
      </c>
      <c r="AB238" s="14">
        <f t="shared" si="14"/>
        <v>1.6042422951382583E-5</v>
      </c>
      <c r="AC238" s="8">
        <f t="shared" si="14"/>
        <v>5.4069159423779917E-7</v>
      </c>
      <c r="AD238" s="8">
        <f t="shared" si="14"/>
        <v>2.1586646128983209E-6</v>
      </c>
      <c r="AE238" s="10">
        <f t="shared" si="14"/>
        <v>7.1857727226854915E-8</v>
      </c>
      <c r="AF238" s="14">
        <f t="shared" si="14"/>
        <v>7.1857727226854915E-8</v>
      </c>
      <c r="AG238" s="10">
        <f t="shared" si="14"/>
        <v>5.8307890027406551E-8</v>
      </c>
      <c r="AH238" s="14">
        <f t="shared" si="14"/>
        <v>1.063604215304628E-6</v>
      </c>
      <c r="AI238" s="10">
        <f t="shared" si="14"/>
        <v>3.5056140663770406E-8</v>
      </c>
      <c r="AJ238" s="14">
        <f t="shared" si="14"/>
        <v>1.1112264005953391E-7</v>
      </c>
      <c r="AK238" s="10">
        <f t="shared" si="14"/>
        <v>2.9681454011456899E-9</v>
      </c>
    </row>
    <row r="239" spans="1:43" x14ac:dyDescent="0.25">
      <c r="A239" s="22">
        <f t="shared" si="13"/>
        <v>12</v>
      </c>
      <c r="B239" s="17" t="s">
        <v>12</v>
      </c>
      <c r="C239" s="17" t="s">
        <v>16</v>
      </c>
      <c r="D239" s="23">
        <f>$H$2*$J$2</f>
        <v>5000</v>
      </c>
      <c r="E239" s="30">
        <v>4.026452777777763</v>
      </c>
      <c r="F239" s="24">
        <v>104.02222777777774</v>
      </c>
      <c r="G239" s="17">
        <f>SUM(Round1!G164,Round2!G164,Round3!G164,Round4!G164,Round5!G164,Round6!G164,Round7!G113)</f>
        <v>6</v>
      </c>
      <c r="H239" s="16">
        <f>G239/($E239*$D239*$F$2)</f>
        <v>4.9671512628637331E-6</v>
      </c>
      <c r="I239" s="23">
        <f>G239/($F239*$D239*$F$2)</f>
        <v>1.9226659943032483E-7</v>
      </c>
      <c r="J239" s="17">
        <f>SUM(Round1!J164,Round2!J164,Round3!J164,Round4!J164,Round5!J164,Round6!J164,Round7!J113)</f>
        <v>3</v>
      </c>
      <c r="K239" s="16">
        <f>J239/($E239*$D239*$F$2)</f>
        <v>2.4835756314318666E-6</v>
      </c>
      <c r="L239" s="23">
        <f>J239/($F239*$D239*$F$2)</f>
        <v>9.6133299715162415E-8</v>
      </c>
      <c r="M239" s="17">
        <f>SUM(Round1!M164,Round2!M164,Round3!M164,Round4!M164,Round5!M164,Round6!M164,Round7!M113)</f>
        <v>1</v>
      </c>
      <c r="N239" s="16">
        <f>M239/($E239*$D239*$F$2)</f>
        <v>8.2785854381062219E-7</v>
      </c>
      <c r="O239" s="23">
        <f>M239/($F239*$D239*$F$2)</f>
        <v>3.2044433238387472E-8</v>
      </c>
      <c r="P239" s="17">
        <f>SUM(Round1!P164,Round2!P164,Round3!P164,Round4!P164,Round5!P164,Round6!P164,Round7!P113)</f>
        <v>0</v>
      </c>
      <c r="Q239" s="16">
        <f>P239/($E239*$D239*$F$2)</f>
        <v>0</v>
      </c>
      <c r="R239" s="23">
        <f>P239/($F239*$D239*$F$2)</f>
        <v>0</v>
      </c>
      <c r="S239" s="17">
        <f>SUM(Round1!S164,Round2!S164,Round3!S164,Round4!S164,Round5!S164,Round6!S164,Round7!S113)</f>
        <v>0</v>
      </c>
      <c r="T239" s="16">
        <f>S239/($E239*$D239*$F$2)</f>
        <v>0</v>
      </c>
      <c r="U239" s="23">
        <f>S239/($F239*$D239*$F$2)</f>
        <v>0</v>
      </c>
      <c r="AB239" s="14">
        <f t="shared" si="14"/>
        <v>1.6042422951382583E-5</v>
      </c>
      <c r="AC239" s="8">
        <f t="shared" si="14"/>
        <v>5.4069159423779917E-7</v>
      </c>
      <c r="AD239" s="8">
        <f t="shared" si="14"/>
        <v>2.1586646128983209E-6</v>
      </c>
      <c r="AE239" s="10">
        <f t="shared" si="14"/>
        <v>7.1857727226854915E-8</v>
      </c>
      <c r="AF239" s="14">
        <f t="shared" si="14"/>
        <v>7.1857727226854915E-8</v>
      </c>
      <c r="AG239" s="10">
        <f t="shared" si="14"/>
        <v>5.8307890027406551E-8</v>
      </c>
      <c r="AH239" s="14">
        <f t="shared" si="14"/>
        <v>1.063604215304628E-6</v>
      </c>
      <c r="AI239" s="10">
        <f t="shared" si="14"/>
        <v>3.5056140663770406E-8</v>
      </c>
      <c r="AJ239" s="14">
        <f t="shared" si="14"/>
        <v>1.1112264005953391E-7</v>
      </c>
      <c r="AK239" s="10">
        <f t="shared" si="14"/>
        <v>2.9681454011456899E-9</v>
      </c>
    </row>
    <row r="240" spans="1:43" x14ac:dyDescent="0.25">
      <c r="A240" s="22">
        <f t="shared" si="13"/>
        <v>13</v>
      </c>
      <c r="B240" s="17" t="s">
        <v>12</v>
      </c>
      <c r="C240" s="17" t="s">
        <v>17</v>
      </c>
      <c r="D240" s="23">
        <f>$H$2*$J$2</f>
        <v>5000</v>
      </c>
      <c r="E240" s="30">
        <v>3.7903000000000051</v>
      </c>
      <c r="F240" s="24">
        <v>100.9529722222222</v>
      </c>
      <c r="G240" s="17">
        <f>SUM(Round1!G165,Round2!G165,Round3!G165,Round4!G165,Round5!G165,Round6!G165,Round7!G114)</f>
        <v>4</v>
      </c>
      <c r="H240" s="16">
        <f>G240/($E240*$D240*$F$2)</f>
        <v>3.5177514532710641E-6</v>
      </c>
      <c r="I240" s="23">
        <f>G240/($F240*$D240*$F$2)</f>
        <v>1.3207469814740474E-7</v>
      </c>
      <c r="J240" s="17">
        <f>SUM(Round1!J165,Round2!J165,Round3!J165,Round4!J165,Round5!J165,Round6!J165,Round7!J114)</f>
        <v>0</v>
      </c>
      <c r="K240" s="16">
        <f>J240/($E240*$D240*$F$2)</f>
        <v>0</v>
      </c>
      <c r="L240" s="23">
        <f>J240/($F240*$D240*$F$2)</f>
        <v>0</v>
      </c>
      <c r="M240" s="17">
        <f>SUM(Round1!M165,Round2!M165,Round3!M165,Round4!M165,Round5!M165,Round6!M165,Round7!M114)</f>
        <v>0</v>
      </c>
      <c r="N240" s="16">
        <f>M240/($E240*$D240*$F$2)</f>
        <v>0</v>
      </c>
      <c r="O240" s="23">
        <f>M240/($F240*$D240*$F$2)</f>
        <v>0</v>
      </c>
      <c r="P240" s="17">
        <f>SUM(Round1!P165,Round2!P165,Round3!P165,Round4!P165,Round5!P165,Round6!P165,Round7!P114)</f>
        <v>1</v>
      </c>
      <c r="Q240" s="16">
        <f>P240/($E240*$D240*$F$2)</f>
        <v>8.7943786331776602E-7</v>
      </c>
      <c r="R240" s="23">
        <f>P240/($F240*$D240*$F$2)</f>
        <v>3.3018674536851184E-8</v>
      </c>
      <c r="S240" s="17">
        <f>SUM(Round1!S165,Round2!S165,Round3!S165,Round4!S165,Round5!S165,Round6!S165,Round7!S114)</f>
        <v>0</v>
      </c>
      <c r="T240" s="16">
        <f>S240/($E240*$D240*$F$2)</f>
        <v>0</v>
      </c>
      <c r="U240" s="23">
        <f>S240/($F240*$D240*$F$2)</f>
        <v>0</v>
      </c>
      <c r="AB240" s="14">
        <f t="shared" si="14"/>
        <v>1.6042422951382583E-5</v>
      </c>
      <c r="AC240" s="8">
        <f t="shared" si="14"/>
        <v>5.4069159423779917E-7</v>
      </c>
      <c r="AD240" s="8">
        <f t="shared" si="14"/>
        <v>2.1586646128983209E-6</v>
      </c>
      <c r="AE240" s="10">
        <f t="shared" si="14"/>
        <v>7.1857727226854915E-8</v>
      </c>
      <c r="AF240" s="14">
        <f t="shared" si="14"/>
        <v>7.1857727226854915E-8</v>
      </c>
      <c r="AG240" s="10">
        <f t="shared" si="14"/>
        <v>5.8307890027406551E-8</v>
      </c>
      <c r="AH240" s="14">
        <f t="shared" si="14"/>
        <v>1.063604215304628E-6</v>
      </c>
      <c r="AI240" s="10">
        <f t="shared" si="14"/>
        <v>3.5056140663770406E-8</v>
      </c>
      <c r="AJ240" s="14">
        <f t="shared" si="14"/>
        <v>1.1112264005953391E-7</v>
      </c>
      <c r="AK240" s="10">
        <f t="shared" si="14"/>
        <v>2.9681454011456899E-9</v>
      </c>
    </row>
    <row r="241" spans="1:37" x14ac:dyDescent="0.25">
      <c r="A241" s="22">
        <f t="shared" si="13"/>
        <v>14</v>
      </c>
      <c r="B241" s="17" t="s">
        <v>12</v>
      </c>
      <c r="C241" s="17" t="s">
        <v>18</v>
      </c>
      <c r="D241" s="23">
        <f>$H$2*$J$2</f>
        <v>5000</v>
      </c>
      <c r="E241" s="30">
        <v>3.563747222222224</v>
      </c>
      <c r="F241" s="24">
        <v>94.844977777777757</v>
      </c>
      <c r="G241" s="17">
        <f>SUM(Round1!G166,Round2!G166,Round3!G166,Round4!G166,Round5!G166,Round6!G166,Round7!G115)</f>
        <v>12</v>
      </c>
      <c r="H241" s="16">
        <f>G241/($E241*$D241*$F$2)</f>
        <v>1.1224140632246482E-5</v>
      </c>
      <c r="I241" s="23">
        <f>G241/($F241*$D241*$F$2)</f>
        <v>4.2174083369728019E-7</v>
      </c>
      <c r="J241" s="17">
        <f>SUM(Round1!J166,Round2!J166,Round3!J166,Round4!J166,Round5!J166,Round6!J166,Round7!J115)</f>
        <v>1</v>
      </c>
      <c r="K241" s="16">
        <f>J241/($E241*$D241*$F$2)</f>
        <v>9.3534505268720685E-7</v>
      </c>
      <c r="L241" s="23">
        <f>J241/($F241*$D241*$F$2)</f>
        <v>3.5145069474773349E-8</v>
      </c>
      <c r="M241" s="17">
        <f>SUM(Round1!M166,Round2!M166,Round3!M166,Round4!M166,Round5!M166,Round6!M166,Round7!M115)</f>
        <v>3</v>
      </c>
      <c r="N241" s="16">
        <f>M241/($E241*$D241*$F$2)</f>
        <v>2.8060351580616205E-6</v>
      </c>
      <c r="O241" s="23">
        <f>M241/($F241*$D241*$F$2)</f>
        <v>1.0543520842432005E-7</v>
      </c>
      <c r="P241" s="17">
        <f>SUM(Round1!P166,Round2!P166,Round3!P166,Round4!P166,Round5!P166,Round6!P166,Round7!P115)</f>
        <v>1</v>
      </c>
      <c r="Q241" s="16">
        <f>P241/($E241*$D241*$F$2)</f>
        <v>9.3534505268720685E-7</v>
      </c>
      <c r="R241" s="23">
        <f>P241/($F241*$D241*$F$2)</f>
        <v>3.5145069474773349E-8</v>
      </c>
      <c r="S241" s="17">
        <f>SUM(Round1!S166,Round2!S166,Round3!S166,Round4!S166,Round5!S166,Round6!S166,Round7!S115)</f>
        <v>0</v>
      </c>
      <c r="T241" s="16">
        <f>S241/($E241*$D241*$F$2)</f>
        <v>0</v>
      </c>
      <c r="U241" s="23">
        <f>S241/($F241*$D241*$F$2)</f>
        <v>0</v>
      </c>
      <c r="AB241" s="14">
        <f t="shared" si="14"/>
        <v>1.6042422951382583E-5</v>
      </c>
      <c r="AC241" s="8">
        <f t="shared" si="14"/>
        <v>5.4069159423779917E-7</v>
      </c>
      <c r="AD241" s="8">
        <f t="shared" si="14"/>
        <v>2.1586646128983209E-6</v>
      </c>
      <c r="AE241" s="10">
        <f t="shared" si="14"/>
        <v>7.1857727226854915E-8</v>
      </c>
      <c r="AF241" s="14">
        <f t="shared" si="14"/>
        <v>7.1857727226854915E-8</v>
      </c>
      <c r="AG241" s="10">
        <f t="shared" si="14"/>
        <v>5.8307890027406551E-8</v>
      </c>
      <c r="AH241" s="14">
        <f t="shared" si="14"/>
        <v>1.063604215304628E-6</v>
      </c>
      <c r="AI241" s="10">
        <f t="shared" si="14"/>
        <v>3.5056140663770406E-8</v>
      </c>
      <c r="AJ241" s="14">
        <f t="shared" si="14"/>
        <v>1.1112264005953391E-7</v>
      </c>
      <c r="AK241" s="10">
        <f t="shared" si="14"/>
        <v>2.9681454011456899E-9</v>
      </c>
    </row>
    <row r="242" spans="1:37" x14ac:dyDescent="0.25">
      <c r="A242" s="25">
        <f t="shared" si="13"/>
        <v>15</v>
      </c>
      <c r="B242" s="26" t="s">
        <v>12</v>
      </c>
      <c r="C242" s="26" t="s">
        <v>27</v>
      </c>
      <c r="D242" s="32">
        <f>$H$2*$J$2</f>
        <v>5000</v>
      </c>
      <c r="E242" s="31">
        <v>2.8784333333333372</v>
      </c>
      <c r="F242" s="28">
        <v>94.282513888888857</v>
      </c>
      <c r="G242" s="26">
        <f>SUM(Round1!G167,Round2!G167,Round3!G167,Round4!G167,Round5!G167,Round6!G167,Round7!G116)</f>
        <v>18</v>
      </c>
      <c r="H242" s="27">
        <f>G242/($E242*$D242*$F$2)</f>
        <v>2.084467244913318E-5</v>
      </c>
      <c r="I242" s="32">
        <f>G242/($F242*$D242*$F$2)</f>
        <v>6.3638523757130083E-7</v>
      </c>
      <c r="J242" s="26">
        <f>SUM(Round1!J167,Round2!J167,Round3!J167,Round4!J167,Round5!J167,Round6!J167,Round7!J116)</f>
        <v>1</v>
      </c>
      <c r="K242" s="27">
        <f>J242/($E242*$D242*$F$2)</f>
        <v>1.1580373582851767E-6</v>
      </c>
      <c r="L242" s="32">
        <f>J242/($F242*$D242*$F$2)</f>
        <v>3.5354735420627819E-8</v>
      </c>
      <c r="M242" s="26">
        <f>SUM(Round1!M167,Round2!M167,Round3!M167,Round4!M167,Round5!M167,Round6!M167,Round7!M116)</f>
        <v>3</v>
      </c>
      <c r="N242" s="27">
        <f>M242/($E242*$D242*$F$2)</f>
        <v>3.4741120748555303E-6</v>
      </c>
      <c r="O242" s="32">
        <f>M242/($F242*$D242*$F$2)</f>
        <v>1.0606420626188346E-7</v>
      </c>
      <c r="P242" s="26">
        <f>SUM(Round1!P167,Round2!P167,Round3!P167,Round4!P167,Round5!P167,Round6!P167,Round7!P116)</f>
        <v>0</v>
      </c>
      <c r="Q242" s="27">
        <f>P242/($E242*$D242*$F$2)</f>
        <v>0</v>
      </c>
      <c r="R242" s="32">
        <f>P242/($F242*$D242*$F$2)</f>
        <v>0</v>
      </c>
      <c r="S242" s="26">
        <f>SUM(Round1!S167,Round2!S167,Round3!S167,Round4!S167,Round5!S167,Round6!S167,Round7!S116)</f>
        <v>0</v>
      </c>
      <c r="T242" s="27">
        <f>S242/($E242*$D242*$F$2)</f>
        <v>0</v>
      </c>
      <c r="U242" s="32">
        <f>S242/($F242*$D242*$F$2)</f>
        <v>0</v>
      </c>
      <c r="AB242" s="9">
        <f t="shared" si="14"/>
        <v>1.6042422951382583E-5</v>
      </c>
      <c r="AC242" s="37">
        <f t="shared" si="14"/>
        <v>5.4069159423779917E-7</v>
      </c>
      <c r="AD242" s="37">
        <f t="shared" si="14"/>
        <v>2.1586646128983209E-6</v>
      </c>
      <c r="AE242" s="11">
        <f t="shared" si="14"/>
        <v>7.1857727226854915E-8</v>
      </c>
      <c r="AF242" s="9">
        <f t="shared" si="14"/>
        <v>7.1857727226854915E-8</v>
      </c>
      <c r="AG242" s="11">
        <f t="shared" si="14"/>
        <v>5.8307890027406551E-8</v>
      </c>
      <c r="AH242" s="9">
        <f t="shared" si="14"/>
        <v>1.063604215304628E-6</v>
      </c>
      <c r="AI242" s="11">
        <f t="shared" si="14"/>
        <v>3.5056140663770406E-8</v>
      </c>
      <c r="AJ242" s="9">
        <f t="shared" si="14"/>
        <v>1.1112264005953391E-7</v>
      </c>
      <c r="AK242" s="11">
        <f t="shared" si="14"/>
        <v>2.9681454011456899E-9</v>
      </c>
    </row>
    <row r="243" spans="1:37" x14ac:dyDescent="0.25">
      <c r="A243" t="s">
        <v>35</v>
      </c>
      <c r="D243" s="23">
        <f>$H$2*$J$2</f>
        <v>5000</v>
      </c>
      <c r="E243">
        <f>SUM(E228:E242)</f>
        <v>60.407799999999995</v>
      </c>
      <c r="F243">
        <f>SUM(F228:F242)</f>
        <v>1678.1637388888887</v>
      </c>
      <c r="G243">
        <f>SUM(G228:G242)</f>
        <v>287</v>
      </c>
      <c r="H243" s="16">
        <f>G243/($E243*$D243*$F$2)</f>
        <v>1.5836806946564296E-5</v>
      </c>
      <c r="I243" s="16">
        <f>G243/($F243*$D243*$F$2)</f>
        <v>5.7006753542421022E-7</v>
      </c>
      <c r="J243">
        <f>SUM(J228:J242)</f>
        <v>40</v>
      </c>
      <c r="K243" s="16">
        <f>J243/($E243*$D243*$F$2)</f>
        <v>2.2072204803573933E-6</v>
      </c>
      <c r="L243" s="16">
        <f>J243/($F243*$D243*$F$2)</f>
        <v>7.9451921313478774E-8</v>
      </c>
      <c r="M243">
        <f>SUM(M228:M242)</f>
        <v>33</v>
      </c>
      <c r="N243" s="16">
        <f>M243/($E243*$D243*$F$2)</f>
        <v>1.8209568962948493E-6</v>
      </c>
      <c r="O243" s="16">
        <f>M243/($F243*$D243*$F$2)</f>
        <v>6.5547835083619989E-8</v>
      </c>
      <c r="P243">
        <f>SUM(P228:P242)</f>
        <v>20</v>
      </c>
      <c r="Q243" s="16">
        <f>P243/($E243*$D243*$F$2)</f>
        <v>1.1036102401786966E-6</v>
      </c>
      <c r="R243" s="16">
        <f>P243/($F243*$D243*$F$2)</f>
        <v>3.9725960656739387E-8</v>
      </c>
      <c r="S243">
        <f>SUM(S228:S242)</f>
        <v>2</v>
      </c>
      <c r="T243" s="16">
        <f>S243/($E243*$D243*$F$2)</f>
        <v>1.1036102401786965E-7</v>
      </c>
      <c r="U243" s="16">
        <f>S243/($F243*$D243*$F$2)</f>
        <v>3.9725960656739391E-9</v>
      </c>
    </row>
  </sheetData>
  <mergeCells count="68">
    <mergeCell ref="AB168:AK168"/>
    <mergeCell ref="C73:K73"/>
    <mergeCell ref="AM225:AQ225"/>
    <mergeCell ref="AM168:AQ168"/>
    <mergeCell ref="A111:A113"/>
    <mergeCell ref="B111:B113"/>
    <mergeCell ref="C111:C113"/>
    <mergeCell ref="D111:D113"/>
    <mergeCell ref="E111:F112"/>
    <mergeCell ref="AB111:AK111"/>
    <mergeCell ref="AM111:AQ111"/>
    <mergeCell ref="A168:A170"/>
    <mergeCell ref="B168:B170"/>
    <mergeCell ref="C168:C170"/>
    <mergeCell ref="D168:D170"/>
    <mergeCell ref="E168:F169"/>
    <mergeCell ref="A4:A6"/>
    <mergeCell ref="B4:B6"/>
    <mergeCell ref="C4:C6"/>
    <mergeCell ref="D4:D6"/>
    <mergeCell ref="E4:F5"/>
    <mergeCell ref="A225:A227"/>
    <mergeCell ref="B225:B227"/>
    <mergeCell ref="C225:C227"/>
    <mergeCell ref="D225:D227"/>
    <mergeCell ref="E225:F226"/>
    <mergeCell ref="AJ5:AK5"/>
    <mergeCell ref="AB4:AK4"/>
    <mergeCell ref="G5:I5"/>
    <mergeCell ref="J5:L5"/>
    <mergeCell ref="F74:F75"/>
    <mergeCell ref="AH5:AI5"/>
    <mergeCell ref="S5:U5"/>
    <mergeCell ref="G4:U4"/>
    <mergeCell ref="M5:O5"/>
    <mergeCell ref="P5:R5"/>
    <mergeCell ref="AB5:AC5"/>
    <mergeCell ref="AD5:AE5"/>
    <mergeCell ref="G74:G75"/>
    <mergeCell ref="AF5:AG5"/>
    <mergeCell ref="AJ112:AK112"/>
    <mergeCell ref="AH112:AI112"/>
    <mergeCell ref="D74:D75"/>
    <mergeCell ref="C74:C75"/>
    <mergeCell ref="H74:K74"/>
    <mergeCell ref="E74:E75"/>
    <mergeCell ref="G111:U111"/>
    <mergeCell ref="G112:I112"/>
    <mergeCell ref="J112:L112"/>
    <mergeCell ref="M112:O112"/>
    <mergeCell ref="P112:R112"/>
    <mergeCell ref="S112:U112"/>
    <mergeCell ref="G226:I226"/>
    <mergeCell ref="G225:U225"/>
    <mergeCell ref="AB112:AC112"/>
    <mergeCell ref="AD112:AE112"/>
    <mergeCell ref="AF112:AG112"/>
    <mergeCell ref="G168:U168"/>
    <mergeCell ref="S226:U226"/>
    <mergeCell ref="P226:R226"/>
    <mergeCell ref="M226:O226"/>
    <mergeCell ref="J226:L226"/>
    <mergeCell ref="AB225:AK225"/>
    <mergeCell ref="AB226:AC226"/>
    <mergeCell ref="AD226:AE226"/>
    <mergeCell ref="AF226:AG226"/>
    <mergeCell ref="AH226:AI226"/>
    <mergeCell ref="AJ226:AK2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Round1</vt:lpstr>
      <vt:lpstr>Round2</vt:lpstr>
      <vt:lpstr>Round3</vt:lpstr>
      <vt:lpstr>Round4</vt:lpstr>
      <vt:lpstr>Round5</vt:lpstr>
      <vt:lpstr>Round6</vt:lpstr>
      <vt:lpstr>Round7</vt:lpstr>
      <vt:lpstr>TotalRounds</vt:lpstr>
    </vt:vector>
  </TitlesOfParts>
  <Company>Ineco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Becerra, Inés Marie</dc:creator>
  <cp:lastModifiedBy>Gordo Arias, Víctor Manuel</cp:lastModifiedBy>
  <dcterms:created xsi:type="dcterms:W3CDTF">2023-01-27T07:22:39Z</dcterms:created>
  <dcterms:modified xsi:type="dcterms:W3CDTF">2023-06-27T14:10:30Z</dcterms:modified>
</cp:coreProperties>
</file>