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Ines.becerra\Documents\Pretactico\Tactical_deconfliction\1.5FTE\Round2\"/>
    </mc:Choice>
  </mc:AlternateContent>
  <xr:revisionPtr revIDLastSave="0" documentId="13_ncr:1_{BD4FB073-89E1-4143-8F44-79CB2851BCB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eneral" sheetId="1" r:id="rId1"/>
    <sheet name="Simu1" sheetId="2" r:id="rId2"/>
    <sheet name="Simu2" sheetId="3" r:id="rId3"/>
    <sheet name="Simu3" sheetId="4" r:id="rId4"/>
    <sheet name="Simu4" sheetId="5" r:id="rId5"/>
    <sheet name="Simu5" sheetId="6" r:id="rId6"/>
    <sheet name="Simu6" sheetId="7" r:id="rId7"/>
    <sheet name="Simu7" sheetId="8" r:id="rId8"/>
    <sheet name="Simu8" sheetId="9" r:id="rId9"/>
    <sheet name="Simu9" sheetId="10" r:id="rId10"/>
    <sheet name="Simu10" sheetId="11" r:id="rId11"/>
    <sheet name="Simu11" sheetId="12" r:id="rId12"/>
    <sheet name="Simu12" sheetId="13" r:id="rId13"/>
    <sheet name="Simu13" sheetId="14" r:id="rId14"/>
    <sheet name="Simu14" sheetId="15" r:id="rId15"/>
    <sheet name="Simu15" sheetId="16" r:id="rId16"/>
    <sheet name="Simu16" sheetId="17" r:id="rId17"/>
    <sheet name="Simu17" sheetId="18" r:id="rId18"/>
    <sheet name="Simu18" sheetId="19" r:id="rId19"/>
    <sheet name="Simu19" sheetId="20" r:id="rId20"/>
    <sheet name="Simu20" sheetId="21" r:id="rId21"/>
    <sheet name="Simu21" sheetId="22" r:id="rId22"/>
    <sheet name="Simu22" sheetId="23" r:id="rId23"/>
    <sheet name="Simu23" sheetId="24" r:id="rId24"/>
    <sheet name="Simu24" sheetId="25" r:id="rId25"/>
    <sheet name="Simu25" sheetId="26" r:id="rId26"/>
    <sheet name="Simu26" sheetId="27" r:id="rId27"/>
    <sheet name="Simu27" sheetId="28" r:id="rId28"/>
    <sheet name="Simu28" sheetId="29" r:id="rId29"/>
    <sheet name="Simu29" sheetId="30" r:id="rId30"/>
    <sheet name="Simu30" sheetId="31" r:id="rId31"/>
    <sheet name="Simu31" sheetId="32" r:id="rId32"/>
    <sheet name="Simu32" sheetId="33" r:id="rId33"/>
    <sheet name="Simu33" sheetId="34" r:id="rId34"/>
    <sheet name="Simu34" sheetId="35" r:id="rId35"/>
    <sheet name="Simu35" sheetId="36" r:id="rId36"/>
    <sheet name="Simu36" sheetId="37" r:id="rId37"/>
    <sheet name="Simu37" sheetId="38" r:id="rId38"/>
    <sheet name="Simu38" sheetId="39" r:id="rId39"/>
    <sheet name="Simu39" sheetId="40" r:id="rId40"/>
    <sheet name="Simu40" sheetId="41" r:id="rId4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" l="1"/>
  <c r="C15" i="1" a="1"/>
  <c r="I15" i="1" a="1"/>
  <c r="H15" i="1" a="1"/>
  <c r="G15" i="1" a="1"/>
  <c r="F15" i="1" a="1"/>
  <c r="E15" i="1" a="1"/>
  <c r="G16" i="1" a="1"/>
  <c r="D15" i="1" a="1"/>
  <c r="G16" i="1" l="1"/>
  <c r="D15" i="1"/>
  <c r="E15" i="1"/>
  <c r="F15" i="1"/>
  <c r="G15" i="1"/>
  <c r="H15" i="1"/>
  <c r="C15" i="1"/>
  <c r="I15" i="1"/>
  <c r="B17" i="1"/>
  <c r="D16" i="1" a="1"/>
  <c r="H16" i="1" a="1"/>
  <c r="C16" i="1" a="1"/>
  <c r="I16" i="1" a="1"/>
  <c r="E16" i="1" a="1"/>
  <c r="F16" i="1" a="1"/>
  <c r="I16" i="1" l="1"/>
  <c r="C16" i="1"/>
  <c r="D16" i="1"/>
  <c r="H16" i="1"/>
  <c r="F16" i="1"/>
  <c r="E16" i="1"/>
  <c r="B18" i="1"/>
  <c r="C17" i="1" a="1"/>
  <c r="J15" i="1" a="1"/>
  <c r="L15" i="1" a="1"/>
  <c r="G17" i="1" a="1"/>
  <c r="K15" i="1" a="1"/>
  <c r="H17" i="1" a="1"/>
  <c r="F17" i="1" a="1"/>
  <c r="D17" i="1" a="1"/>
  <c r="I17" i="1" a="1"/>
  <c r="E17" i="1" a="1"/>
  <c r="J15" i="1" l="1"/>
  <c r="F17" i="1"/>
  <c r="K15" i="1"/>
  <c r="L15" i="1"/>
  <c r="C17" i="1"/>
  <c r="I17" i="1"/>
  <c r="E17" i="1"/>
  <c r="G17" i="1"/>
  <c r="Q15" i="1" s="1"/>
  <c r="H17" i="1"/>
  <c r="R15" i="1" s="1"/>
  <c r="D17" i="1"/>
  <c r="P15" i="1"/>
  <c r="B19" i="1"/>
  <c r="L16" i="1" a="1"/>
  <c r="L16" i="1" s="1"/>
  <c r="K16" i="1" a="1"/>
  <c r="K16" i="1" s="1"/>
  <c r="J16" i="1" a="1"/>
  <c r="J16" i="1" s="1"/>
  <c r="C18" i="1" a="1"/>
  <c r="F18" i="1" a="1"/>
  <c r="D18" i="1" a="1"/>
  <c r="H18" i="1" a="1"/>
  <c r="G18" i="1" a="1"/>
  <c r="I18" i="1" a="1"/>
  <c r="E18" i="1" a="1"/>
  <c r="I18" i="1" l="1"/>
  <c r="E18" i="1"/>
  <c r="D18" i="1"/>
  <c r="G18" i="1"/>
  <c r="H18" i="1"/>
  <c r="F18" i="1"/>
  <c r="C18" i="1"/>
  <c r="K17" i="1" a="1"/>
  <c r="K17" i="1" s="1"/>
  <c r="U15" i="1" s="1"/>
  <c r="J17" i="1" a="1"/>
  <c r="J17" i="1" s="1"/>
  <c r="T15" i="1" s="1"/>
  <c r="L17" i="1" a="1"/>
  <c r="L17" i="1" s="1"/>
  <c r="V15" i="1" s="1"/>
  <c r="S15" i="1"/>
  <c r="B20" i="1"/>
  <c r="H19" i="1" a="1"/>
  <c r="D19" i="1" a="1"/>
  <c r="G19" i="1" a="1"/>
  <c r="C19" i="1" a="1"/>
  <c r="F19" i="1" a="1"/>
  <c r="I19" i="1" a="1"/>
  <c r="E19" i="1" a="1"/>
  <c r="C19" i="1" l="1"/>
  <c r="E19" i="1"/>
  <c r="G19" i="1"/>
  <c r="I19" i="1"/>
  <c r="D19" i="1"/>
  <c r="F19" i="1"/>
  <c r="H19" i="1"/>
  <c r="B21" i="1"/>
  <c r="L18" i="1" a="1"/>
  <c r="L18" i="1" s="1"/>
  <c r="K18" i="1" a="1"/>
  <c r="K18" i="1" s="1"/>
  <c r="J18" i="1" a="1"/>
  <c r="J18" i="1" s="1"/>
  <c r="C20" i="1" a="1"/>
  <c r="H20" i="1" a="1"/>
  <c r="I20" i="1" a="1"/>
  <c r="F20" i="1" a="1"/>
  <c r="G20" i="1" a="1"/>
  <c r="E20" i="1" a="1"/>
  <c r="D20" i="1" a="1"/>
  <c r="E20" i="1" l="1"/>
  <c r="F20" i="1"/>
  <c r="P16" i="1" s="1"/>
  <c r="G20" i="1"/>
  <c r="Q16" i="1" s="1"/>
  <c r="I20" i="1"/>
  <c r="H20" i="1"/>
  <c r="R16" i="1" s="1"/>
  <c r="C20" i="1"/>
  <c r="D20" i="1"/>
  <c r="B22" i="1"/>
  <c r="E21" i="1" a="1"/>
  <c r="L19" i="1" a="1"/>
  <c r="C21" i="1" a="1"/>
  <c r="G21" i="1" a="1"/>
  <c r="D21" i="1" a="1"/>
  <c r="F21" i="1" a="1"/>
  <c r="K19" i="1" a="1"/>
  <c r="H21" i="1" a="1"/>
  <c r="I21" i="1" a="1"/>
  <c r="J19" i="1" a="1"/>
  <c r="K19" i="1" l="1"/>
  <c r="F21" i="1"/>
  <c r="D21" i="1"/>
  <c r="G21" i="1"/>
  <c r="L19" i="1"/>
  <c r="E21" i="1"/>
  <c r="H21" i="1"/>
  <c r="I21" i="1"/>
  <c r="J19" i="1"/>
  <c r="C21" i="1"/>
  <c r="B23" i="1"/>
  <c r="S16" i="1"/>
  <c r="C22" i="1" a="1"/>
  <c r="E22" i="1" a="1"/>
  <c r="L20" i="1" a="1"/>
  <c r="D22" i="1" a="1"/>
  <c r="J20" i="1" a="1"/>
  <c r="G22" i="1" a="1"/>
  <c r="K20" i="1" a="1"/>
  <c r="H22" i="1" a="1"/>
  <c r="I22" i="1" a="1"/>
  <c r="F22" i="1" a="1"/>
  <c r="H22" i="1" l="1"/>
  <c r="J20" i="1"/>
  <c r="T16" i="1" s="1"/>
  <c r="I22" i="1"/>
  <c r="S17" i="1" s="1"/>
  <c r="E22" i="1"/>
  <c r="D22" i="1"/>
  <c r="F22" i="1"/>
  <c r="P17" i="1" s="1"/>
  <c r="K20" i="1"/>
  <c r="U16" i="1" s="1"/>
  <c r="G22" i="1"/>
  <c r="Q17" i="1" s="1"/>
  <c r="L20" i="1"/>
  <c r="V16" i="1" s="1"/>
  <c r="C22" i="1"/>
  <c r="B24" i="1"/>
  <c r="L21" i="1" a="1"/>
  <c r="L21" i="1" s="1"/>
  <c r="K21" i="1" a="1"/>
  <c r="K21" i="1" s="1"/>
  <c r="J21" i="1" a="1"/>
  <c r="J21" i="1" s="1"/>
  <c r="R17" i="1"/>
  <c r="D23" i="1" a="1"/>
  <c r="E23" i="1" a="1"/>
  <c r="G23" i="1" a="1"/>
  <c r="F23" i="1" a="1"/>
  <c r="I23" i="1" a="1"/>
  <c r="H23" i="1" a="1"/>
  <c r="C23" i="1" a="1"/>
  <c r="F23" i="1" l="1"/>
  <c r="H23" i="1"/>
  <c r="E23" i="1"/>
  <c r="C23" i="1"/>
  <c r="G23" i="1"/>
  <c r="I23" i="1"/>
  <c r="D23" i="1"/>
  <c r="B25" i="1"/>
  <c r="H24" i="1" a="1"/>
  <c r="J22" i="1" a="1"/>
  <c r="G24" i="1" a="1"/>
  <c r="C24" i="1" a="1"/>
  <c r="K22" i="1" a="1"/>
  <c r="I24" i="1" a="1"/>
  <c r="D24" i="1" a="1"/>
  <c r="E24" i="1" a="1"/>
  <c r="F24" i="1" a="1"/>
  <c r="L22" i="1" a="1"/>
  <c r="G24" i="1" l="1"/>
  <c r="I24" i="1"/>
  <c r="J22" i="1"/>
  <c r="T17" i="1" s="1"/>
  <c r="K22" i="1"/>
  <c r="U17" i="1" s="1"/>
  <c r="H24" i="1"/>
  <c r="C24" i="1"/>
  <c r="L22" i="1"/>
  <c r="V17" i="1" s="1"/>
  <c r="E24" i="1"/>
  <c r="D24" i="1"/>
  <c r="F24" i="1"/>
  <c r="K23" i="1" a="1"/>
  <c r="K23" i="1" s="1"/>
  <c r="J23" i="1" a="1"/>
  <c r="J23" i="1" s="1"/>
  <c r="L23" i="1" a="1"/>
  <c r="L23" i="1" s="1"/>
  <c r="B26" i="1"/>
  <c r="D25" i="1" a="1"/>
  <c r="I25" i="1" a="1"/>
  <c r="C25" i="1" a="1"/>
  <c r="H25" i="1" a="1"/>
  <c r="F25" i="1" a="1"/>
  <c r="G25" i="1" a="1"/>
  <c r="E25" i="1" a="1"/>
  <c r="H25" i="1" l="1"/>
  <c r="E25" i="1"/>
  <c r="G25" i="1"/>
  <c r="D25" i="1"/>
  <c r="I25" i="1"/>
  <c r="F25" i="1"/>
  <c r="C25" i="1"/>
  <c r="B27" i="1"/>
  <c r="E26" i="1" a="1"/>
  <c r="J24" i="1" a="1"/>
  <c r="D26" i="1" a="1"/>
  <c r="L24" i="1" a="1"/>
  <c r="H26" i="1" a="1"/>
  <c r="I26" i="1" a="1"/>
  <c r="C26" i="1" a="1"/>
  <c r="K24" i="1" a="1"/>
  <c r="G26" i="1" a="1"/>
  <c r="F26" i="1" a="1"/>
  <c r="D26" i="1" l="1"/>
  <c r="G26" i="1"/>
  <c r="I26" i="1"/>
  <c r="S18" i="1" s="1"/>
  <c r="J24" i="1"/>
  <c r="H26" i="1"/>
  <c r="R18" i="1" s="1"/>
  <c r="E26" i="1"/>
  <c r="L24" i="1"/>
  <c r="F26" i="1"/>
  <c r="P18" i="1" s="1"/>
  <c r="C26" i="1"/>
  <c r="K24" i="1"/>
  <c r="L25" i="1" a="1"/>
  <c r="L25" i="1" s="1"/>
  <c r="K25" i="1" a="1"/>
  <c r="K25" i="1" s="1"/>
  <c r="J25" i="1" a="1"/>
  <c r="J25" i="1" s="1"/>
  <c r="Q18" i="1"/>
  <c r="B28" i="1"/>
  <c r="D27" i="1" a="1"/>
  <c r="E27" i="1" a="1"/>
  <c r="F27" i="1" a="1"/>
  <c r="C27" i="1" a="1"/>
  <c r="G27" i="1" a="1"/>
  <c r="H27" i="1" a="1"/>
  <c r="I27" i="1" a="1"/>
  <c r="H27" i="1" l="1"/>
  <c r="C27" i="1"/>
  <c r="E27" i="1"/>
  <c r="I27" i="1"/>
  <c r="G27" i="1"/>
  <c r="F27" i="1"/>
  <c r="D27" i="1"/>
  <c r="B29" i="1"/>
  <c r="K26" i="1" a="1"/>
  <c r="K26" i="1" s="1"/>
  <c r="U18" i="1" s="1"/>
  <c r="J26" i="1" a="1"/>
  <c r="J26" i="1" s="1"/>
  <c r="T18" i="1" s="1"/>
  <c r="L26" i="1" a="1"/>
  <c r="L26" i="1" s="1"/>
  <c r="V18" i="1" s="1"/>
  <c r="G28" i="1" a="1"/>
  <c r="C28" i="1" a="1"/>
  <c r="E28" i="1" a="1"/>
  <c r="D28" i="1" a="1"/>
  <c r="I28" i="1" a="1"/>
  <c r="H28" i="1" a="1"/>
  <c r="F28" i="1" a="1"/>
  <c r="E28" i="1" l="1"/>
  <c r="F28" i="1"/>
  <c r="H28" i="1"/>
  <c r="D28" i="1"/>
  <c r="C28" i="1"/>
  <c r="G28" i="1"/>
  <c r="I28" i="1"/>
  <c r="Q19" i="1"/>
  <c r="L27" i="1" a="1"/>
  <c r="L27" i="1" s="1"/>
  <c r="K27" i="1" a="1"/>
  <c r="K27" i="1" s="1"/>
  <c r="J27" i="1" a="1"/>
  <c r="J27" i="1" s="1"/>
  <c r="S19" i="1"/>
  <c r="B30" i="1"/>
  <c r="P19" i="1"/>
  <c r="R19" i="1"/>
  <c r="D29" i="1" a="1"/>
  <c r="C29" i="1" a="1"/>
  <c r="H29" i="1" a="1"/>
  <c r="E29" i="1" a="1"/>
  <c r="G29" i="1" a="1"/>
  <c r="I29" i="1" a="1"/>
  <c r="F29" i="1" a="1"/>
  <c r="F29" i="1" l="1"/>
  <c r="C29" i="1"/>
  <c r="I29" i="1"/>
  <c r="D29" i="1"/>
  <c r="G29" i="1"/>
  <c r="H29" i="1"/>
  <c r="E29" i="1"/>
  <c r="L28" i="1" a="1"/>
  <c r="L28" i="1" s="1"/>
  <c r="V19" i="1" s="1"/>
  <c r="K28" i="1" a="1"/>
  <c r="K28" i="1" s="1"/>
  <c r="U19" i="1" s="1"/>
  <c r="J28" i="1" a="1"/>
  <c r="J28" i="1" s="1"/>
  <c r="T19" i="1" s="1"/>
  <c r="B31" i="1"/>
  <c r="E30" i="1" a="1"/>
  <c r="H30" i="1" a="1"/>
  <c r="C30" i="1" a="1"/>
  <c r="G30" i="1" a="1"/>
  <c r="I30" i="1" a="1"/>
  <c r="F30" i="1" a="1"/>
  <c r="D30" i="1" a="1"/>
  <c r="D30" i="1" l="1"/>
  <c r="G30" i="1"/>
  <c r="H30" i="1"/>
  <c r="F30" i="1"/>
  <c r="C30" i="1"/>
  <c r="E30" i="1"/>
  <c r="I30" i="1"/>
  <c r="Q20" i="1"/>
  <c r="B32" i="1"/>
  <c r="R20" i="1"/>
  <c r="S20" i="1"/>
  <c r="P20" i="1"/>
  <c r="D31" i="1" a="1"/>
  <c r="I31" i="1" a="1"/>
  <c r="C31" i="1" a="1"/>
  <c r="K29" i="1" a="1"/>
  <c r="L29" i="1" a="1"/>
  <c r="G31" i="1" a="1"/>
  <c r="H31" i="1" a="1"/>
  <c r="E31" i="1" a="1"/>
  <c r="F31" i="1" a="1"/>
  <c r="J29" i="1" a="1"/>
  <c r="E31" i="1" l="1"/>
  <c r="J29" i="1"/>
  <c r="C31" i="1"/>
  <c r="L29" i="1"/>
  <c r="H31" i="1"/>
  <c r="I31" i="1"/>
  <c r="F31" i="1"/>
  <c r="G31" i="1"/>
  <c r="K29" i="1"/>
  <c r="D31" i="1"/>
  <c r="B33" i="1"/>
  <c r="F32" i="1" a="1"/>
  <c r="I32" i="1" a="1"/>
  <c r="H32" i="1" a="1"/>
  <c r="J30" i="1" a="1"/>
  <c r="D32" i="1" a="1"/>
  <c r="C32" i="1" a="1"/>
  <c r="G32" i="1" a="1"/>
  <c r="E32" i="1" a="1"/>
  <c r="K30" i="1" a="1"/>
  <c r="L30" i="1" a="1"/>
  <c r="K30" i="1" l="1"/>
  <c r="C32" i="1"/>
  <c r="E32" i="1"/>
  <c r="I32" i="1"/>
  <c r="D32" i="1"/>
  <c r="L30" i="1"/>
  <c r="V20" i="1" s="1"/>
  <c r="G32" i="1"/>
  <c r="J30" i="1"/>
  <c r="T20" i="1" s="1"/>
  <c r="F32" i="1"/>
  <c r="H32" i="1"/>
  <c r="U20" i="1"/>
  <c r="B34" i="1"/>
  <c r="L31" i="1" a="1"/>
  <c r="K31" i="1" a="1"/>
  <c r="H33" i="1" a="1"/>
  <c r="E33" i="1" a="1"/>
  <c r="I33" i="1" a="1"/>
  <c r="F33" i="1" a="1"/>
  <c r="J31" i="1" a="1"/>
  <c r="D33" i="1" a="1"/>
  <c r="C33" i="1" a="1"/>
  <c r="G33" i="1" a="1"/>
  <c r="G33" i="1" l="1"/>
  <c r="Q21" i="1" s="1"/>
  <c r="C33" i="1"/>
  <c r="E33" i="1"/>
  <c r="J31" i="1"/>
  <c r="F33" i="1"/>
  <c r="H33" i="1"/>
  <c r="D33" i="1"/>
  <c r="K31" i="1"/>
  <c r="I33" i="1"/>
  <c r="L31" i="1"/>
  <c r="R21" i="1"/>
  <c r="P21" i="1"/>
  <c r="B35" i="1"/>
  <c r="L32" i="1" a="1"/>
  <c r="K32" i="1" a="1"/>
  <c r="F34" i="1" a="1"/>
  <c r="D34" i="1" a="1"/>
  <c r="I34" i="1" a="1"/>
  <c r="J32" i="1" a="1"/>
  <c r="E34" i="1" a="1"/>
  <c r="C34" i="1" a="1"/>
  <c r="G34" i="1" a="1"/>
  <c r="H34" i="1" a="1"/>
  <c r="H34" i="1" l="1"/>
  <c r="G34" i="1"/>
  <c r="D34" i="1"/>
  <c r="F34" i="1"/>
  <c r="J32" i="1"/>
  <c r="C34" i="1"/>
  <c r="E34" i="1"/>
  <c r="K32" i="1"/>
  <c r="I34" i="1"/>
  <c r="L32" i="1"/>
  <c r="J33" i="1" a="1"/>
  <c r="J33" i="1" s="1"/>
  <c r="T21" i="1" s="1"/>
  <c r="L33" i="1" a="1"/>
  <c r="L33" i="1" s="1"/>
  <c r="V21" i="1" s="1"/>
  <c r="K33" i="1" a="1"/>
  <c r="K33" i="1" s="1"/>
  <c r="S21" i="1"/>
  <c r="B36" i="1"/>
  <c r="H35" i="1" a="1"/>
  <c r="D35" i="1" a="1"/>
  <c r="I35" i="1" a="1"/>
  <c r="G35" i="1" a="1"/>
  <c r="E35" i="1" a="1"/>
  <c r="F35" i="1" a="1"/>
  <c r="C35" i="1" a="1"/>
  <c r="U21" i="1" l="1"/>
  <c r="F35" i="1"/>
  <c r="C35" i="1"/>
  <c r="H35" i="1"/>
  <c r="I35" i="1"/>
  <c r="E35" i="1"/>
  <c r="G35" i="1"/>
  <c r="D35" i="1"/>
  <c r="L34" i="1" a="1"/>
  <c r="L34" i="1" s="1"/>
  <c r="K34" i="1" a="1"/>
  <c r="K34" i="1" s="1"/>
  <c r="J34" i="1" a="1"/>
  <c r="J34" i="1" s="1"/>
  <c r="B37" i="1"/>
  <c r="E36" i="1" a="1"/>
  <c r="G36" i="1" a="1"/>
  <c r="C36" i="1" a="1"/>
  <c r="H36" i="1" a="1"/>
  <c r="F36" i="1" a="1"/>
  <c r="I36" i="1" a="1"/>
  <c r="D36" i="1" a="1"/>
  <c r="F36" i="1" l="1"/>
  <c r="G36" i="1"/>
  <c r="H36" i="1"/>
  <c r="D36" i="1"/>
  <c r="C36" i="1"/>
  <c r="E36" i="1"/>
  <c r="I36" i="1"/>
  <c r="L35" i="1" a="1"/>
  <c r="L35" i="1" s="1"/>
  <c r="K35" i="1" a="1"/>
  <c r="K35" i="1" s="1"/>
  <c r="J35" i="1" a="1"/>
  <c r="J35" i="1" s="1"/>
  <c r="B38" i="1"/>
  <c r="I37" i="1" a="1"/>
  <c r="E37" i="1" a="1"/>
  <c r="C37" i="1" a="1"/>
  <c r="H37" i="1" a="1"/>
  <c r="G37" i="1" a="1"/>
  <c r="F37" i="1" a="1"/>
  <c r="D37" i="1" a="1"/>
  <c r="G37" i="1" l="1"/>
  <c r="H37" i="1"/>
  <c r="R22" i="1" s="1"/>
  <c r="F37" i="1"/>
  <c r="P22" i="1" s="1"/>
  <c r="C37" i="1"/>
  <c r="E37" i="1"/>
  <c r="I37" i="1"/>
  <c r="D37" i="1"/>
  <c r="B39" i="1"/>
  <c r="L36" i="1" a="1"/>
  <c r="L36" i="1" s="1"/>
  <c r="K36" i="1" a="1"/>
  <c r="K36" i="1" s="1"/>
  <c r="J36" i="1" a="1"/>
  <c r="J36" i="1" s="1"/>
  <c r="S22" i="1"/>
  <c r="Q22" i="1"/>
  <c r="C38" i="1" a="1"/>
  <c r="F38" i="1" a="1"/>
  <c r="D38" i="1" a="1"/>
  <c r="I38" i="1" a="1"/>
  <c r="G38" i="1" a="1"/>
  <c r="E38" i="1" a="1"/>
  <c r="H38" i="1" a="1"/>
  <c r="E38" i="1" l="1"/>
  <c r="G38" i="1"/>
  <c r="C38" i="1"/>
  <c r="I38" i="1"/>
  <c r="F38" i="1"/>
  <c r="H38" i="1"/>
  <c r="D38" i="1"/>
  <c r="B40" i="1"/>
  <c r="E39" i="1" a="1"/>
  <c r="J37" i="1" a="1"/>
  <c r="L37" i="1" a="1"/>
  <c r="C39" i="1" a="1"/>
  <c r="K37" i="1" a="1"/>
  <c r="D39" i="1" a="1"/>
  <c r="H39" i="1" a="1"/>
  <c r="G39" i="1" a="1"/>
  <c r="I39" i="1" a="1"/>
  <c r="F39" i="1" a="1"/>
  <c r="F39" i="1" l="1"/>
  <c r="D39" i="1"/>
  <c r="G39" i="1"/>
  <c r="K37" i="1"/>
  <c r="U22" i="1" s="1"/>
  <c r="L37" i="1"/>
  <c r="V22" i="1" s="1"/>
  <c r="E39" i="1"/>
  <c r="J37" i="1"/>
  <c r="T22" i="1" s="1"/>
  <c r="H39" i="1"/>
  <c r="C39" i="1"/>
  <c r="I39" i="1"/>
  <c r="B41" i="1"/>
  <c r="L38" i="1" a="1"/>
  <c r="L38" i="1" s="1"/>
  <c r="K38" i="1" a="1"/>
  <c r="K38" i="1" s="1"/>
  <c r="J38" i="1" a="1"/>
  <c r="J38" i="1" s="1"/>
  <c r="H40" i="1" a="1"/>
  <c r="D40" i="1" a="1"/>
  <c r="G40" i="1" a="1"/>
  <c r="E40" i="1" a="1"/>
  <c r="I40" i="1" a="1"/>
  <c r="F40" i="1" a="1"/>
  <c r="C40" i="1" a="1"/>
  <c r="I40" i="1" l="1"/>
  <c r="C40" i="1"/>
  <c r="D40" i="1"/>
  <c r="E40" i="1"/>
  <c r="F40" i="1"/>
  <c r="G40" i="1"/>
  <c r="H40" i="1"/>
  <c r="L39" i="1" a="1"/>
  <c r="L39" i="1" s="1"/>
  <c r="K39" i="1" a="1"/>
  <c r="K39" i="1" s="1"/>
  <c r="J39" i="1" a="1"/>
  <c r="J39" i="1" s="1"/>
  <c r="B42" i="1"/>
  <c r="D41" i="1" a="1"/>
  <c r="I41" i="1" a="1"/>
  <c r="G41" i="1" a="1"/>
  <c r="E41" i="1" a="1"/>
  <c r="F41" i="1" a="1"/>
  <c r="C41" i="1" a="1"/>
  <c r="H41" i="1" a="1"/>
  <c r="F41" i="1" l="1"/>
  <c r="E41" i="1"/>
  <c r="G41" i="1"/>
  <c r="C41" i="1"/>
  <c r="I41" i="1"/>
  <c r="S23" i="1" s="1"/>
  <c r="D41" i="1"/>
  <c r="H41" i="1"/>
  <c r="R23" i="1"/>
  <c r="Q23" i="1"/>
  <c r="P23" i="1"/>
  <c r="B43" i="1"/>
  <c r="L40" i="1" a="1"/>
  <c r="L40" i="1" s="1"/>
  <c r="J40" i="1" a="1"/>
  <c r="J40" i="1" s="1"/>
  <c r="K40" i="1" a="1"/>
  <c r="K40" i="1" s="1"/>
  <c r="H42" i="1" a="1"/>
  <c r="C42" i="1" a="1"/>
  <c r="D42" i="1" a="1"/>
  <c r="F42" i="1" a="1"/>
  <c r="E42" i="1" a="1"/>
  <c r="I42" i="1" a="1"/>
  <c r="G42" i="1" a="1"/>
  <c r="I42" i="1" l="1"/>
  <c r="D42" i="1"/>
  <c r="E42" i="1"/>
  <c r="G42" i="1"/>
  <c r="C42" i="1"/>
  <c r="H42" i="1"/>
  <c r="F42" i="1"/>
  <c r="B44" i="1"/>
  <c r="C43" i="1" a="1"/>
  <c r="H43" i="1" a="1"/>
  <c r="J41" i="1" a="1"/>
  <c r="D43" i="1" a="1"/>
  <c r="L41" i="1" a="1"/>
  <c r="F43" i="1" a="1"/>
  <c r="I43" i="1" a="1"/>
  <c r="G43" i="1" a="1"/>
  <c r="E43" i="1" a="1"/>
  <c r="K41" i="1" a="1"/>
  <c r="L41" i="1" l="1"/>
  <c r="V23" i="1" s="1"/>
  <c r="J41" i="1"/>
  <c r="T23" i="1" s="1"/>
  <c r="I43" i="1"/>
  <c r="H43" i="1"/>
  <c r="D43" i="1"/>
  <c r="C43" i="1"/>
  <c r="E43" i="1"/>
  <c r="F43" i="1"/>
  <c r="K41" i="1"/>
  <c r="U23" i="1" s="1"/>
  <c r="G43" i="1"/>
  <c r="B45" i="1"/>
  <c r="J42" i="1" a="1"/>
  <c r="H44" i="1" a="1"/>
  <c r="G44" i="1" a="1"/>
  <c r="C44" i="1" a="1"/>
  <c r="L42" i="1" a="1"/>
  <c r="E44" i="1" a="1"/>
  <c r="F44" i="1" a="1"/>
  <c r="I44" i="1" a="1"/>
  <c r="D44" i="1" a="1"/>
  <c r="K42" i="1" a="1"/>
  <c r="K42" i="1" l="1"/>
  <c r="E44" i="1"/>
  <c r="D44" i="1"/>
  <c r="G44" i="1"/>
  <c r="Q24" i="1" s="1"/>
  <c r="L42" i="1"/>
  <c r="H44" i="1"/>
  <c r="R24" i="1" s="1"/>
  <c r="F44" i="1"/>
  <c r="P24" i="1" s="1"/>
  <c r="C44" i="1"/>
  <c r="J42" i="1"/>
  <c r="I44" i="1"/>
  <c r="B46" i="1"/>
  <c r="L43" i="1" a="1"/>
  <c r="L43" i="1" s="1"/>
  <c r="K43" i="1" a="1"/>
  <c r="K43" i="1" s="1"/>
  <c r="J43" i="1" a="1"/>
  <c r="J43" i="1" s="1"/>
  <c r="D45" i="1" a="1"/>
  <c r="I45" i="1" a="1"/>
  <c r="C45" i="1" a="1"/>
  <c r="H45" i="1" a="1"/>
  <c r="E45" i="1" a="1"/>
  <c r="G45" i="1" a="1"/>
  <c r="F45" i="1" a="1"/>
  <c r="D45" i="1" l="1"/>
  <c r="E45" i="1"/>
  <c r="G45" i="1"/>
  <c r="H45" i="1"/>
  <c r="F45" i="1"/>
  <c r="C45" i="1"/>
  <c r="I45" i="1"/>
  <c r="B47" i="1"/>
  <c r="S24" i="1"/>
  <c r="H46" i="1" a="1"/>
  <c r="J44" i="1" a="1"/>
  <c r="E46" i="1" a="1"/>
  <c r="C46" i="1" a="1"/>
  <c r="F46" i="1" a="1"/>
  <c r="D46" i="1" a="1"/>
  <c r="I46" i="1" a="1"/>
  <c r="L44" i="1" a="1"/>
  <c r="G46" i="1" a="1"/>
  <c r="K44" i="1" a="1"/>
  <c r="E46" i="1" l="1"/>
  <c r="D46" i="1"/>
  <c r="L44" i="1"/>
  <c r="V24" i="1" s="1"/>
  <c r="J44" i="1"/>
  <c r="T24" i="1" s="1"/>
  <c r="F46" i="1"/>
  <c r="P25" i="1" s="1"/>
  <c r="C46" i="1"/>
  <c r="H46" i="1"/>
  <c r="R25" i="1" s="1"/>
  <c r="K44" i="1"/>
  <c r="U24" i="1" s="1"/>
  <c r="G46" i="1"/>
  <c r="Q25" i="1" s="1"/>
  <c r="I46" i="1"/>
  <c r="S25" i="1" s="1"/>
  <c r="J45" i="1" a="1"/>
  <c r="J45" i="1" s="1"/>
  <c r="L45" i="1" a="1"/>
  <c r="L45" i="1" s="1"/>
  <c r="K45" i="1" a="1"/>
  <c r="K45" i="1" s="1"/>
  <c r="B48" i="1"/>
  <c r="F47" i="1" a="1"/>
  <c r="G47" i="1" a="1"/>
  <c r="H47" i="1" a="1"/>
  <c r="C47" i="1" a="1"/>
  <c r="E47" i="1" a="1"/>
  <c r="I47" i="1" a="1"/>
  <c r="D47" i="1" a="1"/>
  <c r="D47" i="1" l="1"/>
  <c r="E47" i="1"/>
  <c r="F47" i="1"/>
  <c r="I47" i="1"/>
  <c r="C47" i="1"/>
  <c r="G47" i="1"/>
  <c r="H47" i="1"/>
  <c r="B49" i="1"/>
  <c r="L46" i="1" a="1"/>
  <c r="L46" i="1" s="1"/>
  <c r="V25" i="1" s="1"/>
  <c r="K46" i="1" a="1"/>
  <c r="K46" i="1" s="1"/>
  <c r="U25" i="1" s="1"/>
  <c r="J46" i="1" a="1"/>
  <c r="J46" i="1" s="1"/>
  <c r="T25" i="1" s="1"/>
  <c r="C48" i="1" a="1"/>
  <c r="D48" i="1" a="1"/>
  <c r="G48" i="1" a="1"/>
  <c r="F48" i="1" a="1"/>
  <c r="E48" i="1" a="1"/>
  <c r="I48" i="1" a="1"/>
  <c r="H48" i="1" a="1"/>
  <c r="G48" i="1" l="1"/>
  <c r="I48" i="1"/>
  <c r="H48" i="1"/>
  <c r="D48" i="1"/>
  <c r="E48" i="1"/>
  <c r="C48" i="1"/>
  <c r="F48" i="1"/>
  <c r="P26" i="1" s="1"/>
  <c r="L47" i="1" a="1"/>
  <c r="L47" i="1" s="1"/>
  <c r="K47" i="1" a="1"/>
  <c r="K47" i="1" s="1"/>
  <c r="J47" i="1" a="1"/>
  <c r="J47" i="1" s="1"/>
  <c r="S26" i="1"/>
  <c r="R26" i="1"/>
  <c r="Q26" i="1"/>
  <c r="B50" i="1"/>
  <c r="I49" i="1" a="1"/>
  <c r="H49" i="1" a="1"/>
  <c r="E49" i="1" a="1"/>
  <c r="C49" i="1" a="1"/>
  <c r="D49" i="1" a="1"/>
  <c r="F49" i="1" a="1"/>
  <c r="G49" i="1" a="1"/>
  <c r="E49" i="1" l="1"/>
  <c r="G49" i="1"/>
  <c r="Q27" i="1" s="1"/>
  <c r="H49" i="1"/>
  <c r="R27" i="1" s="1"/>
  <c r="D49" i="1"/>
  <c r="F49" i="1"/>
  <c r="P27" i="1" s="1"/>
  <c r="I49" i="1"/>
  <c r="C49" i="1"/>
  <c r="B51" i="1"/>
  <c r="L48" i="1" a="1"/>
  <c r="L48" i="1" s="1"/>
  <c r="V26" i="1" s="1"/>
  <c r="K48" i="1" a="1"/>
  <c r="K48" i="1" s="1"/>
  <c r="U26" i="1" s="1"/>
  <c r="J48" i="1" a="1"/>
  <c r="J48" i="1" s="1"/>
  <c r="T26" i="1" s="1"/>
  <c r="D50" i="1" a="1"/>
  <c r="H50" i="1" a="1"/>
  <c r="C50" i="1" a="1"/>
  <c r="E50" i="1" a="1"/>
  <c r="F50" i="1" a="1"/>
  <c r="I50" i="1" a="1"/>
  <c r="G50" i="1" a="1"/>
  <c r="H50" i="1" l="1"/>
  <c r="R28" i="1" s="1"/>
  <c r="G50" i="1"/>
  <c r="Q28" i="1" s="1"/>
  <c r="E50" i="1"/>
  <c r="I50" i="1"/>
  <c r="F50" i="1"/>
  <c r="P28" i="1" s="1"/>
  <c r="C50" i="1"/>
  <c r="D50" i="1"/>
  <c r="S27" i="1"/>
  <c r="B52" i="1"/>
  <c r="E51" i="1" a="1"/>
  <c r="G51" i="1" a="1"/>
  <c r="F51" i="1" a="1"/>
  <c r="C51" i="1" a="1"/>
  <c r="I51" i="1" a="1"/>
  <c r="D51" i="1" a="1"/>
  <c r="J49" i="1" a="1"/>
  <c r="K49" i="1" a="1"/>
  <c r="L49" i="1" a="1"/>
  <c r="H51" i="1" a="1"/>
  <c r="J49" i="1" l="1"/>
  <c r="T27" i="1" s="1"/>
  <c r="G51" i="1"/>
  <c r="H51" i="1"/>
  <c r="D51" i="1"/>
  <c r="K49" i="1"/>
  <c r="U27" i="1" s="1"/>
  <c r="I51" i="1"/>
  <c r="E51" i="1"/>
  <c r="C51" i="1"/>
  <c r="L49" i="1"/>
  <c r="V27" i="1" s="1"/>
  <c r="F51" i="1"/>
  <c r="L50" i="1" a="1"/>
  <c r="L50" i="1" s="1"/>
  <c r="V28" i="1" s="1"/>
  <c r="K50" i="1" a="1"/>
  <c r="K50" i="1" s="1"/>
  <c r="U28" i="1" s="1"/>
  <c r="J50" i="1" a="1"/>
  <c r="J50" i="1" s="1"/>
  <c r="T28" i="1" s="1"/>
  <c r="S28" i="1"/>
  <c r="B53" i="1"/>
  <c r="I52" i="1" a="1"/>
  <c r="C52" i="1" a="1"/>
  <c r="G52" i="1" a="1"/>
  <c r="F52" i="1" a="1"/>
  <c r="D52" i="1" a="1"/>
  <c r="H52" i="1" a="1"/>
  <c r="E52" i="1" a="1"/>
  <c r="E52" i="1" l="1"/>
  <c r="D52" i="1"/>
  <c r="C52" i="1"/>
  <c r="F52" i="1"/>
  <c r="H52" i="1"/>
  <c r="I52" i="1"/>
  <c r="G52" i="1"/>
  <c r="B54" i="1"/>
  <c r="L51" i="1" a="1"/>
  <c r="L51" i="1" s="1"/>
  <c r="K51" i="1" a="1"/>
  <c r="K51" i="1" s="1"/>
  <c r="J51" i="1" a="1"/>
  <c r="J51" i="1" s="1"/>
  <c r="H53" i="1" a="1"/>
  <c r="E53" i="1" a="1"/>
  <c r="C53" i="1" a="1"/>
  <c r="F53" i="1" a="1"/>
  <c r="D53" i="1" a="1"/>
  <c r="I53" i="1" a="1"/>
  <c r="G53" i="1" a="1"/>
  <c r="I53" i="1" l="1"/>
  <c r="C53" i="1"/>
  <c r="D53" i="1"/>
  <c r="E53" i="1"/>
  <c r="F53" i="1"/>
  <c r="H53" i="1"/>
  <c r="G53" i="1"/>
  <c r="K52" i="1" a="1"/>
  <c r="K52" i="1" s="1"/>
  <c r="L52" i="1" a="1"/>
  <c r="L52" i="1" s="1"/>
  <c r="J52" i="1" a="1"/>
  <c r="J52" i="1" s="1"/>
  <c r="E54" i="1" a="1"/>
  <c r="C54" i="1" a="1"/>
  <c r="H54" i="1" a="1"/>
  <c r="G54" i="1" a="1"/>
  <c r="F54" i="1" a="1"/>
  <c r="D54" i="1" a="1"/>
  <c r="I54" i="1" a="1"/>
  <c r="C54" i="1" l="1"/>
  <c r="G54" i="1"/>
  <c r="D54" i="1"/>
  <c r="H54" i="1"/>
  <c r="E54" i="1"/>
  <c r="F54" i="1"/>
  <c r="I54" i="1"/>
  <c r="R29" i="1"/>
  <c r="R30" i="1" s="1"/>
  <c r="P29" i="1"/>
  <c r="P30" i="1" s="1"/>
  <c r="Q29" i="1"/>
  <c r="Q30" i="1" s="1"/>
  <c r="J53" i="1" a="1"/>
  <c r="J53" i="1" s="1"/>
  <c r="L53" i="1" a="1"/>
  <c r="L53" i="1" s="1"/>
  <c r="K53" i="1" a="1"/>
  <c r="K53" i="1" s="1"/>
  <c r="L54" i="1" l="1" a="1"/>
  <c r="L54" i="1" s="1"/>
  <c r="V29" i="1" s="1"/>
  <c r="K54" i="1" a="1"/>
  <c r="K54" i="1" s="1"/>
  <c r="U29" i="1" s="1"/>
  <c r="J54" i="1" a="1"/>
  <c r="J54" i="1" s="1"/>
  <c r="T29" i="1" s="1"/>
  <c r="S29" i="1"/>
  <c r="V30" i="1" l="1"/>
  <c r="U30" i="1"/>
  <c r="T30" i="1"/>
  <c r="S30" i="1"/>
</calcChain>
</file>

<file path=xl/sharedStrings.xml><?xml version="1.0" encoding="utf-8"?>
<sst xmlns="http://schemas.openxmlformats.org/spreadsheetml/2006/main" count="3045" uniqueCount="256">
  <si>
    <t>File:</t>
  </si>
  <si>
    <t>MadridV9a_SPD_NR_by_Time_PURERANDOM_CAT3as2_BUFFER10.csv</t>
  </si>
  <si>
    <t>Category</t>
  </si>
  <si>
    <t>Mass</t>
  </si>
  <si>
    <t>UAV radius</t>
  </si>
  <si>
    <t>cd</t>
  </si>
  <si>
    <t>Wetted area</t>
  </si>
  <si>
    <t>cruiseV_max</t>
  </si>
  <si>
    <t>Ceiling (AGL)</t>
  </si>
  <si>
    <t>Previous flight hours</t>
  </si>
  <si>
    <t>MTBF [sec]</t>
  </si>
  <si>
    <t>vehicleName</t>
  </si>
  <si>
    <t>Number of vehicles (file)</t>
  </si>
  <si>
    <t>First appearance</t>
  </si>
  <si>
    <t>DJI Phantom</t>
  </si>
  <si>
    <t>00:00:00</t>
  </si>
  <si>
    <t>Dummy</t>
  </si>
  <si>
    <t>10:11:10</t>
  </si>
  <si>
    <t>Joker</t>
  </si>
  <si>
    <t>06:33:19</t>
  </si>
  <si>
    <t>Quaternium 2.1</t>
  </si>
  <si>
    <t>Rmax IIG</t>
  </si>
  <si>
    <t>RQ-6 Fire Scout</t>
  </si>
  <si>
    <t>00:07:33</t>
  </si>
  <si>
    <t>Simu</t>
  </si>
  <si>
    <t>phi angle</t>
  </si>
  <si>
    <t>Time period</t>
  </si>
  <si>
    <t>Iterations</t>
  </si>
  <si>
    <t>Cruise time [h]</t>
  </si>
  <si>
    <t>All 
collisions</t>
  </si>
  <si>
    <t>SPV-HPV collisions</t>
  </si>
  <si>
    <t>HPV</t>
  </si>
  <si>
    <t>All</t>
  </si>
  <si>
    <t>t&lt;20s</t>
  </si>
  <si>
    <t>t&lt;10s</t>
  </si>
  <si>
    <t>t&lt;5s</t>
  </si>
  <si>
    <t>07:00:00 - 08:00:00</t>
  </si>
  <si>
    <t>08:00:00 - 09:00:00</t>
  </si>
  <si>
    <t>09:00:00 - 10:00:00</t>
  </si>
  <si>
    <t>10:00:00 - 11:00:00</t>
  </si>
  <si>
    <t>11:00:00 - 12:00:00</t>
  </si>
  <si>
    <t>12:00:00 - 13:00:00</t>
  </si>
  <si>
    <t>13:00:00 - 14:00:00</t>
  </si>
  <si>
    <t>14:00:00 - 15:00:00</t>
  </si>
  <si>
    <t>15:00:00 - 16:00:00</t>
  </si>
  <si>
    <t>16:00:00 - 17:00:00</t>
  </si>
  <si>
    <t>17:00:00 - 18:00:00</t>
  </si>
  <si>
    <t>18:00:00 - 19:00:00</t>
  </si>
  <si>
    <t>19:00:00 - 20:00:00</t>
  </si>
  <si>
    <t>20:00:00 - 21:00:00</t>
  </si>
  <si>
    <t>21:00:00 - 22:00:00</t>
  </si>
  <si>
    <t>total</t>
  </si>
  <si>
    <t>simu</t>
  </si>
  <si>
    <t>date</t>
  </si>
  <si>
    <t>comment</t>
  </si>
  <si>
    <t>timestamp_start</t>
  </si>
  <si>
    <t>timeslot_duration</t>
  </si>
  <si>
    <t>DELTA_T</t>
  </si>
  <si>
    <t>NUM_ITERACIONES</t>
  </si>
  <si>
    <t>CELL_SIDE</t>
  </si>
  <si>
    <t>CELL_HEIGHT</t>
  </si>
  <si>
    <t>no_aircraft_ab</t>
  </si>
  <si>
    <t>no_SPV</t>
  </si>
  <si>
    <t>no_HPV</t>
  </si>
  <si>
    <t>altrange_SPV</t>
  </si>
  <si>
    <t>altrange_HPV</t>
  </si>
  <si>
    <t>buffer</t>
  </si>
  <si>
    <t>speed_SPV</t>
  </si>
  <si>
    <t>speed_HPV</t>
  </si>
  <si>
    <t>NSE_SIGMA_X_SPV</t>
  </si>
  <si>
    <t>NSE_SIGMA_Y_SPV</t>
  </si>
  <si>
    <t>NSE_SIGMA_Z_SPV</t>
  </si>
  <si>
    <t>NSE_SIGMA_X_HPV</t>
  </si>
  <si>
    <t>NSE_SIGMA_Y_HPV</t>
  </si>
  <si>
    <t>NSE_SIGMA_Z_HPV</t>
  </si>
  <si>
    <t>phirange</t>
  </si>
  <si>
    <t>thetarange</t>
  </si>
  <si>
    <t>Collision nb total</t>
  </si>
  <si>
    <t>exec_time [s]</t>
  </si>
  <si>
    <t>07:00:00</t>
  </si>
  <si>
    <t>0 - 75</t>
  </si>
  <si>
    <t>75 - 150</t>
  </si>
  <si>
    <t>0 - 13.139956007241073</t>
  </si>
  <si>
    <t>0 - 60.46714249370299</t>
  </si>
  <si>
    <t>[-0.01 +0.01]</t>
  </si>
  <si>
    <t>Nb_of_drones</t>
  </si>
  <si>
    <t>Cruise_time</t>
  </si>
  <si>
    <t>Cruise_dist</t>
  </si>
  <si>
    <t>Cruise_Vmax</t>
  </si>
  <si>
    <t>Collisions nb.</t>
  </si>
  <si>
    <t>CruiseTime [h]</t>
  </si>
  <si>
    <t>CruiseDist [km]</t>
  </si>
  <si>
    <t>CruiseVmax [m/s]</t>
  </si>
  <si>
    <t>SPV-SPV</t>
  </si>
  <si>
    <t>SPV</t>
  </si>
  <si>
    <t>HPV-HPV</t>
  </si>
  <si>
    <t>SPV-HPV</t>
  </si>
  <si>
    <t>Atpair</t>
  </si>
  <si>
    <t>globalID1</t>
  </si>
  <si>
    <t>globalID2</t>
  </si>
  <si>
    <t>indice_t</t>
  </si>
  <si>
    <t>timestamp_now</t>
  </si>
  <si>
    <t>Dt_choque</t>
  </si>
  <si>
    <t>Cat1</t>
  </si>
  <si>
    <t>Cat2</t>
  </si>
  <si>
    <t>X1</t>
  </si>
  <si>
    <t>Y1</t>
  </si>
  <si>
    <t>Z1</t>
  </si>
  <si>
    <t>X2</t>
  </si>
  <si>
    <t>Y2</t>
  </si>
  <si>
    <t>Z2</t>
  </si>
  <si>
    <t>Xchoque1</t>
  </si>
  <si>
    <t>Ychoque1</t>
  </si>
  <si>
    <t>Zchoque1</t>
  </si>
  <si>
    <t>Xchoque2</t>
  </si>
  <si>
    <t>Ychoque2</t>
  </si>
  <si>
    <t>Zchoque2</t>
  </si>
  <si>
    <t>V1</t>
  </si>
  <si>
    <t>V2</t>
  </si>
  <si>
    <t>Vz1</t>
  </si>
  <si>
    <t>Vz2</t>
  </si>
  <si>
    <t>(47, 115)</t>
  </si>
  <si>
    <t>(51, 115)</t>
  </si>
  <si>
    <t>07:30:00</t>
  </si>
  <si>
    <t>0 - 12.903567286120074</t>
  </si>
  <si>
    <t>0 - 62.37288394041958</t>
  </si>
  <si>
    <t>07:45:00</t>
  </si>
  <si>
    <t>0 - 43.940854012323136</t>
  </si>
  <si>
    <t>0 - 51.77988088159671</t>
  </si>
  <si>
    <t>08:00:00</t>
  </si>
  <si>
    <t>0 - 20.811401938438372</t>
  </si>
  <si>
    <t>0 - 54.10258193911994</t>
  </si>
  <si>
    <t>08:15:00</t>
  </si>
  <si>
    <t>0 - 21.3898823441932</t>
  </si>
  <si>
    <t>0 - 135.73135159454554</t>
  </si>
  <si>
    <t>(43, 215)</t>
  </si>
  <si>
    <t>(132, 222)</t>
  </si>
  <si>
    <t>08:30:00</t>
  </si>
  <si>
    <t>0 - 16.920405542406733</t>
  </si>
  <si>
    <t>0 - 53.19833279322248</t>
  </si>
  <si>
    <t>(70, 165)</t>
  </si>
  <si>
    <t>09:00:00</t>
  </si>
  <si>
    <t>0 - 13.139989049716515</t>
  </si>
  <si>
    <t>0 - 52.34625913552777</t>
  </si>
  <si>
    <t>09:30:00</t>
  </si>
  <si>
    <t>0 - 12.904048481109438</t>
  </si>
  <si>
    <t>0 - 52.96629312027029</t>
  </si>
  <si>
    <t>(17, 117)</t>
  </si>
  <si>
    <t>10:00:00</t>
  </si>
  <si>
    <t>0 - 13.139966333053975</t>
  </si>
  <si>
    <t>0 - 51.780011095530085</t>
  </si>
  <si>
    <t>10:15:00</t>
  </si>
  <si>
    <t>0 - 13.326867226247613</t>
  </si>
  <si>
    <t>0 - 51.88837577351274</t>
  </si>
  <si>
    <t>(7, 93)</t>
  </si>
  <si>
    <t>10:30:00</t>
  </si>
  <si>
    <t>0 - 12.939135468362418</t>
  </si>
  <si>
    <t>0 - 51.7796936991885</t>
  </si>
  <si>
    <t>10:45:00</t>
  </si>
  <si>
    <t>0 - 10.922750376786349</t>
  </si>
  <si>
    <t>0 - 56.665576260931225</t>
  </si>
  <si>
    <t>11:00:00</t>
  </si>
  <si>
    <t>0 - 13.13998285425539</t>
  </si>
  <si>
    <t>0 - 52.24752803739952</t>
  </si>
  <si>
    <t>11:30:00</t>
  </si>
  <si>
    <t>0 - 12.902602505562834</t>
  </si>
  <si>
    <t>0 - 52.52820311753905</t>
  </si>
  <si>
    <t>12:00:00</t>
  </si>
  <si>
    <t>0 - 14.434722443718824</t>
  </si>
  <si>
    <t>0 - 51.94628693970241</t>
  </si>
  <si>
    <t>(20, 105)</t>
  </si>
  <si>
    <t>(48, 105)</t>
  </si>
  <si>
    <t>12:30:00</t>
  </si>
  <si>
    <t>0 - 12.939096978161317</t>
  </si>
  <si>
    <t>0 - 52.23430443599253</t>
  </si>
  <si>
    <t>(65, 84)</t>
  </si>
  <si>
    <t>13:00:00</t>
  </si>
  <si>
    <t>0 - 13.139962202519108</t>
  </si>
  <si>
    <t>0 - 51.88840020875556</t>
  </si>
  <si>
    <t>(62, 101)</t>
  </si>
  <si>
    <t>13:30:00</t>
  </si>
  <si>
    <t>0 - 12.903973730155128</t>
  </si>
  <si>
    <t>0 - 51.96108887182712</t>
  </si>
  <si>
    <t>(22, 55)</t>
  </si>
  <si>
    <t>(45, 94)</t>
  </si>
  <si>
    <t>13:45:00</t>
  </si>
  <si>
    <t>0 - 17.228985236726377</t>
  </si>
  <si>
    <t>0 - 52.37268107255127</t>
  </si>
  <si>
    <t>14:00:00</t>
  </si>
  <si>
    <t>0 - 13.107246889150497</t>
  </si>
  <si>
    <t>0 - 51.78005992574004</t>
  </si>
  <si>
    <t>14:15:00</t>
  </si>
  <si>
    <t>0 - 107.5546659728056</t>
  </si>
  <si>
    <t>0 - 51.88835133813652</t>
  </si>
  <si>
    <t>14:30:00</t>
  </si>
  <si>
    <t>0 - 25.083965344298058</t>
  </si>
  <si>
    <t>0 - 51.86550136985995</t>
  </si>
  <si>
    <t>14:45:00</t>
  </si>
  <si>
    <t>0 - 13.294976666565693</t>
  </si>
  <si>
    <t>0 - 51.88831061358394</t>
  </si>
  <si>
    <t>(45, 192)</t>
  </si>
  <si>
    <t>15:00:00</t>
  </si>
  <si>
    <t>0 - 14.180557184789796</t>
  </si>
  <si>
    <t>0 - 65.72673490607721</t>
  </si>
  <si>
    <t>15:15:00</t>
  </si>
  <si>
    <t>0 - 13.139989049692673</t>
  </si>
  <si>
    <t>0 - 53.270910774316214</t>
  </si>
  <si>
    <t>15:30:00</t>
  </si>
  <si>
    <t>0 - 15.787505146577253</t>
  </si>
  <si>
    <t>0 - 51.631104892371745</t>
  </si>
  <si>
    <t>15:45:00</t>
  </si>
  <si>
    <t>0 - 113.60091472900818</t>
  </si>
  <si>
    <t>0 - 51.88822101720446</t>
  </si>
  <si>
    <t>(62, 151)</t>
  </si>
  <si>
    <t>16:00:00</t>
  </si>
  <si>
    <t>0 - 37.53377812506169</t>
  </si>
  <si>
    <t>0 - 53.07183798678888</t>
  </si>
  <si>
    <t>(258, 294)</t>
  </si>
  <si>
    <t>16:15:00</t>
  </si>
  <si>
    <t>0 - 85.21651297033686</t>
  </si>
  <si>
    <t>0 - 51.646955827031924</t>
  </si>
  <si>
    <t>16:30:00</t>
  </si>
  <si>
    <t>0 - 27.42028385517788</t>
  </si>
  <si>
    <t>0 - 89.58939936717816</t>
  </si>
  <si>
    <t>(40, 135)</t>
  </si>
  <si>
    <t>17:00:00</t>
  </si>
  <si>
    <t>0 - 13.689659021696547</t>
  </si>
  <si>
    <t>0 - 53.467389092689366</t>
  </si>
  <si>
    <t>17:30:00</t>
  </si>
  <si>
    <t>0 - 12.902913960729954</t>
  </si>
  <si>
    <t>0 - 52.77864269335512</t>
  </si>
  <si>
    <t>18:00:00</t>
  </si>
  <si>
    <t>0 - 13.13999111513528</t>
  </si>
  <si>
    <t>0 - 51.88830246800786</t>
  </si>
  <si>
    <t>18:30:00</t>
  </si>
  <si>
    <t>0 - 12.902907900376048</t>
  </si>
  <si>
    <t>0 - 52.66579811291358</t>
  </si>
  <si>
    <t>19:00:00</t>
  </si>
  <si>
    <t>0 - 13.139978723997107</t>
  </si>
  <si>
    <t>0 - 52.923073490753595</t>
  </si>
  <si>
    <t>(44, 110)</t>
  </si>
  <si>
    <t>20:00:00</t>
  </si>
  <si>
    <t>0 - 17.217548349892915</t>
  </si>
  <si>
    <t>0 - 51.88843278917915</t>
  </si>
  <si>
    <t>21:00:00</t>
  </si>
  <si>
    <t>0 - 13.519298161093683</t>
  </si>
  <si>
    <t>0 - 51.64993238326952</t>
  </si>
  <si>
    <t>21:15:00</t>
  </si>
  <si>
    <t>0 - 13.139927095111753</t>
  </si>
  <si>
    <t>0 - 52.353237567289376</t>
  </si>
  <si>
    <t>21:30:00</t>
  </si>
  <si>
    <t>0 - 12.905298222873421</t>
  </si>
  <si>
    <t>0 - 51.740695830392184</t>
  </si>
  <si>
    <t>21:45:00</t>
  </si>
  <si>
    <t>0 - 12.899317880429754</t>
  </si>
  <si>
    <t>0 - 52.979658211862706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</si>
</sst>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164" fontId="0" fillId="0" borderId="0" xfId="0" applyNumberFormat="1"/>
    <xf numFmtId="0" fontId="1" fillId="0" borderId="8" xfId="0" applyFont="1" applyBorder="1" applyAlignment="1">
      <alignment horizontal="center" vertical="center" wrapText="1"/>
    </xf>
    <xf numFmtId="0" fontId="0" fillId="0" borderId="3" xfId="0" applyBorder="1"/>
    <xf numFmtId="0" fontId="0" fillId="0" borderId="7" xfId="0" applyBorder="1"/>
    <xf numFmtId="0" fontId="1" fillId="0" borderId="8" xfId="0" applyFont="1" applyBorder="1" applyAlignment="1">
      <alignment horizontal="center" vertical="center"/>
    </xf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54"/>
  <sheetViews>
    <sheetView tabSelected="1" topLeftCell="D8" zoomScale="70" zoomScaleNormal="70" workbookViewId="0">
      <selection activeCell="V15" sqref="V15:V29"/>
    </sheetView>
  </sheetViews>
  <sheetFormatPr baseColWidth="10" defaultColWidth="9.1796875" defaultRowHeight="14.5" x14ac:dyDescent="0.35"/>
  <cols>
    <col min="3" max="3" width="11.26953125" bestFit="1" customWidth="1"/>
    <col min="4" max="5" width="11.7265625" bestFit="1" customWidth="1"/>
    <col min="6" max="6" width="10.81640625" bestFit="1" customWidth="1"/>
    <col min="8" max="8" width="11.26953125" bestFit="1" customWidth="1"/>
    <col min="9" max="9" width="18" bestFit="1" customWidth="1"/>
    <col min="10" max="10" width="9.81640625" bestFit="1" customWidth="1"/>
    <col min="11" max="11" width="14" bestFit="1" customWidth="1"/>
    <col min="12" max="12" width="21.26953125" bestFit="1" customWidth="1"/>
    <col min="13" max="13" width="14.7265625" bestFit="1" customWidth="1"/>
  </cols>
  <sheetData>
    <row r="1" spans="2:22" x14ac:dyDescent="0.35">
      <c r="B1" s="2" t="s">
        <v>0</v>
      </c>
    </row>
    <row r="2" spans="2:22" x14ac:dyDescent="0.35">
      <c r="B2" t="s">
        <v>1</v>
      </c>
    </row>
    <row r="4" spans="2:22" x14ac:dyDescent="0.35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22" x14ac:dyDescent="0.35">
      <c r="B5">
        <v>0</v>
      </c>
      <c r="C5">
        <v>1.4</v>
      </c>
      <c r="D5">
        <v>0.2</v>
      </c>
      <c r="E5">
        <v>0.6</v>
      </c>
      <c r="F5">
        <v>0.02</v>
      </c>
      <c r="G5">
        <v>17</v>
      </c>
      <c r="H5">
        <v>50</v>
      </c>
      <c r="I5">
        <v>1</v>
      </c>
      <c r="J5">
        <v>360000</v>
      </c>
      <c r="K5" t="s">
        <v>14</v>
      </c>
      <c r="L5">
        <v>1824</v>
      </c>
      <c r="M5" t="s">
        <v>15</v>
      </c>
    </row>
    <row r="6" spans="2:22" x14ac:dyDescent="0.35">
      <c r="B6">
        <v>1</v>
      </c>
      <c r="C6">
        <v>5</v>
      </c>
      <c r="D6">
        <v>0.75</v>
      </c>
      <c r="E6">
        <v>0.9</v>
      </c>
      <c r="F6">
        <v>0.15</v>
      </c>
      <c r="G6">
        <v>20</v>
      </c>
      <c r="H6">
        <v>50</v>
      </c>
      <c r="I6">
        <v>1</v>
      </c>
      <c r="J6">
        <v>360000</v>
      </c>
      <c r="K6" t="s">
        <v>16</v>
      </c>
      <c r="L6">
        <v>14</v>
      </c>
      <c r="M6" t="s">
        <v>17</v>
      </c>
    </row>
    <row r="7" spans="2:22" x14ac:dyDescent="0.35">
      <c r="B7">
        <v>2</v>
      </c>
      <c r="C7">
        <v>8</v>
      </c>
      <c r="D7">
        <v>0.9</v>
      </c>
      <c r="E7">
        <v>0.9</v>
      </c>
      <c r="F7">
        <v>0.15</v>
      </c>
      <c r="G7">
        <v>20</v>
      </c>
      <c r="H7">
        <v>50</v>
      </c>
      <c r="I7">
        <v>1</v>
      </c>
      <c r="J7">
        <v>3600000</v>
      </c>
      <c r="K7" t="s">
        <v>18</v>
      </c>
      <c r="L7">
        <v>3741</v>
      </c>
      <c r="M7" t="s">
        <v>19</v>
      </c>
    </row>
    <row r="8" spans="2:22" x14ac:dyDescent="0.35">
      <c r="B8">
        <v>3</v>
      </c>
      <c r="C8">
        <v>25</v>
      </c>
      <c r="D8">
        <v>1.65</v>
      </c>
      <c r="E8">
        <v>1</v>
      </c>
      <c r="F8">
        <v>0.77800000000000002</v>
      </c>
      <c r="G8">
        <v>14</v>
      </c>
      <c r="H8">
        <v>50</v>
      </c>
      <c r="I8">
        <v>1</v>
      </c>
      <c r="J8">
        <v>3600000</v>
      </c>
      <c r="K8" t="s">
        <v>20</v>
      </c>
      <c r="L8">
        <v>0</v>
      </c>
    </row>
    <row r="9" spans="2:22" x14ac:dyDescent="0.35">
      <c r="B9">
        <v>4</v>
      </c>
      <c r="C9">
        <v>94</v>
      </c>
      <c r="D9">
        <v>1.5649999999999999</v>
      </c>
      <c r="E9">
        <v>1</v>
      </c>
      <c r="F9">
        <v>1.8</v>
      </c>
      <c r="G9">
        <v>5.6</v>
      </c>
      <c r="H9">
        <v>50</v>
      </c>
      <c r="I9">
        <v>1</v>
      </c>
      <c r="J9">
        <v>36000000</v>
      </c>
      <c r="K9" t="s">
        <v>21</v>
      </c>
      <c r="L9">
        <v>0</v>
      </c>
    </row>
    <row r="10" spans="2:22" x14ac:dyDescent="0.35">
      <c r="B10">
        <v>5</v>
      </c>
      <c r="C10">
        <v>1157</v>
      </c>
      <c r="D10">
        <v>4.2</v>
      </c>
      <c r="E10">
        <v>1</v>
      </c>
      <c r="F10">
        <v>21.17</v>
      </c>
      <c r="G10">
        <v>65</v>
      </c>
      <c r="H10">
        <v>50</v>
      </c>
      <c r="I10">
        <v>1</v>
      </c>
      <c r="J10">
        <v>360000000</v>
      </c>
      <c r="K10" t="s">
        <v>22</v>
      </c>
      <c r="L10">
        <v>793</v>
      </c>
      <c r="M10" t="s">
        <v>23</v>
      </c>
    </row>
    <row r="12" spans="2:22" x14ac:dyDescent="0.35">
      <c r="B12" s="7" t="s">
        <v>24</v>
      </c>
      <c r="C12" s="7" t="s">
        <v>25</v>
      </c>
      <c r="D12" s="7" t="s">
        <v>26</v>
      </c>
      <c r="E12" s="7" t="s">
        <v>27</v>
      </c>
      <c r="F12" s="7" t="s">
        <v>28</v>
      </c>
      <c r="G12" s="8"/>
      <c r="H12" s="4" t="s">
        <v>29</v>
      </c>
      <c r="I12" s="4" t="s">
        <v>30</v>
      </c>
      <c r="J12" s="11"/>
      <c r="K12" s="11"/>
      <c r="L12" s="8"/>
      <c r="O12" s="4" t="s">
        <v>26</v>
      </c>
      <c r="P12" s="7" t="s">
        <v>28</v>
      </c>
      <c r="Q12" s="8"/>
      <c r="R12" s="4" t="s">
        <v>29</v>
      </c>
      <c r="S12" s="4" t="s">
        <v>30</v>
      </c>
      <c r="T12" s="11"/>
      <c r="U12" s="11"/>
      <c r="V12" s="8"/>
    </row>
    <row r="13" spans="2:22" x14ac:dyDescent="0.35">
      <c r="B13" s="5"/>
      <c r="C13" s="5"/>
      <c r="D13" s="5"/>
      <c r="E13" s="5"/>
      <c r="F13" s="9"/>
      <c r="G13" s="10"/>
      <c r="H13" s="5"/>
      <c r="I13" s="9"/>
      <c r="J13" s="12"/>
      <c r="K13" s="12"/>
      <c r="L13" s="10"/>
      <c r="O13" s="5"/>
      <c r="P13" s="9"/>
      <c r="Q13" s="10"/>
      <c r="R13" s="5"/>
      <c r="S13" s="9"/>
      <c r="T13" s="12"/>
      <c r="U13" s="12"/>
      <c r="V13" s="10"/>
    </row>
    <row r="14" spans="2:22" x14ac:dyDescent="0.35">
      <c r="B14" s="6"/>
      <c r="C14" s="6"/>
      <c r="D14" s="6"/>
      <c r="E14" s="6"/>
      <c r="F14" s="1" t="s">
        <v>31</v>
      </c>
      <c r="G14" s="1" t="s">
        <v>32</v>
      </c>
      <c r="H14" s="6"/>
      <c r="I14" s="1" t="s">
        <v>32</v>
      </c>
      <c r="J14" s="1" t="s">
        <v>33</v>
      </c>
      <c r="K14" s="1" t="s">
        <v>34</v>
      </c>
      <c r="L14" s="1" t="s">
        <v>35</v>
      </c>
      <c r="O14" s="6"/>
      <c r="P14" s="1" t="s">
        <v>31</v>
      </c>
      <c r="Q14" s="1" t="s">
        <v>32</v>
      </c>
      <c r="R14" s="6"/>
      <c r="S14" s="1" t="s">
        <v>32</v>
      </c>
      <c r="T14" s="1" t="s">
        <v>33</v>
      </c>
      <c r="U14" s="1" t="s">
        <v>34</v>
      </c>
      <c r="V14" s="1" t="s">
        <v>35</v>
      </c>
    </row>
    <row r="15" spans="2:22" x14ac:dyDescent="0.35">
      <c r="B15">
        <v>1</v>
      </c>
      <c r="C15" t="str">
        <f t="array" aca="1" ref="C15" ca="1">INDIRECT(CONCATENATE("Simu"&amp;$B15&amp;"!"&amp;"$X$3"))</f>
        <v>[-0.01 +0.01]</v>
      </c>
      <c r="D15" t="str">
        <f t="array" aca="1" ref="D15" ca="1">_xlfn.CONCAT(INDIRECT(CONCATENATE("Simu"&amp;$B15&amp;"!"&amp;"$D$3")), " - ",TEXT(INDIRECT(CONCATENATE("Simu"&amp;$B15&amp;"!"&amp;"$D$3"))+(INDIRECT(CONCATENATE("Simu"&amp;$B15&amp;"!"&amp;"$E$3"))/86400),"hh:mm:ss"))</f>
        <v>07:00:00 - 07:30:00</v>
      </c>
      <c r="E15">
        <f t="array" aca="1" ref="E15" ca="1">INDIRECT(CONCATENATE("Simu"&amp;$B15&amp;"!"&amp;"$G$3"))</f>
        <v>1000</v>
      </c>
      <c r="F15">
        <f t="array" aca="1" ref="F15" ca="1">INDIRECT(CONCATENATE("Simu"&amp;$B15&amp;"!"&amp;"$L$8"))</f>
        <v>2.197458333333334</v>
      </c>
      <c r="G15">
        <f t="array" aca="1" ref="G15" ca="1">INDIRECT(CONCATENATE("Simu"&amp;$B15&amp;"!"&amp;"$L$9"))</f>
        <v>30.803674999999991</v>
      </c>
      <c r="H15">
        <f t="array" aca="1" ref="H15" ca="1">INDIRECT(CONCATENATE("Simu"&amp;$B15&amp;"!"&amp;"$Z$3"))</f>
        <v>203</v>
      </c>
      <c r="I15">
        <f t="array" aca="1" ref="I15" ca="1">INDIRECT(CONCATENATE("Simu"&amp;$B15&amp;"!"&amp;"$I$9"))</f>
        <v>2</v>
      </c>
      <c r="J15">
        <f t="array" aca="1" ref="J15" ca="1">IF(I15&gt;0,COUNT(IF(INDIRECT(CONCATENATE("Simu"&amp;$B15&amp;"!$F$16:$F$"&amp;15+I15))&lt;20,INDIRECT(CONCATENATE("Simu"&amp;$B15&amp;"!$F$16:$F$"&amp;15+I15)),#N/A)),0)</f>
        <v>1</v>
      </c>
      <c r="K15">
        <f t="array" aca="1" ref="K15" ca="1">IF(I15&gt;0,COUNT(IF(INDIRECT(CONCATENATE("Simu"&amp;$B15&amp;"!$F$16:$F$"&amp;15+I15))&lt;10,INDIRECT(CONCATENATE("Simu"&amp;$B15&amp;"!$F$16:$F$"&amp;15+I15)),#N/A)),0)</f>
        <v>1</v>
      </c>
      <c r="L15">
        <f t="array" aca="1" ref="L15" ca="1">IF(I15&gt;0,COUNT(IF(INDIRECT(CONCATENATE("Simu"&amp;$B15&amp;"!$F$16:$F$"&amp;15+I15))&lt;5,INDIRECT(CONCATENATE("Simu"&amp;$B15&amp;"!$F$16:$F$"&amp;15+I15)),#N/A)),0)</f>
        <v>1</v>
      </c>
      <c r="O15" t="s">
        <v>36</v>
      </c>
      <c r="P15">
        <f t="shared" ref="P15:V15" ca="1" si="0">SUM(F15:F17)</f>
        <v>3.6726388888888879</v>
      </c>
      <c r="Q15">
        <f t="shared" ca="1" si="0"/>
        <v>79.774569444444438</v>
      </c>
      <c r="R15">
        <f t="shared" ca="1" si="0"/>
        <v>1778</v>
      </c>
      <c r="S15">
        <f t="shared" ca="1" si="0"/>
        <v>2</v>
      </c>
      <c r="T15">
        <f t="shared" ca="1" si="0"/>
        <v>1</v>
      </c>
      <c r="U15">
        <f t="shared" ca="1" si="0"/>
        <v>1</v>
      </c>
      <c r="V15">
        <f t="shared" ca="1" si="0"/>
        <v>1</v>
      </c>
    </row>
    <row r="16" spans="2:22" x14ac:dyDescent="0.35">
      <c r="B16">
        <f t="shared" ref="B16:B54" si="1">B15+1</f>
        <v>2</v>
      </c>
      <c r="C16" t="str">
        <f t="array" aca="1" ref="C16" ca="1">INDIRECT(CONCATENATE("Simu"&amp;$B16&amp;"!"&amp;"$X$3"))</f>
        <v>[-0.01 +0.01]</v>
      </c>
      <c r="D16" t="str">
        <f t="array" aca="1" ref="D16" ca="1">_xlfn.CONCAT(INDIRECT(CONCATENATE("Simu"&amp;$B16&amp;"!"&amp;"$D$3")), " - ",TEXT(INDIRECT(CONCATENATE("Simu"&amp;$B16&amp;"!"&amp;"$D$3"))+(INDIRECT(CONCATENATE("Simu"&amp;$B16&amp;"!"&amp;"$E$3"))/86400),"hh:mm:ss"))</f>
        <v>07:30:00 - 07:45:00</v>
      </c>
      <c r="E16">
        <f t="array" aca="1" ref="E16" ca="1">INDIRECT(CONCATENATE("Simu"&amp;$B16&amp;"!"&amp;"$G$3"))</f>
        <v>1000</v>
      </c>
      <c r="F16">
        <f t="array" aca="1" ref="F16" ca="1">INDIRECT(CONCATENATE("Simu"&amp;$B16&amp;"!"&amp;"$L$8"))</f>
        <v>0.65158333333333252</v>
      </c>
      <c r="G16">
        <f t="array" aca="1" ref="G16" ca="1">INDIRECT(CONCATENATE("Simu"&amp;$B16&amp;"!"&amp;"$L$9"))</f>
        <v>17.961988888888889</v>
      </c>
      <c r="H16">
        <f t="array" aca="1" ref="H16" ca="1">INDIRECT(CONCATENATE("Simu"&amp;$B16&amp;"!"&amp;"$Z$3"))</f>
        <v>116</v>
      </c>
      <c r="I16">
        <f t="array" aca="1" ref="I16" ca="1">INDIRECT(CONCATENATE("Simu"&amp;$B16&amp;"!"&amp;"$I$9"))</f>
        <v>0</v>
      </c>
      <c r="J16">
        <f t="array" aca="1" ref="J16" ca="1">IF(I16&gt;0,COUNT(IF(INDIRECT(CONCATENATE("Simu"&amp;$B16&amp;"!$F$16:$F$"&amp;15+I16))&lt;20,INDIRECT(CONCATENATE("Simu"&amp;$B16&amp;"!$F$16:$F$"&amp;15+I16)),#N/A)),0)</f>
        <v>0</v>
      </c>
      <c r="K16">
        <f t="array" aca="1" ref="K16" ca="1">IF(I16&gt;0,COUNT(IF(INDIRECT(CONCATENATE("Simu"&amp;$B16&amp;"!$F$16:$F$"&amp;15+I16))&lt;10,INDIRECT(CONCATENATE("Simu"&amp;$B16&amp;"!$F$16:$F$"&amp;15+I16)),#N/A)),0)</f>
        <v>0</v>
      </c>
      <c r="L16">
        <f t="array" aca="1" ref="L16" ca="1">IF(I16&gt;0,COUNT(IF(INDIRECT(CONCATENATE("Simu"&amp;$B16&amp;"!$F$16:$F$"&amp;15+I16))&lt;5,INDIRECT(CONCATENATE("Simu"&amp;$B16&amp;"!$F$16:$F$"&amp;15+I16)),#N/A)),0)</f>
        <v>0</v>
      </c>
      <c r="O16" t="s">
        <v>37</v>
      </c>
      <c r="P16">
        <f t="shared" ref="P16:V16" ca="1" si="2">SUM(F18:F20)</f>
        <v>4.6576138888888874</v>
      </c>
      <c r="Q16">
        <f t="shared" ca="1" si="2"/>
        <v>166.55976111111113</v>
      </c>
      <c r="R16">
        <f t="shared" ca="1" si="2"/>
        <v>7488</v>
      </c>
      <c r="S16">
        <f t="shared" ca="1" si="2"/>
        <v>3</v>
      </c>
      <c r="T16">
        <f t="shared" ca="1" si="2"/>
        <v>2</v>
      </c>
      <c r="U16">
        <f t="shared" ca="1" si="2"/>
        <v>2</v>
      </c>
      <c r="V16">
        <f t="shared" ca="1" si="2"/>
        <v>2</v>
      </c>
    </row>
    <row r="17" spans="2:22" x14ac:dyDescent="0.35">
      <c r="B17">
        <f t="shared" si="1"/>
        <v>3</v>
      </c>
      <c r="C17" t="str">
        <f t="array" aca="1" ref="C17" ca="1">INDIRECT(CONCATENATE("Simu"&amp;$B17&amp;"!"&amp;"$X$3"))</f>
        <v>[-0.01 +0.01]</v>
      </c>
      <c r="D17" t="str">
        <f t="array" aca="1" ref="D17" ca="1">_xlfn.CONCAT(INDIRECT(CONCATENATE("Simu"&amp;$B17&amp;"!"&amp;"$D$3")), " - ",TEXT(INDIRECT(CONCATENATE("Simu"&amp;$B17&amp;"!"&amp;"$D$3"))+(INDIRECT(CONCATENATE("Simu"&amp;$B17&amp;"!"&amp;"$E$3"))/86400),"hh:mm:ss"))</f>
        <v>07:45:00 - 08:00:00</v>
      </c>
      <c r="E17">
        <f t="array" aca="1" ref="E17" ca="1">INDIRECT(CONCATENATE("Simu"&amp;$B17&amp;"!"&amp;"$G$3"))</f>
        <v>1000</v>
      </c>
      <c r="F17">
        <f t="array" aca="1" ref="F17" ca="1">INDIRECT(CONCATENATE("Simu"&amp;$B17&amp;"!"&amp;"$L$8"))</f>
        <v>0.82359722222222143</v>
      </c>
      <c r="G17">
        <f t="array" aca="1" ref="G17" ca="1">INDIRECT(CONCATENATE("Simu"&amp;$B17&amp;"!"&amp;"$L$9"))</f>
        <v>31.008905555555561</v>
      </c>
      <c r="H17">
        <f t="array" aca="1" ref="H17" ca="1">INDIRECT(CONCATENATE("Simu"&amp;$B17&amp;"!"&amp;"$Z$3"))</f>
        <v>1459</v>
      </c>
      <c r="I17">
        <f t="array" aca="1" ref="I17" ca="1">INDIRECT(CONCATENATE("Simu"&amp;$B17&amp;"!"&amp;"$I$9"))</f>
        <v>0</v>
      </c>
      <c r="J17">
        <f t="array" aca="1" ref="J17" ca="1">IF(I17&gt;0,COUNT(IF(INDIRECT(CONCATENATE("Simu"&amp;$B17&amp;"!$F$16:$F$"&amp;15+I17))&lt;20,INDIRECT(CONCATENATE("Simu"&amp;$B17&amp;"!$F$16:$F$"&amp;15+I17)),#N/A)),0)</f>
        <v>0</v>
      </c>
      <c r="K17">
        <f t="array" aca="1" ref="K17" ca="1">IF(I17&gt;0,COUNT(IF(INDIRECT(CONCATENATE("Simu"&amp;$B17&amp;"!$F$16:$F$"&amp;15+I17))&lt;10,INDIRECT(CONCATENATE("Simu"&amp;$B17&amp;"!$F$16:$F$"&amp;15+I17)),#N/A)),0)</f>
        <v>0</v>
      </c>
      <c r="L17">
        <f t="array" aca="1" ref="L17" ca="1">IF(I17&gt;0,COUNT(IF(INDIRECT(CONCATENATE("Simu"&amp;$B17&amp;"!$F$16:$F$"&amp;15+I17))&lt;5,INDIRECT(CONCATENATE("Simu"&amp;$B17&amp;"!$F$16:$F$"&amp;15+I17)),#N/A)),0)</f>
        <v>0</v>
      </c>
      <c r="O17" t="s">
        <v>38</v>
      </c>
      <c r="P17">
        <f t="shared" ref="P17:V17" ca="1" si="3">SUM(F21:F22)</f>
        <v>4.8418388888888959</v>
      </c>
      <c r="Q17">
        <f t="shared" ca="1" si="3"/>
        <v>115.00931944444446</v>
      </c>
      <c r="R17">
        <f t="shared" ca="1" si="3"/>
        <v>294</v>
      </c>
      <c r="S17">
        <f t="shared" ca="1" si="3"/>
        <v>1</v>
      </c>
      <c r="T17">
        <f t="shared" ca="1" si="3"/>
        <v>0</v>
      </c>
      <c r="U17">
        <f t="shared" ca="1" si="3"/>
        <v>0</v>
      </c>
      <c r="V17">
        <f t="shared" ca="1" si="3"/>
        <v>0</v>
      </c>
    </row>
    <row r="18" spans="2:22" x14ac:dyDescent="0.35">
      <c r="B18">
        <f t="shared" si="1"/>
        <v>4</v>
      </c>
      <c r="C18" t="str">
        <f t="array" aca="1" ref="C18" ca="1">INDIRECT(CONCATENATE("Simu"&amp;$B18&amp;"!"&amp;"$X$3"))</f>
        <v>[-0.01 +0.01]</v>
      </c>
      <c r="D18" t="str">
        <f t="array" aca="1" ref="D18" ca="1">_xlfn.CONCAT(INDIRECT(CONCATENATE("Simu"&amp;$B18&amp;"!"&amp;"$D$3")), " - ",TEXT(INDIRECT(CONCATENATE("Simu"&amp;$B18&amp;"!"&amp;"$D$3"))+(INDIRECT(CONCATENATE("Simu"&amp;$B18&amp;"!"&amp;"$E$3"))/86400),"hh:mm:ss"))</f>
        <v>08:00:00 - 08:15:00</v>
      </c>
      <c r="E18">
        <f t="array" aca="1" ref="E18" ca="1">INDIRECT(CONCATENATE("Simu"&amp;$B18&amp;"!"&amp;"$G$3"))</f>
        <v>1000</v>
      </c>
      <c r="F18">
        <f t="array" aca="1" ref="F18" ca="1">INDIRECT(CONCATENATE("Simu"&amp;$B18&amp;"!"&amp;"$L$8"))</f>
        <v>0.94526111111111077</v>
      </c>
      <c r="G18">
        <f t="array" aca="1" ref="G18" ca="1">INDIRECT(CONCATENATE("Simu"&amp;$B18&amp;"!"&amp;"$L$9"))</f>
        <v>44.231661111111109</v>
      </c>
      <c r="H18">
        <f t="array" aca="1" ref="H18" ca="1">INDIRECT(CONCATENATE("Simu"&amp;$B18&amp;"!"&amp;"$Z$3"))</f>
        <v>3782</v>
      </c>
      <c r="I18">
        <f t="array" aca="1" ref="I18" ca="1">INDIRECT(CONCATENATE("Simu"&amp;$B18&amp;"!"&amp;"$I$9"))</f>
        <v>0</v>
      </c>
      <c r="J18">
        <f t="array" aca="1" ref="J18" ca="1">IF(I18&gt;0,COUNT(IF(INDIRECT(CONCATENATE("Simu"&amp;$B18&amp;"!$F$16:$F$"&amp;15+I18))&lt;20,INDIRECT(CONCATENATE("Simu"&amp;$B18&amp;"!$F$16:$F$"&amp;15+I18)),#N/A)),0)</f>
        <v>0</v>
      </c>
      <c r="K18">
        <f t="array" aca="1" ref="K18" ca="1">IF(I18&gt;0,COUNT(IF(INDIRECT(CONCATENATE("Simu"&amp;$B18&amp;"!$F$16:$F$"&amp;15+I18))&lt;10,INDIRECT(CONCATENATE("Simu"&amp;$B18&amp;"!$F$16:$F$"&amp;15+I18)),#N/A)),0)</f>
        <v>0</v>
      </c>
      <c r="L18">
        <f t="array" aca="1" ref="L18" ca="1">IF(I18&gt;0,COUNT(IF(INDIRECT(CONCATENATE("Simu"&amp;$B18&amp;"!$F$16:$F$"&amp;15+I18))&lt;5,INDIRECT(CONCATENATE("Simu"&amp;$B18&amp;"!$F$16:$F$"&amp;15+I18)),#N/A)),0)</f>
        <v>0</v>
      </c>
      <c r="O18" t="s">
        <v>39</v>
      </c>
      <c r="P18">
        <f t="shared" ref="P18:V18" ca="1" si="4">SUM(F23:F26)</f>
        <v>3.9206972222222145</v>
      </c>
      <c r="Q18">
        <f t="shared" ca="1" si="4"/>
        <v>92.223586111111089</v>
      </c>
      <c r="R18">
        <f t="shared" ca="1" si="4"/>
        <v>302</v>
      </c>
      <c r="S18">
        <f t="shared" ca="1" si="4"/>
        <v>1</v>
      </c>
      <c r="T18">
        <f t="shared" ca="1" si="4"/>
        <v>1</v>
      </c>
      <c r="U18">
        <f t="shared" ca="1" si="4"/>
        <v>1</v>
      </c>
      <c r="V18">
        <f t="shared" ca="1" si="4"/>
        <v>1</v>
      </c>
    </row>
    <row r="19" spans="2:22" x14ac:dyDescent="0.35">
      <c r="B19">
        <f t="shared" si="1"/>
        <v>5</v>
      </c>
      <c r="C19" t="str">
        <f t="array" aca="1" ref="C19" ca="1">INDIRECT(CONCATENATE("Simu"&amp;$B19&amp;"!"&amp;"$X$3"))</f>
        <v>[-0.01 +0.01]</v>
      </c>
      <c r="D19" t="str">
        <f t="array" aca="1" ref="D19" ca="1">_xlfn.CONCAT(INDIRECT(CONCATENATE("Simu"&amp;$B19&amp;"!"&amp;"$D$3")), " - ",TEXT(INDIRECT(CONCATENATE("Simu"&amp;$B19&amp;"!"&amp;"$D$3"))+(INDIRECT(CONCATENATE("Simu"&amp;$B19&amp;"!"&amp;"$E$3"))/86400),"hh:mm:ss"))</f>
        <v>08:15:00 - 08:30:00</v>
      </c>
      <c r="E19">
        <f t="array" aca="1" ref="E19" ca="1">INDIRECT(CONCATENATE("Simu"&amp;$B19&amp;"!"&amp;"$G$3"))</f>
        <v>1000</v>
      </c>
      <c r="F19">
        <f t="array" aca="1" ref="F19" ca="1">INDIRECT(CONCATENATE("Simu"&amp;$B19&amp;"!"&amp;"$L$8"))</f>
        <v>1.26023611111111</v>
      </c>
      <c r="G19">
        <f t="array" aca="1" ref="G19" ca="1">INDIRECT(CONCATENATE("Simu"&amp;$B19&amp;"!"&amp;"$L$9"))</f>
        <v>50.468966666666667</v>
      </c>
      <c r="H19">
        <f t="array" aca="1" ref="H19" ca="1">INDIRECT(CONCATENATE("Simu"&amp;$B19&amp;"!"&amp;"$Z$3"))</f>
        <v>2667</v>
      </c>
      <c r="I19">
        <f t="array" aca="1" ref="I19" ca="1">INDIRECT(CONCATENATE("Simu"&amp;$B19&amp;"!"&amp;"$I$9"))</f>
        <v>2</v>
      </c>
      <c r="J19">
        <f t="array" aca="1" ref="J19" ca="1">IF(I19&gt;0,COUNT(IF(INDIRECT(CONCATENATE("Simu"&amp;$B19&amp;"!$F$16:$F$"&amp;15+I19))&lt;20,INDIRECT(CONCATENATE("Simu"&amp;$B19&amp;"!$F$16:$F$"&amp;15+I19)),#N/A)),0)</f>
        <v>1</v>
      </c>
      <c r="K19">
        <f t="array" aca="1" ref="K19" ca="1">IF(I19&gt;0,COUNT(IF(INDIRECT(CONCATENATE("Simu"&amp;$B19&amp;"!$F$16:$F$"&amp;15+I19))&lt;10,INDIRECT(CONCATENATE("Simu"&amp;$B19&amp;"!$F$16:$F$"&amp;15+I19)),#N/A)),0)</f>
        <v>1</v>
      </c>
      <c r="L19">
        <f t="array" aca="1" ref="L19" ca="1">IF(I19&gt;0,COUNT(IF(INDIRECT(CONCATENATE("Simu"&amp;$B19&amp;"!$F$16:$F$"&amp;15+I19))&lt;5,INDIRECT(CONCATENATE("Simu"&amp;$B19&amp;"!$F$16:$F$"&amp;15+I19)),#N/A)),0)</f>
        <v>1</v>
      </c>
      <c r="O19" t="s">
        <v>40</v>
      </c>
      <c r="P19">
        <f t="shared" ref="P19:V19" ca="1" si="5">SUM(F27:F28)</f>
        <v>4.2080472222222189</v>
      </c>
      <c r="Q19">
        <f t="shared" ca="1" si="5"/>
        <v>99.019727777777774</v>
      </c>
      <c r="R19">
        <f t="shared" ca="1" si="5"/>
        <v>117</v>
      </c>
      <c r="S19">
        <f t="shared" ca="1" si="5"/>
        <v>0</v>
      </c>
      <c r="T19">
        <f t="shared" ca="1" si="5"/>
        <v>0</v>
      </c>
      <c r="U19">
        <f t="shared" ca="1" si="5"/>
        <v>0</v>
      </c>
      <c r="V19">
        <f t="shared" ca="1" si="5"/>
        <v>0</v>
      </c>
    </row>
    <row r="20" spans="2:22" x14ac:dyDescent="0.35">
      <c r="B20">
        <f t="shared" si="1"/>
        <v>6</v>
      </c>
      <c r="C20" t="str">
        <f t="array" aca="1" ref="C20" ca="1">INDIRECT(CONCATENATE("Simu"&amp;$B20&amp;"!"&amp;"$X$3"))</f>
        <v>[-0.01 +0.01]</v>
      </c>
      <c r="D20" t="str">
        <f t="array" aca="1" ref="D20" ca="1">_xlfn.CONCAT(INDIRECT(CONCATENATE("Simu"&amp;$B20&amp;"!"&amp;"$D$3")), " - ",TEXT(INDIRECT(CONCATENATE("Simu"&amp;$B20&amp;"!"&amp;"$D$3"))+(INDIRECT(CONCATENATE("Simu"&amp;$B20&amp;"!"&amp;"$E$3"))/86400),"hh:mm:ss"))</f>
        <v>08:30:00 - 09:00:00</v>
      </c>
      <c r="E20">
        <f t="array" aca="1" ref="E20" ca="1">INDIRECT(CONCATENATE("Simu"&amp;$B20&amp;"!"&amp;"$G$3"))</f>
        <v>1000</v>
      </c>
      <c r="F20">
        <f t="array" aca="1" ref="F20" ca="1">INDIRECT(CONCATENATE("Simu"&amp;$B20&amp;"!"&amp;"$L$8"))</f>
        <v>2.4521166666666669</v>
      </c>
      <c r="G20">
        <f t="array" aca="1" ref="G20" ca="1">INDIRECT(CONCATENATE("Simu"&amp;$B20&amp;"!"&amp;"$L$9"))</f>
        <v>71.859133333333332</v>
      </c>
      <c r="H20">
        <f t="array" aca="1" ref="H20" ca="1">INDIRECT(CONCATENATE("Simu"&amp;$B20&amp;"!"&amp;"$Z$3"))</f>
        <v>1039</v>
      </c>
      <c r="I20">
        <f t="array" aca="1" ref="I20" ca="1">INDIRECT(CONCATENATE("Simu"&amp;$B20&amp;"!"&amp;"$I$9"))</f>
        <v>1</v>
      </c>
      <c r="J20">
        <f t="array" aca="1" ref="J20" ca="1">IF(I20&gt;0,COUNT(IF(INDIRECT(CONCATENATE("Simu"&amp;$B20&amp;"!$F$16:$F$"&amp;15+I20))&lt;20,INDIRECT(CONCATENATE("Simu"&amp;$B20&amp;"!$F$16:$F$"&amp;15+I20)),#N/A)),0)</f>
        <v>1</v>
      </c>
      <c r="K20">
        <f t="array" aca="1" ref="K20" ca="1">IF(I20&gt;0,COUNT(IF(INDIRECT(CONCATENATE("Simu"&amp;$B20&amp;"!$F$16:$F$"&amp;15+I20))&lt;10,INDIRECT(CONCATENATE("Simu"&amp;$B20&amp;"!$F$16:$F$"&amp;15+I20)),#N/A)),0)</f>
        <v>1</v>
      </c>
      <c r="L20">
        <f t="array" aca="1" ref="L20" ca="1">IF(I20&gt;0,COUNT(IF(INDIRECT(CONCATENATE("Simu"&amp;$B20&amp;"!$F$16:$F$"&amp;15+I20))&lt;5,INDIRECT(CONCATENATE("Simu"&amp;$B20&amp;"!$F$16:$F$"&amp;15+I20)),#N/A)),0)</f>
        <v>1</v>
      </c>
      <c r="O20" t="s">
        <v>41</v>
      </c>
      <c r="P20">
        <f t="shared" ref="P20:V20" ca="1" si="6">SUM(F29:F30)</f>
        <v>3.8898972222222201</v>
      </c>
      <c r="Q20">
        <f t="shared" ca="1" si="6"/>
        <v>96.78281666666669</v>
      </c>
      <c r="R20">
        <f t="shared" ca="1" si="6"/>
        <v>88</v>
      </c>
      <c r="S20">
        <f t="shared" ca="1" si="6"/>
        <v>4</v>
      </c>
      <c r="T20">
        <f t="shared" ca="1" si="6"/>
        <v>1</v>
      </c>
      <c r="U20">
        <f t="shared" ca="1" si="6"/>
        <v>0</v>
      </c>
      <c r="V20">
        <f t="shared" ca="1" si="6"/>
        <v>0</v>
      </c>
    </row>
    <row r="21" spans="2:22" x14ac:dyDescent="0.35">
      <c r="B21">
        <f t="shared" si="1"/>
        <v>7</v>
      </c>
      <c r="C21" t="str">
        <f t="array" aca="1" ref="C21" ca="1">INDIRECT(CONCATENATE("Simu"&amp;$B21&amp;"!"&amp;"$X$3"))</f>
        <v>[-0.01 +0.01]</v>
      </c>
      <c r="D21" t="str">
        <f t="array" aca="1" ref="D21" ca="1">_xlfn.CONCAT(INDIRECT(CONCATENATE("Simu"&amp;$B21&amp;"!"&amp;"$D$3")), " - ",TEXT(INDIRECT(CONCATENATE("Simu"&amp;$B21&amp;"!"&amp;"$D$3"))+(INDIRECT(CONCATENATE("Simu"&amp;$B21&amp;"!"&amp;"$E$3"))/86400),"hh:mm:ss"))</f>
        <v>09:00:00 - 09:30:00</v>
      </c>
      <c r="E21">
        <f t="array" aca="1" ref="E21" ca="1">INDIRECT(CONCATENATE("Simu"&amp;$B21&amp;"!"&amp;"$G$3"))</f>
        <v>1000</v>
      </c>
      <c r="F21">
        <f t="array" aca="1" ref="F21" ca="1">INDIRECT(CONCATENATE("Simu"&amp;$B21&amp;"!"&amp;"$L$8"))</f>
        <v>2.68560555555556</v>
      </c>
      <c r="G21">
        <f t="array" aca="1" ref="G21" ca="1">INDIRECT(CONCATENATE("Simu"&amp;$B21&amp;"!"&amp;"$L$9"))</f>
        <v>66.632113888888881</v>
      </c>
      <c r="H21">
        <f t="array" aca="1" ref="H21" ca="1">INDIRECT(CONCATENATE("Simu"&amp;$B21&amp;"!"&amp;"$Z$3"))</f>
        <v>173</v>
      </c>
      <c r="I21">
        <f t="array" aca="1" ref="I21" ca="1">INDIRECT(CONCATENATE("Simu"&amp;$B21&amp;"!"&amp;"$I$9"))</f>
        <v>0</v>
      </c>
      <c r="J21">
        <f t="array" aca="1" ref="J21" ca="1">IF(I21&gt;0,COUNT(IF(INDIRECT(CONCATENATE("Simu"&amp;$B21&amp;"!$F$16:$F$"&amp;15+I21))&lt;20,INDIRECT(CONCATENATE("Simu"&amp;$B21&amp;"!$F$16:$F$"&amp;15+I21)),#N/A)),0)</f>
        <v>0</v>
      </c>
      <c r="K21">
        <f t="array" aca="1" ref="K21" ca="1">IF(I21&gt;0,COUNT(IF(INDIRECT(CONCATENATE("Simu"&amp;$B21&amp;"!$F$16:$F$"&amp;15+I21))&lt;10,INDIRECT(CONCATENATE("Simu"&amp;$B21&amp;"!$F$16:$F$"&amp;15+I21)),#N/A)),0)</f>
        <v>0</v>
      </c>
      <c r="L21">
        <f t="array" aca="1" ref="L21" ca="1">IF(I21&gt;0,COUNT(IF(INDIRECT(CONCATENATE("Simu"&amp;$B21&amp;"!$F$16:$F$"&amp;15+I21))&lt;5,INDIRECT(CONCATENATE("Simu"&amp;$B21&amp;"!$F$16:$F$"&amp;15+I21)),#N/A)),0)</f>
        <v>0</v>
      </c>
      <c r="O21" t="s">
        <v>42</v>
      </c>
      <c r="P21">
        <f t="shared" ref="P21:V21" ca="1" si="7">SUM(F31:F33)</f>
        <v>4.7703972222222184</v>
      </c>
      <c r="Q21">
        <f t="shared" ca="1" si="7"/>
        <v>110.17316944444444</v>
      </c>
      <c r="R21">
        <f t="shared" ca="1" si="7"/>
        <v>118</v>
      </c>
      <c r="S21">
        <f t="shared" ca="1" si="7"/>
        <v>4</v>
      </c>
      <c r="T21">
        <f t="shared" ca="1" si="7"/>
        <v>1</v>
      </c>
      <c r="U21">
        <f t="shared" ca="1" si="7"/>
        <v>1</v>
      </c>
      <c r="V21">
        <f t="shared" ca="1" si="7"/>
        <v>1</v>
      </c>
    </row>
    <row r="22" spans="2:22" x14ac:dyDescent="0.35">
      <c r="B22">
        <f t="shared" si="1"/>
        <v>8</v>
      </c>
      <c r="C22" t="str">
        <f t="array" aca="1" ref="C22" ca="1">INDIRECT(CONCATENATE("Simu"&amp;$B22&amp;"!"&amp;"$X$3"))</f>
        <v>[-0.01 +0.01]</v>
      </c>
      <c r="D22" t="str">
        <f t="array" aca="1" ref="D22" ca="1">_xlfn.CONCAT(INDIRECT(CONCATENATE("Simu"&amp;$B22&amp;"!"&amp;"$D$3")), " - ",TEXT(INDIRECT(CONCATENATE("Simu"&amp;$B22&amp;"!"&amp;"$D$3"))+(INDIRECT(CONCATENATE("Simu"&amp;$B22&amp;"!"&amp;"$E$3"))/86400),"hh:mm:ss"))</f>
        <v>09:30:00 - 10:00:00</v>
      </c>
      <c r="E22">
        <f t="array" aca="1" ref="E22" ca="1">INDIRECT(CONCATENATE("Simu"&amp;$B22&amp;"!"&amp;"$G$3"))</f>
        <v>1000</v>
      </c>
      <c r="F22">
        <f t="array" aca="1" ref="F22" ca="1">INDIRECT(CONCATENATE("Simu"&amp;$B22&amp;"!"&amp;"$L$8"))</f>
        <v>2.1562333333333359</v>
      </c>
      <c r="G22">
        <f t="array" aca="1" ref="G22" ca="1">INDIRECT(CONCATENATE("Simu"&amp;$B22&amp;"!"&amp;"$L$9"))</f>
        <v>48.377205555555577</v>
      </c>
      <c r="H22">
        <f t="array" aca="1" ref="H22" ca="1">INDIRECT(CONCATENATE("Simu"&amp;$B22&amp;"!"&amp;"$Z$3"))</f>
        <v>121</v>
      </c>
      <c r="I22">
        <f t="array" aca="1" ref="I22" ca="1">INDIRECT(CONCATENATE("Simu"&amp;$B22&amp;"!"&amp;"$I$9"))</f>
        <v>1</v>
      </c>
      <c r="J22">
        <f t="array" aca="1" ref="J22" ca="1">IF(I22&gt;0,COUNT(IF(INDIRECT(CONCATENATE("Simu"&amp;$B22&amp;"!$F$16:$F$"&amp;15+I22))&lt;20,INDIRECT(CONCATENATE("Simu"&amp;$B22&amp;"!$F$16:$F$"&amp;15+I22)),#N/A)),0)</f>
        <v>0</v>
      </c>
      <c r="K22">
        <f t="array" aca="1" ref="K22" ca="1">IF(I22&gt;0,COUNT(IF(INDIRECT(CONCATENATE("Simu"&amp;$B22&amp;"!$F$16:$F$"&amp;15+I22))&lt;10,INDIRECT(CONCATENATE("Simu"&amp;$B22&amp;"!$F$16:$F$"&amp;15+I22)),#N/A)),0)</f>
        <v>0</v>
      </c>
      <c r="L22">
        <f t="array" aca="1" ref="L22" ca="1">IF(I22&gt;0,COUNT(IF(INDIRECT(CONCATENATE("Simu"&amp;$B22&amp;"!$F$16:$F$"&amp;15+I22))&lt;5,INDIRECT(CONCATENATE("Simu"&amp;$B22&amp;"!$F$16:$F$"&amp;15+I22)),#N/A)),0)</f>
        <v>0</v>
      </c>
      <c r="O22" t="s">
        <v>43</v>
      </c>
      <c r="P22">
        <f t="shared" ref="P22:V22" ca="1" si="8">SUM(F34:F37)</f>
        <v>4.1362861111111151</v>
      </c>
      <c r="Q22">
        <f t="shared" ca="1" si="8"/>
        <v>144.77058055555551</v>
      </c>
      <c r="R22">
        <f t="shared" ca="1" si="8"/>
        <v>528</v>
      </c>
      <c r="S22">
        <f t="shared" ca="1" si="8"/>
        <v>1</v>
      </c>
      <c r="T22">
        <f t="shared" ca="1" si="8"/>
        <v>1</v>
      </c>
      <c r="U22">
        <f t="shared" ca="1" si="8"/>
        <v>1</v>
      </c>
      <c r="V22">
        <f t="shared" ca="1" si="8"/>
        <v>1</v>
      </c>
    </row>
    <row r="23" spans="2:22" x14ac:dyDescent="0.35">
      <c r="B23">
        <f t="shared" si="1"/>
        <v>9</v>
      </c>
      <c r="C23" t="str">
        <f t="array" aca="1" ref="C23" ca="1">INDIRECT(CONCATENATE("Simu"&amp;$B23&amp;"!"&amp;"$X$3"))</f>
        <v>[-0.01 +0.01]</v>
      </c>
      <c r="D23" t="str">
        <f t="array" aca="1" ref="D23" ca="1">_xlfn.CONCAT(INDIRECT(CONCATENATE("Simu"&amp;$B23&amp;"!"&amp;"$D$3")), " - ",TEXT(INDIRECT(CONCATENATE("Simu"&amp;$B23&amp;"!"&amp;"$D$3"))+(INDIRECT(CONCATENATE("Simu"&amp;$B23&amp;"!"&amp;"$E$3"))/86400),"hh:mm:ss"))</f>
        <v>10:00:00 - 10:15:00</v>
      </c>
      <c r="E23">
        <f t="array" aca="1" ref="E23" ca="1">INDIRECT(CONCATENATE("Simu"&amp;$B23&amp;"!"&amp;"$G$3"))</f>
        <v>1000</v>
      </c>
      <c r="F23">
        <f t="array" aca="1" ref="F23" ca="1">INDIRECT(CONCATENATE("Simu"&amp;$B23&amp;"!"&amp;"$L$8"))</f>
        <v>0.99113611111111011</v>
      </c>
      <c r="G23">
        <f t="array" aca="1" ref="G23" ca="1">INDIRECT(CONCATENATE("Simu"&amp;$B23&amp;"!"&amp;"$L$9"))</f>
        <v>29.392205555555549</v>
      </c>
      <c r="H23">
        <f t="array" aca="1" ref="H23" ca="1">INDIRECT(CONCATENATE("Simu"&amp;$B23&amp;"!"&amp;"$Z$3"))</f>
        <v>224</v>
      </c>
      <c r="I23">
        <f t="array" aca="1" ref="I23" ca="1">INDIRECT(CONCATENATE("Simu"&amp;$B23&amp;"!"&amp;"$I$9"))</f>
        <v>0</v>
      </c>
      <c r="J23">
        <f t="array" aca="1" ref="J23" ca="1">IF(I23&gt;0,COUNT(IF(INDIRECT(CONCATENATE("Simu"&amp;$B23&amp;"!$F$16:$F$"&amp;15+I23))&lt;20,INDIRECT(CONCATENATE("Simu"&amp;$B23&amp;"!$F$16:$F$"&amp;15+I23)),#N/A)),0)</f>
        <v>0</v>
      </c>
      <c r="K23">
        <f t="array" aca="1" ref="K23" ca="1">IF(I23&gt;0,COUNT(IF(INDIRECT(CONCATENATE("Simu"&amp;$B23&amp;"!$F$16:$F$"&amp;15+I23))&lt;10,INDIRECT(CONCATENATE("Simu"&amp;$B23&amp;"!$F$16:$F$"&amp;15+I23)),#N/A)),0)</f>
        <v>0</v>
      </c>
      <c r="L23">
        <f t="array" aca="1" ref="L23" ca="1">IF(I23&gt;0,COUNT(IF(INDIRECT(CONCATENATE("Simu"&amp;$B23&amp;"!$F$16:$F$"&amp;15+I23))&lt;5,INDIRECT(CONCATENATE("Simu"&amp;$B23&amp;"!$F$16:$F$"&amp;15+I23)),#N/A)),0)</f>
        <v>0</v>
      </c>
      <c r="O23" t="s">
        <v>44</v>
      </c>
      <c r="P23">
        <f t="shared" ref="P23:V23" ca="1" si="9">SUM(F38:F41)</f>
        <v>3.7250944444444332</v>
      </c>
      <c r="Q23">
        <f t="shared" ca="1" si="9"/>
        <v>124.7335083333333</v>
      </c>
      <c r="R23">
        <f t="shared" ca="1" si="9"/>
        <v>983</v>
      </c>
      <c r="S23">
        <f t="shared" ca="1" si="9"/>
        <v>2</v>
      </c>
      <c r="T23">
        <f t="shared" ca="1" si="9"/>
        <v>1</v>
      </c>
      <c r="U23">
        <f t="shared" ca="1" si="9"/>
        <v>0</v>
      </c>
      <c r="V23">
        <f t="shared" ca="1" si="9"/>
        <v>0</v>
      </c>
    </row>
    <row r="24" spans="2:22" x14ac:dyDescent="0.35">
      <c r="B24">
        <f t="shared" si="1"/>
        <v>10</v>
      </c>
      <c r="C24" t="str">
        <f t="array" aca="1" ref="C24" ca="1">INDIRECT(CONCATENATE("Simu"&amp;$B24&amp;"!"&amp;"$X$3"))</f>
        <v>[-0.01 +0.01]</v>
      </c>
      <c r="D24" t="str">
        <f t="array" aca="1" ref="D24" ca="1">_xlfn.CONCAT(INDIRECT(CONCATENATE("Simu"&amp;$B24&amp;"!"&amp;"$D$3")), " - ",TEXT(INDIRECT(CONCATENATE("Simu"&amp;$B24&amp;"!"&amp;"$D$3"))+(INDIRECT(CONCATENATE("Simu"&amp;$B24&amp;"!"&amp;"$E$3"))/86400),"hh:mm:ss"))</f>
        <v>10:15:00 - 10:30:00</v>
      </c>
      <c r="E24">
        <f t="array" aca="1" ref="E24" ca="1">INDIRECT(CONCATENATE("Simu"&amp;$B24&amp;"!"&amp;"$G$3"))</f>
        <v>1000</v>
      </c>
      <c r="F24">
        <f t="array" aca="1" ref="F24" ca="1">INDIRECT(CONCATENATE("Simu"&amp;$B24&amp;"!"&amp;"$L$8"))</f>
        <v>0.84096111111110883</v>
      </c>
      <c r="G24">
        <f t="array" aca="1" ref="G24" ca="1">INDIRECT(CONCATENATE("Simu"&amp;$B24&amp;"!"&amp;"$L$9"))</f>
        <v>27.895516666666669</v>
      </c>
      <c r="H24">
        <f t="array" aca="1" ref="H24" ca="1">INDIRECT(CONCATENATE("Simu"&amp;$B24&amp;"!"&amp;"$Z$3"))</f>
        <v>44</v>
      </c>
      <c r="I24">
        <f t="array" aca="1" ref="I24" ca="1">INDIRECT(CONCATENATE("Simu"&amp;$B24&amp;"!"&amp;"$I$9"))</f>
        <v>1</v>
      </c>
      <c r="J24">
        <f t="array" aca="1" ref="J24" ca="1">IF(I24&gt;0,COUNT(IF(INDIRECT(CONCATENATE("Simu"&amp;$B24&amp;"!$F$16:$F$"&amp;15+I24))&lt;20,INDIRECT(CONCATENATE("Simu"&amp;$B24&amp;"!$F$16:$F$"&amp;15+I24)),#N/A)),0)</f>
        <v>1</v>
      </c>
      <c r="K24">
        <f t="array" aca="1" ref="K24" ca="1">IF(I24&gt;0,COUNT(IF(INDIRECT(CONCATENATE("Simu"&amp;$B24&amp;"!$F$16:$F$"&amp;15+I24))&lt;10,INDIRECT(CONCATENATE("Simu"&amp;$B24&amp;"!$F$16:$F$"&amp;15+I24)),#N/A)),0)</f>
        <v>1</v>
      </c>
      <c r="L24">
        <f t="array" aca="1" ref="L24" ca="1">IF(I24&gt;0,COUNT(IF(INDIRECT(CONCATENATE("Simu"&amp;$B24&amp;"!$F$16:$F$"&amp;15+I24))&lt;5,INDIRECT(CONCATENATE("Simu"&amp;$B24&amp;"!$F$16:$F$"&amp;15+I24)),#N/A)),0)</f>
        <v>1</v>
      </c>
      <c r="O24" t="s">
        <v>45</v>
      </c>
      <c r="P24">
        <f t="shared" ref="P24:V24" ca="1" si="10">SUM(F42:F44)</f>
        <v>3.8716305555555603</v>
      </c>
      <c r="Q24">
        <f t="shared" ca="1" si="10"/>
        <v>155.05862777777779</v>
      </c>
      <c r="R24">
        <f t="shared" ca="1" si="10"/>
        <v>10252</v>
      </c>
      <c r="S24">
        <f t="shared" ca="1" si="10"/>
        <v>2</v>
      </c>
      <c r="T24">
        <f t="shared" ca="1" si="10"/>
        <v>1</v>
      </c>
      <c r="U24">
        <f t="shared" ca="1" si="10"/>
        <v>0</v>
      </c>
      <c r="V24">
        <f t="shared" ca="1" si="10"/>
        <v>0</v>
      </c>
    </row>
    <row r="25" spans="2:22" x14ac:dyDescent="0.35">
      <c r="B25">
        <f t="shared" si="1"/>
        <v>11</v>
      </c>
      <c r="C25" t="str">
        <f t="array" aca="1" ref="C25" ca="1">INDIRECT(CONCATENATE("Simu"&amp;$B25&amp;"!"&amp;"$X$3"))</f>
        <v>[-0.01 +0.01]</v>
      </c>
      <c r="D25" t="str">
        <f t="array" aca="1" ref="D25" ca="1">_xlfn.CONCAT(INDIRECT(CONCATENATE("Simu"&amp;$B25&amp;"!"&amp;"$D$3")), " - ",TEXT(INDIRECT(CONCATENATE("Simu"&amp;$B25&amp;"!"&amp;"$D$3"))+(INDIRECT(CONCATENATE("Simu"&amp;$B25&amp;"!"&amp;"$E$3"))/86400),"hh:mm:ss"))</f>
        <v>10:30:00 - 10:45:00</v>
      </c>
      <c r="E25">
        <f t="array" aca="1" ref="E25" ca="1">INDIRECT(CONCATENATE("Simu"&amp;$B25&amp;"!"&amp;"$G$3"))</f>
        <v>1000</v>
      </c>
      <c r="F25">
        <f t="array" aca="1" ref="F25" ca="1">INDIRECT(CONCATENATE("Simu"&amp;$B25&amp;"!"&amp;"$L$8"))</f>
        <v>1.151291666666667</v>
      </c>
      <c r="G25">
        <f t="array" aca="1" ref="G25" ca="1">INDIRECT(CONCATENATE("Simu"&amp;$B25&amp;"!"&amp;"$L$9"))</f>
        <v>18.190758333333331</v>
      </c>
      <c r="H25">
        <f t="array" aca="1" ref="H25" ca="1">INDIRECT(CONCATENATE("Simu"&amp;$B25&amp;"!"&amp;"$Z$3"))</f>
        <v>32</v>
      </c>
      <c r="I25">
        <f t="array" aca="1" ref="I25" ca="1">INDIRECT(CONCATENATE("Simu"&amp;$B25&amp;"!"&amp;"$I$9"))</f>
        <v>0</v>
      </c>
      <c r="J25">
        <f t="array" aca="1" ref="J25" ca="1">IF(I25&gt;0,COUNT(IF(INDIRECT(CONCATENATE("Simu"&amp;$B25&amp;"!$F$16:$F$"&amp;15+I25))&lt;20,INDIRECT(CONCATENATE("Simu"&amp;$B25&amp;"!$F$16:$F$"&amp;15+I25)),#N/A)),0)</f>
        <v>0</v>
      </c>
      <c r="K25">
        <f t="array" aca="1" ref="K25" ca="1">IF(I25&gt;0,COUNT(IF(INDIRECT(CONCATENATE("Simu"&amp;$B25&amp;"!$F$16:$F$"&amp;15+I25))&lt;10,INDIRECT(CONCATENATE("Simu"&amp;$B25&amp;"!$F$16:$F$"&amp;15+I25)),#N/A)),0)</f>
        <v>0</v>
      </c>
      <c r="L25">
        <f t="array" aca="1" ref="L25" ca="1">IF(I25&gt;0,COUNT(IF(INDIRECT(CONCATENATE("Simu"&amp;$B25&amp;"!$F$16:$F$"&amp;15+I25))&lt;5,INDIRECT(CONCATENATE("Simu"&amp;$B25&amp;"!$F$16:$F$"&amp;15+I25)),#N/A)),0)</f>
        <v>0</v>
      </c>
      <c r="O25" t="s">
        <v>46</v>
      </c>
      <c r="P25">
        <f t="shared" ref="P25:V25" ca="1" si="11">SUM(F45:F46)</f>
        <v>4.4547250000000078</v>
      </c>
      <c r="Q25">
        <f t="shared" ca="1" si="11"/>
        <v>99.95538055555555</v>
      </c>
      <c r="R25">
        <f t="shared" ca="1" si="11"/>
        <v>262</v>
      </c>
      <c r="S25">
        <f t="shared" ca="1" si="11"/>
        <v>0</v>
      </c>
      <c r="T25">
        <f t="shared" ca="1" si="11"/>
        <v>0</v>
      </c>
      <c r="U25">
        <f t="shared" ca="1" si="11"/>
        <v>0</v>
      </c>
      <c r="V25">
        <f t="shared" ca="1" si="11"/>
        <v>0</v>
      </c>
    </row>
    <row r="26" spans="2:22" x14ac:dyDescent="0.35">
      <c r="B26">
        <f t="shared" si="1"/>
        <v>12</v>
      </c>
      <c r="C26" t="str">
        <f t="array" aca="1" ref="C26" ca="1">INDIRECT(CONCATENATE("Simu"&amp;$B26&amp;"!"&amp;"$X$3"))</f>
        <v>[-0.01 +0.01]</v>
      </c>
      <c r="D26" t="str">
        <f t="array" aca="1" ref="D26" ca="1">_xlfn.CONCAT(INDIRECT(CONCATENATE("Simu"&amp;$B26&amp;"!"&amp;"$D$3")), " - ",TEXT(INDIRECT(CONCATENATE("Simu"&amp;$B26&amp;"!"&amp;"$D$3"))+(INDIRECT(CONCATENATE("Simu"&amp;$B26&amp;"!"&amp;"$E$3"))/86400),"hh:mm:ss"))</f>
        <v>10:45:00 - 11:00:00</v>
      </c>
      <c r="E26">
        <f t="array" aca="1" ref="E26" ca="1">INDIRECT(CONCATENATE("Simu"&amp;$B26&amp;"!"&amp;"$G$3"))</f>
        <v>1000</v>
      </c>
      <c r="F26">
        <f t="array" aca="1" ref="F26" ca="1">INDIRECT(CONCATENATE("Simu"&amp;$B26&amp;"!"&amp;"$L$8"))</f>
        <v>0.93730833333332864</v>
      </c>
      <c r="G26">
        <f t="array" aca="1" ref="G26" ca="1">INDIRECT(CONCATENATE("Simu"&amp;$B26&amp;"!"&amp;"$L$9"))</f>
        <v>16.74510555555554</v>
      </c>
      <c r="H26">
        <f t="array" aca="1" ref="H26" ca="1">INDIRECT(CONCATENATE("Simu"&amp;$B26&amp;"!"&amp;"$Z$3"))</f>
        <v>2</v>
      </c>
      <c r="I26">
        <f t="array" aca="1" ref="I26" ca="1">INDIRECT(CONCATENATE("Simu"&amp;$B26&amp;"!"&amp;"$I$9"))</f>
        <v>0</v>
      </c>
      <c r="J26">
        <f t="array" aca="1" ref="J26" ca="1">IF(I26&gt;0,COUNT(IF(INDIRECT(CONCATENATE("Simu"&amp;$B26&amp;"!$F$16:$F$"&amp;15+I26))&lt;20,INDIRECT(CONCATENATE("Simu"&amp;$B26&amp;"!$F$16:$F$"&amp;15+I26)),#N/A)),0)</f>
        <v>0</v>
      </c>
      <c r="K26">
        <f t="array" aca="1" ref="K26" ca="1">IF(I26&gt;0,COUNT(IF(INDIRECT(CONCATENATE("Simu"&amp;$B26&amp;"!$F$16:$F$"&amp;15+I26))&lt;10,INDIRECT(CONCATENATE("Simu"&amp;$B26&amp;"!$F$16:$F$"&amp;15+I26)),#N/A)),0)</f>
        <v>0</v>
      </c>
      <c r="L26">
        <f t="array" aca="1" ref="L26" ca="1">IF(I26&gt;0,COUNT(IF(INDIRECT(CONCATENATE("Simu"&amp;$B26&amp;"!$F$16:$F$"&amp;15+I26))&lt;5,INDIRECT(CONCATENATE("Simu"&amp;$B26&amp;"!$F$16:$F$"&amp;15+I26)),#N/A)),0)</f>
        <v>0</v>
      </c>
      <c r="O26" t="s">
        <v>47</v>
      </c>
      <c r="P26">
        <f t="shared" ref="P26:V26" ca="1" si="12">SUM(F47:F48)</f>
        <v>4.026452777777763</v>
      </c>
      <c r="Q26">
        <f t="shared" ca="1" si="12"/>
        <v>104.02222777777774</v>
      </c>
      <c r="R26">
        <f t="shared" ca="1" si="12"/>
        <v>470</v>
      </c>
      <c r="S26">
        <f t="shared" ca="1" si="12"/>
        <v>0</v>
      </c>
      <c r="T26">
        <f t="shared" ca="1" si="12"/>
        <v>0</v>
      </c>
      <c r="U26">
        <f t="shared" ca="1" si="12"/>
        <v>0</v>
      </c>
      <c r="V26">
        <f t="shared" ca="1" si="12"/>
        <v>0</v>
      </c>
    </row>
    <row r="27" spans="2:22" x14ac:dyDescent="0.35">
      <c r="B27">
        <f t="shared" si="1"/>
        <v>13</v>
      </c>
      <c r="C27" t="str">
        <f t="array" aca="1" ref="C27" ca="1">INDIRECT(CONCATENATE("Simu"&amp;$B27&amp;"!"&amp;"$X$3"))</f>
        <v>[-0.01 +0.01]</v>
      </c>
      <c r="D27" t="str">
        <f t="array" aca="1" ref="D27" ca="1">_xlfn.CONCAT(INDIRECT(CONCATENATE("Simu"&amp;$B27&amp;"!"&amp;"$D$3")), " - ",TEXT(INDIRECT(CONCATENATE("Simu"&amp;$B27&amp;"!"&amp;"$D$3"))+(INDIRECT(CONCATENATE("Simu"&amp;$B27&amp;"!"&amp;"$E$3"))/86400),"hh:mm:ss"))</f>
        <v>11:00:00 - 11:30:00</v>
      </c>
      <c r="E27">
        <f t="array" aca="1" ref="E27" ca="1">INDIRECT(CONCATENATE("Simu"&amp;$B27&amp;"!"&amp;"$G$3"))</f>
        <v>1000</v>
      </c>
      <c r="F27">
        <f t="array" aca="1" ref="F27" ca="1">INDIRECT(CONCATENATE("Simu"&amp;$B27&amp;"!"&amp;"$L$8"))</f>
        <v>1.7278249999999999</v>
      </c>
      <c r="G27">
        <f t="array" aca="1" ref="G27" ca="1">INDIRECT(CONCATENATE("Simu"&amp;$B27&amp;"!"&amp;"$L$9"))</f>
        <v>55.602852777777791</v>
      </c>
      <c r="H27">
        <f t="array" aca="1" ref="H27" ca="1">INDIRECT(CONCATENATE("Simu"&amp;$B27&amp;"!"&amp;"$Z$3"))</f>
        <v>8</v>
      </c>
      <c r="I27">
        <f t="array" aca="1" ref="I27" ca="1">INDIRECT(CONCATENATE("Simu"&amp;$B27&amp;"!"&amp;"$I$9"))</f>
        <v>0</v>
      </c>
      <c r="J27">
        <f t="array" aca="1" ref="J27" ca="1">IF(I27&gt;0,COUNT(IF(INDIRECT(CONCATENATE("Simu"&amp;$B27&amp;"!$F$16:$F$"&amp;15+I27))&lt;20,INDIRECT(CONCATENATE("Simu"&amp;$B27&amp;"!$F$16:$F$"&amp;15+I27)),#N/A)),0)</f>
        <v>0</v>
      </c>
      <c r="K27">
        <f t="array" aca="1" ref="K27" ca="1">IF(I27&gt;0,COUNT(IF(INDIRECT(CONCATENATE("Simu"&amp;$B27&amp;"!$F$16:$F$"&amp;15+I27))&lt;10,INDIRECT(CONCATENATE("Simu"&amp;$B27&amp;"!$F$16:$F$"&amp;15+I27)),#N/A)),0)</f>
        <v>0</v>
      </c>
      <c r="L27">
        <f t="array" aca="1" ref="L27" ca="1">IF(I27&gt;0,COUNT(IF(INDIRECT(CONCATENATE("Simu"&amp;$B27&amp;"!$F$16:$F$"&amp;15+I27))&lt;5,INDIRECT(CONCATENATE("Simu"&amp;$B27&amp;"!$F$16:$F$"&amp;15+I27)),#N/A)),0)</f>
        <v>0</v>
      </c>
      <c r="O27" t="s">
        <v>48</v>
      </c>
      <c r="P27">
        <f t="shared" ref="P27:V28" ca="1" si="13">SUM(F49)</f>
        <v>3.7903000000000051</v>
      </c>
      <c r="Q27">
        <f t="shared" ca="1" si="13"/>
        <v>100.9529722222222</v>
      </c>
      <c r="R27">
        <f t="shared" ca="1" si="13"/>
        <v>131</v>
      </c>
      <c r="S27">
        <f t="shared" ca="1" si="13"/>
        <v>2</v>
      </c>
      <c r="T27">
        <f t="shared" ca="1" si="13"/>
        <v>2</v>
      </c>
      <c r="U27">
        <f t="shared" ca="1" si="13"/>
        <v>1</v>
      </c>
      <c r="V27">
        <f t="shared" ca="1" si="13"/>
        <v>1</v>
      </c>
    </row>
    <row r="28" spans="2:22" x14ac:dyDescent="0.35">
      <c r="B28">
        <f t="shared" si="1"/>
        <v>14</v>
      </c>
      <c r="C28" t="str">
        <f t="array" aca="1" ref="C28" ca="1">INDIRECT(CONCATENATE("Simu"&amp;$B28&amp;"!"&amp;"$X$3"))</f>
        <v>[-0.01 +0.01]</v>
      </c>
      <c r="D28" t="str">
        <f t="array" aca="1" ref="D28" ca="1">_xlfn.CONCAT(INDIRECT(CONCATENATE("Simu"&amp;$B28&amp;"!"&amp;"$D$3")), " - ",TEXT(INDIRECT(CONCATENATE("Simu"&amp;$B28&amp;"!"&amp;"$D$3"))+(INDIRECT(CONCATENATE("Simu"&amp;$B28&amp;"!"&amp;"$E$3"))/86400),"hh:mm:ss"))</f>
        <v>11:30:00 - 12:00:00</v>
      </c>
      <c r="E28">
        <f t="array" aca="1" ref="E28" ca="1">INDIRECT(CONCATENATE("Simu"&amp;$B28&amp;"!"&amp;"$G$3"))</f>
        <v>1000</v>
      </c>
      <c r="F28">
        <f t="array" aca="1" ref="F28" ca="1">INDIRECT(CONCATENATE("Simu"&amp;$B28&amp;"!"&amp;"$L$8"))</f>
        <v>2.4802222222222192</v>
      </c>
      <c r="G28">
        <f t="array" aca="1" ref="G28" ca="1">INDIRECT(CONCATENATE("Simu"&amp;$B28&amp;"!"&amp;"$L$9"))</f>
        <v>43.41687499999999</v>
      </c>
      <c r="H28">
        <f t="array" aca="1" ref="H28" ca="1">INDIRECT(CONCATENATE("Simu"&amp;$B28&amp;"!"&amp;"$Z$3"))</f>
        <v>109</v>
      </c>
      <c r="I28">
        <f t="array" aca="1" ref="I28" ca="1">INDIRECT(CONCATENATE("Simu"&amp;$B28&amp;"!"&amp;"$I$9"))</f>
        <v>0</v>
      </c>
      <c r="J28">
        <f t="array" aca="1" ref="J28" ca="1">IF(I28&gt;0,COUNT(IF(INDIRECT(CONCATENATE("Simu"&amp;$B28&amp;"!$F$16:$F$"&amp;15+I28))&lt;20,INDIRECT(CONCATENATE("Simu"&amp;$B28&amp;"!$F$16:$F$"&amp;15+I28)),#N/A)),0)</f>
        <v>0</v>
      </c>
      <c r="K28">
        <f t="array" aca="1" ref="K28" ca="1">IF(I28&gt;0,COUNT(IF(INDIRECT(CONCATENATE("Simu"&amp;$B28&amp;"!$F$16:$F$"&amp;15+I28))&lt;10,INDIRECT(CONCATENATE("Simu"&amp;$B28&amp;"!$F$16:$F$"&amp;15+I28)),#N/A)),0)</f>
        <v>0</v>
      </c>
      <c r="L28">
        <f t="array" aca="1" ref="L28" ca="1">IF(I28&gt;0,COUNT(IF(INDIRECT(CONCATENATE("Simu"&amp;$B28&amp;"!$F$16:$F$"&amp;15+I28))&lt;5,INDIRECT(CONCATENATE("Simu"&amp;$B28&amp;"!$F$16:$F$"&amp;15+I28)),#N/A)),0)</f>
        <v>0</v>
      </c>
      <c r="O28" t="s">
        <v>49</v>
      </c>
      <c r="P28">
        <f t="shared" ca="1" si="13"/>
        <v>3.563747222222224</v>
      </c>
      <c r="Q28">
        <f t="shared" ca="1" si="13"/>
        <v>94.844977777777757</v>
      </c>
      <c r="R28">
        <f t="shared" ca="1" si="13"/>
        <v>48</v>
      </c>
      <c r="S28">
        <f t="shared" ca="1" si="13"/>
        <v>0</v>
      </c>
      <c r="T28">
        <f t="shared" ca="1" si="13"/>
        <v>0</v>
      </c>
      <c r="U28">
        <f t="shared" ca="1" si="13"/>
        <v>0</v>
      </c>
      <c r="V28">
        <f t="shared" ca="1" si="13"/>
        <v>0</v>
      </c>
    </row>
    <row r="29" spans="2:22" x14ac:dyDescent="0.35">
      <c r="B29">
        <f t="shared" si="1"/>
        <v>15</v>
      </c>
      <c r="C29" t="str">
        <f t="array" aca="1" ref="C29" ca="1">INDIRECT(CONCATENATE("Simu"&amp;$B29&amp;"!"&amp;"$X$3"))</f>
        <v>[-0.01 +0.01]</v>
      </c>
      <c r="D29" t="str">
        <f t="array" aca="1" ref="D29" ca="1">_xlfn.CONCAT(INDIRECT(CONCATENATE("Simu"&amp;$B29&amp;"!"&amp;"$D$3")), " - ",TEXT(INDIRECT(CONCATENATE("Simu"&amp;$B29&amp;"!"&amp;"$D$3"))+(INDIRECT(CONCATENATE("Simu"&amp;$B29&amp;"!"&amp;"$E$3"))/86400),"hh:mm:ss"))</f>
        <v>12:00:00 - 12:30:00</v>
      </c>
      <c r="E29">
        <f t="array" aca="1" ref="E29" ca="1">INDIRECT(CONCATENATE("Simu"&amp;$B29&amp;"!"&amp;"$G$3"))</f>
        <v>1000</v>
      </c>
      <c r="F29">
        <f t="array" aca="1" ref="F29" ca="1">INDIRECT(CONCATENATE("Simu"&amp;$B29&amp;"!"&amp;"$L$8"))</f>
        <v>2.0298250000000051</v>
      </c>
      <c r="G29">
        <f t="array" aca="1" ref="G29" ca="1">INDIRECT(CONCATENATE("Simu"&amp;$B29&amp;"!"&amp;"$L$9"))</f>
        <v>54.768119444444473</v>
      </c>
      <c r="H29">
        <f t="array" aca="1" ref="H29" ca="1">INDIRECT(CONCATENATE("Simu"&amp;$B29&amp;"!"&amp;"$Z$3"))</f>
        <v>6</v>
      </c>
      <c r="I29">
        <f t="array" aca="1" ref="I29" ca="1">INDIRECT(CONCATENATE("Simu"&amp;$B29&amp;"!"&amp;"$I$9"))</f>
        <v>2</v>
      </c>
      <c r="J29">
        <f t="array" aca="1" ref="J29" ca="1">IF(I29&gt;0,COUNT(IF(INDIRECT(CONCATENATE("Simu"&amp;$B29&amp;"!$F$16:$F$"&amp;15+I29))&lt;20,INDIRECT(CONCATENATE("Simu"&amp;$B29&amp;"!$F$16:$F$"&amp;15+I29)),#N/A)),0)</f>
        <v>1</v>
      </c>
      <c r="K29">
        <f t="array" aca="1" ref="K29" ca="1">IF(I29&gt;0,COUNT(IF(INDIRECT(CONCATENATE("Simu"&amp;$B29&amp;"!$F$16:$F$"&amp;15+I29))&lt;10,INDIRECT(CONCATENATE("Simu"&amp;$B29&amp;"!$F$16:$F$"&amp;15+I29)),#N/A)),0)</f>
        <v>0</v>
      </c>
      <c r="L29">
        <f t="array" aca="1" ref="L29" ca="1">IF(I29&gt;0,COUNT(IF(INDIRECT(CONCATENATE("Simu"&amp;$B29&amp;"!$F$16:$F$"&amp;15+I29))&lt;5,INDIRECT(CONCATENATE("Simu"&amp;$B29&amp;"!$F$16:$F$"&amp;15+I29)),#N/A)),0)</f>
        <v>0</v>
      </c>
      <c r="O29" t="s">
        <v>50</v>
      </c>
      <c r="P29">
        <f t="shared" ref="P29:V29" ca="1" si="14">SUM(F51:F54)</f>
        <v>2.8784333333333372</v>
      </c>
      <c r="Q29">
        <f t="shared" ca="1" si="14"/>
        <v>94.282513888888857</v>
      </c>
      <c r="R29">
        <f t="shared" ca="1" si="14"/>
        <v>269</v>
      </c>
      <c r="S29">
        <f t="shared" ca="1" si="14"/>
        <v>0</v>
      </c>
      <c r="T29">
        <f t="shared" ca="1" si="14"/>
        <v>0</v>
      </c>
      <c r="U29">
        <f t="shared" ca="1" si="14"/>
        <v>0</v>
      </c>
      <c r="V29">
        <f t="shared" ca="1" si="14"/>
        <v>0</v>
      </c>
    </row>
    <row r="30" spans="2:22" x14ac:dyDescent="0.35">
      <c r="B30">
        <f t="shared" si="1"/>
        <v>16</v>
      </c>
      <c r="C30" t="str">
        <f t="array" aca="1" ref="C30" ca="1">INDIRECT(CONCATENATE("Simu"&amp;$B30&amp;"!"&amp;"$X$3"))</f>
        <v>[-0.01 +0.01]</v>
      </c>
      <c r="D30" t="str">
        <f t="array" aca="1" ref="D30" ca="1">_xlfn.CONCAT(INDIRECT(CONCATENATE("Simu"&amp;$B30&amp;"!"&amp;"$D$3")), " - ",TEXT(INDIRECT(CONCATENATE("Simu"&amp;$B30&amp;"!"&amp;"$D$3"))+(INDIRECT(CONCATENATE("Simu"&amp;$B30&amp;"!"&amp;"$E$3"))/86400),"hh:mm:ss"))</f>
        <v>12:30:00 - 13:00:00</v>
      </c>
      <c r="E30">
        <f t="array" aca="1" ref="E30" ca="1">INDIRECT(CONCATENATE("Simu"&amp;$B30&amp;"!"&amp;"$G$3"))</f>
        <v>1000</v>
      </c>
      <c r="F30">
        <f t="array" aca="1" ref="F30" ca="1">INDIRECT(CONCATENATE("Simu"&amp;$B30&amp;"!"&amp;"$L$8"))</f>
        <v>1.860072222222215</v>
      </c>
      <c r="G30">
        <f t="array" aca="1" ref="G30" ca="1">INDIRECT(CONCATENATE("Simu"&amp;$B30&amp;"!"&amp;"$L$9"))</f>
        <v>42.014697222222217</v>
      </c>
      <c r="H30">
        <f t="array" aca="1" ref="H30" ca="1">INDIRECT(CONCATENATE("Simu"&amp;$B30&amp;"!"&amp;"$Z$3"))</f>
        <v>82</v>
      </c>
      <c r="I30">
        <f t="array" aca="1" ref="I30" ca="1">INDIRECT(CONCATENATE("Simu"&amp;$B30&amp;"!"&amp;"$I$9"))</f>
        <v>2</v>
      </c>
      <c r="J30">
        <f t="array" aca="1" ref="J30" ca="1">IF(I30&gt;0,COUNT(IF(INDIRECT(CONCATENATE("Simu"&amp;$B30&amp;"!$F$16:$F$"&amp;15+I30))&lt;20,INDIRECT(CONCATENATE("Simu"&amp;$B30&amp;"!$F$16:$F$"&amp;15+I30)),#N/A)),0)</f>
        <v>0</v>
      </c>
      <c r="K30">
        <f t="array" aca="1" ref="K30" ca="1">IF(I30&gt;0,COUNT(IF(INDIRECT(CONCATENATE("Simu"&amp;$B30&amp;"!$F$16:$F$"&amp;15+I30))&lt;10,INDIRECT(CONCATENATE("Simu"&amp;$B30&amp;"!$F$16:$F$"&amp;15+I30)),#N/A)),0)</f>
        <v>0</v>
      </c>
      <c r="L30">
        <f t="array" aca="1" ref="L30" ca="1">IF(I30&gt;0,COUNT(IF(INDIRECT(CONCATENATE("Simu"&amp;$B30&amp;"!$F$16:$F$"&amp;15+I30))&lt;5,INDIRECT(CONCATENATE("Simu"&amp;$B30&amp;"!$F$16:$F$"&amp;15+I30)),#N/A)),0)</f>
        <v>0</v>
      </c>
      <c r="O30" t="s">
        <v>51</v>
      </c>
      <c r="P30">
        <f t="shared" ref="P30:V30" ca="1" si="15">SUM(P15:P29)</f>
        <v>60.407799999999995</v>
      </c>
      <c r="Q30">
        <f t="shared" ca="1" si="15"/>
        <v>1678.1637388888887</v>
      </c>
      <c r="R30">
        <f t="shared" ca="1" si="15"/>
        <v>23128</v>
      </c>
      <c r="S30">
        <f t="shared" ca="1" si="15"/>
        <v>22</v>
      </c>
      <c r="T30">
        <f t="shared" ca="1" si="15"/>
        <v>11</v>
      </c>
      <c r="U30">
        <f t="shared" ca="1" si="15"/>
        <v>7</v>
      </c>
      <c r="V30">
        <f t="shared" ca="1" si="15"/>
        <v>7</v>
      </c>
    </row>
    <row r="31" spans="2:22" x14ac:dyDescent="0.35">
      <c r="B31">
        <f t="shared" si="1"/>
        <v>17</v>
      </c>
      <c r="C31" t="str">
        <f t="array" aca="1" ref="C31" ca="1">INDIRECT(CONCATENATE("Simu"&amp;$B31&amp;"!"&amp;"$X$3"))</f>
        <v>[-0.01 +0.01]</v>
      </c>
      <c r="D31" t="str">
        <f t="array" aca="1" ref="D31" ca="1">_xlfn.CONCAT(INDIRECT(CONCATENATE("Simu"&amp;$B31&amp;"!"&amp;"$D$3")), " - ",TEXT(INDIRECT(CONCATENATE("Simu"&amp;$B31&amp;"!"&amp;"$D$3"))+(INDIRECT(CONCATENATE("Simu"&amp;$B31&amp;"!"&amp;"$E$3"))/86400),"hh:mm:ss"))</f>
        <v>13:00:00 - 13:30:00</v>
      </c>
      <c r="E31">
        <f t="array" aca="1" ref="E31" ca="1">INDIRECT(CONCATENATE("Simu"&amp;$B31&amp;"!"&amp;"$G$3"))</f>
        <v>1000</v>
      </c>
      <c r="F31">
        <f t="array" aca="1" ref="F31" ca="1">INDIRECT(CONCATENATE("Simu"&amp;$B31&amp;"!"&amp;"$L$8"))</f>
        <v>2.1320166666666651</v>
      </c>
      <c r="G31">
        <f t="array" aca="1" ref="G31" ca="1">INDIRECT(CONCATENATE("Simu"&amp;$B31&amp;"!"&amp;"$L$9"))</f>
        <v>65.703638888888889</v>
      </c>
      <c r="H31">
        <f t="array" aca="1" ref="H31" ca="1">INDIRECT(CONCATENATE("Simu"&amp;$B31&amp;"!"&amp;"$Z$3"))</f>
        <v>94</v>
      </c>
      <c r="I31">
        <f t="array" aca="1" ref="I31" ca="1">INDIRECT(CONCATENATE("Simu"&amp;$B31&amp;"!"&amp;"$I$9"))</f>
        <v>1</v>
      </c>
      <c r="J31">
        <f t="array" aca="1" ref="J31" ca="1">IF(I31&gt;0,COUNT(IF(INDIRECT(CONCATENATE("Simu"&amp;$B31&amp;"!$F$16:$F$"&amp;15+I31))&lt;20,INDIRECT(CONCATENATE("Simu"&amp;$B31&amp;"!$F$16:$F$"&amp;15+I31)),#N/A)),0)</f>
        <v>0</v>
      </c>
      <c r="K31">
        <f t="array" aca="1" ref="K31" ca="1">IF(I31&gt;0,COUNT(IF(INDIRECT(CONCATENATE("Simu"&amp;$B31&amp;"!$F$16:$F$"&amp;15+I31))&lt;10,INDIRECT(CONCATENATE("Simu"&amp;$B31&amp;"!$F$16:$F$"&amp;15+I31)),#N/A)),0)</f>
        <v>0</v>
      </c>
      <c r="L31">
        <f t="array" aca="1" ref="L31" ca="1">IF(I31&gt;0,COUNT(IF(INDIRECT(CONCATENATE("Simu"&amp;$B31&amp;"!$F$16:$F$"&amp;15+I31))&lt;5,INDIRECT(CONCATENATE("Simu"&amp;$B31&amp;"!$F$16:$F$"&amp;15+I31)),#N/A)),0)</f>
        <v>0</v>
      </c>
    </row>
    <row r="32" spans="2:22" x14ac:dyDescent="0.35">
      <c r="B32">
        <f t="shared" si="1"/>
        <v>18</v>
      </c>
      <c r="C32" t="str">
        <f t="array" aca="1" ref="C32" ca="1">INDIRECT(CONCATENATE("Simu"&amp;$B32&amp;"!"&amp;"$X$3"))</f>
        <v>[-0.01 +0.01]</v>
      </c>
      <c r="D32" t="str">
        <f t="array" aca="1" ref="D32" ca="1">_xlfn.CONCAT(INDIRECT(CONCATENATE("Simu"&amp;$B32&amp;"!"&amp;"$D$3")), " - ",TEXT(INDIRECT(CONCATENATE("Simu"&amp;$B32&amp;"!"&amp;"$D$3"))+(INDIRECT(CONCATENATE("Simu"&amp;$B32&amp;"!"&amp;"$E$3"))/86400),"hh:mm:ss"))</f>
        <v>13:30:00 - 13:45:00</v>
      </c>
      <c r="E32">
        <f t="array" aca="1" ref="E32" ca="1">INDIRECT(CONCATENATE("Simu"&amp;$B32&amp;"!"&amp;"$G$3"))</f>
        <v>1000</v>
      </c>
      <c r="F32">
        <f t="array" aca="1" ref="F32" ca="1">INDIRECT(CONCATENATE("Simu"&amp;$B32&amp;"!"&amp;"$L$8"))</f>
        <v>1.6805499999999951</v>
      </c>
      <c r="G32">
        <f t="array" aca="1" ref="G32" ca="1">INDIRECT(CONCATENATE("Simu"&amp;$B32&amp;"!"&amp;"$L$9"))</f>
        <v>20.723311111111109</v>
      </c>
      <c r="H32">
        <f t="array" aca="1" ref="H32" ca="1">INDIRECT(CONCATENATE("Simu"&amp;$B32&amp;"!"&amp;"$Z$3"))</f>
        <v>21</v>
      </c>
      <c r="I32">
        <f t="array" aca="1" ref="I32" ca="1">INDIRECT(CONCATENATE("Simu"&amp;$B32&amp;"!"&amp;"$I$9"))</f>
        <v>3</v>
      </c>
      <c r="J32">
        <f t="array" aca="1" ref="J32" ca="1">IF(I32&gt;0,COUNT(IF(INDIRECT(CONCATENATE("Simu"&amp;$B32&amp;"!$F$16:$F$"&amp;15+I32))&lt;20,INDIRECT(CONCATENATE("Simu"&amp;$B32&amp;"!$F$16:$F$"&amp;15+I32)),#N/A)),0)</f>
        <v>1</v>
      </c>
      <c r="K32">
        <f t="array" aca="1" ref="K32" ca="1">IF(I32&gt;0,COUNT(IF(INDIRECT(CONCATENATE("Simu"&amp;$B32&amp;"!$F$16:$F$"&amp;15+I32))&lt;10,INDIRECT(CONCATENATE("Simu"&amp;$B32&amp;"!$F$16:$F$"&amp;15+I32)),#N/A)),0)</f>
        <v>1</v>
      </c>
      <c r="L32">
        <f t="array" aca="1" ref="L32" ca="1">IF(I32&gt;0,COUNT(IF(INDIRECT(CONCATENATE("Simu"&amp;$B32&amp;"!$F$16:$F$"&amp;15+I32))&lt;5,INDIRECT(CONCATENATE("Simu"&amp;$B32&amp;"!$F$16:$F$"&amp;15+I32)),#N/A)),0)</f>
        <v>1</v>
      </c>
    </row>
    <row r="33" spans="2:12" x14ac:dyDescent="0.35">
      <c r="B33">
        <f t="shared" si="1"/>
        <v>19</v>
      </c>
      <c r="C33" t="str">
        <f t="array" aca="1" ref="C33" ca="1">INDIRECT(CONCATENATE("Simu"&amp;$B33&amp;"!"&amp;"$X$3"))</f>
        <v>[-0.01 +0.01]</v>
      </c>
      <c r="D33" t="str">
        <f t="array" aca="1" ref="D33" ca="1">_xlfn.CONCAT(INDIRECT(CONCATENATE("Simu"&amp;$B33&amp;"!"&amp;"$D$3")), " - ",TEXT(INDIRECT(CONCATENATE("Simu"&amp;$B33&amp;"!"&amp;"$D$3"))+(INDIRECT(CONCATENATE("Simu"&amp;$B33&amp;"!"&amp;"$E$3"))/86400),"hh:mm:ss"))</f>
        <v>13:45:00 - 14:00:00</v>
      </c>
      <c r="E33">
        <f t="array" aca="1" ref="E33" ca="1">INDIRECT(CONCATENATE("Simu"&amp;$B33&amp;"!"&amp;"$G$3"))</f>
        <v>1000</v>
      </c>
      <c r="F33">
        <f t="array" aca="1" ref="F33" ca="1">INDIRECT(CONCATENATE("Simu"&amp;$B33&amp;"!"&amp;"$L$8"))</f>
        <v>0.95783055555555818</v>
      </c>
      <c r="G33">
        <f t="array" aca="1" ref="G33" ca="1">INDIRECT(CONCATENATE("Simu"&amp;$B33&amp;"!"&amp;"$L$9"))</f>
        <v>23.746219444444431</v>
      </c>
      <c r="H33">
        <f t="array" aca="1" ref="H33" ca="1">INDIRECT(CONCATENATE("Simu"&amp;$B33&amp;"!"&amp;"$Z$3"))</f>
        <v>3</v>
      </c>
      <c r="I33">
        <f t="array" aca="1" ref="I33" ca="1">INDIRECT(CONCATENATE("Simu"&amp;$B33&amp;"!"&amp;"$I$9"))</f>
        <v>0</v>
      </c>
      <c r="J33">
        <f t="array" aca="1" ref="J33" ca="1">IF(I33&gt;0,COUNT(IF(INDIRECT(CONCATENATE("Simu"&amp;$B33&amp;"!$F$16:$F$"&amp;15+I33))&lt;20,INDIRECT(CONCATENATE("Simu"&amp;$B33&amp;"!$F$16:$F$"&amp;15+I33)),#N/A)),0)</f>
        <v>0</v>
      </c>
      <c r="K33">
        <f t="array" aca="1" ref="K33" ca="1">IF(I33&gt;0,COUNT(IF(INDIRECT(CONCATENATE("Simu"&amp;$B33&amp;"!$F$16:$F$"&amp;15+I33))&lt;10,INDIRECT(CONCATENATE("Simu"&amp;$B33&amp;"!$F$16:$F$"&amp;15+I33)),#N/A)),0)</f>
        <v>0</v>
      </c>
      <c r="L33">
        <f t="array" aca="1" ref="L33" ca="1">IF(I33&gt;0,COUNT(IF(INDIRECT(CONCATENATE("Simu"&amp;$B33&amp;"!$F$16:$F$"&amp;15+I33))&lt;5,INDIRECT(CONCATENATE("Simu"&amp;$B33&amp;"!$F$16:$F$"&amp;15+I33)),#N/A)),0)</f>
        <v>0</v>
      </c>
    </row>
    <row r="34" spans="2:12" x14ac:dyDescent="0.35">
      <c r="B34">
        <f t="shared" si="1"/>
        <v>20</v>
      </c>
      <c r="C34" t="str">
        <f t="array" aca="1" ref="C34" ca="1">INDIRECT(CONCATENATE("Simu"&amp;$B34&amp;"!"&amp;"$X$3"))</f>
        <v>[-0.01 +0.01]</v>
      </c>
      <c r="D34" t="str">
        <f t="array" aca="1" ref="D34" ca="1">_xlfn.CONCAT(INDIRECT(CONCATENATE("Simu"&amp;$B34&amp;"!"&amp;"$D$3")), " - ",TEXT(INDIRECT(CONCATENATE("Simu"&amp;$B34&amp;"!"&amp;"$D$3"))+(INDIRECT(CONCATENATE("Simu"&amp;$B34&amp;"!"&amp;"$E$3"))/86400),"hh:mm:ss"))</f>
        <v>14:00:00 - 14:15:00</v>
      </c>
      <c r="E34">
        <f t="array" aca="1" ref="E34" ca="1">INDIRECT(CONCATENATE("Simu"&amp;$B34&amp;"!"&amp;"$G$3"))</f>
        <v>1000</v>
      </c>
      <c r="F34">
        <f t="array" aca="1" ref="F34" ca="1">INDIRECT(CONCATENATE("Simu"&amp;$B34&amp;"!"&amp;"$L$8"))</f>
        <v>0.80908611111110884</v>
      </c>
      <c r="G34">
        <f t="array" aca="1" ref="G34" ca="1">INDIRECT(CONCATENATE("Simu"&amp;$B34&amp;"!"&amp;"$L$9"))</f>
        <v>35.786105555555537</v>
      </c>
      <c r="H34">
        <f t="array" aca="1" ref="H34" ca="1">INDIRECT(CONCATENATE("Simu"&amp;$B34&amp;"!"&amp;"$Z$3"))</f>
        <v>149</v>
      </c>
      <c r="I34">
        <f t="array" aca="1" ref="I34" ca="1">INDIRECT(CONCATENATE("Simu"&amp;$B34&amp;"!"&amp;"$I$9"))</f>
        <v>0</v>
      </c>
      <c r="J34">
        <f t="array" aca="1" ref="J34" ca="1">IF(I34&gt;0,COUNT(IF(INDIRECT(CONCATENATE("Simu"&amp;$B34&amp;"!$F$16:$F$"&amp;15+I34))&lt;20,INDIRECT(CONCATENATE("Simu"&amp;$B34&amp;"!$F$16:$F$"&amp;15+I34)),#N/A)),0)</f>
        <v>0</v>
      </c>
      <c r="K34">
        <f t="array" aca="1" ref="K34" ca="1">IF(I34&gt;0,COUNT(IF(INDIRECT(CONCATENATE("Simu"&amp;$B34&amp;"!$F$16:$F$"&amp;15+I34))&lt;10,INDIRECT(CONCATENATE("Simu"&amp;$B34&amp;"!$F$16:$F$"&amp;15+I34)),#N/A)),0)</f>
        <v>0</v>
      </c>
      <c r="L34">
        <f t="array" aca="1" ref="L34" ca="1">IF(I34&gt;0,COUNT(IF(INDIRECT(CONCATENATE("Simu"&amp;$B34&amp;"!$F$16:$F$"&amp;15+I34))&lt;5,INDIRECT(CONCATENATE("Simu"&amp;$B34&amp;"!$F$16:$F$"&amp;15+I34)),#N/A)),0)</f>
        <v>0</v>
      </c>
    </row>
    <row r="35" spans="2:12" x14ac:dyDescent="0.35">
      <c r="B35">
        <f t="shared" si="1"/>
        <v>21</v>
      </c>
      <c r="C35" t="str">
        <f t="array" aca="1" ref="C35" ca="1">INDIRECT(CONCATENATE("Simu"&amp;$B35&amp;"!"&amp;"$X$3"))</f>
        <v>[-0.01 +0.01]</v>
      </c>
      <c r="D35" t="str">
        <f t="array" aca="1" ref="D35" ca="1">_xlfn.CONCAT(INDIRECT(CONCATENATE("Simu"&amp;$B35&amp;"!"&amp;"$D$3")), " - ",TEXT(INDIRECT(CONCATENATE("Simu"&amp;$B35&amp;"!"&amp;"$D$3"))+(INDIRECT(CONCATENATE("Simu"&amp;$B35&amp;"!"&amp;"$E$3"))/86400),"hh:mm:ss"))</f>
        <v>14:15:00 - 14:30:00</v>
      </c>
      <c r="E35">
        <f t="array" aca="1" ref="E35" ca="1">INDIRECT(CONCATENATE("Simu"&amp;$B35&amp;"!"&amp;"$G$3"))</f>
        <v>1000</v>
      </c>
      <c r="F35">
        <f t="array" aca="1" ref="F35" ca="1">INDIRECT(CONCATENATE("Simu"&amp;$B35&amp;"!"&amp;"$L$8"))</f>
        <v>1.1007555555555579</v>
      </c>
      <c r="G35">
        <f t="array" aca="1" ref="G35" ca="1">INDIRECT(CONCATENATE("Simu"&amp;$B35&amp;"!"&amp;"$L$9"))</f>
        <v>39.987305555555537</v>
      </c>
      <c r="H35">
        <f t="array" aca="1" ref="H35" ca="1">INDIRECT(CONCATENATE("Simu"&amp;$B35&amp;"!"&amp;"$Z$3"))</f>
        <v>109</v>
      </c>
      <c r="I35">
        <f t="array" aca="1" ref="I35" ca="1">INDIRECT(CONCATENATE("Simu"&amp;$B35&amp;"!"&amp;"$I$9"))</f>
        <v>0</v>
      </c>
      <c r="J35">
        <f t="array" aca="1" ref="J35" ca="1">IF(I35&gt;0,COUNT(IF(INDIRECT(CONCATENATE("Simu"&amp;$B35&amp;"!$F$16:$F$"&amp;15+I35))&lt;20,INDIRECT(CONCATENATE("Simu"&amp;$B35&amp;"!$F$16:$F$"&amp;15+I35)),#N/A)),0)</f>
        <v>0</v>
      </c>
      <c r="K35">
        <f t="array" aca="1" ref="K35" ca="1">IF(I35&gt;0,COUNT(IF(INDIRECT(CONCATENATE("Simu"&amp;$B35&amp;"!$F$16:$F$"&amp;15+I35))&lt;10,INDIRECT(CONCATENATE("Simu"&amp;$B35&amp;"!$F$16:$F$"&amp;15+I35)),#N/A)),0)</f>
        <v>0</v>
      </c>
      <c r="L35">
        <f t="array" aca="1" ref="L35" ca="1">IF(I35&gt;0,COUNT(IF(INDIRECT(CONCATENATE("Simu"&amp;$B35&amp;"!$F$16:$F$"&amp;15+I35))&lt;5,INDIRECT(CONCATENATE("Simu"&amp;$B35&amp;"!$F$16:$F$"&amp;15+I35)),#N/A)),0)</f>
        <v>0</v>
      </c>
    </row>
    <row r="36" spans="2:12" x14ac:dyDescent="0.35">
      <c r="B36">
        <f t="shared" si="1"/>
        <v>22</v>
      </c>
      <c r="C36" t="str">
        <f t="array" aca="1" ref="C36" ca="1">INDIRECT(CONCATENATE("Simu"&amp;$B36&amp;"!"&amp;"$X$3"))</f>
        <v>[-0.01 +0.01]</v>
      </c>
      <c r="D36" t="str">
        <f t="array" aca="1" ref="D36" ca="1">_xlfn.CONCAT(INDIRECT(CONCATENATE("Simu"&amp;$B36&amp;"!"&amp;"$D$3")), " - ",TEXT(INDIRECT(CONCATENATE("Simu"&amp;$B36&amp;"!"&amp;"$D$3"))+(INDIRECT(CONCATENATE("Simu"&amp;$B36&amp;"!"&amp;"$E$3"))/86400),"hh:mm:ss"))</f>
        <v>14:30:00 - 14:45:00</v>
      </c>
      <c r="E36">
        <f t="array" aca="1" ref="E36" ca="1">INDIRECT(CONCATENATE("Simu"&amp;$B36&amp;"!"&amp;"$G$3"))</f>
        <v>1000</v>
      </c>
      <c r="F36">
        <f t="array" aca="1" ref="F36" ca="1">INDIRECT(CONCATENATE("Simu"&amp;$B36&amp;"!"&amp;"$L$8"))</f>
        <v>0.89289444444444599</v>
      </c>
      <c r="G36">
        <f t="array" aca="1" ref="G36" ca="1">INDIRECT(CONCATENATE("Simu"&amp;$B36&amp;"!"&amp;"$L$9"))</f>
        <v>34.116841666666673</v>
      </c>
      <c r="H36">
        <f t="array" aca="1" ref="H36" ca="1">INDIRECT(CONCATENATE("Simu"&amp;$B36&amp;"!"&amp;"$Z$3"))</f>
        <v>143</v>
      </c>
      <c r="I36">
        <f t="array" aca="1" ref="I36" ca="1">INDIRECT(CONCATENATE("Simu"&amp;$B36&amp;"!"&amp;"$I$9"))</f>
        <v>0</v>
      </c>
      <c r="J36">
        <f t="array" aca="1" ref="J36" ca="1">IF(I36&gt;0,COUNT(IF(INDIRECT(CONCATENATE("Simu"&amp;$B36&amp;"!$F$16:$F$"&amp;15+I36))&lt;20,INDIRECT(CONCATENATE("Simu"&amp;$B36&amp;"!$F$16:$F$"&amp;15+I36)),#N/A)),0)</f>
        <v>0</v>
      </c>
      <c r="K36">
        <f t="array" aca="1" ref="K36" ca="1">IF(I36&gt;0,COUNT(IF(INDIRECT(CONCATENATE("Simu"&amp;$B36&amp;"!$F$16:$F$"&amp;15+I36))&lt;10,INDIRECT(CONCATENATE("Simu"&amp;$B36&amp;"!$F$16:$F$"&amp;15+I36)),#N/A)),0)</f>
        <v>0</v>
      </c>
      <c r="L36">
        <f t="array" aca="1" ref="L36" ca="1">IF(I36&gt;0,COUNT(IF(INDIRECT(CONCATENATE("Simu"&amp;$B36&amp;"!$F$16:$F$"&amp;15+I36))&lt;5,INDIRECT(CONCATENATE("Simu"&amp;$B36&amp;"!$F$16:$F$"&amp;15+I36)),#N/A)),0)</f>
        <v>0</v>
      </c>
    </row>
    <row r="37" spans="2:12" x14ac:dyDescent="0.35">
      <c r="B37">
        <f t="shared" si="1"/>
        <v>23</v>
      </c>
      <c r="C37" t="str">
        <f t="array" aca="1" ref="C37" ca="1">INDIRECT(CONCATENATE("Simu"&amp;$B37&amp;"!"&amp;"$X$3"))</f>
        <v>[-0.01 +0.01]</v>
      </c>
      <c r="D37" t="str">
        <f t="array" aca="1" ref="D37" ca="1">_xlfn.CONCAT(INDIRECT(CONCATENATE("Simu"&amp;$B37&amp;"!"&amp;"$D$3")), " - ",TEXT(INDIRECT(CONCATENATE("Simu"&amp;$B37&amp;"!"&amp;"$D$3"))+(INDIRECT(CONCATENATE("Simu"&amp;$B37&amp;"!"&amp;"$E$3"))/86400),"hh:mm:ss"))</f>
        <v>14:45:00 - 15:00:00</v>
      </c>
      <c r="E37">
        <f t="array" aca="1" ref="E37" ca="1">INDIRECT(CONCATENATE("Simu"&amp;$B37&amp;"!"&amp;"$G$3"))</f>
        <v>1000</v>
      </c>
      <c r="F37">
        <f t="array" aca="1" ref="F37" ca="1">INDIRECT(CONCATENATE("Simu"&amp;$B37&amp;"!"&amp;"$L$8"))</f>
        <v>1.333550000000002</v>
      </c>
      <c r="G37">
        <f t="array" aca="1" ref="G37" ca="1">INDIRECT(CONCATENATE("Simu"&amp;$B37&amp;"!"&amp;"$L$9"))</f>
        <v>34.880327777777772</v>
      </c>
      <c r="H37">
        <f t="array" aca="1" ref="H37" ca="1">INDIRECT(CONCATENATE("Simu"&amp;$B37&amp;"!"&amp;"$Z$3"))</f>
        <v>127</v>
      </c>
      <c r="I37">
        <f t="array" aca="1" ref="I37" ca="1">INDIRECT(CONCATENATE("Simu"&amp;$B37&amp;"!"&amp;"$I$9"))</f>
        <v>1</v>
      </c>
      <c r="J37">
        <f t="array" aca="1" ref="J37" ca="1">IF(I37&gt;0,COUNT(IF(INDIRECT(CONCATENATE("Simu"&amp;$B37&amp;"!$F$16:$F$"&amp;15+I37))&lt;20,INDIRECT(CONCATENATE("Simu"&amp;$B37&amp;"!$F$16:$F$"&amp;15+I37)),#N/A)),0)</f>
        <v>1</v>
      </c>
      <c r="K37">
        <f t="array" aca="1" ref="K37" ca="1">IF(I37&gt;0,COUNT(IF(INDIRECT(CONCATENATE("Simu"&amp;$B37&amp;"!$F$16:$F$"&amp;15+I37))&lt;10,INDIRECT(CONCATENATE("Simu"&amp;$B37&amp;"!$F$16:$F$"&amp;15+I37)),#N/A)),0)</f>
        <v>1</v>
      </c>
      <c r="L37">
        <f t="array" aca="1" ref="L37" ca="1">IF(I37&gt;0,COUNT(IF(INDIRECT(CONCATENATE("Simu"&amp;$B37&amp;"!$F$16:$F$"&amp;15+I37))&lt;5,INDIRECT(CONCATENATE("Simu"&amp;$B37&amp;"!$F$16:$F$"&amp;15+I37)),#N/A)),0)</f>
        <v>1</v>
      </c>
    </row>
    <row r="38" spans="2:12" x14ac:dyDescent="0.35">
      <c r="B38">
        <f t="shared" si="1"/>
        <v>24</v>
      </c>
      <c r="C38" t="str">
        <f t="array" aca="1" ref="C38" ca="1">INDIRECT(CONCATENATE("Simu"&amp;$B38&amp;"!"&amp;"$X$3"))</f>
        <v>[-0.01 +0.01]</v>
      </c>
      <c r="D38" t="str">
        <f t="array" aca="1" ref="D38" ca="1">_xlfn.CONCAT(INDIRECT(CONCATENATE("Simu"&amp;$B38&amp;"!"&amp;"$D$3")), " - ",TEXT(INDIRECT(CONCATENATE("Simu"&amp;$B38&amp;"!"&amp;"$D$3"))+(INDIRECT(CONCATENATE("Simu"&amp;$B38&amp;"!"&amp;"$E$3"))/86400),"hh:mm:ss"))</f>
        <v>15:00:00 - 15:15:00</v>
      </c>
      <c r="E38">
        <f t="array" aca="1" ref="E38" ca="1">INDIRECT(CONCATENATE("Simu"&amp;$B38&amp;"!"&amp;"$G$3"))</f>
        <v>1000</v>
      </c>
      <c r="F38">
        <f t="array" aca="1" ref="F38" ca="1">INDIRECT(CONCATENATE("Simu"&amp;$B38&amp;"!"&amp;"$L$8"))</f>
        <v>1.0919611111111081</v>
      </c>
      <c r="G38">
        <f t="array" aca="1" ref="G38" ca="1">INDIRECT(CONCATENATE("Simu"&amp;$B38&amp;"!"&amp;"$L$9"))</f>
        <v>37.162552777777769</v>
      </c>
      <c r="H38">
        <f t="array" aca="1" ref="H38" ca="1">INDIRECT(CONCATENATE("Simu"&amp;$B38&amp;"!"&amp;"$Z$3"))</f>
        <v>68</v>
      </c>
      <c r="I38">
        <f t="array" aca="1" ref="I38" ca="1">INDIRECT(CONCATENATE("Simu"&amp;$B38&amp;"!"&amp;"$I$9"))</f>
        <v>0</v>
      </c>
      <c r="J38">
        <f t="array" aca="1" ref="J38" ca="1">IF(I38&gt;0,COUNT(IF(INDIRECT(CONCATENATE("Simu"&amp;$B38&amp;"!$F$16:$F$"&amp;15+I38))&lt;20,INDIRECT(CONCATENATE("Simu"&amp;$B38&amp;"!$F$16:$F$"&amp;15+I38)),#N/A)),0)</f>
        <v>0</v>
      </c>
      <c r="K38">
        <f t="array" aca="1" ref="K38" ca="1">IF(I38&gt;0,COUNT(IF(INDIRECT(CONCATENATE("Simu"&amp;$B38&amp;"!$F$16:$F$"&amp;15+I38))&lt;10,INDIRECT(CONCATENATE("Simu"&amp;$B38&amp;"!$F$16:$F$"&amp;15+I38)),#N/A)),0)</f>
        <v>0</v>
      </c>
      <c r="L38">
        <f t="array" aca="1" ref="L38" ca="1">IF(I38&gt;0,COUNT(IF(INDIRECT(CONCATENATE("Simu"&amp;$B38&amp;"!$F$16:$F$"&amp;15+I38))&lt;5,INDIRECT(CONCATENATE("Simu"&amp;$B38&amp;"!$F$16:$F$"&amp;15+I38)),#N/A)),0)</f>
        <v>0</v>
      </c>
    </row>
    <row r="39" spans="2:12" x14ac:dyDescent="0.35">
      <c r="B39">
        <f t="shared" si="1"/>
        <v>25</v>
      </c>
      <c r="C39" t="str">
        <f t="array" aca="1" ref="C39" ca="1">INDIRECT(CONCATENATE("Simu"&amp;$B39&amp;"!"&amp;"$X$3"))</f>
        <v>[-0.01 +0.01]</v>
      </c>
      <c r="D39" t="str">
        <f t="array" aca="1" ref="D39" ca="1">_xlfn.CONCAT(INDIRECT(CONCATENATE("Simu"&amp;$B39&amp;"!"&amp;"$D$3")), " - ",TEXT(INDIRECT(CONCATENATE("Simu"&amp;$B39&amp;"!"&amp;"$D$3"))+(INDIRECT(CONCATENATE("Simu"&amp;$B39&amp;"!"&amp;"$E$3"))/86400),"hh:mm:ss"))</f>
        <v>15:15:00 - 15:30:00</v>
      </c>
      <c r="E39">
        <f t="array" aca="1" ref="E39" ca="1">INDIRECT(CONCATENATE("Simu"&amp;$B39&amp;"!"&amp;"$G$3"))</f>
        <v>1000</v>
      </c>
      <c r="F39">
        <f t="array" aca="1" ref="F39" ca="1">INDIRECT(CONCATENATE("Simu"&amp;$B39&amp;"!"&amp;"$L$8"))</f>
        <v>1.2642444444444401</v>
      </c>
      <c r="G39">
        <f t="array" aca="1" ref="G39" ca="1">INDIRECT(CONCATENATE("Simu"&amp;$B39&amp;"!"&amp;"$L$9"))</f>
        <v>33.870727777777759</v>
      </c>
      <c r="H39">
        <f t="array" aca="1" ref="H39" ca="1">INDIRECT(CONCATENATE("Simu"&amp;$B39&amp;"!"&amp;"$Z$3"))</f>
        <v>20</v>
      </c>
      <c r="I39">
        <f t="array" aca="1" ref="I39" ca="1">INDIRECT(CONCATENATE("Simu"&amp;$B39&amp;"!"&amp;"$I$9"))</f>
        <v>0</v>
      </c>
      <c r="J39">
        <f t="array" aca="1" ref="J39" ca="1">IF(I39&gt;0,COUNT(IF(INDIRECT(CONCATENATE("Simu"&amp;$B39&amp;"!$F$16:$F$"&amp;15+I39))&lt;20,INDIRECT(CONCATENATE("Simu"&amp;$B39&amp;"!$F$16:$F$"&amp;15+I39)),#N/A)),0)</f>
        <v>0</v>
      </c>
      <c r="K39">
        <f t="array" aca="1" ref="K39" ca="1">IF(I39&gt;0,COUNT(IF(INDIRECT(CONCATENATE("Simu"&amp;$B39&amp;"!$F$16:$F$"&amp;15+I39))&lt;10,INDIRECT(CONCATENATE("Simu"&amp;$B39&amp;"!$F$16:$F$"&amp;15+I39)),#N/A)),0)</f>
        <v>0</v>
      </c>
      <c r="L39">
        <f t="array" aca="1" ref="L39" ca="1">IF(I39&gt;0,COUNT(IF(INDIRECT(CONCATENATE("Simu"&amp;$B39&amp;"!$F$16:$F$"&amp;15+I39))&lt;5,INDIRECT(CONCATENATE("Simu"&amp;$B39&amp;"!$F$16:$F$"&amp;15+I39)),#N/A)),0)</f>
        <v>0</v>
      </c>
    </row>
    <row r="40" spans="2:12" x14ac:dyDescent="0.35">
      <c r="B40">
        <f t="shared" si="1"/>
        <v>26</v>
      </c>
      <c r="C40" t="str">
        <f t="array" aca="1" ref="C40" ca="1">INDIRECT(CONCATENATE("Simu"&amp;$B40&amp;"!"&amp;"$X$3"))</f>
        <v>[-0.01 +0.01]</v>
      </c>
      <c r="D40" t="str">
        <f t="array" aca="1" ref="D40" ca="1">_xlfn.CONCAT(INDIRECT(CONCATENATE("Simu"&amp;$B40&amp;"!"&amp;"$D$3")), " - ",TEXT(INDIRECT(CONCATENATE("Simu"&amp;$B40&amp;"!"&amp;"$D$3"))+(INDIRECT(CONCATENATE("Simu"&amp;$B40&amp;"!"&amp;"$E$3"))/86400),"hh:mm:ss"))</f>
        <v>15:30:00 - 15:45:00</v>
      </c>
      <c r="E40">
        <f t="array" aca="1" ref="E40" ca="1">INDIRECT(CONCATENATE("Simu"&amp;$B40&amp;"!"&amp;"$G$3"))</f>
        <v>1000</v>
      </c>
      <c r="F40">
        <f t="array" aca="1" ref="F40" ca="1">INDIRECT(CONCATENATE("Simu"&amp;$B40&amp;"!"&amp;"$L$8"))</f>
        <v>0.57860277777777613</v>
      </c>
      <c r="G40">
        <f t="array" aca="1" ref="G40" ca="1">INDIRECT(CONCATENATE("Simu"&amp;$B40&amp;"!"&amp;"$L$9"))</f>
        <v>23.850105555555562</v>
      </c>
      <c r="H40">
        <f t="array" aca="1" ref="H40" ca="1">INDIRECT(CONCATENATE("Simu"&amp;$B40&amp;"!"&amp;"$Z$3"))</f>
        <v>113</v>
      </c>
      <c r="I40">
        <f t="array" aca="1" ref="I40" ca="1">INDIRECT(CONCATENATE("Simu"&amp;$B40&amp;"!"&amp;"$I$9"))</f>
        <v>0</v>
      </c>
      <c r="J40">
        <f t="array" aca="1" ref="J40" ca="1">IF(I40&gt;0,COUNT(IF(INDIRECT(CONCATENATE("Simu"&amp;$B40&amp;"!$F$16:$F$"&amp;15+I40))&lt;20,INDIRECT(CONCATENATE("Simu"&amp;$B40&amp;"!$F$16:$F$"&amp;15+I40)),#N/A)),0)</f>
        <v>0</v>
      </c>
      <c r="K40">
        <f t="array" aca="1" ref="K40" ca="1">IF(I40&gt;0,COUNT(IF(INDIRECT(CONCATENATE("Simu"&amp;$B40&amp;"!$F$16:$F$"&amp;15+I40))&lt;10,INDIRECT(CONCATENATE("Simu"&amp;$B40&amp;"!$F$16:$F$"&amp;15+I40)),#N/A)),0)</f>
        <v>0</v>
      </c>
      <c r="L40">
        <f t="array" aca="1" ref="L40" ca="1">IF(I40&gt;0,COUNT(IF(INDIRECT(CONCATENATE("Simu"&amp;$B40&amp;"!$F$16:$F$"&amp;15+I40))&lt;5,INDIRECT(CONCATENATE("Simu"&amp;$B40&amp;"!$F$16:$F$"&amp;15+I40)),#N/A)),0)</f>
        <v>0</v>
      </c>
    </row>
    <row r="41" spans="2:12" x14ac:dyDescent="0.35">
      <c r="B41">
        <f t="shared" si="1"/>
        <v>27</v>
      </c>
      <c r="C41" t="str">
        <f t="array" aca="1" ref="C41" ca="1">INDIRECT(CONCATENATE("Simu"&amp;$B41&amp;"!"&amp;"$X$3"))</f>
        <v>[-0.01 +0.01]</v>
      </c>
      <c r="D41" t="str">
        <f t="array" aca="1" ref="D41" ca="1">_xlfn.CONCAT(INDIRECT(CONCATENATE("Simu"&amp;$B41&amp;"!"&amp;"$D$3")), " - ",TEXT(INDIRECT(CONCATENATE("Simu"&amp;$B41&amp;"!"&amp;"$D$3"))+(INDIRECT(CONCATENATE("Simu"&amp;$B41&amp;"!"&amp;"$E$3"))/86400),"hh:mm:ss"))</f>
        <v>15:45:00 - 16:00:00</v>
      </c>
      <c r="E41">
        <f t="array" aca="1" ref="E41" ca="1">INDIRECT(CONCATENATE("Simu"&amp;$B41&amp;"!"&amp;"$G$3"))</f>
        <v>1000</v>
      </c>
      <c r="F41">
        <f t="array" aca="1" ref="F41" ca="1">INDIRECT(CONCATENATE("Simu"&amp;$B41&amp;"!"&amp;"$L$8"))</f>
        <v>0.7902861111111088</v>
      </c>
      <c r="G41">
        <f t="array" aca="1" ref="G41" ca="1">INDIRECT(CONCATENATE("Simu"&amp;$B41&amp;"!"&amp;"$L$9"))</f>
        <v>29.850122222222218</v>
      </c>
      <c r="H41">
        <f t="array" aca="1" ref="H41" ca="1">INDIRECT(CONCATENATE("Simu"&amp;$B41&amp;"!"&amp;"$Z$3"))</f>
        <v>782</v>
      </c>
      <c r="I41">
        <f t="array" aca="1" ref="I41" ca="1">INDIRECT(CONCATENATE("Simu"&amp;$B41&amp;"!"&amp;"$I$9"))</f>
        <v>2</v>
      </c>
      <c r="J41">
        <f t="array" aca="1" ref="J41" ca="1">IF(I41&gt;0,COUNT(IF(INDIRECT(CONCATENATE("Simu"&amp;$B41&amp;"!$F$16:$F$"&amp;15+I41))&lt;20,INDIRECT(CONCATENATE("Simu"&amp;$B41&amp;"!$F$16:$F$"&amp;15+I41)),#N/A)),0)</f>
        <v>1</v>
      </c>
      <c r="K41">
        <f t="array" aca="1" ref="K41" ca="1">IF(I41&gt;0,COUNT(IF(INDIRECT(CONCATENATE("Simu"&amp;$B41&amp;"!$F$16:$F$"&amp;15+I41))&lt;10,INDIRECT(CONCATENATE("Simu"&amp;$B41&amp;"!$F$16:$F$"&amp;15+I41)),#N/A)),0)</f>
        <v>0</v>
      </c>
      <c r="L41">
        <f t="array" aca="1" ref="L41" ca="1">IF(I41&gt;0,COUNT(IF(INDIRECT(CONCATENATE("Simu"&amp;$B41&amp;"!$F$16:$F$"&amp;15+I41))&lt;5,INDIRECT(CONCATENATE("Simu"&amp;$B41&amp;"!$F$16:$F$"&amp;15+I41)),#N/A)),0)</f>
        <v>0</v>
      </c>
    </row>
    <row r="42" spans="2:12" x14ac:dyDescent="0.35">
      <c r="B42">
        <f t="shared" si="1"/>
        <v>28</v>
      </c>
      <c r="C42" t="str">
        <f t="array" aca="1" ref="C42" ca="1">INDIRECT(CONCATENATE("Simu"&amp;$B42&amp;"!"&amp;"$X$3"))</f>
        <v>[-0.01 +0.01]</v>
      </c>
      <c r="D42" t="str">
        <f t="array" aca="1" ref="D42" ca="1">_xlfn.CONCAT(INDIRECT(CONCATENATE("Simu"&amp;$B42&amp;"!"&amp;"$D$3")), " - ",TEXT(INDIRECT(CONCATENATE("Simu"&amp;$B42&amp;"!"&amp;"$D$3"))+(INDIRECT(CONCATENATE("Simu"&amp;$B42&amp;"!"&amp;"$E$3"))/86400),"hh:mm:ss"))</f>
        <v>16:00:00 - 16:15:00</v>
      </c>
      <c r="E42">
        <f t="array" aca="1" ref="E42" ca="1">INDIRECT(CONCATENATE("Simu"&amp;$B42&amp;"!"&amp;"$G$3"))</f>
        <v>1000</v>
      </c>
      <c r="F42">
        <f t="array" aca="1" ref="F42" ca="1">INDIRECT(CONCATENATE("Simu"&amp;$B42&amp;"!"&amp;"$L$8"))</f>
        <v>1.2337222222222191</v>
      </c>
      <c r="G42">
        <f t="array" aca="1" ref="G42" ca="1">INDIRECT(CONCATENATE("Simu"&amp;$B42&amp;"!"&amp;"$L$9"))</f>
        <v>48.359933333333338</v>
      </c>
      <c r="H42">
        <f t="array" aca="1" ref="H42" ca="1">INDIRECT(CONCATENATE("Simu"&amp;$B42&amp;"!"&amp;"$Z$3"))</f>
        <v>6122</v>
      </c>
      <c r="I42">
        <f t="array" aca="1" ref="I42" ca="1">INDIRECT(CONCATENATE("Simu"&amp;$B42&amp;"!"&amp;"$I$9"))</f>
        <v>1</v>
      </c>
      <c r="J42">
        <f t="array" aca="1" ref="J42" ca="1">IF(I42&gt;0,COUNT(IF(INDIRECT(CONCATENATE("Simu"&amp;$B42&amp;"!$F$16:$F$"&amp;15+I42))&lt;20,INDIRECT(CONCATENATE("Simu"&amp;$B42&amp;"!$F$16:$F$"&amp;15+I42)),#N/A)),0)</f>
        <v>1</v>
      </c>
      <c r="K42">
        <f t="array" aca="1" ref="K42" ca="1">IF(I42&gt;0,COUNT(IF(INDIRECT(CONCATENATE("Simu"&amp;$B42&amp;"!$F$16:$F$"&amp;15+I42))&lt;10,INDIRECT(CONCATENATE("Simu"&amp;$B42&amp;"!$F$16:$F$"&amp;15+I42)),#N/A)),0)</f>
        <v>0</v>
      </c>
      <c r="L42">
        <f t="array" aca="1" ref="L42" ca="1">IF(I42&gt;0,COUNT(IF(INDIRECT(CONCATENATE("Simu"&amp;$B42&amp;"!$F$16:$F$"&amp;15+I42))&lt;5,INDIRECT(CONCATENATE("Simu"&amp;$B42&amp;"!$F$16:$F$"&amp;15+I42)),#N/A)),0)</f>
        <v>0</v>
      </c>
    </row>
    <row r="43" spans="2:12" x14ac:dyDescent="0.35">
      <c r="B43">
        <f t="shared" si="1"/>
        <v>29</v>
      </c>
      <c r="C43" t="str">
        <f t="array" aca="1" ref="C43" ca="1">INDIRECT(CONCATENATE("Simu"&amp;$B43&amp;"!"&amp;"$X$3"))</f>
        <v>[-0.01 +0.01]</v>
      </c>
      <c r="D43" t="str">
        <f t="array" aca="1" ref="D43" ca="1">_xlfn.CONCAT(INDIRECT(CONCATENATE("Simu"&amp;$B43&amp;"!"&amp;"$D$3")), " - ",TEXT(INDIRECT(CONCATENATE("Simu"&amp;$B43&amp;"!"&amp;"$D$3"))+(INDIRECT(CONCATENATE("Simu"&amp;$B43&amp;"!"&amp;"$E$3"))/86400),"hh:mm:ss"))</f>
        <v>16:15:00 - 16:30:00</v>
      </c>
      <c r="E43">
        <f t="array" aca="1" ref="E43" ca="1">INDIRECT(CONCATENATE("Simu"&amp;$B43&amp;"!"&amp;"$G$3"))</f>
        <v>1000</v>
      </c>
      <c r="F43">
        <f t="array" aca="1" ref="F43" ca="1">INDIRECT(CONCATENATE("Simu"&amp;$B43&amp;"!"&amp;"$L$8"))</f>
        <v>0.7696500000000035</v>
      </c>
      <c r="G43">
        <f t="array" aca="1" ref="G43" ca="1">INDIRECT(CONCATENATE("Simu"&amp;$B43&amp;"!"&amp;"$L$9"))</f>
        <v>48.504941666666667</v>
      </c>
      <c r="H43">
        <f t="array" aca="1" ref="H43" ca="1">INDIRECT(CONCATENATE("Simu"&amp;$B43&amp;"!"&amp;"$Z$3"))</f>
        <v>3724</v>
      </c>
      <c r="I43">
        <f t="array" aca="1" ref="I43" ca="1">INDIRECT(CONCATENATE("Simu"&amp;$B43&amp;"!"&amp;"$I$9"))</f>
        <v>0</v>
      </c>
      <c r="J43">
        <f t="array" aca="1" ref="J43" ca="1">IF(I43&gt;0,COUNT(IF(INDIRECT(CONCATENATE("Simu"&amp;$B43&amp;"!$F$16:$F$"&amp;15+I43))&lt;20,INDIRECT(CONCATENATE("Simu"&amp;$B43&amp;"!$F$16:$F$"&amp;15+I43)),#N/A)),0)</f>
        <v>0</v>
      </c>
      <c r="K43">
        <f t="array" aca="1" ref="K43" ca="1">IF(I43&gt;0,COUNT(IF(INDIRECT(CONCATENATE("Simu"&amp;$B43&amp;"!$F$16:$F$"&amp;15+I43))&lt;10,INDIRECT(CONCATENATE("Simu"&amp;$B43&amp;"!$F$16:$F$"&amp;15+I43)),#N/A)),0)</f>
        <v>0</v>
      </c>
      <c r="L43">
        <f t="array" aca="1" ref="L43" ca="1">IF(I43&gt;0,COUNT(IF(INDIRECT(CONCATENATE("Simu"&amp;$B43&amp;"!$F$16:$F$"&amp;15+I43))&lt;5,INDIRECT(CONCATENATE("Simu"&amp;$B43&amp;"!$F$16:$F$"&amp;15+I43)),#N/A)),0)</f>
        <v>0</v>
      </c>
    </row>
    <row r="44" spans="2:12" x14ac:dyDescent="0.35">
      <c r="B44">
        <f t="shared" si="1"/>
        <v>30</v>
      </c>
      <c r="C44" t="str">
        <f t="array" aca="1" ref="C44" ca="1">INDIRECT(CONCATENATE("Simu"&amp;$B44&amp;"!"&amp;"$X$3"))</f>
        <v>[-0.01 +0.01]</v>
      </c>
      <c r="D44" t="str">
        <f t="array" aca="1" ref="D44" ca="1">_xlfn.CONCAT(INDIRECT(CONCATENATE("Simu"&amp;$B44&amp;"!"&amp;"$D$3")), " - ",TEXT(INDIRECT(CONCATENATE("Simu"&amp;$B44&amp;"!"&amp;"$D$3"))+(INDIRECT(CONCATENATE("Simu"&amp;$B44&amp;"!"&amp;"$E$3"))/86400),"hh:mm:ss"))</f>
        <v>16:30:00 - 17:00:00</v>
      </c>
      <c r="E44">
        <f t="array" aca="1" ref="E44" ca="1">INDIRECT(CONCATENATE("Simu"&amp;$B44&amp;"!"&amp;"$G$3"))</f>
        <v>1000</v>
      </c>
      <c r="F44">
        <f t="array" aca="1" ref="F44" ca="1">INDIRECT(CONCATENATE("Simu"&amp;$B44&amp;"!"&amp;"$L$8"))</f>
        <v>1.868258333333338</v>
      </c>
      <c r="G44">
        <f t="array" aca="1" ref="G44" ca="1">INDIRECT(CONCATENATE("Simu"&amp;$B44&amp;"!"&amp;"$L$9"))</f>
        <v>58.193752777777767</v>
      </c>
      <c r="H44">
        <f t="array" aca="1" ref="H44" ca="1">INDIRECT(CONCATENATE("Simu"&amp;$B44&amp;"!"&amp;"$Z$3"))</f>
        <v>406</v>
      </c>
      <c r="I44">
        <f t="array" aca="1" ref="I44" ca="1">INDIRECT(CONCATENATE("Simu"&amp;$B44&amp;"!"&amp;"$I$9"))</f>
        <v>1</v>
      </c>
      <c r="J44">
        <f t="array" aca="1" ref="J44" ca="1">IF(I44&gt;0,COUNT(IF(INDIRECT(CONCATENATE("Simu"&amp;$B44&amp;"!$F$16:$F$"&amp;15+I44))&lt;20,INDIRECT(CONCATENATE("Simu"&amp;$B44&amp;"!$F$16:$F$"&amp;15+I44)),#N/A)),0)</f>
        <v>0</v>
      </c>
      <c r="K44">
        <f t="array" aca="1" ref="K44" ca="1">IF(I44&gt;0,COUNT(IF(INDIRECT(CONCATENATE("Simu"&amp;$B44&amp;"!$F$16:$F$"&amp;15+I44))&lt;10,INDIRECT(CONCATENATE("Simu"&amp;$B44&amp;"!$F$16:$F$"&amp;15+I44)),#N/A)),0)</f>
        <v>0</v>
      </c>
      <c r="L44">
        <f t="array" aca="1" ref="L44" ca="1">IF(I44&gt;0,COUNT(IF(INDIRECT(CONCATENATE("Simu"&amp;$B44&amp;"!$F$16:$F$"&amp;15+I44))&lt;5,INDIRECT(CONCATENATE("Simu"&amp;$B44&amp;"!$F$16:$F$"&amp;15+I44)),#N/A)),0)</f>
        <v>0</v>
      </c>
    </row>
    <row r="45" spans="2:12" x14ac:dyDescent="0.35">
      <c r="B45">
        <f t="shared" si="1"/>
        <v>31</v>
      </c>
      <c r="C45" t="str">
        <f t="array" aca="1" ref="C45" ca="1">INDIRECT(CONCATENATE("Simu"&amp;$B45&amp;"!"&amp;"$X$3"))</f>
        <v>[-0.01 +0.01]</v>
      </c>
      <c r="D45" t="str">
        <f t="array" aca="1" ref="D45" ca="1">_xlfn.CONCAT(INDIRECT(CONCATENATE("Simu"&amp;$B45&amp;"!"&amp;"$D$3")), " - ",TEXT(INDIRECT(CONCATENATE("Simu"&amp;$B45&amp;"!"&amp;"$D$3"))+(INDIRECT(CONCATENATE("Simu"&amp;$B45&amp;"!"&amp;"$E$3"))/86400),"hh:mm:ss"))</f>
        <v>17:00:00 - 17:30:00</v>
      </c>
      <c r="E45">
        <f t="array" aca="1" ref="E45" ca="1">INDIRECT(CONCATENATE("Simu"&amp;$B45&amp;"!"&amp;"$G$3"))</f>
        <v>1000</v>
      </c>
      <c r="F45">
        <f t="array" aca="1" ref="F45" ca="1">INDIRECT(CONCATENATE("Simu"&amp;$B45&amp;"!"&amp;"$L$8"))</f>
        <v>2.6424805555555611</v>
      </c>
      <c r="G45">
        <f t="array" aca="1" ref="G45" ca="1">INDIRECT(CONCATENATE("Simu"&amp;$B45&amp;"!"&amp;"$L$9"))</f>
        <v>57.980291666666673</v>
      </c>
      <c r="H45">
        <f t="array" aca="1" ref="H45" ca="1">INDIRECT(CONCATENATE("Simu"&amp;$B45&amp;"!"&amp;"$Z$3"))</f>
        <v>170</v>
      </c>
      <c r="I45">
        <f t="array" aca="1" ref="I45" ca="1">INDIRECT(CONCATENATE("Simu"&amp;$B45&amp;"!"&amp;"$I$9"))</f>
        <v>0</v>
      </c>
      <c r="J45">
        <f t="array" aca="1" ref="J45" ca="1">IF(I45&gt;0,COUNT(IF(INDIRECT(CONCATENATE("Simu"&amp;$B45&amp;"!$F$16:$F$"&amp;15+I45))&lt;20,INDIRECT(CONCATENATE("Simu"&amp;$B45&amp;"!$F$16:$F$"&amp;15+I45)),#N/A)),0)</f>
        <v>0</v>
      </c>
      <c r="K45">
        <f t="array" aca="1" ref="K45" ca="1">IF(I45&gt;0,COUNT(IF(INDIRECT(CONCATENATE("Simu"&amp;$B45&amp;"!$F$16:$F$"&amp;15+I45))&lt;10,INDIRECT(CONCATENATE("Simu"&amp;$B45&amp;"!$F$16:$F$"&amp;15+I45)),#N/A)),0)</f>
        <v>0</v>
      </c>
      <c r="L45">
        <f t="array" aca="1" ref="L45" ca="1">IF(I45&gt;0,COUNT(IF(INDIRECT(CONCATENATE("Simu"&amp;$B45&amp;"!$F$16:$F$"&amp;15+I45))&lt;5,INDIRECT(CONCATENATE("Simu"&amp;$B45&amp;"!$F$16:$F$"&amp;15+I45)),#N/A)),0)</f>
        <v>0</v>
      </c>
    </row>
    <row r="46" spans="2:12" x14ac:dyDescent="0.35">
      <c r="B46">
        <f t="shared" si="1"/>
        <v>32</v>
      </c>
      <c r="C46" t="str">
        <f t="array" aca="1" ref="C46" ca="1">INDIRECT(CONCATENATE("Simu"&amp;$B46&amp;"!"&amp;"$X$3"))</f>
        <v>[-0.01 +0.01]</v>
      </c>
      <c r="D46" t="str">
        <f t="array" aca="1" ref="D46" ca="1">_xlfn.CONCAT(INDIRECT(CONCATENATE("Simu"&amp;$B46&amp;"!"&amp;"$D$3")), " - ",TEXT(INDIRECT(CONCATENATE("Simu"&amp;$B46&amp;"!"&amp;"$D$3"))+(INDIRECT(CONCATENATE("Simu"&amp;$B46&amp;"!"&amp;"$E$3"))/86400),"hh:mm:ss"))</f>
        <v>17:30:00 - 18:00:00</v>
      </c>
      <c r="E46">
        <f t="array" aca="1" ref="E46" ca="1">INDIRECT(CONCATENATE("Simu"&amp;$B46&amp;"!"&amp;"$G$3"))</f>
        <v>1000</v>
      </c>
      <c r="F46">
        <f t="array" aca="1" ref="F46" ca="1">INDIRECT(CONCATENATE("Simu"&amp;$B46&amp;"!"&amp;"$L$8"))</f>
        <v>1.812244444444447</v>
      </c>
      <c r="G46">
        <f t="array" aca="1" ref="G46" ca="1">INDIRECT(CONCATENATE("Simu"&amp;$B46&amp;"!"&amp;"$L$9"))</f>
        <v>41.975088888888877</v>
      </c>
      <c r="H46">
        <f t="array" aca="1" ref="H46" ca="1">INDIRECT(CONCATENATE("Simu"&amp;$B46&amp;"!"&amp;"$Z$3"))</f>
        <v>92</v>
      </c>
      <c r="I46">
        <f t="array" aca="1" ref="I46" ca="1">INDIRECT(CONCATENATE("Simu"&amp;$B46&amp;"!"&amp;"$I$9"))</f>
        <v>0</v>
      </c>
      <c r="J46">
        <f t="array" aca="1" ref="J46" ca="1">IF(I46&gt;0,COUNT(IF(INDIRECT(CONCATENATE("Simu"&amp;$B46&amp;"!$F$16:$F$"&amp;15+I46))&lt;20,INDIRECT(CONCATENATE("Simu"&amp;$B46&amp;"!$F$16:$F$"&amp;15+I46)),#N/A)),0)</f>
        <v>0</v>
      </c>
      <c r="K46">
        <f t="array" aca="1" ref="K46" ca="1">IF(I46&gt;0,COUNT(IF(INDIRECT(CONCATENATE("Simu"&amp;$B46&amp;"!$F$16:$F$"&amp;15+I46))&lt;10,INDIRECT(CONCATENATE("Simu"&amp;$B46&amp;"!$F$16:$F$"&amp;15+I46)),#N/A)),0)</f>
        <v>0</v>
      </c>
      <c r="L46">
        <f t="array" aca="1" ref="L46" ca="1">IF(I46&gt;0,COUNT(IF(INDIRECT(CONCATENATE("Simu"&amp;$B46&amp;"!$F$16:$F$"&amp;15+I46))&lt;5,INDIRECT(CONCATENATE("Simu"&amp;$B46&amp;"!$F$16:$F$"&amp;15+I46)),#N/A)),0)</f>
        <v>0</v>
      </c>
    </row>
    <row r="47" spans="2:12" x14ac:dyDescent="0.35">
      <c r="B47">
        <f t="shared" si="1"/>
        <v>33</v>
      </c>
      <c r="C47" t="str">
        <f t="array" aca="1" ref="C47" ca="1">INDIRECT(CONCATENATE("Simu"&amp;$B47&amp;"!"&amp;"$X$3"))</f>
        <v>[-0.01 +0.01]</v>
      </c>
      <c r="D47" t="str">
        <f t="array" aca="1" ref="D47" ca="1">_xlfn.CONCAT(INDIRECT(CONCATENATE("Simu"&amp;$B47&amp;"!"&amp;"$D$3")), " - ",TEXT(INDIRECT(CONCATENATE("Simu"&amp;$B47&amp;"!"&amp;"$D$3"))+(INDIRECT(CONCATENATE("Simu"&amp;$B47&amp;"!"&amp;"$E$3"))/86400),"hh:mm:ss"))</f>
        <v>18:00:00 - 18:30:00</v>
      </c>
      <c r="E47">
        <f t="array" aca="1" ref="E47" ca="1">INDIRECT(CONCATENATE("Simu"&amp;$B47&amp;"!"&amp;"$G$3"))</f>
        <v>1000</v>
      </c>
      <c r="F47">
        <f t="array" aca="1" ref="F47" ca="1">INDIRECT(CONCATENATE("Simu"&amp;$B47&amp;"!"&amp;"$L$8"))</f>
        <v>1.969891666666661</v>
      </c>
      <c r="G47">
        <f t="array" aca="1" ref="G47" ca="1">INDIRECT(CONCATENATE("Simu"&amp;$B47&amp;"!"&amp;"$L$9"))</f>
        <v>60.564044444444441</v>
      </c>
      <c r="H47">
        <f t="array" aca="1" ref="H47" ca="1">INDIRECT(CONCATENATE("Simu"&amp;$B47&amp;"!"&amp;"$Z$3"))</f>
        <v>134</v>
      </c>
      <c r="I47">
        <f t="array" aca="1" ref="I47" ca="1">INDIRECT(CONCATENATE("Simu"&amp;$B47&amp;"!"&amp;"$I$9"))</f>
        <v>0</v>
      </c>
      <c r="J47">
        <f t="array" aca="1" ref="J47" ca="1">IF(I47&gt;0,COUNT(IF(INDIRECT(CONCATENATE("Simu"&amp;$B47&amp;"!$F$16:$F$"&amp;15+I47))&lt;20,INDIRECT(CONCATENATE("Simu"&amp;$B47&amp;"!$F$16:$F$"&amp;15+I47)),#N/A)),0)</f>
        <v>0</v>
      </c>
      <c r="K47">
        <f t="array" aca="1" ref="K47" ca="1">IF(I47&gt;0,COUNT(IF(INDIRECT(CONCATENATE("Simu"&amp;$B47&amp;"!$F$16:$F$"&amp;15+I47))&lt;10,INDIRECT(CONCATENATE("Simu"&amp;$B47&amp;"!$F$16:$F$"&amp;15+I47)),#N/A)),0)</f>
        <v>0</v>
      </c>
      <c r="L47">
        <f t="array" aca="1" ref="L47" ca="1">IF(I47&gt;0,COUNT(IF(INDIRECT(CONCATENATE("Simu"&amp;$B47&amp;"!$F$16:$F$"&amp;15+I47))&lt;5,INDIRECT(CONCATENATE("Simu"&amp;$B47&amp;"!$F$16:$F$"&amp;15+I47)),#N/A)),0)</f>
        <v>0</v>
      </c>
    </row>
    <row r="48" spans="2:12" x14ac:dyDescent="0.35">
      <c r="B48">
        <f t="shared" si="1"/>
        <v>34</v>
      </c>
      <c r="C48" t="str">
        <f t="array" aca="1" ref="C48" ca="1">INDIRECT(CONCATENATE("Simu"&amp;$B48&amp;"!"&amp;"$X$3"))</f>
        <v>[-0.01 +0.01]</v>
      </c>
      <c r="D48" t="str">
        <f t="array" aca="1" ref="D48" ca="1">_xlfn.CONCAT(INDIRECT(CONCATENATE("Simu"&amp;$B48&amp;"!"&amp;"$D$3")), " - ",TEXT(INDIRECT(CONCATENATE("Simu"&amp;$B48&amp;"!"&amp;"$D$3"))+(INDIRECT(CONCATENATE("Simu"&amp;$B48&amp;"!"&amp;"$E$3"))/86400),"hh:mm:ss"))</f>
        <v>18:30:00 - 19:00:00</v>
      </c>
      <c r="E48">
        <f t="array" aca="1" ref="E48" ca="1">INDIRECT(CONCATENATE("Simu"&amp;$B48&amp;"!"&amp;"$G$3"))</f>
        <v>1000</v>
      </c>
      <c r="F48">
        <f t="array" aca="1" ref="F48" ca="1">INDIRECT(CONCATENATE("Simu"&amp;$B48&amp;"!"&amp;"$L$8"))</f>
        <v>2.056561111111102</v>
      </c>
      <c r="G48">
        <f t="array" aca="1" ref="G48" ca="1">INDIRECT(CONCATENATE("Simu"&amp;$B48&amp;"!"&amp;"$L$9"))</f>
        <v>43.458183333333302</v>
      </c>
      <c r="H48">
        <f t="array" aca="1" ref="H48" ca="1">INDIRECT(CONCATENATE("Simu"&amp;$B48&amp;"!"&amp;"$Z$3"))</f>
        <v>336</v>
      </c>
      <c r="I48">
        <f t="array" aca="1" ref="I48" ca="1">INDIRECT(CONCATENATE("Simu"&amp;$B48&amp;"!"&amp;"$I$9"))</f>
        <v>0</v>
      </c>
      <c r="J48">
        <f t="array" aca="1" ref="J48" ca="1">IF(I48&gt;0,COUNT(IF(INDIRECT(CONCATENATE("Simu"&amp;$B48&amp;"!$F$16:$F$"&amp;15+I48))&lt;20,INDIRECT(CONCATENATE("Simu"&amp;$B48&amp;"!$F$16:$F$"&amp;15+I48)),#N/A)),0)</f>
        <v>0</v>
      </c>
      <c r="K48">
        <f t="array" aca="1" ref="K48" ca="1">IF(I48&gt;0,COUNT(IF(INDIRECT(CONCATENATE("Simu"&amp;$B48&amp;"!$F$16:$F$"&amp;15+I48))&lt;10,INDIRECT(CONCATENATE("Simu"&amp;$B48&amp;"!$F$16:$F$"&amp;15+I48)),#N/A)),0)</f>
        <v>0</v>
      </c>
      <c r="L48">
        <f t="array" aca="1" ref="L48" ca="1">IF(I48&gt;0,COUNT(IF(INDIRECT(CONCATENATE("Simu"&amp;$B48&amp;"!$F$16:$F$"&amp;15+I48))&lt;5,INDIRECT(CONCATENATE("Simu"&amp;$B48&amp;"!$F$16:$F$"&amp;15+I48)),#N/A)),0)</f>
        <v>0</v>
      </c>
    </row>
    <row r="49" spans="2:12" x14ac:dyDescent="0.35">
      <c r="B49">
        <f t="shared" si="1"/>
        <v>35</v>
      </c>
      <c r="C49" t="str">
        <f t="array" aca="1" ref="C49" ca="1">INDIRECT(CONCATENATE("Simu"&amp;$B49&amp;"!"&amp;"$X$3"))</f>
        <v>[-0.01 +0.01]</v>
      </c>
      <c r="D49" t="str">
        <f t="array" aca="1" ref="D49" ca="1">_xlfn.CONCAT(INDIRECT(CONCATENATE("Simu"&amp;$B49&amp;"!"&amp;"$D$3")), " - ",TEXT(INDIRECT(CONCATENATE("Simu"&amp;$B49&amp;"!"&amp;"$D$3"))+(INDIRECT(CONCATENATE("Simu"&amp;$B49&amp;"!"&amp;"$E$3"))/86400),"hh:mm:ss"))</f>
        <v>19:00:00 - 20:00:00</v>
      </c>
      <c r="E49">
        <f t="array" aca="1" ref="E49" ca="1">INDIRECT(CONCATENATE("Simu"&amp;$B49&amp;"!"&amp;"$G$3"))</f>
        <v>1000</v>
      </c>
      <c r="F49">
        <f t="array" aca="1" ref="F49" ca="1">INDIRECT(CONCATENATE("Simu"&amp;$B49&amp;"!"&amp;"$L$8"))</f>
        <v>3.7903000000000051</v>
      </c>
      <c r="G49">
        <f t="array" aca="1" ref="G49" ca="1">INDIRECT(CONCATENATE("Simu"&amp;$B49&amp;"!"&amp;"$L$9"))</f>
        <v>100.9529722222222</v>
      </c>
      <c r="H49">
        <f t="array" aca="1" ref="H49" ca="1">INDIRECT(CONCATENATE("Simu"&amp;$B49&amp;"!"&amp;"$Z$3"))</f>
        <v>131</v>
      </c>
      <c r="I49">
        <f t="array" aca="1" ref="I49" ca="1">INDIRECT(CONCATENATE("Simu"&amp;$B49&amp;"!"&amp;"$I$9"))</f>
        <v>2</v>
      </c>
      <c r="J49">
        <f t="array" aca="1" ref="J49" ca="1">IF(I49&gt;0,COUNT(IF(INDIRECT(CONCATENATE("Simu"&amp;$B49&amp;"!$F$16:$F$"&amp;15+I49))&lt;20,INDIRECT(CONCATENATE("Simu"&amp;$B49&amp;"!$F$16:$F$"&amp;15+I49)),#N/A)),0)</f>
        <v>2</v>
      </c>
      <c r="K49">
        <f t="array" aca="1" ref="K49" ca="1">IF(I49&gt;0,COUNT(IF(INDIRECT(CONCATENATE("Simu"&amp;$B49&amp;"!$F$16:$F$"&amp;15+I49))&lt;10,INDIRECT(CONCATENATE("Simu"&amp;$B49&amp;"!$F$16:$F$"&amp;15+I49)),#N/A)),0)</f>
        <v>1</v>
      </c>
      <c r="L49">
        <f t="array" aca="1" ref="L49" ca="1">IF(I49&gt;0,COUNT(IF(INDIRECT(CONCATENATE("Simu"&amp;$B49&amp;"!$F$16:$F$"&amp;15+I49))&lt;5,INDIRECT(CONCATENATE("Simu"&amp;$B49&amp;"!$F$16:$F$"&amp;15+I49)),#N/A)),0)</f>
        <v>1</v>
      </c>
    </row>
    <row r="50" spans="2:12" x14ac:dyDescent="0.35">
      <c r="B50">
        <f t="shared" si="1"/>
        <v>36</v>
      </c>
      <c r="C50" t="str">
        <f t="array" aca="1" ref="C50" ca="1">INDIRECT(CONCATENATE("Simu"&amp;$B50&amp;"!"&amp;"$X$3"))</f>
        <v>[-0.01 +0.01]</v>
      </c>
      <c r="D50" t="str">
        <f t="array" aca="1" ref="D50" ca="1">_xlfn.CONCAT(INDIRECT(CONCATENATE("Simu"&amp;$B50&amp;"!"&amp;"$D$3")), " - ",TEXT(INDIRECT(CONCATENATE("Simu"&amp;$B50&amp;"!"&amp;"$D$3"))+(INDIRECT(CONCATENATE("Simu"&amp;$B50&amp;"!"&amp;"$E$3"))/86400),"hh:mm:ss"))</f>
        <v>20:00:00 - 21:00:00</v>
      </c>
      <c r="E50">
        <f t="array" aca="1" ref="E50" ca="1">INDIRECT(CONCATENATE("Simu"&amp;$B50&amp;"!"&amp;"$G$3"))</f>
        <v>1000</v>
      </c>
      <c r="F50">
        <f t="array" aca="1" ref="F50" ca="1">INDIRECT(CONCATENATE("Simu"&amp;$B50&amp;"!"&amp;"$L$8"))</f>
        <v>3.563747222222224</v>
      </c>
      <c r="G50">
        <f t="array" aca="1" ref="G50" ca="1">INDIRECT(CONCATENATE("Simu"&amp;$B50&amp;"!"&amp;"$L$9"))</f>
        <v>94.844977777777757</v>
      </c>
      <c r="H50">
        <f t="array" aca="1" ref="H50" ca="1">INDIRECT(CONCATENATE("Simu"&amp;$B50&amp;"!"&amp;"$Z$3"))</f>
        <v>48</v>
      </c>
      <c r="I50">
        <f t="array" aca="1" ref="I50" ca="1">INDIRECT(CONCATENATE("Simu"&amp;$B50&amp;"!"&amp;"$I$9"))</f>
        <v>0</v>
      </c>
      <c r="J50">
        <f t="array" aca="1" ref="J50" ca="1">IF(I50&gt;0,COUNT(IF(INDIRECT(CONCATENATE("Simu"&amp;$B50&amp;"!$F$16:$F$"&amp;15+I50))&lt;20,INDIRECT(CONCATENATE("Simu"&amp;$B50&amp;"!$F$16:$F$"&amp;15+I50)),#N/A)),0)</f>
        <v>0</v>
      </c>
      <c r="K50">
        <f t="array" aca="1" ref="K50" ca="1">IF(I50&gt;0,COUNT(IF(INDIRECT(CONCATENATE("Simu"&amp;$B50&amp;"!$F$16:$F$"&amp;15+I50))&lt;10,INDIRECT(CONCATENATE("Simu"&amp;$B50&amp;"!$F$16:$F$"&amp;15+I50)),#N/A)),0)</f>
        <v>0</v>
      </c>
      <c r="L50">
        <f t="array" aca="1" ref="L50" ca="1">IF(I50&gt;0,COUNT(IF(INDIRECT(CONCATENATE("Simu"&amp;$B50&amp;"!$F$16:$F$"&amp;15+I50))&lt;5,INDIRECT(CONCATENATE("Simu"&amp;$B50&amp;"!$F$16:$F$"&amp;15+I50)),#N/A)),0)</f>
        <v>0</v>
      </c>
    </row>
    <row r="51" spans="2:12" x14ac:dyDescent="0.35">
      <c r="B51">
        <f t="shared" si="1"/>
        <v>37</v>
      </c>
      <c r="C51" t="str">
        <f t="array" aca="1" ref="C51" ca="1">INDIRECT(CONCATENATE("Simu"&amp;$B51&amp;"!"&amp;"$X$3"))</f>
        <v>[-0.01 +0.01]</v>
      </c>
      <c r="D51" t="str">
        <f t="array" aca="1" ref="D51" ca="1">_xlfn.CONCAT(INDIRECT(CONCATENATE("Simu"&amp;$B51&amp;"!"&amp;"$D$3")), " - ",TEXT(INDIRECT(CONCATENATE("Simu"&amp;$B51&amp;"!"&amp;"$D$3"))+(INDIRECT(CONCATENATE("Simu"&amp;$B51&amp;"!"&amp;"$E$3"))/86400),"hh:mm:ss"))</f>
        <v>21:00:00 - 21:15:00</v>
      </c>
      <c r="E51">
        <f t="array" aca="1" ref="E51" ca="1">INDIRECT(CONCATENATE("Simu"&amp;$B51&amp;"!"&amp;"$G$3"))</f>
        <v>1000</v>
      </c>
      <c r="F51">
        <f t="array" aca="1" ref="F51" ca="1">INDIRECT(CONCATENATE("Simu"&amp;$B51&amp;"!"&amp;"$L$8"))</f>
        <v>0.65175000000000083</v>
      </c>
      <c r="G51">
        <f t="array" aca="1" ref="G51" ca="1">INDIRECT(CONCATENATE("Simu"&amp;$B51&amp;"!"&amp;"$L$9"))</f>
        <v>22.684213888888891</v>
      </c>
      <c r="H51">
        <f t="array" aca="1" ref="H51" ca="1">INDIRECT(CONCATENATE("Simu"&amp;$B51&amp;"!"&amp;"$Z$3"))</f>
        <v>112</v>
      </c>
      <c r="I51">
        <f t="array" aca="1" ref="I51" ca="1">INDIRECT(CONCATENATE("Simu"&amp;$B51&amp;"!"&amp;"$I$9"))</f>
        <v>0</v>
      </c>
      <c r="J51">
        <f t="array" aca="1" ref="J51" ca="1">IF(I51&gt;0,COUNT(IF(INDIRECT(CONCATENATE("Simu"&amp;$B51&amp;"!$F$16:$F$"&amp;15+I51))&lt;20,INDIRECT(CONCATENATE("Simu"&amp;$B51&amp;"!$F$16:$F$"&amp;15+I51)),#N/A)),0)</f>
        <v>0</v>
      </c>
      <c r="K51">
        <f t="array" aca="1" ref="K51" ca="1">IF(I51&gt;0,COUNT(IF(INDIRECT(CONCATENATE("Simu"&amp;$B51&amp;"!$F$16:$F$"&amp;15+I51))&lt;10,INDIRECT(CONCATENATE("Simu"&amp;$B51&amp;"!$F$16:$F$"&amp;15+I51)),#N/A)),0)</f>
        <v>0</v>
      </c>
      <c r="L51">
        <f t="array" aca="1" ref="L51" ca="1">IF(I51&gt;0,COUNT(IF(INDIRECT(CONCATENATE("Simu"&amp;$B51&amp;"!$F$16:$F$"&amp;15+I51))&lt;5,INDIRECT(CONCATENATE("Simu"&amp;$B51&amp;"!$F$16:$F$"&amp;15+I51)),#N/A)),0)</f>
        <v>0</v>
      </c>
    </row>
    <row r="52" spans="2:12" x14ac:dyDescent="0.35">
      <c r="B52">
        <f t="shared" si="1"/>
        <v>38</v>
      </c>
      <c r="C52" t="str">
        <f t="array" aca="1" ref="C52" ca="1">INDIRECT(CONCATENATE("Simu"&amp;$B52&amp;"!"&amp;"$X$3"))</f>
        <v>[-0.01 +0.01]</v>
      </c>
      <c r="D52" t="str">
        <f t="array" aca="1" ref="D52" ca="1">_xlfn.CONCAT(INDIRECT(CONCATENATE("Simu"&amp;$B52&amp;"!"&amp;"$D$3")), " - ",TEXT(INDIRECT(CONCATENATE("Simu"&amp;$B52&amp;"!"&amp;"$D$3"))+(INDIRECT(CONCATENATE("Simu"&amp;$B52&amp;"!"&amp;"$E$3"))/86400),"hh:mm:ss"))</f>
        <v>21:15:00 - 21:30:00</v>
      </c>
      <c r="E52">
        <f t="array" aca="1" ref="E52" ca="1">INDIRECT(CONCATENATE("Simu"&amp;$B52&amp;"!"&amp;"$G$3"))</f>
        <v>1000</v>
      </c>
      <c r="F52">
        <f t="array" aca="1" ref="F52" ca="1">INDIRECT(CONCATENATE("Simu"&amp;$B52&amp;"!"&amp;"$L$8"))</f>
        <v>0.8593972222222227</v>
      </c>
      <c r="G52">
        <f t="array" aca="1" ref="G52" ca="1">INDIRECT(CONCATENATE("Simu"&amp;$B52&amp;"!"&amp;"$L$9"))</f>
        <v>25.1450472222222</v>
      </c>
      <c r="H52">
        <f t="array" aca="1" ref="H52" ca="1">INDIRECT(CONCATENATE("Simu"&amp;$B52&amp;"!"&amp;"$Z$3"))</f>
        <v>94</v>
      </c>
      <c r="I52">
        <f t="array" aca="1" ref="I52" ca="1">INDIRECT(CONCATENATE("Simu"&amp;$B52&amp;"!"&amp;"$I$9"))</f>
        <v>0</v>
      </c>
      <c r="J52">
        <f t="array" aca="1" ref="J52" ca="1">IF(I52&gt;0,COUNT(IF(INDIRECT(CONCATENATE("Simu"&amp;$B52&amp;"!$F$16:$F$"&amp;15+I52))&lt;20,INDIRECT(CONCATENATE("Simu"&amp;$B52&amp;"!$F$16:$F$"&amp;15+I52)),#N/A)),0)</f>
        <v>0</v>
      </c>
      <c r="K52">
        <f t="array" aca="1" ref="K52" ca="1">IF(I52&gt;0,COUNT(IF(INDIRECT(CONCATENATE("Simu"&amp;$B52&amp;"!$F$16:$F$"&amp;15+I52))&lt;10,INDIRECT(CONCATENATE("Simu"&amp;$B52&amp;"!$F$16:$F$"&amp;15+I52)),#N/A)),0)</f>
        <v>0</v>
      </c>
      <c r="L52">
        <f t="array" aca="1" ref="L52" ca="1">IF(I52&gt;0,COUNT(IF(INDIRECT(CONCATENATE("Simu"&amp;$B52&amp;"!$F$16:$F$"&amp;15+I52))&lt;5,INDIRECT(CONCATENATE("Simu"&amp;$B52&amp;"!$F$16:$F$"&amp;15+I52)),#N/A)),0)</f>
        <v>0</v>
      </c>
    </row>
    <row r="53" spans="2:12" x14ac:dyDescent="0.35">
      <c r="B53">
        <f t="shared" si="1"/>
        <v>39</v>
      </c>
      <c r="C53" t="str">
        <f t="array" aca="1" ref="C53" ca="1">INDIRECT(CONCATENATE("Simu"&amp;$B53&amp;"!"&amp;"$X$3"))</f>
        <v>[-0.01 +0.01]</v>
      </c>
      <c r="D53" t="str">
        <f t="array" aca="1" ref="D53" ca="1">_xlfn.CONCAT(INDIRECT(CONCATENATE("Simu"&amp;$B53&amp;"!"&amp;"$D$3")), " - ",TEXT(INDIRECT(CONCATENATE("Simu"&amp;$B53&amp;"!"&amp;"$D$3"))+(INDIRECT(CONCATENATE("Simu"&amp;$B53&amp;"!"&amp;"$E$3"))/86400),"hh:mm:ss"))</f>
        <v>21:30:00 - 21:45:00</v>
      </c>
      <c r="E53">
        <f t="array" aca="1" ref="E53" ca="1">INDIRECT(CONCATENATE("Simu"&amp;$B53&amp;"!"&amp;"$G$3"))</f>
        <v>1000</v>
      </c>
      <c r="F53">
        <f t="array" aca="1" ref="F53" ca="1">INDIRECT(CONCATENATE("Simu"&amp;$B53&amp;"!"&amp;"$L$8"))</f>
        <v>0.6859111111111067</v>
      </c>
      <c r="G53">
        <f t="array" aca="1" ref="G53" ca="1">INDIRECT(CONCATENATE("Simu"&amp;$B53&amp;"!"&amp;"$L$9"))</f>
        <v>22.120136111111108</v>
      </c>
      <c r="H53">
        <f t="array" aca="1" ref="H53" ca="1">INDIRECT(CONCATENATE("Simu"&amp;$B53&amp;"!"&amp;"$Z$3"))</f>
        <v>16</v>
      </c>
      <c r="I53">
        <f t="array" aca="1" ref="I53" ca="1">INDIRECT(CONCATENATE("Simu"&amp;$B53&amp;"!"&amp;"$I$9"))</f>
        <v>0</v>
      </c>
      <c r="J53">
        <f t="array" aca="1" ref="J53" ca="1">IF(I53&gt;0,COUNT(IF(INDIRECT(CONCATENATE("Simu"&amp;$B53&amp;"!$F$16:$F$"&amp;15+I53))&lt;20,INDIRECT(CONCATENATE("Simu"&amp;$B53&amp;"!$F$16:$F$"&amp;15+I53)),#N/A)),0)</f>
        <v>0</v>
      </c>
      <c r="K53">
        <f t="array" aca="1" ref="K53" ca="1">IF(I53&gt;0,COUNT(IF(INDIRECT(CONCATENATE("Simu"&amp;$B53&amp;"!$F$16:$F$"&amp;15+I53))&lt;10,INDIRECT(CONCATENATE("Simu"&amp;$B53&amp;"!$F$16:$F$"&amp;15+I53)),#N/A)),0)</f>
        <v>0</v>
      </c>
      <c r="L53">
        <f t="array" aca="1" ref="L53" ca="1">IF(I53&gt;0,COUNT(IF(INDIRECT(CONCATENATE("Simu"&amp;$B53&amp;"!$F$16:$F$"&amp;15+I53))&lt;5,INDIRECT(CONCATENATE("Simu"&amp;$B53&amp;"!$F$16:$F$"&amp;15+I53)),#N/A)),0)</f>
        <v>0</v>
      </c>
    </row>
    <row r="54" spans="2:12" x14ac:dyDescent="0.35">
      <c r="B54">
        <f t="shared" si="1"/>
        <v>40</v>
      </c>
      <c r="C54" t="str">
        <f t="array" aca="1" ref="C54" ca="1">INDIRECT(CONCATENATE("Simu"&amp;$B54&amp;"!"&amp;"$X$3"))</f>
        <v>[-0.01 +0.01]</v>
      </c>
      <c r="D54" t="str">
        <f t="array" aca="1" ref="D54" ca="1">_xlfn.CONCAT(INDIRECT(CONCATENATE("Simu"&amp;$B54&amp;"!"&amp;"$D$3")), " - ",TEXT(INDIRECT(CONCATENATE("Simu"&amp;$B54&amp;"!"&amp;"$D$3"))+(INDIRECT(CONCATENATE("Simu"&amp;$B54&amp;"!"&amp;"$E$3"))/86400),"hh:mm:ss"))</f>
        <v>21:45:00 - 22:00:00</v>
      </c>
      <c r="E54">
        <f t="array" aca="1" ref="E54" ca="1">INDIRECT(CONCATENATE("Simu"&amp;$B54&amp;"!"&amp;"$G$3"))</f>
        <v>1000</v>
      </c>
      <c r="F54">
        <f t="array" aca="1" ref="F54" ca="1">INDIRECT(CONCATENATE("Simu"&amp;$B54&amp;"!"&amp;"$L$8"))</f>
        <v>0.68137500000000728</v>
      </c>
      <c r="G54">
        <f t="array" aca="1" ref="G54" ca="1">INDIRECT(CONCATENATE("Simu"&amp;$B54&amp;"!"&amp;"$L$9"))</f>
        <v>24.333116666666658</v>
      </c>
      <c r="H54">
        <f t="array" aca="1" ref="H54" ca="1">INDIRECT(CONCATENATE("Simu"&amp;$B54&amp;"!"&amp;"$Z$3"))</f>
        <v>47</v>
      </c>
      <c r="I54">
        <f t="array" aca="1" ref="I54" ca="1">INDIRECT(CONCATENATE("Simu"&amp;$B54&amp;"!"&amp;"$I$9"))</f>
        <v>0</v>
      </c>
      <c r="J54">
        <f t="array" aca="1" ref="J54" ca="1">IF(I54&gt;0,COUNT(IF(INDIRECT(CONCATENATE("Simu"&amp;$B54&amp;"!$F$16:$F$"&amp;15+I54))&lt;20,INDIRECT(CONCATENATE("Simu"&amp;$B54&amp;"!$F$16:$F$"&amp;15+I54)),#N/A)),0)</f>
        <v>0</v>
      </c>
      <c r="K54">
        <f t="array" aca="1" ref="K54" ca="1">IF(I54&gt;0,COUNT(IF(INDIRECT(CONCATENATE("Simu"&amp;$B54&amp;"!$F$16:$F$"&amp;15+I54))&lt;10,INDIRECT(CONCATENATE("Simu"&amp;$B54&amp;"!$F$16:$F$"&amp;15+I54)),#N/A)),0)</f>
        <v>0</v>
      </c>
      <c r="L54">
        <f t="array" aca="1" ref="L54" ca="1">IF(I54&gt;0,COUNT(IF(INDIRECT(CONCATENATE("Simu"&amp;$B54&amp;"!$F$16:$F$"&amp;15+I54))&lt;5,INDIRECT(CONCATENATE("Simu"&amp;$B54&amp;"!$F$16:$F$"&amp;15+I54)),#N/A)),0)</f>
        <v>0</v>
      </c>
    </row>
  </sheetData>
  <mergeCells count="11">
    <mergeCell ref="I12:L13"/>
    <mergeCell ref="O12:O14"/>
    <mergeCell ref="P12:Q13"/>
    <mergeCell ref="R12:R14"/>
    <mergeCell ref="S12:V13"/>
    <mergeCell ref="H12:H14"/>
    <mergeCell ref="B12:B14"/>
    <mergeCell ref="C12:C14"/>
    <mergeCell ref="D12:D14"/>
    <mergeCell ref="E12:E14"/>
    <mergeCell ref="F12:G13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7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</v>
      </c>
      <c r="B3" s="3">
        <v>45057</v>
      </c>
      <c r="D3" t="s">
        <v>79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199</v>
      </c>
      <c r="K3">
        <v>171</v>
      </c>
      <c r="L3">
        <v>28</v>
      </c>
      <c r="M3" t="s">
        <v>80</v>
      </c>
      <c r="N3" t="s">
        <v>81</v>
      </c>
      <c r="O3">
        <v>0</v>
      </c>
      <c r="P3" t="s">
        <v>82</v>
      </c>
      <c r="Q3" t="s">
        <v>83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203</v>
      </c>
      <c r="AA3">
        <v>132.47308158874509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16.79817777777777</v>
      </c>
      <c r="D7">
        <v>342.15437001383418</v>
      </c>
      <c r="E7">
        <v>13.13995600724107</v>
      </c>
      <c r="H7" t="s">
        <v>93</v>
      </c>
      <c r="I7">
        <v>42</v>
      </c>
      <c r="K7" t="s">
        <v>94</v>
      </c>
      <c r="L7">
        <v>28.606216666666661</v>
      </c>
      <c r="M7">
        <v>767.89718017575547</v>
      </c>
      <c r="N7">
        <v>13.13995600724107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159</v>
      </c>
      <c r="K8" t="s">
        <v>31</v>
      </c>
      <c r="L8">
        <v>2.197458333333334</v>
      </c>
      <c r="M8">
        <v>404.37293435165378</v>
      </c>
      <c r="N8">
        <v>60.467142493702987</v>
      </c>
    </row>
    <row r="9" spans="1:27" x14ac:dyDescent="0.35">
      <c r="A9">
        <v>2</v>
      </c>
      <c r="B9">
        <v>95</v>
      </c>
      <c r="C9">
        <v>11.808038888888889</v>
      </c>
      <c r="D9">
        <v>425.74281016192128</v>
      </c>
      <c r="E9">
        <v>10.65747829957183</v>
      </c>
      <c r="H9" t="s">
        <v>96</v>
      </c>
      <c r="I9">
        <v>2</v>
      </c>
      <c r="K9" t="s">
        <v>32</v>
      </c>
      <c r="L9">
        <v>30.803674999999991</v>
      </c>
      <c r="M9">
        <v>1172.2701145274091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28</v>
      </c>
      <c r="C12">
        <v>2.197458333333334</v>
      </c>
      <c r="D12">
        <v>404.37293435165378</v>
      </c>
      <c r="E12">
        <v>60.467142493702987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121</v>
      </c>
      <c r="B16">
        <v>4536</v>
      </c>
      <c r="C16">
        <v>6193</v>
      </c>
      <c r="D16">
        <v>10</v>
      </c>
      <c r="E16">
        <v>25800</v>
      </c>
      <c r="F16">
        <v>0</v>
      </c>
      <c r="G16">
        <v>0</v>
      </c>
      <c r="H16">
        <v>5</v>
      </c>
      <c r="I16">
        <v>14440.024289958919</v>
      </c>
      <c r="J16">
        <v>15823.64695389497</v>
      </c>
      <c r="K16">
        <v>69.889756987622903</v>
      </c>
      <c r="L16">
        <v>14440.659609074681</v>
      </c>
      <c r="M16">
        <v>15823.127842876749</v>
      </c>
      <c r="N16">
        <v>74.048738521062148</v>
      </c>
      <c r="O16">
        <v>14440.024289958919</v>
      </c>
      <c r="P16">
        <v>15823.64695389497</v>
      </c>
      <c r="Q16">
        <v>69.889756987622903</v>
      </c>
      <c r="R16">
        <v>14440.659609074681</v>
      </c>
      <c r="S16">
        <v>15823.127842876749</v>
      </c>
      <c r="T16">
        <v>74.048738521062148</v>
      </c>
      <c r="U16">
        <v>0</v>
      </c>
      <c r="V16">
        <v>51.578726052017963</v>
      </c>
      <c r="W16">
        <v>0</v>
      </c>
      <c r="X16">
        <v>0</v>
      </c>
    </row>
    <row r="17" spans="1:24" x14ac:dyDescent="0.35">
      <c r="A17" t="s">
        <v>122</v>
      </c>
      <c r="B17">
        <v>4632</v>
      </c>
      <c r="C17">
        <v>6193</v>
      </c>
      <c r="D17">
        <v>9</v>
      </c>
      <c r="E17">
        <v>25740</v>
      </c>
      <c r="F17">
        <v>65.320052226303389</v>
      </c>
      <c r="G17">
        <v>0</v>
      </c>
      <c r="H17">
        <v>5</v>
      </c>
      <c r="I17">
        <v>13671.78021981339</v>
      </c>
      <c r="J17">
        <v>15511.396692987601</v>
      </c>
      <c r="K17">
        <v>69.600412781146176</v>
      </c>
      <c r="L17">
        <v>16785.00923506973</v>
      </c>
      <c r="M17">
        <v>16800.551357070221</v>
      </c>
      <c r="N17">
        <v>72.649532134628373</v>
      </c>
      <c r="O17">
        <v>13671.78021981339</v>
      </c>
      <c r="P17">
        <v>15511.396692987601</v>
      </c>
      <c r="Q17">
        <v>69.600412781146176</v>
      </c>
      <c r="R17">
        <v>13670.738027424861</v>
      </c>
      <c r="S17">
        <v>15513.919302101751</v>
      </c>
      <c r="T17">
        <v>72.649532134628373</v>
      </c>
      <c r="U17">
        <v>0</v>
      </c>
      <c r="V17">
        <v>51.585776459228441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</v>
      </c>
      <c r="B3" s="3">
        <v>45057</v>
      </c>
      <c r="D3" t="s">
        <v>123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196</v>
      </c>
      <c r="K3">
        <v>183</v>
      </c>
      <c r="L3">
        <v>13</v>
      </c>
      <c r="M3" t="s">
        <v>80</v>
      </c>
      <c r="N3" t="s">
        <v>81</v>
      </c>
      <c r="O3">
        <v>0</v>
      </c>
      <c r="P3" t="s">
        <v>124</v>
      </c>
      <c r="Q3" t="s">
        <v>125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116</v>
      </c>
      <c r="AA3">
        <v>70.610520124435425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10</v>
      </c>
      <c r="C7">
        <v>0.83575555555555381</v>
      </c>
      <c r="D7">
        <v>26.365232648805751</v>
      </c>
      <c r="E7">
        <v>12.903567286120071</v>
      </c>
      <c r="H7" t="s">
        <v>93</v>
      </c>
      <c r="I7">
        <v>82</v>
      </c>
      <c r="K7" t="s">
        <v>94</v>
      </c>
      <c r="L7">
        <v>17.310405555555551</v>
      </c>
      <c r="M7">
        <v>620.17661404630383</v>
      </c>
      <c r="N7">
        <v>12.903567286120071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34</v>
      </c>
      <c r="K8" t="s">
        <v>31</v>
      </c>
      <c r="L8">
        <v>0.65158333333333252</v>
      </c>
      <c r="M8">
        <v>119.4763932032355</v>
      </c>
      <c r="N8">
        <v>62.372883940419577</v>
      </c>
    </row>
    <row r="9" spans="1:27" x14ac:dyDescent="0.35">
      <c r="A9">
        <v>2</v>
      </c>
      <c r="B9">
        <v>173</v>
      </c>
      <c r="C9">
        <v>16.47465</v>
      </c>
      <c r="D9">
        <v>593.81138139749805</v>
      </c>
      <c r="E9">
        <v>11.47009604965662</v>
      </c>
      <c r="H9" t="s">
        <v>96</v>
      </c>
      <c r="I9">
        <v>0</v>
      </c>
      <c r="K9" t="s">
        <v>32</v>
      </c>
      <c r="L9">
        <v>17.961988888888889</v>
      </c>
      <c r="M9">
        <v>739.65300724953931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13</v>
      </c>
      <c r="C12">
        <v>0.65158333333333252</v>
      </c>
      <c r="D12">
        <v>119.4763932032355</v>
      </c>
      <c r="E12">
        <v>62.372883940419577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</v>
      </c>
      <c r="B3" s="3">
        <v>45057</v>
      </c>
      <c r="D3" t="s">
        <v>126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268</v>
      </c>
      <c r="L3">
        <v>18</v>
      </c>
      <c r="M3" t="s">
        <v>80</v>
      </c>
      <c r="N3" t="s">
        <v>81</v>
      </c>
      <c r="O3">
        <v>0</v>
      </c>
      <c r="P3" t="s">
        <v>127</v>
      </c>
      <c r="Q3" t="s">
        <v>128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1459</v>
      </c>
      <c r="AA3">
        <v>114.96026039123539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0.4728833333333326</v>
      </c>
      <c r="D7">
        <v>14.63510607539386</v>
      </c>
      <c r="E7">
        <v>8.5968769466528876</v>
      </c>
      <c r="H7" t="s">
        <v>93</v>
      </c>
      <c r="I7">
        <v>1398</v>
      </c>
      <c r="K7" t="s">
        <v>94</v>
      </c>
      <c r="L7">
        <v>30.185308333333339</v>
      </c>
      <c r="M7">
        <v>1085.1057190078459</v>
      </c>
      <c r="N7">
        <v>43.940854012323143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61</v>
      </c>
      <c r="K8" t="s">
        <v>31</v>
      </c>
      <c r="L8">
        <v>0.82359722222222143</v>
      </c>
      <c r="M8">
        <v>151.41228762510681</v>
      </c>
      <c r="N8">
        <v>51.779880881596711</v>
      </c>
    </row>
    <row r="9" spans="1:27" x14ac:dyDescent="0.35">
      <c r="A9">
        <v>2</v>
      </c>
      <c r="B9">
        <v>246</v>
      </c>
      <c r="C9">
        <v>29.712425</v>
      </c>
      <c r="D9">
        <v>1070.470612932452</v>
      </c>
      <c r="E9">
        <v>43.940854012323143</v>
      </c>
      <c r="H9" t="s">
        <v>96</v>
      </c>
      <c r="I9">
        <v>0</v>
      </c>
      <c r="K9" t="s">
        <v>32</v>
      </c>
      <c r="L9">
        <v>31.008905555555561</v>
      </c>
      <c r="M9">
        <v>1236.5180066329531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18</v>
      </c>
      <c r="C12">
        <v>0.82359722222222143</v>
      </c>
      <c r="D12">
        <v>151.41228762510681</v>
      </c>
      <c r="E12">
        <v>51.779880881596711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4</v>
      </c>
      <c r="B3" s="3">
        <v>45057</v>
      </c>
      <c r="D3" t="s">
        <v>129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374</v>
      </c>
      <c r="K3">
        <v>357</v>
      </c>
      <c r="L3">
        <v>17</v>
      </c>
      <c r="M3" t="s">
        <v>80</v>
      </c>
      <c r="N3" t="s">
        <v>81</v>
      </c>
      <c r="O3">
        <v>0</v>
      </c>
      <c r="P3" t="s">
        <v>130</v>
      </c>
      <c r="Q3" t="s">
        <v>131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3782</v>
      </c>
      <c r="AA3">
        <v>213.22894048690799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7.4827361111111106</v>
      </c>
      <c r="D7">
        <v>134.6403271594626</v>
      </c>
      <c r="E7">
        <v>13.10724070928447</v>
      </c>
      <c r="H7" t="s">
        <v>93</v>
      </c>
      <c r="I7">
        <v>3733</v>
      </c>
      <c r="K7" t="s">
        <v>94</v>
      </c>
      <c r="L7">
        <v>43.2864</v>
      </c>
      <c r="M7">
        <v>1424.5755967327359</v>
      </c>
      <c r="N7">
        <v>20.811401938438369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49</v>
      </c>
      <c r="K8" t="s">
        <v>31</v>
      </c>
      <c r="L8">
        <v>0.94526111111111077</v>
      </c>
      <c r="M8">
        <v>173.7332871395179</v>
      </c>
      <c r="N8">
        <v>54.102581939119943</v>
      </c>
    </row>
    <row r="9" spans="1:27" x14ac:dyDescent="0.35">
      <c r="A9">
        <v>2</v>
      </c>
      <c r="B9">
        <v>281</v>
      </c>
      <c r="C9">
        <v>35.803663888888892</v>
      </c>
      <c r="D9">
        <v>1289.9352695732739</v>
      </c>
      <c r="E9">
        <v>20.811401938438369</v>
      </c>
      <c r="H9" t="s">
        <v>96</v>
      </c>
      <c r="I9">
        <v>0</v>
      </c>
      <c r="K9" t="s">
        <v>32</v>
      </c>
      <c r="L9">
        <v>44.231661111111109</v>
      </c>
      <c r="M9">
        <v>1598.308883872254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17</v>
      </c>
      <c r="C12">
        <v>0.94526111111111077</v>
      </c>
      <c r="D12">
        <v>173.7332871395179</v>
      </c>
      <c r="E12">
        <v>54.102581939119943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7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5</v>
      </c>
      <c r="B3" s="3">
        <v>45057</v>
      </c>
      <c r="D3" t="s">
        <v>132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378</v>
      </c>
      <c r="K3">
        <v>359</v>
      </c>
      <c r="L3">
        <v>19</v>
      </c>
      <c r="M3" t="s">
        <v>80</v>
      </c>
      <c r="N3" t="s">
        <v>81</v>
      </c>
      <c r="O3">
        <v>0</v>
      </c>
      <c r="P3" t="s">
        <v>133</v>
      </c>
      <c r="Q3" t="s">
        <v>134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2667</v>
      </c>
      <c r="AA3">
        <v>216.0338428020477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61</v>
      </c>
      <c r="C7">
        <v>8.7514666666666638</v>
      </c>
      <c r="D7">
        <v>200.2397553035527</v>
      </c>
      <c r="E7">
        <v>13.13991470400935</v>
      </c>
      <c r="H7" t="s">
        <v>93</v>
      </c>
      <c r="I7">
        <v>2611</v>
      </c>
      <c r="K7" t="s">
        <v>94</v>
      </c>
      <c r="L7">
        <v>49.208730555555547</v>
      </c>
      <c r="M7">
        <v>1658.01103322274</v>
      </c>
      <c r="N7">
        <v>21.3898823441932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54</v>
      </c>
      <c r="K8" t="s">
        <v>31</v>
      </c>
      <c r="L8">
        <v>1.26023611111111</v>
      </c>
      <c r="M8">
        <v>232.13256163696909</v>
      </c>
      <c r="N8">
        <v>135.73135159454549</v>
      </c>
    </row>
    <row r="9" spans="1:27" x14ac:dyDescent="0.35">
      <c r="A9">
        <v>2</v>
      </c>
      <c r="B9">
        <v>298</v>
      </c>
      <c r="C9">
        <v>40.457263888888889</v>
      </c>
      <c r="D9">
        <v>1457.771277919187</v>
      </c>
      <c r="E9">
        <v>21.3898823441932</v>
      </c>
      <c r="H9" t="s">
        <v>96</v>
      </c>
      <c r="I9">
        <v>2</v>
      </c>
      <c r="K9" t="s">
        <v>32</v>
      </c>
      <c r="L9">
        <v>50.468966666666667</v>
      </c>
      <c r="M9">
        <v>1890.1435948597091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1.26023611111111</v>
      </c>
      <c r="D12">
        <v>232.13256163696909</v>
      </c>
      <c r="E12">
        <v>135.73135159454549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135</v>
      </c>
      <c r="B16">
        <v>3505</v>
      </c>
      <c r="C16">
        <v>6000</v>
      </c>
      <c r="D16">
        <v>10</v>
      </c>
      <c r="E16">
        <v>30300</v>
      </c>
      <c r="F16">
        <v>2.583268571748659</v>
      </c>
      <c r="G16">
        <v>2</v>
      </c>
      <c r="H16">
        <v>5</v>
      </c>
      <c r="I16">
        <v>17821.94984284442</v>
      </c>
      <c r="J16">
        <v>16611.467004491518</v>
      </c>
      <c r="K16">
        <v>69.48832823812603</v>
      </c>
      <c r="L16">
        <v>17845.68330814633</v>
      </c>
      <c r="M16">
        <v>16767.759591664199</v>
      </c>
      <c r="N16">
        <v>71.011976803427586</v>
      </c>
      <c r="O16">
        <v>17831.03289132256</v>
      </c>
      <c r="P16">
        <v>16635.660059033351</v>
      </c>
      <c r="Q16">
        <v>69.48832823812603</v>
      </c>
      <c r="R16">
        <v>17828.944989482468</v>
      </c>
      <c r="S16">
        <v>16636.00576958001</v>
      </c>
      <c r="T16">
        <v>71.011976803427586</v>
      </c>
      <c r="U16">
        <v>10.00358085546295</v>
      </c>
      <c r="V16">
        <v>51.412696921967871</v>
      </c>
      <c r="W16">
        <v>0</v>
      </c>
      <c r="X16">
        <v>0</v>
      </c>
    </row>
    <row r="17" spans="1:24" x14ac:dyDescent="0.35">
      <c r="A17" t="s">
        <v>136</v>
      </c>
      <c r="B17">
        <v>3712</v>
      </c>
      <c r="C17">
        <v>6209</v>
      </c>
      <c r="D17">
        <v>11</v>
      </c>
      <c r="E17">
        <v>30360</v>
      </c>
      <c r="F17">
        <v>42.687451926916829</v>
      </c>
      <c r="G17">
        <v>2</v>
      </c>
      <c r="H17">
        <v>5</v>
      </c>
      <c r="I17">
        <v>16381.18007181153</v>
      </c>
      <c r="J17">
        <v>16119.6326355817</v>
      </c>
      <c r="K17">
        <v>72.66589492911487</v>
      </c>
      <c r="L17">
        <v>18708.814131679661</v>
      </c>
      <c r="M17">
        <v>16875.503901050379</v>
      </c>
      <c r="N17">
        <v>71.377179450340293</v>
      </c>
      <c r="O17">
        <v>16741.762728397629</v>
      </c>
      <c r="P17">
        <v>15889.597536868299</v>
      </c>
      <c r="Q17">
        <v>72.66589492911487</v>
      </c>
      <c r="R17">
        <v>16742.76681461585</v>
      </c>
      <c r="S17">
        <v>15886.51941711891</v>
      </c>
      <c r="T17">
        <v>71.377179450340293</v>
      </c>
      <c r="U17">
        <v>10.0195762834894</v>
      </c>
      <c r="V17">
        <v>51.555664364238318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6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6</v>
      </c>
      <c r="B3" s="3">
        <v>45057</v>
      </c>
      <c r="D3" t="s">
        <v>137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375</v>
      </c>
      <c r="K3">
        <v>341</v>
      </c>
      <c r="L3">
        <v>34</v>
      </c>
      <c r="M3" t="s">
        <v>80</v>
      </c>
      <c r="N3" t="s">
        <v>81</v>
      </c>
      <c r="O3">
        <v>0</v>
      </c>
      <c r="P3" t="s">
        <v>138</v>
      </c>
      <c r="Q3" t="s">
        <v>139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1039</v>
      </c>
      <c r="AA3">
        <v>414.93716931343079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31</v>
      </c>
      <c r="C7">
        <v>1.7719416666666681</v>
      </c>
      <c r="D7">
        <v>55.665883963143429</v>
      </c>
      <c r="E7">
        <v>12.904288106770419</v>
      </c>
      <c r="H7" t="s">
        <v>93</v>
      </c>
      <c r="I7">
        <v>806</v>
      </c>
      <c r="K7" t="s">
        <v>94</v>
      </c>
      <c r="L7">
        <v>69.407016666666664</v>
      </c>
      <c r="M7">
        <v>2493.9357301079908</v>
      </c>
      <c r="N7">
        <v>16.92040554240673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232</v>
      </c>
      <c r="K8" t="s">
        <v>31</v>
      </c>
      <c r="L8">
        <v>2.4521166666666669</v>
      </c>
      <c r="M8">
        <v>450.89030256046169</v>
      </c>
      <c r="N8">
        <v>53.198332793222477</v>
      </c>
    </row>
    <row r="9" spans="1:27" x14ac:dyDescent="0.35">
      <c r="A9">
        <v>2</v>
      </c>
      <c r="B9">
        <v>310</v>
      </c>
      <c r="C9">
        <v>67.635075000000001</v>
      </c>
      <c r="D9">
        <v>2438.2698461448481</v>
      </c>
      <c r="E9">
        <v>16.92040554240673</v>
      </c>
      <c r="H9" t="s">
        <v>96</v>
      </c>
      <c r="I9">
        <v>1</v>
      </c>
      <c r="K9" t="s">
        <v>32</v>
      </c>
      <c r="L9">
        <v>71.859133333333332</v>
      </c>
      <c r="M9">
        <v>2944.8260326684531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34</v>
      </c>
      <c r="C12">
        <v>2.4521166666666669</v>
      </c>
      <c r="D12">
        <v>450.89030256046169</v>
      </c>
      <c r="E12">
        <v>53.198332793222477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140</v>
      </c>
      <c r="B16">
        <v>3623</v>
      </c>
      <c r="C16">
        <v>6008</v>
      </c>
      <c r="D16">
        <v>8</v>
      </c>
      <c r="E16">
        <v>31080</v>
      </c>
      <c r="F16">
        <v>0</v>
      </c>
      <c r="G16">
        <v>2</v>
      </c>
      <c r="H16">
        <v>5</v>
      </c>
      <c r="I16">
        <v>18552.199120532048</v>
      </c>
      <c r="J16">
        <v>22338.621202236522</v>
      </c>
      <c r="K16">
        <v>68.669560637013376</v>
      </c>
      <c r="L16">
        <v>18553.51217668091</v>
      </c>
      <c r="M16">
        <v>22334.294415036991</v>
      </c>
      <c r="N16">
        <v>69.621289825935975</v>
      </c>
      <c r="O16">
        <v>18552.199120532048</v>
      </c>
      <c r="P16">
        <v>22338.621202236522</v>
      </c>
      <c r="Q16">
        <v>68.669560637013376</v>
      </c>
      <c r="R16">
        <v>18553.51217668091</v>
      </c>
      <c r="S16">
        <v>22334.294415036991</v>
      </c>
      <c r="T16">
        <v>69.621289825935975</v>
      </c>
      <c r="U16">
        <v>9.9953482935992159</v>
      </c>
      <c r="V16">
        <v>50.736359970846358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7</v>
      </c>
      <c r="B3" s="3">
        <v>45057</v>
      </c>
      <c r="D3" t="s">
        <v>141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340</v>
      </c>
      <c r="K3">
        <v>308</v>
      </c>
      <c r="L3">
        <v>32</v>
      </c>
      <c r="M3" t="s">
        <v>80</v>
      </c>
      <c r="N3" t="s">
        <v>81</v>
      </c>
      <c r="O3">
        <v>0</v>
      </c>
      <c r="P3" t="s">
        <v>142</v>
      </c>
      <c r="Q3" t="s">
        <v>143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173</v>
      </c>
      <c r="AA3">
        <v>257.27667164802551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16.788780555555551</v>
      </c>
      <c r="D7">
        <v>341.71830600225371</v>
      </c>
      <c r="E7">
        <v>13.139989049716521</v>
      </c>
      <c r="H7" t="s">
        <v>93</v>
      </c>
      <c r="I7">
        <v>4</v>
      </c>
      <c r="K7" t="s">
        <v>94</v>
      </c>
      <c r="L7">
        <v>63.94650833333332</v>
      </c>
      <c r="M7">
        <v>2043.5845667482199</v>
      </c>
      <c r="N7">
        <v>13.139989049716521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169</v>
      </c>
      <c r="K8" t="s">
        <v>31</v>
      </c>
      <c r="L8">
        <v>2.68560555555556</v>
      </c>
      <c r="M8">
        <v>494.32382373008409</v>
      </c>
      <c r="N8">
        <v>52.346259135527767</v>
      </c>
    </row>
    <row r="9" spans="1:27" x14ac:dyDescent="0.35">
      <c r="A9">
        <v>2</v>
      </c>
      <c r="B9">
        <v>232</v>
      </c>
      <c r="C9">
        <v>47.157727777777772</v>
      </c>
      <c r="D9">
        <v>1701.866260745966</v>
      </c>
      <c r="E9">
        <v>12.90586713346071</v>
      </c>
      <c r="H9" t="s">
        <v>96</v>
      </c>
      <c r="I9">
        <v>0</v>
      </c>
      <c r="K9" t="s">
        <v>32</v>
      </c>
      <c r="L9">
        <v>66.632113888888881</v>
      </c>
      <c r="M9">
        <v>2537.9083904783042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2.68560555555556</v>
      </c>
      <c r="D12">
        <v>494.32382373008409</v>
      </c>
      <c r="E12">
        <v>52.346259135527767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6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8</v>
      </c>
      <c r="B3" s="3">
        <v>45057</v>
      </c>
      <c r="D3" t="s">
        <v>144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254</v>
      </c>
      <c r="L3">
        <v>32</v>
      </c>
      <c r="M3" t="s">
        <v>80</v>
      </c>
      <c r="N3" t="s">
        <v>81</v>
      </c>
      <c r="O3">
        <v>0</v>
      </c>
      <c r="P3" t="s">
        <v>145</v>
      </c>
      <c r="Q3" t="s">
        <v>146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121</v>
      </c>
      <c r="AA3">
        <v>198.7755489349365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30</v>
      </c>
      <c r="C7">
        <v>1.7633083333333319</v>
      </c>
      <c r="D7">
        <v>54.720442761323419</v>
      </c>
      <c r="E7">
        <v>12.90404848110944</v>
      </c>
      <c r="H7" t="s">
        <v>93</v>
      </c>
      <c r="I7">
        <v>34</v>
      </c>
      <c r="K7" t="s">
        <v>94</v>
      </c>
      <c r="L7">
        <v>46.220972222222237</v>
      </c>
      <c r="M7">
        <v>1657.944667284203</v>
      </c>
      <c r="N7">
        <v>12.90404848110944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86</v>
      </c>
      <c r="K8" t="s">
        <v>31</v>
      </c>
      <c r="L8">
        <v>2.1562333333333359</v>
      </c>
      <c r="M8">
        <v>396.05912914294379</v>
      </c>
      <c r="N8">
        <v>52.966293120270286</v>
      </c>
    </row>
    <row r="9" spans="1:27" x14ac:dyDescent="0.35">
      <c r="A9">
        <v>2</v>
      </c>
      <c r="B9">
        <v>224</v>
      </c>
      <c r="C9">
        <v>44.457663888888909</v>
      </c>
      <c r="D9">
        <v>1603.2242245228799</v>
      </c>
      <c r="E9">
        <v>10.67328212703122</v>
      </c>
      <c r="H9" t="s">
        <v>96</v>
      </c>
      <c r="I9">
        <v>1</v>
      </c>
      <c r="K9" t="s">
        <v>32</v>
      </c>
      <c r="L9">
        <v>48.377205555555577</v>
      </c>
      <c r="M9">
        <v>2054.0037964271469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2.1562333333333359</v>
      </c>
      <c r="D12">
        <v>396.05912914294379</v>
      </c>
      <c r="E12">
        <v>52.966293120270286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147</v>
      </c>
      <c r="B16">
        <v>2340</v>
      </c>
      <c r="C16">
        <v>6223</v>
      </c>
      <c r="D16">
        <v>2</v>
      </c>
      <c r="E16">
        <v>34320</v>
      </c>
      <c r="F16">
        <v>22.00586476089093</v>
      </c>
      <c r="G16">
        <v>2</v>
      </c>
      <c r="H16">
        <v>5</v>
      </c>
      <c r="I16">
        <v>16382.743093275611</v>
      </c>
      <c r="J16">
        <v>16784.545406886511</v>
      </c>
      <c r="K16">
        <v>65.741168316678866</v>
      </c>
      <c r="L16">
        <v>15188.69828585257</v>
      </c>
      <c r="M16">
        <v>16305.265747881471</v>
      </c>
      <c r="N16">
        <v>69.708610282101006</v>
      </c>
      <c r="O16">
        <v>16164.01344085522</v>
      </c>
      <c r="P16">
        <v>16815.40040754043</v>
      </c>
      <c r="Q16">
        <v>65.741168316678866</v>
      </c>
      <c r="R16">
        <v>16164.232848162321</v>
      </c>
      <c r="S16">
        <v>16814.853065558269</v>
      </c>
      <c r="T16">
        <v>69.708610282101006</v>
      </c>
      <c r="U16">
        <v>10.03801523491426</v>
      </c>
      <c r="V16">
        <v>50.014488250880788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9</v>
      </c>
      <c r="B3" s="3">
        <v>45057</v>
      </c>
      <c r="D3" t="s">
        <v>148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263</v>
      </c>
      <c r="K3">
        <v>242</v>
      </c>
      <c r="L3">
        <v>21</v>
      </c>
      <c r="M3" t="s">
        <v>80</v>
      </c>
      <c r="N3" t="s">
        <v>81</v>
      </c>
      <c r="O3">
        <v>0</v>
      </c>
      <c r="P3" t="s">
        <v>149</v>
      </c>
      <c r="Q3" t="s">
        <v>150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224</v>
      </c>
      <c r="AA3">
        <v>91.992879152297974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77</v>
      </c>
      <c r="C7">
        <v>7.4849694444444426</v>
      </c>
      <c r="D7">
        <v>136.28743294933611</v>
      </c>
      <c r="E7">
        <v>13.13996633305397</v>
      </c>
      <c r="H7" t="s">
        <v>93</v>
      </c>
      <c r="I7">
        <v>1</v>
      </c>
      <c r="K7" t="s">
        <v>94</v>
      </c>
      <c r="L7">
        <v>28.401069444444431</v>
      </c>
      <c r="M7">
        <v>889.62290693743398</v>
      </c>
      <c r="N7">
        <v>13.13996633305397</v>
      </c>
    </row>
    <row r="8" spans="1:27" x14ac:dyDescent="0.35">
      <c r="A8">
        <v>1</v>
      </c>
      <c r="B8">
        <v>1</v>
      </c>
      <c r="C8">
        <v>2.9991666666666989E-2</v>
      </c>
      <c r="D8">
        <v>5.555291163946554E-2</v>
      </c>
      <c r="E8">
        <v>12.792943485182599</v>
      </c>
      <c r="H8" t="s">
        <v>95</v>
      </c>
      <c r="I8">
        <v>223</v>
      </c>
      <c r="K8" t="s">
        <v>31</v>
      </c>
      <c r="L8">
        <v>0.99113611111111011</v>
      </c>
      <c r="M8">
        <v>182.30958942416549</v>
      </c>
      <c r="N8">
        <v>51.780011095530092</v>
      </c>
    </row>
    <row r="9" spans="1:27" x14ac:dyDescent="0.35">
      <c r="A9">
        <v>2</v>
      </c>
      <c r="B9">
        <v>164</v>
      </c>
      <c r="C9">
        <v>20.886108333333329</v>
      </c>
      <c r="D9">
        <v>753.27992107645844</v>
      </c>
      <c r="E9">
        <v>10.69710563201043</v>
      </c>
      <c r="H9" t="s">
        <v>96</v>
      </c>
      <c r="I9">
        <v>0</v>
      </c>
      <c r="K9" t="s">
        <v>32</v>
      </c>
      <c r="L9">
        <v>29.392205555555549</v>
      </c>
      <c r="M9">
        <v>1071.9324963616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21</v>
      </c>
      <c r="C12">
        <v>0.99113611111111011</v>
      </c>
      <c r="D12">
        <v>182.30958942416549</v>
      </c>
      <c r="E12">
        <v>51.780011095530092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6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10</v>
      </c>
      <c r="B3" s="3">
        <v>45057</v>
      </c>
      <c r="D3" t="s">
        <v>151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242</v>
      </c>
      <c r="K3">
        <v>227</v>
      </c>
      <c r="L3">
        <v>15</v>
      </c>
      <c r="M3" t="s">
        <v>80</v>
      </c>
      <c r="N3" t="s">
        <v>81</v>
      </c>
      <c r="O3">
        <v>0</v>
      </c>
      <c r="P3" t="s">
        <v>152</v>
      </c>
      <c r="Q3" t="s">
        <v>153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44</v>
      </c>
      <c r="AA3">
        <v>80.692195415496826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62</v>
      </c>
      <c r="C7">
        <v>8.6884138888888884</v>
      </c>
      <c r="D7">
        <v>198.42229757121359</v>
      </c>
      <c r="E7">
        <v>13.326867226247611</v>
      </c>
      <c r="H7" t="s">
        <v>93</v>
      </c>
      <c r="I7">
        <v>13</v>
      </c>
      <c r="K7" t="s">
        <v>94</v>
      </c>
      <c r="L7">
        <v>27.054555555555559</v>
      </c>
      <c r="M7">
        <v>846.00778156518413</v>
      </c>
      <c r="N7">
        <v>13.326867226247611</v>
      </c>
    </row>
    <row r="8" spans="1:27" x14ac:dyDescent="0.35">
      <c r="A8">
        <v>1</v>
      </c>
      <c r="B8">
        <v>2</v>
      </c>
      <c r="C8">
        <v>0.41958333333333131</v>
      </c>
      <c r="D8">
        <v>0.27107149014552051</v>
      </c>
      <c r="E8">
        <v>12.94016144928344</v>
      </c>
      <c r="H8" t="s">
        <v>95</v>
      </c>
      <c r="I8">
        <v>30</v>
      </c>
      <c r="K8" t="s">
        <v>31</v>
      </c>
      <c r="L8">
        <v>0.84096111111110883</v>
      </c>
      <c r="M8">
        <v>154.4967368154837</v>
      </c>
      <c r="N8">
        <v>51.888375773512742</v>
      </c>
    </row>
    <row r="9" spans="1:27" x14ac:dyDescent="0.35">
      <c r="A9">
        <v>2</v>
      </c>
      <c r="B9">
        <v>163</v>
      </c>
      <c r="C9">
        <v>17.946558333333339</v>
      </c>
      <c r="D9">
        <v>647.314412503825</v>
      </c>
      <c r="E9">
        <v>10.90512369142264</v>
      </c>
      <c r="H9" t="s">
        <v>96</v>
      </c>
      <c r="I9">
        <v>1</v>
      </c>
      <c r="K9" t="s">
        <v>32</v>
      </c>
      <c r="L9">
        <v>27.895516666666669</v>
      </c>
      <c r="M9">
        <v>1000.5045183806679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0.84096111111110883</v>
      </c>
      <c r="D12">
        <v>154.4967368154837</v>
      </c>
      <c r="E12">
        <v>51.888375773512742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154</v>
      </c>
      <c r="B16">
        <v>2337</v>
      </c>
      <c r="C16">
        <v>5633</v>
      </c>
      <c r="D16">
        <v>9</v>
      </c>
      <c r="E16">
        <v>37440</v>
      </c>
      <c r="F16">
        <v>2.3592624423761279</v>
      </c>
      <c r="G16">
        <v>2</v>
      </c>
      <c r="H16">
        <v>5</v>
      </c>
      <c r="I16">
        <v>16505.534478739639</v>
      </c>
      <c r="J16">
        <v>16441.61242497286</v>
      </c>
      <c r="K16">
        <v>68.704203686177621</v>
      </c>
      <c r="L16">
        <v>16396.787997703701</v>
      </c>
      <c r="M16">
        <v>16365.524812606571</v>
      </c>
      <c r="N16">
        <v>71.264848223343279</v>
      </c>
      <c r="O16">
        <v>16483.404578761019</v>
      </c>
      <c r="P16">
        <v>16449.992187167201</v>
      </c>
      <c r="Q16">
        <v>68.704203686177621</v>
      </c>
      <c r="R16">
        <v>16481.30027361399</v>
      </c>
      <c r="S16">
        <v>16452.835284370271</v>
      </c>
      <c r="T16">
        <v>71.264848223343279</v>
      </c>
      <c r="U16">
        <v>10.02996667650544</v>
      </c>
      <c r="V16">
        <v>51.50471524107391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11</v>
      </c>
      <c r="B3" s="3">
        <v>45057</v>
      </c>
      <c r="D3" t="s">
        <v>155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178</v>
      </c>
      <c r="K3">
        <v>160</v>
      </c>
      <c r="L3">
        <v>18</v>
      </c>
      <c r="M3" t="s">
        <v>80</v>
      </c>
      <c r="N3" t="s">
        <v>81</v>
      </c>
      <c r="O3">
        <v>0</v>
      </c>
      <c r="P3" t="s">
        <v>156</v>
      </c>
      <c r="Q3" t="s">
        <v>157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32</v>
      </c>
      <c r="AA3">
        <v>65.808922290802002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11</v>
      </c>
      <c r="C7">
        <v>0.79978055555555738</v>
      </c>
      <c r="D7">
        <v>25.56840715073665</v>
      </c>
      <c r="E7">
        <v>12.939135468362419</v>
      </c>
      <c r="H7" t="s">
        <v>93</v>
      </c>
      <c r="I7">
        <v>0</v>
      </c>
      <c r="K7" t="s">
        <v>94</v>
      </c>
      <c r="L7">
        <v>17.039466666666659</v>
      </c>
      <c r="M7">
        <v>593.95454907996907</v>
      </c>
      <c r="N7">
        <v>12.939135468362419</v>
      </c>
    </row>
    <row r="8" spans="1:27" x14ac:dyDescent="0.35">
      <c r="A8">
        <v>1</v>
      </c>
      <c r="B8">
        <v>2</v>
      </c>
      <c r="C8">
        <v>0.48652500000000137</v>
      </c>
      <c r="D8">
        <v>0.14619420837811911</v>
      </c>
      <c r="E8">
        <v>9.3879232283924308E-2</v>
      </c>
      <c r="H8" t="s">
        <v>95</v>
      </c>
      <c r="I8">
        <v>32</v>
      </c>
      <c r="K8" t="s">
        <v>31</v>
      </c>
      <c r="L8">
        <v>1.151291666666667</v>
      </c>
      <c r="M8">
        <v>211.4359847991372</v>
      </c>
      <c r="N8">
        <v>51.779693699188499</v>
      </c>
    </row>
    <row r="9" spans="1:27" x14ac:dyDescent="0.35">
      <c r="A9">
        <v>2</v>
      </c>
      <c r="B9">
        <v>147</v>
      </c>
      <c r="C9">
        <v>15.753161111111099</v>
      </c>
      <c r="D9">
        <v>568.23994772085427</v>
      </c>
      <c r="E9">
        <v>10.532437224799439</v>
      </c>
      <c r="H9" t="s">
        <v>96</v>
      </c>
      <c r="I9">
        <v>0</v>
      </c>
      <c r="K9" t="s">
        <v>32</v>
      </c>
      <c r="L9">
        <v>18.190758333333331</v>
      </c>
      <c r="M9">
        <v>805.39053387910621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18</v>
      </c>
      <c r="C12">
        <v>1.151291666666667</v>
      </c>
      <c r="D12">
        <v>211.4359847991372</v>
      </c>
      <c r="E12">
        <v>51.779693699188499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12</v>
      </c>
      <c r="B3" s="3">
        <v>45057</v>
      </c>
      <c r="D3" t="s">
        <v>158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187</v>
      </c>
      <c r="K3">
        <v>168</v>
      </c>
      <c r="L3">
        <v>19</v>
      </c>
      <c r="M3" t="s">
        <v>80</v>
      </c>
      <c r="N3" t="s">
        <v>81</v>
      </c>
      <c r="O3">
        <v>0</v>
      </c>
      <c r="P3" t="s">
        <v>159</v>
      </c>
      <c r="Q3" t="s">
        <v>160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</v>
      </c>
      <c r="AA3">
        <v>67.48256254196167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0.45660833333333362</v>
      </c>
      <c r="D7">
        <v>14.13130199933229</v>
      </c>
      <c r="E7">
        <v>8.5967856620163356</v>
      </c>
      <c r="H7" t="s">
        <v>93</v>
      </c>
      <c r="I7">
        <v>1</v>
      </c>
      <c r="K7" t="s">
        <v>94</v>
      </c>
      <c r="L7">
        <v>15.807797222222209</v>
      </c>
      <c r="M7">
        <v>550.38105659807559</v>
      </c>
      <c r="N7">
        <v>10.92275037678635</v>
      </c>
    </row>
    <row r="8" spans="1:27" x14ac:dyDescent="0.35">
      <c r="A8">
        <v>1</v>
      </c>
      <c r="B8">
        <v>2</v>
      </c>
      <c r="C8">
        <v>0.48866388888888951</v>
      </c>
      <c r="D8">
        <v>0.14891679772586541</v>
      </c>
      <c r="E8">
        <v>0.5991921032874703</v>
      </c>
      <c r="H8" t="s">
        <v>95</v>
      </c>
      <c r="I8">
        <v>1</v>
      </c>
      <c r="K8" t="s">
        <v>31</v>
      </c>
      <c r="L8">
        <v>0.93730833333332864</v>
      </c>
      <c r="M8">
        <v>172.2746286992699</v>
      </c>
      <c r="N8">
        <v>56.665576260931218</v>
      </c>
    </row>
    <row r="9" spans="1:27" x14ac:dyDescent="0.35">
      <c r="A9">
        <v>2</v>
      </c>
      <c r="B9">
        <v>144</v>
      </c>
      <c r="C9">
        <v>14.862524999999991</v>
      </c>
      <c r="D9">
        <v>536.10083780101741</v>
      </c>
      <c r="E9">
        <v>10.92275037678635</v>
      </c>
      <c r="H9" t="s">
        <v>96</v>
      </c>
      <c r="I9">
        <v>0</v>
      </c>
      <c r="K9" t="s">
        <v>32</v>
      </c>
      <c r="L9">
        <v>16.74510555555554</v>
      </c>
      <c r="M9">
        <v>722.65568529734549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0.93730833333332864</v>
      </c>
      <c r="D12">
        <v>172.2746286992699</v>
      </c>
      <c r="E12">
        <v>56.665576260931218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13</v>
      </c>
      <c r="B3" s="3">
        <v>45057</v>
      </c>
      <c r="D3" t="s">
        <v>161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279</v>
      </c>
      <c r="K3">
        <v>252</v>
      </c>
      <c r="L3">
        <v>27</v>
      </c>
      <c r="M3" t="s">
        <v>80</v>
      </c>
      <c r="N3" t="s">
        <v>81</v>
      </c>
      <c r="O3">
        <v>0</v>
      </c>
      <c r="P3" t="s">
        <v>162</v>
      </c>
      <c r="Q3" t="s">
        <v>163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8</v>
      </c>
      <c r="AA3">
        <v>193.7118821144104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16.78016111111112</v>
      </c>
      <c r="D7">
        <v>341.31993357832619</v>
      </c>
      <c r="E7">
        <v>13.13998285425539</v>
      </c>
      <c r="H7" t="s">
        <v>93</v>
      </c>
      <c r="I7">
        <v>0</v>
      </c>
      <c r="K7" t="s">
        <v>94</v>
      </c>
      <c r="L7">
        <v>53.875027777777788</v>
      </c>
      <c r="M7">
        <v>1644.680212956941</v>
      </c>
      <c r="N7">
        <v>13.13998285425539</v>
      </c>
    </row>
    <row r="8" spans="1:27" x14ac:dyDescent="0.35">
      <c r="A8">
        <v>1</v>
      </c>
      <c r="B8">
        <v>4</v>
      </c>
      <c r="C8">
        <v>0.97858611111111204</v>
      </c>
      <c r="D8">
        <v>0.69489572892873697</v>
      </c>
      <c r="E8">
        <v>12.87551424801168</v>
      </c>
      <c r="H8" t="s">
        <v>95</v>
      </c>
      <c r="I8">
        <v>8</v>
      </c>
      <c r="K8" t="s">
        <v>31</v>
      </c>
      <c r="L8">
        <v>1.7278249999999999</v>
      </c>
      <c r="M8">
        <v>317.8693447910004</v>
      </c>
      <c r="N8">
        <v>52.247528037399519</v>
      </c>
    </row>
    <row r="9" spans="1:27" x14ac:dyDescent="0.35">
      <c r="A9">
        <v>2</v>
      </c>
      <c r="B9">
        <v>172</v>
      </c>
      <c r="C9">
        <v>36.116280555555562</v>
      </c>
      <c r="D9">
        <v>1302.665383649686</v>
      </c>
      <c r="E9">
        <v>10.76380579814257</v>
      </c>
      <c r="H9" t="s">
        <v>96</v>
      </c>
      <c r="I9">
        <v>0</v>
      </c>
      <c r="K9" t="s">
        <v>32</v>
      </c>
      <c r="L9">
        <v>55.602852777777791</v>
      </c>
      <c r="M9">
        <v>1962.549557747941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27</v>
      </c>
      <c r="C12">
        <v>1.7278249999999999</v>
      </c>
      <c r="D12">
        <v>317.8693447910004</v>
      </c>
      <c r="E12">
        <v>52.247528037399519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14</v>
      </c>
      <c r="B3" s="3">
        <v>45057</v>
      </c>
      <c r="D3" t="s">
        <v>164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214</v>
      </c>
      <c r="L3">
        <v>33</v>
      </c>
      <c r="M3" t="s">
        <v>80</v>
      </c>
      <c r="N3" t="s">
        <v>81</v>
      </c>
      <c r="O3">
        <v>0</v>
      </c>
      <c r="P3" t="s">
        <v>165</v>
      </c>
      <c r="Q3" t="s">
        <v>166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109</v>
      </c>
      <c r="AA3">
        <v>188.84031963348389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31</v>
      </c>
      <c r="C7">
        <v>1.7273388888888881</v>
      </c>
      <c r="D7">
        <v>54.715168424415467</v>
      </c>
      <c r="E7">
        <v>12.902602505562831</v>
      </c>
      <c r="H7" t="s">
        <v>93</v>
      </c>
      <c r="I7">
        <v>1</v>
      </c>
      <c r="K7" t="s">
        <v>94</v>
      </c>
      <c r="L7">
        <v>40.936652777777773</v>
      </c>
      <c r="M7">
        <v>1409.973259917085</v>
      </c>
      <c r="N7">
        <v>12.902602505562831</v>
      </c>
    </row>
    <row r="8" spans="1:27" x14ac:dyDescent="0.35">
      <c r="A8">
        <v>1</v>
      </c>
      <c r="B8">
        <v>4</v>
      </c>
      <c r="C8">
        <v>1.662763888888888</v>
      </c>
      <c r="D8">
        <v>0.79467496509096691</v>
      </c>
      <c r="E8">
        <v>12.85030857003359</v>
      </c>
      <c r="H8" t="s">
        <v>95</v>
      </c>
      <c r="I8">
        <v>108</v>
      </c>
      <c r="K8" t="s">
        <v>31</v>
      </c>
      <c r="L8">
        <v>2.4802222222222192</v>
      </c>
      <c r="M8">
        <v>456.04323823260859</v>
      </c>
      <c r="N8">
        <v>52.52820311753905</v>
      </c>
    </row>
    <row r="9" spans="1:27" x14ac:dyDescent="0.35">
      <c r="A9">
        <v>2</v>
      </c>
      <c r="B9">
        <v>179</v>
      </c>
      <c r="C9">
        <v>37.546550000000003</v>
      </c>
      <c r="D9">
        <v>1354.4634165275791</v>
      </c>
      <c r="E9">
        <v>11.08088491703594</v>
      </c>
      <c r="H9" t="s">
        <v>96</v>
      </c>
      <c r="I9">
        <v>0</v>
      </c>
      <c r="K9" t="s">
        <v>32</v>
      </c>
      <c r="L9">
        <v>43.41687499999999</v>
      </c>
      <c r="M9">
        <v>1866.0164981496939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33</v>
      </c>
      <c r="C12">
        <v>2.4802222222222192</v>
      </c>
      <c r="D12">
        <v>456.04323823260859</v>
      </c>
      <c r="E12">
        <v>52.52820311753905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17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15</v>
      </c>
      <c r="B3" s="3">
        <v>45057</v>
      </c>
      <c r="D3" t="s">
        <v>167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280</v>
      </c>
      <c r="K3">
        <v>252</v>
      </c>
      <c r="L3">
        <v>28</v>
      </c>
      <c r="M3" t="s">
        <v>80</v>
      </c>
      <c r="N3" t="s">
        <v>81</v>
      </c>
      <c r="O3">
        <v>0</v>
      </c>
      <c r="P3" t="s">
        <v>168</v>
      </c>
      <c r="Q3" t="s">
        <v>169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</v>
      </c>
      <c r="AA3">
        <v>210.77398371696469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16.76274166666667</v>
      </c>
      <c r="D7">
        <v>342.18676764106948</v>
      </c>
      <c r="E7">
        <v>13.107296329759411</v>
      </c>
      <c r="H7" t="s">
        <v>93</v>
      </c>
      <c r="I7">
        <v>1</v>
      </c>
      <c r="K7" t="s">
        <v>94</v>
      </c>
      <c r="L7">
        <v>52.738294444444463</v>
      </c>
      <c r="M7">
        <v>1581.593413226562</v>
      </c>
      <c r="N7">
        <v>14.434722443718821</v>
      </c>
    </row>
    <row r="8" spans="1:27" x14ac:dyDescent="0.35">
      <c r="A8">
        <v>1</v>
      </c>
      <c r="B8">
        <v>4</v>
      </c>
      <c r="C8">
        <v>1.6313416666666669</v>
      </c>
      <c r="D8">
        <v>0.92457920952116057</v>
      </c>
      <c r="E8">
        <v>12.90253432168937</v>
      </c>
      <c r="H8" t="s">
        <v>95</v>
      </c>
      <c r="I8">
        <v>3</v>
      </c>
      <c r="K8" t="s">
        <v>31</v>
      </c>
      <c r="L8">
        <v>2.0298250000000051</v>
      </c>
      <c r="M8">
        <v>373.64536190725357</v>
      </c>
      <c r="N8">
        <v>51.946286939702411</v>
      </c>
    </row>
    <row r="9" spans="1:27" x14ac:dyDescent="0.35">
      <c r="A9">
        <v>2</v>
      </c>
      <c r="B9">
        <v>172</v>
      </c>
      <c r="C9">
        <v>34.344211111111122</v>
      </c>
      <c r="D9">
        <v>1238.482066375971</v>
      </c>
      <c r="E9">
        <v>14.434722443718821</v>
      </c>
      <c r="H9" t="s">
        <v>96</v>
      </c>
      <c r="I9">
        <v>2</v>
      </c>
      <c r="K9" t="s">
        <v>32</v>
      </c>
      <c r="L9">
        <v>54.768119444444473</v>
      </c>
      <c r="M9">
        <v>1955.2387751338149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28</v>
      </c>
      <c r="C12">
        <v>2.0298250000000051</v>
      </c>
      <c r="D12">
        <v>373.64536190725357</v>
      </c>
      <c r="E12">
        <v>51.946286939702411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170</v>
      </c>
      <c r="B16">
        <v>4268</v>
      </c>
      <c r="C16">
        <v>6255</v>
      </c>
      <c r="D16">
        <v>14</v>
      </c>
      <c r="E16">
        <v>44040</v>
      </c>
      <c r="F16">
        <v>25.541435196143748</v>
      </c>
      <c r="G16">
        <v>0</v>
      </c>
      <c r="H16">
        <v>5</v>
      </c>
      <c r="I16">
        <v>16034.737419008459</v>
      </c>
      <c r="J16">
        <v>15551.26595368282</v>
      </c>
      <c r="K16">
        <v>74.808308400640669</v>
      </c>
      <c r="L16">
        <v>17212.461534514659</v>
      </c>
      <c r="M16">
        <v>16139.813472835</v>
      </c>
      <c r="N16">
        <v>73.473904209430813</v>
      </c>
      <c r="O16">
        <v>16034.737419008459</v>
      </c>
      <c r="P16">
        <v>15551.26595368282</v>
      </c>
      <c r="Q16">
        <v>74.808308400640669</v>
      </c>
      <c r="R16">
        <v>16036.236042091699</v>
      </c>
      <c r="S16">
        <v>15548.286009751129</v>
      </c>
      <c r="T16">
        <v>73.473904209430813</v>
      </c>
      <c r="U16">
        <v>0</v>
      </c>
      <c r="V16">
        <v>51.547249371010572</v>
      </c>
      <c r="W16">
        <v>0</v>
      </c>
      <c r="X16">
        <v>0</v>
      </c>
    </row>
    <row r="17" spans="1:24" x14ac:dyDescent="0.35">
      <c r="A17" t="s">
        <v>171</v>
      </c>
      <c r="B17">
        <v>4844</v>
      </c>
      <c r="C17">
        <v>6255</v>
      </c>
      <c r="D17">
        <v>13</v>
      </c>
      <c r="E17">
        <v>43980</v>
      </c>
      <c r="F17">
        <v>13.76531898392766</v>
      </c>
      <c r="G17">
        <v>0</v>
      </c>
      <c r="H17">
        <v>5</v>
      </c>
      <c r="I17">
        <v>18719.191129480991</v>
      </c>
      <c r="J17">
        <v>16878.63678848149</v>
      </c>
      <c r="K17">
        <v>64.325561026562738</v>
      </c>
      <c r="L17">
        <v>19353.295594419189</v>
      </c>
      <c r="M17">
        <v>17197.586519679739</v>
      </c>
      <c r="N17">
        <v>62.73238642085812</v>
      </c>
      <c r="O17">
        <v>18719.191129480991</v>
      </c>
      <c r="P17">
        <v>16878.63678848149</v>
      </c>
      <c r="Q17">
        <v>64.325561026562738</v>
      </c>
      <c r="R17">
        <v>18719.174204883231</v>
      </c>
      <c r="S17">
        <v>16878.670440749789</v>
      </c>
      <c r="T17">
        <v>62.73238642085812</v>
      </c>
      <c r="U17">
        <v>0</v>
      </c>
      <c r="V17">
        <v>51.564439610920267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17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16</v>
      </c>
      <c r="B3" s="3">
        <v>45057</v>
      </c>
      <c r="D3" t="s">
        <v>172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241</v>
      </c>
      <c r="K3">
        <v>209</v>
      </c>
      <c r="L3">
        <v>32</v>
      </c>
      <c r="M3" t="s">
        <v>80</v>
      </c>
      <c r="N3" t="s">
        <v>81</v>
      </c>
      <c r="O3">
        <v>0</v>
      </c>
      <c r="P3" t="s">
        <v>173</v>
      </c>
      <c r="Q3" t="s">
        <v>174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82</v>
      </c>
      <c r="AA3">
        <v>178.50041580200201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29</v>
      </c>
      <c r="C7">
        <v>1.7254777777777781</v>
      </c>
      <c r="D7">
        <v>54.351584430554531</v>
      </c>
      <c r="E7">
        <v>12.93909697816132</v>
      </c>
      <c r="H7" t="s">
        <v>93</v>
      </c>
      <c r="I7">
        <v>4</v>
      </c>
      <c r="K7" t="s">
        <v>94</v>
      </c>
      <c r="L7">
        <v>40.154625000000003</v>
      </c>
      <c r="M7">
        <v>1409.2164236631879</v>
      </c>
      <c r="N7">
        <v>12.93909697816132</v>
      </c>
    </row>
    <row r="8" spans="1:27" x14ac:dyDescent="0.35">
      <c r="A8">
        <v>1</v>
      </c>
      <c r="B8">
        <v>3</v>
      </c>
      <c r="C8">
        <v>0.87428888888888756</v>
      </c>
      <c r="D8">
        <v>0.5770836192146368</v>
      </c>
      <c r="E8">
        <v>12.86499502639496</v>
      </c>
      <c r="H8" t="s">
        <v>95</v>
      </c>
      <c r="I8">
        <v>76</v>
      </c>
      <c r="K8" t="s">
        <v>31</v>
      </c>
      <c r="L8">
        <v>1.860072222222215</v>
      </c>
      <c r="M8">
        <v>341.19838820899417</v>
      </c>
      <c r="N8">
        <v>52.234304435992527</v>
      </c>
    </row>
    <row r="9" spans="1:27" x14ac:dyDescent="0.35">
      <c r="A9">
        <v>2</v>
      </c>
      <c r="B9">
        <v>177</v>
      </c>
      <c r="C9">
        <v>37.554858333333343</v>
      </c>
      <c r="D9">
        <v>1354.287755613419</v>
      </c>
      <c r="E9">
        <v>10.86474879526142</v>
      </c>
      <c r="H9" t="s">
        <v>96</v>
      </c>
      <c r="I9">
        <v>2</v>
      </c>
      <c r="K9" t="s">
        <v>32</v>
      </c>
      <c r="L9">
        <v>42.014697222222217</v>
      </c>
      <c r="M9">
        <v>1750.414811872183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1.860072222222215</v>
      </c>
      <c r="D12">
        <v>341.19838820899417</v>
      </c>
      <c r="E12">
        <v>52.234304435992527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175</v>
      </c>
      <c r="B16">
        <v>6257</v>
      </c>
      <c r="C16">
        <v>325</v>
      </c>
      <c r="D16">
        <v>6</v>
      </c>
      <c r="E16">
        <v>45360</v>
      </c>
      <c r="F16">
        <v>28.034652400003331</v>
      </c>
      <c r="G16">
        <v>5</v>
      </c>
      <c r="H16">
        <v>2</v>
      </c>
      <c r="I16">
        <v>15771.077341861939</v>
      </c>
      <c r="J16">
        <v>16947.02684205872</v>
      </c>
      <c r="K16">
        <v>76.160575046932792</v>
      </c>
      <c r="L16">
        <v>14370.80162258878</v>
      </c>
      <c r="M16">
        <v>15938.80127103765</v>
      </c>
      <c r="N16">
        <v>71.848066281383211</v>
      </c>
      <c r="O16">
        <v>14605.682634479461</v>
      </c>
      <c r="P16">
        <v>16092.833991301421</v>
      </c>
      <c r="Q16">
        <v>76.160575046932792</v>
      </c>
      <c r="R16">
        <v>14606.864030409841</v>
      </c>
      <c r="S16">
        <v>16091.18913987491</v>
      </c>
      <c r="T16">
        <v>71.848066281383211</v>
      </c>
      <c r="U16">
        <v>51.54045603361326</v>
      </c>
      <c r="V16">
        <v>10.022454156399149</v>
      </c>
      <c r="W16">
        <v>0</v>
      </c>
      <c r="X16">
        <v>0</v>
      </c>
    </row>
    <row r="17" spans="1:24" x14ac:dyDescent="0.35">
      <c r="A17" t="s">
        <v>175</v>
      </c>
      <c r="B17">
        <v>6257</v>
      </c>
      <c r="C17">
        <v>325</v>
      </c>
      <c r="D17">
        <v>6</v>
      </c>
      <c r="E17">
        <v>45360</v>
      </c>
      <c r="F17">
        <v>20.83238270136431</v>
      </c>
      <c r="G17">
        <v>5</v>
      </c>
      <c r="H17">
        <v>2</v>
      </c>
      <c r="I17">
        <v>15322.56558337832</v>
      </c>
      <c r="J17">
        <v>16639.02870217801</v>
      </c>
      <c r="K17">
        <v>72.555608226191083</v>
      </c>
      <c r="L17">
        <v>14282.14381887017</v>
      </c>
      <c r="M17">
        <v>15889.76750945061</v>
      </c>
      <c r="N17">
        <v>69.408697842634112</v>
      </c>
      <c r="O17">
        <v>14456.654892904469</v>
      </c>
      <c r="P17">
        <v>16004.283089680401</v>
      </c>
      <c r="Q17">
        <v>72.555608226191083</v>
      </c>
      <c r="R17">
        <v>14457.57219812957</v>
      </c>
      <c r="S17">
        <v>16003.006022779129</v>
      </c>
      <c r="T17">
        <v>69.408697842634112</v>
      </c>
      <c r="U17">
        <v>51.537082090460203</v>
      </c>
      <c r="V17">
        <v>10.02293058508975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16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17</v>
      </c>
      <c r="B3" s="3">
        <v>45057</v>
      </c>
      <c r="D3" t="s">
        <v>176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312</v>
      </c>
      <c r="K3">
        <v>280</v>
      </c>
      <c r="L3">
        <v>32</v>
      </c>
      <c r="M3" t="s">
        <v>80</v>
      </c>
      <c r="N3" t="s">
        <v>81</v>
      </c>
      <c r="O3">
        <v>0</v>
      </c>
      <c r="P3" t="s">
        <v>177</v>
      </c>
      <c r="Q3" t="s">
        <v>178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94</v>
      </c>
      <c r="AA3">
        <v>226.13202524185181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16.813561111111099</v>
      </c>
      <c r="D7">
        <v>342.86731909017732</v>
      </c>
      <c r="E7">
        <v>13.13996220251911</v>
      </c>
      <c r="H7" t="s">
        <v>93</v>
      </c>
      <c r="I7">
        <v>65</v>
      </c>
      <c r="K7" t="s">
        <v>94</v>
      </c>
      <c r="L7">
        <v>63.571622222222217</v>
      </c>
      <c r="M7">
        <v>1983.28565633275</v>
      </c>
      <c r="N7">
        <v>13.13996220251911</v>
      </c>
    </row>
    <row r="8" spans="1:27" x14ac:dyDescent="0.35">
      <c r="A8">
        <v>1</v>
      </c>
      <c r="B8">
        <v>3</v>
      </c>
      <c r="C8">
        <v>1.299619444444446</v>
      </c>
      <c r="D8">
        <v>0.82253163686550879</v>
      </c>
      <c r="E8">
        <v>12.956471822442399</v>
      </c>
      <c r="H8" t="s">
        <v>95</v>
      </c>
      <c r="I8">
        <v>28</v>
      </c>
      <c r="K8" t="s">
        <v>31</v>
      </c>
      <c r="L8">
        <v>2.1320166666666651</v>
      </c>
      <c r="M8">
        <v>392.45856092702741</v>
      </c>
      <c r="N8">
        <v>51.888400208755563</v>
      </c>
    </row>
    <row r="9" spans="1:27" x14ac:dyDescent="0.35">
      <c r="A9">
        <v>2</v>
      </c>
      <c r="B9">
        <v>201</v>
      </c>
      <c r="C9">
        <v>45.458441666666673</v>
      </c>
      <c r="D9">
        <v>1639.595805605707</v>
      </c>
      <c r="E9">
        <v>10.75616235880659</v>
      </c>
      <c r="H9" t="s">
        <v>96</v>
      </c>
      <c r="I9">
        <v>1</v>
      </c>
      <c r="K9" t="s">
        <v>32</v>
      </c>
      <c r="L9">
        <v>65.703638888888889</v>
      </c>
      <c r="M9">
        <v>2375.744217259778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2.1320166666666651</v>
      </c>
      <c r="D12">
        <v>392.45856092702741</v>
      </c>
      <c r="E12">
        <v>51.888400208755563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179</v>
      </c>
      <c r="B16">
        <v>4848</v>
      </c>
      <c r="C16">
        <v>5676</v>
      </c>
      <c r="D16">
        <v>14</v>
      </c>
      <c r="E16">
        <v>47640</v>
      </c>
      <c r="F16">
        <v>30.323690001159271</v>
      </c>
      <c r="G16">
        <v>0</v>
      </c>
      <c r="H16">
        <v>5</v>
      </c>
      <c r="I16">
        <v>18714.239404761131</v>
      </c>
      <c r="J16">
        <v>16877.410448922659</v>
      </c>
      <c r="K16">
        <v>62.589088205558731</v>
      </c>
      <c r="L16">
        <v>17316.95401216851</v>
      </c>
      <c r="M16">
        <v>16176.051085937281</v>
      </c>
      <c r="N16">
        <v>58.779640584113608</v>
      </c>
      <c r="O16">
        <v>18714.239404761131</v>
      </c>
      <c r="P16">
        <v>16877.410448922659</v>
      </c>
      <c r="Q16">
        <v>62.589088205558731</v>
      </c>
      <c r="R16">
        <v>18713.64500083946</v>
      </c>
      <c r="S16">
        <v>16878.592157202751</v>
      </c>
      <c r="T16">
        <v>58.779640584113608</v>
      </c>
      <c r="U16">
        <v>0</v>
      </c>
      <c r="V16">
        <v>51.558000354246417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18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18</v>
      </c>
      <c r="B3" s="3">
        <v>45057</v>
      </c>
      <c r="D3" t="s">
        <v>180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201</v>
      </c>
      <c r="K3">
        <v>181</v>
      </c>
      <c r="L3">
        <v>20</v>
      </c>
      <c r="M3" t="s">
        <v>80</v>
      </c>
      <c r="N3" t="s">
        <v>81</v>
      </c>
      <c r="O3">
        <v>0</v>
      </c>
      <c r="P3" t="s">
        <v>181</v>
      </c>
      <c r="Q3" t="s">
        <v>182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21</v>
      </c>
      <c r="AA3">
        <v>71.037193536758423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11</v>
      </c>
      <c r="C7">
        <v>0.7828722222222233</v>
      </c>
      <c r="D7">
        <v>25.229504301993281</v>
      </c>
      <c r="E7">
        <v>12.90397373015513</v>
      </c>
      <c r="H7" t="s">
        <v>93</v>
      </c>
      <c r="I7">
        <v>0</v>
      </c>
      <c r="K7" t="s">
        <v>94</v>
      </c>
      <c r="L7">
        <v>19.042761111111108</v>
      </c>
      <c r="M7">
        <v>653.13454351277755</v>
      </c>
      <c r="N7">
        <v>12.90397373015513</v>
      </c>
    </row>
    <row r="8" spans="1:27" x14ac:dyDescent="0.35">
      <c r="A8">
        <v>1</v>
      </c>
      <c r="B8">
        <v>4</v>
      </c>
      <c r="C8">
        <v>0.86357499999999876</v>
      </c>
      <c r="D8">
        <v>0.37204753047990319</v>
      </c>
      <c r="E8">
        <v>12.22826066710862</v>
      </c>
      <c r="H8" t="s">
        <v>95</v>
      </c>
      <c r="I8">
        <v>18</v>
      </c>
      <c r="K8" t="s">
        <v>31</v>
      </c>
      <c r="L8">
        <v>1.6805499999999951</v>
      </c>
      <c r="M8">
        <v>309.35454798417652</v>
      </c>
      <c r="N8">
        <v>51.961088871827123</v>
      </c>
    </row>
    <row r="9" spans="1:27" x14ac:dyDescent="0.35">
      <c r="A9">
        <v>2</v>
      </c>
      <c r="B9">
        <v>166</v>
      </c>
      <c r="C9">
        <v>17.396313888888891</v>
      </c>
      <c r="D9">
        <v>627.53299168030435</v>
      </c>
      <c r="E9">
        <v>10.74592106387863</v>
      </c>
      <c r="H9" t="s">
        <v>96</v>
      </c>
      <c r="I9">
        <v>3</v>
      </c>
      <c r="K9" t="s">
        <v>32</v>
      </c>
      <c r="L9">
        <v>20.723311111111109</v>
      </c>
      <c r="M9">
        <v>962.48909149695396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20</v>
      </c>
      <c r="C12">
        <v>1.6805499999999951</v>
      </c>
      <c r="D12">
        <v>309.35454798417652</v>
      </c>
      <c r="E12">
        <v>51.961088871827123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183</v>
      </c>
      <c r="B16">
        <v>3205</v>
      </c>
      <c r="C16">
        <v>6064</v>
      </c>
      <c r="D16">
        <v>7</v>
      </c>
      <c r="E16">
        <v>49020</v>
      </c>
      <c r="F16">
        <v>29.916647112266009</v>
      </c>
      <c r="G16">
        <v>2</v>
      </c>
      <c r="H16">
        <v>5</v>
      </c>
      <c r="I16">
        <v>16887.16690826428</v>
      </c>
      <c r="J16">
        <v>18119.88855532806</v>
      </c>
      <c r="K16">
        <v>66.458049160811356</v>
      </c>
      <c r="L16">
        <v>16775.23208579552</v>
      </c>
      <c r="M16">
        <v>19510.812865977281</v>
      </c>
      <c r="N16">
        <v>62.652081692041307</v>
      </c>
      <c r="O16">
        <v>16621.52596527776</v>
      </c>
      <c r="P16">
        <v>17980.660987544921</v>
      </c>
      <c r="Q16">
        <v>66.458049160811356</v>
      </c>
      <c r="R16">
        <v>16620.342274540599</v>
      </c>
      <c r="S16">
        <v>17980.566743590851</v>
      </c>
      <c r="T16">
        <v>62.652081692041307</v>
      </c>
      <c r="U16">
        <v>10.025043829252141</v>
      </c>
      <c r="V16">
        <v>51.411678193561073</v>
      </c>
      <c r="W16">
        <v>0</v>
      </c>
      <c r="X16">
        <v>0</v>
      </c>
    </row>
    <row r="17" spans="1:24" x14ac:dyDescent="0.35">
      <c r="A17" t="s">
        <v>183</v>
      </c>
      <c r="B17">
        <v>3205</v>
      </c>
      <c r="C17">
        <v>6064</v>
      </c>
      <c r="D17">
        <v>8</v>
      </c>
      <c r="E17">
        <v>49080</v>
      </c>
      <c r="F17">
        <v>0.18982100086527079</v>
      </c>
      <c r="G17">
        <v>2</v>
      </c>
      <c r="H17">
        <v>5</v>
      </c>
      <c r="I17">
        <v>16612.351886438741</v>
      </c>
      <c r="J17">
        <v>17978.673452959021</v>
      </c>
      <c r="K17">
        <v>61.392124139472351</v>
      </c>
      <c r="L17">
        <v>16608.749289508189</v>
      </c>
      <c r="M17">
        <v>17987.25751025548</v>
      </c>
      <c r="N17">
        <v>65.464604915157395</v>
      </c>
      <c r="O17">
        <v>16610.66677590293</v>
      </c>
      <c r="P17">
        <v>17977.790054637589</v>
      </c>
      <c r="Q17">
        <v>61.392124139472351</v>
      </c>
      <c r="R17">
        <v>16607.76668978524</v>
      </c>
      <c r="S17">
        <v>17977.558937060781</v>
      </c>
      <c r="T17">
        <v>65.464604915157395</v>
      </c>
      <c r="U17">
        <v>10.023270090842679</v>
      </c>
      <c r="V17">
        <v>51.354810841162688</v>
      </c>
      <c r="W17">
        <v>0</v>
      </c>
      <c r="X17">
        <v>0</v>
      </c>
    </row>
    <row r="18" spans="1:24" x14ac:dyDescent="0.35">
      <c r="A18" t="s">
        <v>184</v>
      </c>
      <c r="B18">
        <v>5664</v>
      </c>
      <c r="C18">
        <v>538</v>
      </c>
      <c r="D18">
        <v>7</v>
      </c>
      <c r="E18">
        <v>49020</v>
      </c>
      <c r="F18">
        <v>57.278030823116659</v>
      </c>
      <c r="G18">
        <v>5</v>
      </c>
      <c r="H18">
        <v>2</v>
      </c>
      <c r="I18">
        <v>17009.574227275709</v>
      </c>
      <c r="J18">
        <v>16041.527606705869</v>
      </c>
      <c r="K18">
        <v>60.809865705217227</v>
      </c>
      <c r="L18">
        <v>14899.99248751059</v>
      </c>
      <c r="M18">
        <v>15007.487236099811</v>
      </c>
      <c r="N18">
        <v>55.824508774046812</v>
      </c>
      <c r="O18">
        <v>14398.01851999441</v>
      </c>
      <c r="P18">
        <v>14728.36640179126</v>
      </c>
      <c r="Q18">
        <v>60.809865705217227</v>
      </c>
      <c r="R18">
        <v>14398.048071838961</v>
      </c>
      <c r="S18">
        <v>14728.306107684661</v>
      </c>
      <c r="T18">
        <v>55.824508774046812</v>
      </c>
      <c r="U18">
        <v>51.03383264084362</v>
      </c>
      <c r="V18">
        <v>10.02759288160548</v>
      </c>
      <c r="W18">
        <v>0</v>
      </c>
      <c r="X18">
        <v>0</v>
      </c>
    </row>
  </sheetData>
  <pageMargins left="0.75" right="0.75" top="1" bottom="1" header="0.5" footer="0.5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19</v>
      </c>
      <c r="B3" s="3">
        <v>45057</v>
      </c>
      <c r="D3" t="s">
        <v>185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257</v>
      </c>
      <c r="K3">
        <v>236</v>
      </c>
      <c r="L3">
        <v>21</v>
      </c>
      <c r="M3" t="s">
        <v>80</v>
      </c>
      <c r="N3" t="s">
        <v>81</v>
      </c>
      <c r="O3">
        <v>0</v>
      </c>
      <c r="P3" t="s">
        <v>186</v>
      </c>
      <c r="Q3" t="s">
        <v>187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</v>
      </c>
      <c r="AA3">
        <v>94.560999393463135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0.45425277777777712</v>
      </c>
      <c r="D7">
        <v>14.251276389704669</v>
      </c>
      <c r="E7">
        <v>12.874386133199019</v>
      </c>
      <c r="H7" t="s">
        <v>93</v>
      </c>
      <c r="I7">
        <v>1</v>
      </c>
      <c r="K7" t="s">
        <v>94</v>
      </c>
      <c r="L7">
        <v>22.788388888888871</v>
      </c>
      <c r="M7">
        <v>789.18308534208461</v>
      </c>
      <c r="N7">
        <v>17.22898523672638</v>
      </c>
    </row>
    <row r="8" spans="1:27" x14ac:dyDescent="0.35">
      <c r="A8">
        <v>1</v>
      </c>
      <c r="B8">
        <v>5</v>
      </c>
      <c r="C8">
        <v>0.85863333333333181</v>
      </c>
      <c r="D8">
        <v>0.49882928053930808</v>
      </c>
      <c r="E8">
        <v>12.908256257625171</v>
      </c>
      <c r="H8" t="s">
        <v>95</v>
      </c>
      <c r="I8">
        <v>2</v>
      </c>
      <c r="K8" t="s">
        <v>31</v>
      </c>
      <c r="L8">
        <v>0.95783055555555818</v>
      </c>
      <c r="M8">
        <v>175.99520467620971</v>
      </c>
      <c r="N8">
        <v>52.372681072551273</v>
      </c>
    </row>
    <row r="9" spans="1:27" x14ac:dyDescent="0.35">
      <c r="A9">
        <v>2</v>
      </c>
      <c r="B9">
        <v>209</v>
      </c>
      <c r="C9">
        <v>21.47550277777777</v>
      </c>
      <c r="D9">
        <v>774.4329796718406</v>
      </c>
      <c r="E9">
        <v>17.22898523672638</v>
      </c>
      <c r="H9" t="s">
        <v>96</v>
      </c>
      <c r="I9">
        <v>0</v>
      </c>
      <c r="K9" t="s">
        <v>32</v>
      </c>
      <c r="L9">
        <v>23.746219444444431</v>
      </c>
      <c r="M9">
        <v>965.17829001829432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21</v>
      </c>
      <c r="C12">
        <v>0.95783055555555818</v>
      </c>
      <c r="D12">
        <v>175.99520467620971</v>
      </c>
      <c r="E12">
        <v>52.372681072551273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20</v>
      </c>
      <c r="B3" s="3">
        <v>45057</v>
      </c>
      <c r="D3" t="s">
        <v>188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336</v>
      </c>
      <c r="K3">
        <v>320</v>
      </c>
      <c r="L3">
        <v>16</v>
      </c>
      <c r="M3" t="s">
        <v>80</v>
      </c>
      <c r="N3" t="s">
        <v>81</v>
      </c>
      <c r="O3">
        <v>0</v>
      </c>
      <c r="P3" t="s">
        <v>189</v>
      </c>
      <c r="Q3" t="s">
        <v>190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149</v>
      </c>
      <c r="AA3">
        <v>129.15680122375491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7.5099833333333317</v>
      </c>
      <c r="D7">
        <v>133.8901788949569</v>
      </c>
      <c r="E7">
        <v>13.107246889150501</v>
      </c>
      <c r="H7" t="s">
        <v>93</v>
      </c>
      <c r="I7">
        <v>45</v>
      </c>
      <c r="K7" t="s">
        <v>94</v>
      </c>
      <c r="L7">
        <v>34.977019444444437</v>
      </c>
      <c r="M7">
        <v>1099.675846904061</v>
      </c>
      <c r="N7">
        <v>13.107246889150501</v>
      </c>
    </row>
    <row r="8" spans="1:27" x14ac:dyDescent="0.35">
      <c r="A8">
        <v>1</v>
      </c>
      <c r="B8">
        <v>3</v>
      </c>
      <c r="C8">
        <v>0.72508888888888878</v>
      </c>
      <c r="D8">
        <v>0.43732824568737849</v>
      </c>
      <c r="E8">
        <v>12.92623671164932</v>
      </c>
      <c r="H8" t="s">
        <v>95</v>
      </c>
      <c r="I8">
        <v>104</v>
      </c>
      <c r="K8" t="s">
        <v>31</v>
      </c>
      <c r="L8">
        <v>0.80908611111110884</v>
      </c>
      <c r="M8">
        <v>148.75587675522101</v>
      </c>
      <c r="N8">
        <v>51.780059925740041</v>
      </c>
    </row>
    <row r="9" spans="1:27" x14ac:dyDescent="0.35">
      <c r="A9">
        <v>2</v>
      </c>
      <c r="B9">
        <v>241</v>
      </c>
      <c r="C9">
        <v>26.741947222222219</v>
      </c>
      <c r="D9">
        <v>965.34833976341679</v>
      </c>
      <c r="E9">
        <v>12.90025975477378</v>
      </c>
      <c r="H9" t="s">
        <v>96</v>
      </c>
      <c r="I9">
        <v>0</v>
      </c>
      <c r="K9" t="s">
        <v>32</v>
      </c>
      <c r="L9">
        <v>35.786105555555537</v>
      </c>
      <c r="M9">
        <v>1248.4317236592819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16</v>
      </c>
      <c r="C12">
        <v>0.80908611111110884</v>
      </c>
      <c r="D12">
        <v>148.75587675522101</v>
      </c>
      <c r="E12">
        <v>51.780059925740041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21</v>
      </c>
      <c r="B3" s="3">
        <v>45057</v>
      </c>
      <c r="D3" t="s">
        <v>191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359</v>
      </c>
      <c r="K3">
        <v>343</v>
      </c>
      <c r="L3">
        <v>16</v>
      </c>
      <c r="M3" t="s">
        <v>80</v>
      </c>
      <c r="N3" t="s">
        <v>81</v>
      </c>
      <c r="O3">
        <v>0</v>
      </c>
      <c r="P3" t="s">
        <v>192</v>
      </c>
      <c r="Q3" t="s">
        <v>193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109</v>
      </c>
      <c r="AA3">
        <v>150.39176154136661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61</v>
      </c>
      <c r="C7">
        <v>8.5500166666666662</v>
      </c>
      <c r="D7">
        <v>196.9147362955969</v>
      </c>
      <c r="E7">
        <v>13.139935355517711</v>
      </c>
      <c r="H7" t="s">
        <v>93</v>
      </c>
      <c r="I7">
        <v>105</v>
      </c>
      <c r="K7" t="s">
        <v>94</v>
      </c>
      <c r="L7">
        <v>38.886549999999993</v>
      </c>
      <c r="M7">
        <v>1265.3039467939559</v>
      </c>
      <c r="N7">
        <v>107.55466597280559</v>
      </c>
    </row>
    <row r="8" spans="1:27" x14ac:dyDescent="0.35">
      <c r="A8">
        <v>1</v>
      </c>
      <c r="B8">
        <v>3</v>
      </c>
      <c r="C8">
        <v>0.71337222222222407</v>
      </c>
      <c r="D8">
        <v>0.2118165166773632</v>
      </c>
      <c r="E8">
        <v>9.8863856144687318E-2</v>
      </c>
      <c r="H8" t="s">
        <v>95</v>
      </c>
      <c r="I8">
        <v>4</v>
      </c>
      <c r="K8" t="s">
        <v>31</v>
      </c>
      <c r="L8">
        <v>1.1007555555555579</v>
      </c>
      <c r="M8">
        <v>202.39863042788551</v>
      </c>
      <c r="N8">
        <v>51.888351338136523</v>
      </c>
    </row>
    <row r="9" spans="1:27" x14ac:dyDescent="0.35">
      <c r="A9">
        <v>2</v>
      </c>
      <c r="B9">
        <v>279</v>
      </c>
      <c r="C9">
        <v>29.623161111111099</v>
      </c>
      <c r="D9">
        <v>1068.1773939816819</v>
      </c>
      <c r="E9">
        <v>107.55466597280559</v>
      </c>
      <c r="H9" t="s">
        <v>96</v>
      </c>
      <c r="I9">
        <v>0</v>
      </c>
      <c r="K9" t="s">
        <v>32</v>
      </c>
      <c r="L9">
        <v>39.987305555555537</v>
      </c>
      <c r="M9">
        <v>1467.702577221841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16</v>
      </c>
      <c r="C12">
        <v>1.1007555555555579</v>
      </c>
      <c r="D12">
        <v>202.39863042788551</v>
      </c>
      <c r="E12">
        <v>51.888351338136523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22</v>
      </c>
      <c r="B3" s="3">
        <v>45057</v>
      </c>
      <c r="D3" t="s">
        <v>194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332</v>
      </c>
      <c r="K3">
        <v>316</v>
      </c>
      <c r="L3">
        <v>16</v>
      </c>
      <c r="M3" t="s">
        <v>80</v>
      </c>
      <c r="N3" t="s">
        <v>81</v>
      </c>
      <c r="O3">
        <v>0</v>
      </c>
      <c r="P3" t="s">
        <v>195</v>
      </c>
      <c r="Q3" t="s">
        <v>196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143</v>
      </c>
      <c r="AA3">
        <v>126.21830582618711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10</v>
      </c>
      <c r="C7">
        <v>0.84144444444444366</v>
      </c>
      <c r="D7">
        <v>27.22235949402096</v>
      </c>
      <c r="E7">
        <v>12.939175984324059</v>
      </c>
      <c r="H7" t="s">
        <v>93</v>
      </c>
      <c r="I7">
        <v>131</v>
      </c>
      <c r="K7" t="s">
        <v>94</v>
      </c>
      <c r="L7">
        <v>33.223947222222229</v>
      </c>
      <c r="M7">
        <v>1168.5331332278131</v>
      </c>
      <c r="N7">
        <v>25.083965344298061</v>
      </c>
    </row>
    <row r="8" spans="1:27" x14ac:dyDescent="0.35">
      <c r="A8">
        <v>1</v>
      </c>
      <c r="B8">
        <v>4</v>
      </c>
      <c r="C8">
        <v>0.7393527777777773</v>
      </c>
      <c r="D8">
        <v>0.30093353944654211</v>
      </c>
      <c r="E8">
        <v>22.957804271054229</v>
      </c>
      <c r="H8" t="s">
        <v>95</v>
      </c>
      <c r="I8">
        <v>12</v>
      </c>
      <c r="K8" t="s">
        <v>31</v>
      </c>
      <c r="L8">
        <v>0.89289444444444599</v>
      </c>
      <c r="M8">
        <v>163.8909650031658</v>
      </c>
      <c r="N8">
        <v>51.865501369859949</v>
      </c>
    </row>
    <row r="9" spans="1:27" x14ac:dyDescent="0.35">
      <c r="A9">
        <v>2</v>
      </c>
      <c r="B9">
        <v>302</v>
      </c>
      <c r="C9">
        <v>31.643150000000009</v>
      </c>
      <c r="D9">
        <v>1141.009840194346</v>
      </c>
      <c r="E9">
        <v>25.083965344298061</v>
      </c>
      <c r="H9" t="s">
        <v>96</v>
      </c>
      <c r="I9">
        <v>0</v>
      </c>
      <c r="K9" t="s">
        <v>32</v>
      </c>
      <c r="L9">
        <v>34.116841666666673</v>
      </c>
      <c r="M9">
        <v>1332.4240982309791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16</v>
      </c>
      <c r="C12">
        <v>0.89289444444444599</v>
      </c>
      <c r="D12">
        <v>163.8909650031658</v>
      </c>
      <c r="E12">
        <v>51.865501369859949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A16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23</v>
      </c>
      <c r="B3" s="3">
        <v>45057</v>
      </c>
      <c r="D3" t="s">
        <v>197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315</v>
      </c>
      <c r="K3">
        <v>294</v>
      </c>
      <c r="L3">
        <v>21</v>
      </c>
      <c r="M3" t="s">
        <v>80</v>
      </c>
      <c r="N3" t="s">
        <v>81</v>
      </c>
      <c r="O3">
        <v>0</v>
      </c>
      <c r="P3" t="s">
        <v>198</v>
      </c>
      <c r="Q3" t="s">
        <v>199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127</v>
      </c>
      <c r="AA3">
        <v>121.3696177005768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0.45448888888888989</v>
      </c>
      <c r="D7">
        <v>15.496131112597419</v>
      </c>
      <c r="E7">
        <v>12.907941189905809</v>
      </c>
      <c r="H7" t="s">
        <v>93</v>
      </c>
      <c r="I7">
        <v>87</v>
      </c>
      <c r="K7" t="s">
        <v>94</v>
      </c>
      <c r="L7">
        <v>33.546777777777763</v>
      </c>
      <c r="M7">
        <v>1172.6483368447871</v>
      </c>
      <c r="N7">
        <v>13.29497666656569</v>
      </c>
    </row>
    <row r="8" spans="1:27" x14ac:dyDescent="0.35">
      <c r="A8">
        <v>1</v>
      </c>
      <c r="B8">
        <v>5</v>
      </c>
      <c r="C8">
        <v>1.017675000000001</v>
      </c>
      <c r="D8">
        <v>0.52865721980415303</v>
      </c>
      <c r="E8">
        <v>13.29497666656569</v>
      </c>
      <c r="H8" t="s">
        <v>95</v>
      </c>
      <c r="I8">
        <v>39</v>
      </c>
      <c r="K8" t="s">
        <v>31</v>
      </c>
      <c r="L8">
        <v>1.333550000000002</v>
      </c>
      <c r="M8">
        <v>245.31945450838441</v>
      </c>
      <c r="N8">
        <v>51.88831061358394</v>
      </c>
    </row>
    <row r="9" spans="1:27" x14ac:dyDescent="0.35">
      <c r="A9">
        <v>2</v>
      </c>
      <c r="B9">
        <v>267</v>
      </c>
      <c r="C9">
        <v>32.074613888888869</v>
      </c>
      <c r="D9">
        <v>1156.623548512385</v>
      </c>
      <c r="E9">
        <v>10.613385531206211</v>
      </c>
      <c r="H9" t="s">
        <v>96</v>
      </c>
      <c r="I9">
        <v>1</v>
      </c>
      <c r="K9" t="s">
        <v>32</v>
      </c>
      <c r="L9">
        <v>34.880327777777772</v>
      </c>
      <c r="M9">
        <v>1417.9677913531709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21</v>
      </c>
      <c r="C12">
        <v>1.333550000000002</v>
      </c>
      <c r="D12">
        <v>245.31945450838441</v>
      </c>
      <c r="E12">
        <v>51.88831061358394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200</v>
      </c>
      <c r="B16">
        <v>3037</v>
      </c>
      <c r="C16">
        <v>6273</v>
      </c>
      <c r="D16">
        <v>2</v>
      </c>
      <c r="E16">
        <v>53220</v>
      </c>
      <c r="F16">
        <v>4.1923236357196423</v>
      </c>
      <c r="G16">
        <v>2</v>
      </c>
      <c r="H16">
        <v>5</v>
      </c>
      <c r="I16">
        <v>17457.164267937002</v>
      </c>
      <c r="J16">
        <v>16388.73571650434</v>
      </c>
      <c r="K16">
        <v>64.096626394303456</v>
      </c>
      <c r="L16">
        <v>17611.11444698281</v>
      </c>
      <c r="M16">
        <v>16492.860240457489</v>
      </c>
      <c r="N16">
        <v>64.875046365725979</v>
      </c>
      <c r="O16">
        <v>17416.3270097241</v>
      </c>
      <c r="P16">
        <v>16398.848740276429</v>
      </c>
      <c r="Q16">
        <v>64.096626394303456</v>
      </c>
      <c r="R16">
        <v>17416.675997529201</v>
      </c>
      <c r="S16">
        <v>16398.336445053639</v>
      </c>
      <c r="T16">
        <v>64.875046365725979</v>
      </c>
      <c r="U16">
        <v>10.03520617470358</v>
      </c>
      <c r="V16">
        <v>51.569683988672807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24</v>
      </c>
      <c r="B3" s="3">
        <v>45057</v>
      </c>
      <c r="D3" t="s">
        <v>201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338</v>
      </c>
      <c r="K3">
        <v>319</v>
      </c>
      <c r="L3">
        <v>19</v>
      </c>
      <c r="M3" t="s">
        <v>80</v>
      </c>
      <c r="N3" t="s">
        <v>81</v>
      </c>
      <c r="O3">
        <v>0</v>
      </c>
      <c r="P3" t="s">
        <v>202</v>
      </c>
      <c r="Q3" t="s">
        <v>203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68</v>
      </c>
      <c r="AA3">
        <v>139.39129018783569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7.5579749999999999</v>
      </c>
      <c r="D7">
        <v>135.27717590603669</v>
      </c>
      <c r="E7">
        <v>13.13994155108397</v>
      </c>
      <c r="H7" t="s">
        <v>93</v>
      </c>
      <c r="I7">
        <v>66</v>
      </c>
      <c r="K7" t="s">
        <v>94</v>
      </c>
      <c r="L7">
        <v>36.070591666666658</v>
      </c>
      <c r="M7">
        <v>1120.2377759376091</v>
      </c>
      <c r="N7">
        <v>14.1805571847898</v>
      </c>
    </row>
    <row r="8" spans="1:27" x14ac:dyDescent="0.35">
      <c r="A8">
        <v>1</v>
      </c>
      <c r="B8">
        <v>5</v>
      </c>
      <c r="C8">
        <v>1.218836111111113</v>
      </c>
      <c r="D8">
        <v>0.67878575730145763</v>
      </c>
      <c r="E8">
        <v>13.07945003490925</v>
      </c>
      <c r="H8" t="s">
        <v>95</v>
      </c>
      <c r="I8">
        <v>2</v>
      </c>
      <c r="K8" t="s">
        <v>31</v>
      </c>
      <c r="L8">
        <v>1.0919611111111081</v>
      </c>
      <c r="M8">
        <v>200.9355041176189</v>
      </c>
      <c r="N8">
        <v>65.726734906077212</v>
      </c>
    </row>
    <row r="9" spans="1:27" x14ac:dyDescent="0.35">
      <c r="A9">
        <v>2</v>
      </c>
      <c r="B9">
        <v>238</v>
      </c>
      <c r="C9">
        <v>27.29378055555555</v>
      </c>
      <c r="D9">
        <v>984.28181427427103</v>
      </c>
      <c r="E9">
        <v>14.1805571847898</v>
      </c>
      <c r="H9" t="s">
        <v>96</v>
      </c>
      <c r="I9">
        <v>0</v>
      </c>
      <c r="K9" t="s">
        <v>32</v>
      </c>
      <c r="L9">
        <v>37.162552777777769</v>
      </c>
      <c r="M9">
        <v>1321.1732800552279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1.0919611111111081</v>
      </c>
      <c r="D12">
        <v>200.9355041176189</v>
      </c>
      <c r="E12">
        <v>65.726734906077212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25</v>
      </c>
      <c r="B3" s="3">
        <v>45057</v>
      </c>
      <c r="D3" t="s">
        <v>204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300</v>
      </c>
      <c r="K3">
        <v>281</v>
      </c>
      <c r="L3">
        <v>19</v>
      </c>
      <c r="M3" t="s">
        <v>80</v>
      </c>
      <c r="N3" t="s">
        <v>81</v>
      </c>
      <c r="O3">
        <v>0</v>
      </c>
      <c r="P3" t="s">
        <v>205</v>
      </c>
      <c r="Q3" t="s">
        <v>206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20</v>
      </c>
      <c r="AA3">
        <v>109.8534920215607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60</v>
      </c>
      <c r="C7">
        <v>8.6160777777777788</v>
      </c>
      <c r="D7">
        <v>198.9216015018321</v>
      </c>
      <c r="E7">
        <v>13.139989049692669</v>
      </c>
      <c r="H7" t="s">
        <v>93</v>
      </c>
      <c r="I7">
        <v>16</v>
      </c>
      <c r="K7" t="s">
        <v>94</v>
      </c>
      <c r="L7">
        <v>32.606483333333323</v>
      </c>
      <c r="M7">
        <v>1020.770352884689</v>
      </c>
      <c r="N7">
        <v>13.139989049692669</v>
      </c>
    </row>
    <row r="8" spans="1:27" x14ac:dyDescent="0.35">
      <c r="A8">
        <v>1</v>
      </c>
      <c r="B8">
        <v>5</v>
      </c>
      <c r="C8">
        <v>1.213225000000002</v>
      </c>
      <c r="D8">
        <v>0.36246967211969322</v>
      </c>
      <c r="E8">
        <v>0.1131719759351251</v>
      </c>
      <c r="H8" t="s">
        <v>95</v>
      </c>
      <c r="I8">
        <v>4</v>
      </c>
      <c r="K8" t="s">
        <v>31</v>
      </c>
      <c r="L8">
        <v>1.2642444444444401</v>
      </c>
      <c r="M8">
        <v>232.63906167071721</v>
      </c>
      <c r="N8">
        <v>53.270910774316206</v>
      </c>
    </row>
    <row r="9" spans="1:27" x14ac:dyDescent="0.35">
      <c r="A9">
        <v>2</v>
      </c>
      <c r="B9">
        <v>216</v>
      </c>
      <c r="C9">
        <v>22.777180555555539</v>
      </c>
      <c r="D9">
        <v>821.48628171073688</v>
      </c>
      <c r="E9">
        <v>10.595249694848389</v>
      </c>
      <c r="H9" t="s">
        <v>96</v>
      </c>
      <c r="I9">
        <v>0</v>
      </c>
      <c r="K9" t="s">
        <v>32</v>
      </c>
      <c r="L9">
        <v>33.870727777777759</v>
      </c>
      <c r="M9">
        <v>1253.4094145554061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1.2642444444444401</v>
      </c>
      <c r="D12">
        <v>232.63906167071721</v>
      </c>
      <c r="E12">
        <v>53.270910774316206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26</v>
      </c>
      <c r="B3" s="3">
        <v>45057</v>
      </c>
      <c r="D3" t="s">
        <v>207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237</v>
      </c>
      <c r="K3">
        <v>222</v>
      </c>
      <c r="L3">
        <v>15</v>
      </c>
      <c r="M3" t="s">
        <v>80</v>
      </c>
      <c r="N3" t="s">
        <v>81</v>
      </c>
      <c r="O3">
        <v>0</v>
      </c>
      <c r="P3" t="s">
        <v>208</v>
      </c>
      <c r="Q3" t="s">
        <v>209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113</v>
      </c>
      <c r="AA3">
        <v>85.883904933929443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11</v>
      </c>
      <c r="C7">
        <v>0.81698888888888788</v>
      </c>
      <c r="D7">
        <v>26.56353840347921</v>
      </c>
      <c r="E7">
        <v>13.58574809076265</v>
      </c>
      <c r="H7" t="s">
        <v>93</v>
      </c>
      <c r="I7">
        <v>109</v>
      </c>
      <c r="K7" t="s">
        <v>94</v>
      </c>
      <c r="L7">
        <v>23.271502777777791</v>
      </c>
      <c r="M7">
        <v>797.76331926356636</v>
      </c>
      <c r="N7">
        <v>15.787505146577249</v>
      </c>
    </row>
    <row r="8" spans="1:27" x14ac:dyDescent="0.35">
      <c r="A8">
        <v>1</v>
      </c>
      <c r="B8">
        <v>5</v>
      </c>
      <c r="C8">
        <v>1.070552777777777</v>
      </c>
      <c r="D8">
        <v>0.36458978623153232</v>
      </c>
      <c r="E8">
        <v>12.90450385540942</v>
      </c>
      <c r="H8" t="s">
        <v>95</v>
      </c>
      <c r="I8">
        <v>4</v>
      </c>
      <c r="K8" t="s">
        <v>31</v>
      </c>
      <c r="L8">
        <v>0.57860277777777613</v>
      </c>
      <c r="M8">
        <v>106.527679569093</v>
      </c>
      <c r="N8">
        <v>51.631104892371752</v>
      </c>
    </row>
    <row r="9" spans="1:27" x14ac:dyDescent="0.35">
      <c r="A9">
        <v>2</v>
      </c>
      <c r="B9">
        <v>206</v>
      </c>
      <c r="C9">
        <v>21.38396111111112</v>
      </c>
      <c r="D9">
        <v>770.83519107385564</v>
      </c>
      <c r="E9">
        <v>15.787505146577249</v>
      </c>
      <c r="H9" t="s">
        <v>96</v>
      </c>
      <c r="I9">
        <v>0</v>
      </c>
      <c r="K9" t="s">
        <v>32</v>
      </c>
      <c r="L9">
        <v>23.850105555555562</v>
      </c>
      <c r="M9">
        <v>904.2909988326594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0.57860277777777613</v>
      </c>
      <c r="D12">
        <v>106.527679569093</v>
      </c>
      <c r="E12">
        <v>51.631104892371752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A17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27</v>
      </c>
      <c r="B3" s="3">
        <v>45057</v>
      </c>
      <c r="D3" t="s">
        <v>210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284</v>
      </c>
      <c r="K3">
        <v>265</v>
      </c>
      <c r="L3">
        <v>19</v>
      </c>
      <c r="M3" t="s">
        <v>80</v>
      </c>
      <c r="N3" t="s">
        <v>81</v>
      </c>
      <c r="O3">
        <v>0</v>
      </c>
      <c r="P3" t="s">
        <v>211</v>
      </c>
      <c r="Q3" t="s">
        <v>212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782</v>
      </c>
      <c r="AA3">
        <v>111.1289300918579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0.45743333333333391</v>
      </c>
      <c r="D7">
        <v>14.156832919300371</v>
      </c>
      <c r="E7">
        <v>8.5967896998498858</v>
      </c>
      <c r="H7" t="s">
        <v>93</v>
      </c>
      <c r="I7">
        <v>736</v>
      </c>
      <c r="K7" t="s">
        <v>94</v>
      </c>
      <c r="L7">
        <v>29.05983611111111</v>
      </c>
      <c r="M7">
        <v>1006.950049448512</v>
      </c>
      <c r="N7">
        <v>113.6009147290082</v>
      </c>
    </row>
    <row r="8" spans="1:27" x14ac:dyDescent="0.35">
      <c r="A8">
        <v>1</v>
      </c>
      <c r="B8">
        <v>5</v>
      </c>
      <c r="C8">
        <v>1.0710749999999989</v>
      </c>
      <c r="D8">
        <v>0.72678546860532067</v>
      </c>
      <c r="E8">
        <v>13.17665995609584</v>
      </c>
      <c r="H8" t="s">
        <v>95</v>
      </c>
      <c r="I8">
        <v>44</v>
      </c>
      <c r="K8" t="s">
        <v>31</v>
      </c>
      <c r="L8">
        <v>0.7902861111111088</v>
      </c>
      <c r="M8">
        <v>144.96464665833739</v>
      </c>
      <c r="N8">
        <v>51.888221017204458</v>
      </c>
    </row>
    <row r="9" spans="1:27" x14ac:dyDescent="0.35">
      <c r="A9">
        <v>2</v>
      </c>
      <c r="B9">
        <v>238</v>
      </c>
      <c r="C9">
        <v>27.531327777777779</v>
      </c>
      <c r="D9">
        <v>992.06643106060619</v>
      </c>
      <c r="E9">
        <v>113.6009147290082</v>
      </c>
      <c r="H9" t="s">
        <v>96</v>
      </c>
      <c r="I9">
        <v>2</v>
      </c>
      <c r="K9" t="s">
        <v>32</v>
      </c>
      <c r="L9">
        <v>29.850122222222218</v>
      </c>
      <c r="M9">
        <v>1151.9146961068491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0.7902861111111088</v>
      </c>
      <c r="D12">
        <v>144.96464665833739</v>
      </c>
      <c r="E12">
        <v>51.888221017204458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213</v>
      </c>
      <c r="B16">
        <v>3422</v>
      </c>
      <c r="C16">
        <v>6085</v>
      </c>
      <c r="D16">
        <v>2</v>
      </c>
      <c r="E16">
        <v>56820</v>
      </c>
      <c r="F16">
        <v>34.838387128118761</v>
      </c>
      <c r="G16">
        <v>2</v>
      </c>
      <c r="H16">
        <v>5</v>
      </c>
      <c r="I16">
        <v>15995.942711616521</v>
      </c>
      <c r="J16">
        <v>19304.41588406323</v>
      </c>
      <c r="K16">
        <v>63.775463294111809</v>
      </c>
      <c r="L16">
        <v>16351.349675272941</v>
      </c>
      <c r="M16">
        <v>17245.572865255919</v>
      </c>
      <c r="N16">
        <v>67.018340395441811</v>
      </c>
      <c r="O16">
        <v>15979.4142672416</v>
      </c>
      <c r="P16">
        <v>18956.705560875471</v>
      </c>
      <c r="Q16">
        <v>63.775463294111809</v>
      </c>
      <c r="R16">
        <v>15980.944013603799</v>
      </c>
      <c r="S16">
        <v>18956.96846254577</v>
      </c>
      <c r="T16">
        <v>67.018340395441811</v>
      </c>
      <c r="U16">
        <v>9.9919362184408005</v>
      </c>
      <c r="V16">
        <v>50.261259055020723</v>
      </c>
      <c r="W16">
        <v>0</v>
      </c>
      <c r="X16">
        <v>0</v>
      </c>
    </row>
    <row r="17" spans="1:24" x14ac:dyDescent="0.35">
      <c r="A17" t="s">
        <v>213</v>
      </c>
      <c r="B17">
        <v>3422</v>
      </c>
      <c r="C17">
        <v>6085</v>
      </c>
      <c r="D17">
        <v>2</v>
      </c>
      <c r="E17">
        <v>56820</v>
      </c>
      <c r="F17">
        <v>16.92341568804946</v>
      </c>
      <c r="G17">
        <v>2</v>
      </c>
      <c r="H17">
        <v>5</v>
      </c>
      <c r="I17">
        <v>15984.52508000671</v>
      </c>
      <c r="J17">
        <v>19109.481538377069</v>
      </c>
      <c r="K17">
        <v>68.592493176017356</v>
      </c>
      <c r="L17">
        <v>16160.47792079703</v>
      </c>
      <c r="M17">
        <v>18109.994272167729</v>
      </c>
      <c r="N17">
        <v>69.371898257056941</v>
      </c>
      <c r="O17">
        <v>15976.1278392115</v>
      </c>
      <c r="P17">
        <v>18940.584088492891</v>
      </c>
      <c r="Q17">
        <v>68.592493176017356</v>
      </c>
      <c r="R17">
        <v>15980.520627917749</v>
      </c>
      <c r="S17">
        <v>18941.33753418878</v>
      </c>
      <c r="T17">
        <v>69.371898257056941</v>
      </c>
      <c r="U17">
        <v>9.9924312624068801</v>
      </c>
      <c r="V17">
        <v>50.26157826036664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A16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28</v>
      </c>
      <c r="B3" s="3">
        <v>45057</v>
      </c>
      <c r="D3" t="s">
        <v>214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390</v>
      </c>
      <c r="K3">
        <v>370</v>
      </c>
      <c r="L3">
        <v>20</v>
      </c>
      <c r="M3" t="s">
        <v>80</v>
      </c>
      <c r="N3" t="s">
        <v>81</v>
      </c>
      <c r="O3">
        <v>0</v>
      </c>
      <c r="P3" t="s">
        <v>215</v>
      </c>
      <c r="Q3" t="s">
        <v>216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6122</v>
      </c>
      <c r="AA3">
        <v>231.7886760234833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77</v>
      </c>
      <c r="C7">
        <v>7.5359888888888946</v>
      </c>
      <c r="D7">
        <v>133.76339539500509</v>
      </c>
      <c r="E7">
        <v>13.10722422895798</v>
      </c>
      <c r="H7" t="s">
        <v>93</v>
      </c>
      <c r="I7">
        <v>6120</v>
      </c>
      <c r="K7" t="s">
        <v>94</v>
      </c>
      <c r="L7">
        <v>47.126211111111118</v>
      </c>
      <c r="M7">
        <v>1515.19185298412</v>
      </c>
      <c r="N7">
        <v>37.533778125061687</v>
      </c>
    </row>
    <row r="8" spans="1:27" x14ac:dyDescent="0.35">
      <c r="A8">
        <v>1</v>
      </c>
      <c r="B8">
        <v>6</v>
      </c>
      <c r="C8">
        <v>1.262113888888887</v>
      </c>
      <c r="D8">
        <v>0.62187750087607196</v>
      </c>
      <c r="E8">
        <v>13.539040878572379</v>
      </c>
      <c r="H8" t="s">
        <v>95</v>
      </c>
      <c r="I8">
        <v>1</v>
      </c>
      <c r="K8" t="s">
        <v>31</v>
      </c>
      <c r="L8">
        <v>1.2337222222222191</v>
      </c>
      <c r="M8">
        <v>226.78688154466479</v>
      </c>
      <c r="N8">
        <v>53.071837986788879</v>
      </c>
    </row>
    <row r="9" spans="1:27" x14ac:dyDescent="0.35">
      <c r="A9">
        <v>2</v>
      </c>
      <c r="B9">
        <v>287</v>
      </c>
      <c r="C9">
        <v>38.32810833333334</v>
      </c>
      <c r="D9">
        <v>1380.8065800882389</v>
      </c>
      <c r="E9">
        <v>37.533778125061687</v>
      </c>
      <c r="H9" t="s">
        <v>96</v>
      </c>
      <c r="I9">
        <v>1</v>
      </c>
      <c r="K9" t="s">
        <v>32</v>
      </c>
      <c r="L9">
        <v>48.359933333333338</v>
      </c>
      <c r="M9">
        <v>1741.978734528785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20</v>
      </c>
      <c r="C12">
        <v>1.2337222222222191</v>
      </c>
      <c r="D12">
        <v>226.78688154466479</v>
      </c>
      <c r="E12">
        <v>53.071837986788879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217</v>
      </c>
      <c r="B16">
        <v>6296</v>
      </c>
      <c r="C16">
        <v>603</v>
      </c>
      <c r="D16">
        <v>1</v>
      </c>
      <c r="E16">
        <v>57660</v>
      </c>
      <c r="F16">
        <v>12.329380580398331</v>
      </c>
      <c r="G16">
        <v>5</v>
      </c>
      <c r="H16">
        <v>2</v>
      </c>
      <c r="I16">
        <v>16375.506956456649</v>
      </c>
      <c r="J16">
        <v>15888.27095308432</v>
      </c>
      <c r="K16">
        <v>63.041072561330402</v>
      </c>
      <c r="L16">
        <v>17049.092554686449</v>
      </c>
      <c r="M16">
        <v>16222.26581924416</v>
      </c>
      <c r="N16">
        <v>64.460389723470612</v>
      </c>
      <c r="O16">
        <v>16940.616053283909</v>
      </c>
      <c r="P16">
        <v>16163.037724614311</v>
      </c>
      <c r="Q16">
        <v>63.041072561330402</v>
      </c>
      <c r="R16">
        <v>16941.206251345451</v>
      </c>
      <c r="S16">
        <v>16161.852687633031</v>
      </c>
      <c r="T16">
        <v>64.460389723470612</v>
      </c>
      <c r="U16">
        <v>50.965008555438509</v>
      </c>
      <c r="V16">
        <v>10.02884999466978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29</v>
      </c>
      <c r="B3" s="3">
        <v>45057</v>
      </c>
      <c r="D3" t="s">
        <v>218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349</v>
      </c>
      <c r="K3">
        <v>335</v>
      </c>
      <c r="L3">
        <v>14</v>
      </c>
      <c r="M3" t="s">
        <v>80</v>
      </c>
      <c r="N3" t="s">
        <v>81</v>
      </c>
      <c r="O3">
        <v>0</v>
      </c>
      <c r="P3" t="s">
        <v>219</v>
      </c>
      <c r="Q3" t="s">
        <v>220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3724</v>
      </c>
      <c r="AA3">
        <v>180.44109082221979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64</v>
      </c>
      <c r="C7">
        <v>8.6049472222222203</v>
      </c>
      <c r="D7">
        <v>198.70277956506661</v>
      </c>
      <c r="E7">
        <v>13.107294269903649</v>
      </c>
      <c r="H7" t="s">
        <v>93</v>
      </c>
      <c r="I7">
        <v>3723</v>
      </c>
      <c r="K7" t="s">
        <v>94</v>
      </c>
      <c r="L7">
        <v>47.735291666666669</v>
      </c>
      <c r="M7">
        <v>1565.3062661032191</v>
      </c>
      <c r="N7">
        <v>85.216512970336865</v>
      </c>
    </row>
    <row r="8" spans="1:27" x14ac:dyDescent="0.35">
      <c r="A8">
        <v>1</v>
      </c>
      <c r="B8">
        <v>5</v>
      </c>
      <c r="C8">
        <v>1.2117583333333339</v>
      </c>
      <c r="D8">
        <v>0.36584044595370491</v>
      </c>
      <c r="E8">
        <v>0.10802900838579629</v>
      </c>
      <c r="H8" t="s">
        <v>95</v>
      </c>
      <c r="I8">
        <v>1</v>
      </c>
      <c r="K8" t="s">
        <v>31</v>
      </c>
      <c r="L8">
        <v>0.7696500000000035</v>
      </c>
      <c r="M8">
        <v>141.6975535008531</v>
      </c>
      <c r="N8">
        <v>51.646955827031917</v>
      </c>
    </row>
    <row r="9" spans="1:27" x14ac:dyDescent="0.35">
      <c r="A9">
        <v>2</v>
      </c>
      <c r="B9">
        <v>266</v>
      </c>
      <c r="C9">
        <v>37.918586111111111</v>
      </c>
      <c r="D9">
        <v>1366.237646092198</v>
      </c>
      <c r="E9">
        <v>85.216512970336865</v>
      </c>
      <c r="H9" t="s">
        <v>96</v>
      </c>
      <c r="I9">
        <v>0</v>
      </c>
      <c r="K9" t="s">
        <v>32</v>
      </c>
      <c r="L9">
        <v>48.504941666666667</v>
      </c>
      <c r="M9">
        <v>1707.0038196040721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14</v>
      </c>
      <c r="C12">
        <v>0.7696500000000035</v>
      </c>
      <c r="D12">
        <v>141.6975535008531</v>
      </c>
      <c r="E12">
        <v>51.646955827031917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A16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30</v>
      </c>
      <c r="B3" s="3">
        <v>45057</v>
      </c>
      <c r="D3" t="s">
        <v>221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327</v>
      </c>
      <c r="K3">
        <v>300</v>
      </c>
      <c r="L3">
        <v>27</v>
      </c>
      <c r="M3" t="s">
        <v>80</v>
      </c>
      <c r="N3" t="s">
        <v>81</v>
      </c>
      <c r="O3">
        <v>0</v>
      </c>
      <c r="P3" t="s">
        <v>222</v>
      </c>
      <c r="Q3" t="s">
        <v>223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406</v>
      </c>
      <c r="AA3">
        <v>274.91375494003302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30</v>
      </c>
      <c r="C7">
        <v>1.765591666666668</v>
      </c>
      <c r="D7">
        <v>55.553117633353693</v>
      </c>
      <c r="E7">
        <v>12.9035288997965</v>
      </c>
      <c r="H7" t="s">
        <v>93</v>
      </c>
      <c r="I7">
        <v>398</v>
      </c>
      <c r="K7" t="s">
        <v>94</v>
      </c>
      <c r="L7">
        <v>56.325494444444431</v>
      </c>
      <c r="M7">
        <v>1947.9040736232621</v>
      </c>
      <c r="N7">
        <v>27.420283855177878</v>
      </c>
    </row>
    <row r="8" spans="1:27" x14ac:dyDescent="0.35">
      <c r="A8">
        <v>1</v>
      </c>
      <c r="B8">
        <v>5</v>
      </c>
      <c r="C8">
        <v>2.1025499999999981</v>
      </c>
      <c r="D8">
        <v>0.93432236638686694</v>
      </c>
      <c r="E8">
        <v>12.896760427005869</v>
      </c>
      <c r="H8" t="s">
        <v>95</v>
      </c>
      <c r="I8">
        <v>7</v>
      </c>
      <c r="K8" t="s">
        <v>31</v>
      </c>
      <c r="L8">
        <v>1.868258333333338</v>
      </c>
      <c r="M8">
        <v>343.0884956332194</v>
      </c>
      <c r="N8">
        <v>89.58939936717816</v>
      </c>
    </row>
    <row r="9" spans="1:27" x14ac:dyDescent="0.35">
      <c r="A9">
        <v>2</v>
      </c>
      <c r="B9">
        <v>265</v>
      </c>
      <c r="C9">
        <v>52.457352777777757</v>
      </c>
      <c r="D9">
        <v>1891.416633623521</v>
      </c>
      <c r="E9">
        <v>27.420283855177878</v>
      </c>
      <c r="H9" t="s">
        <v>96</v>
      </c>
      <c r="I9">
        <v>1</v>
      </c>
      <c r="K9" t="s">
        <v>32</v>
      </c>
      <c r="L9">
        <v>58.193752777777767</v>
      </c>
      <c r="M9">
        <v>2290.9925692564811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27</v>
      </c>
      <c r="C12">
        <v>1.868258333333338</v>
      </c>
      <c r="D12">
        <v>343.0884956332194</v>
      </c>
      <c r="E12">
        <v>89.58939936717816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224</v>
      </c>
      <c r="B16">
        <v>3405</v>
      </c>
      <c r="C16">
        <v>5707</v>
      </c>
      <c r="D16">
        <v>12</v>
      </c>
      <c r="E16">
        <v>60120</v>
      </c>
      <c r="F16">
        <v>23.22592903499072</v>
      </c>
      <c r="G16">
        <v>2</v>
      </c>
      <c r="H16">
        <v>5</v>
      </c>
      <c r="I16">
        <v>18225.974175147388</v>
      </c>
      <c r="J16">
        <v>17686.644678438439</v>
      </c>
      <c r="K16">
        <v>81.231687931645354</v>
      </c>
      <c r="L16">
        <v>17245.52023678878</v>
      </c>
      <c r="M16">
        <v>17349.219483074408</v>
      </c>
      <c r="N16">
        <v>80.158943344858713</v>
      </c>
      <c r="O16">
        <v>18307.657138354549</v>
      </c>
      <c r="P16">
        <v>17904.17469328373</v>
      </c>
      <c r="Q16">
        <v>81.231687931645354</v>
      </c>
      <c r="R16">
        <v>18307.23557066893</v>
      </c>
      <c r="S16">
        <v>17905.394701639962</v>
      </c>
      <c r="T16">
        <v>80.158943344858713</v>
      </c>
      <c r="U16">
        <v>10.004358715056741</v>
      </c>
      <c r="V16">
        <v>51.604829869272528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31</v>
      </c>
      <c r="B3" s="3">
        <v>45057</v>
      </c>
      <c r="D3" t="s">
        <v>225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288</v>
      </c>
      <c r="K3">
        <v>254</v>
      </c>
      <c r="L3">
        <v>34</v>
      </c>
      <c r="M3" t="s">
        <v>80</v>
      </c>
      <c r="N3" t="s">
        <v>81</v>
      </c>
      <c r="O3">
        <v>0</v>
      </c>
      <c r="P3" t="s">
        <v>226</v>
      </c>
      <c r="Q3" t="s">
        <v>227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170</v>
      </c>
      <c r="AA3">
        <v>200.88484573364261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16.578413888888889</v>
      </c>
      <c r="D7">
        <v>335.30833615264629</v>
      </c>
      <c r="E7">
        <v>13.689659021696549</v>
      </c>
      <c r="H7" t="s">
        <v>93</v>
      </c>
      <c r="I7">
        <v>4</v>
      </c>
      <c r="K7" t="s">
        <v>94</v>
      </c>
      <c r="L7">
        <v>55.337811111111108</v>
      </c>
      <c r="M7">
        <v>1711.135778425479</v>
      </c>
      <c r="N7">
        <v>13.689659021696549</v>
      </c>
    </row>
    <row r="8" spans="1:27" x14ac:dyDescent="0.35">
      <c r="A8">
        <v>1</v>
      </c>
      <c r="B8">
        <v>2</v>
      </c>
      <c r="C8">
        <v>0.61939722222222271</v>
      </c>
      <c r="D8">
        <v>0.27682267449987591</v>
      </c>
      <c r="E8">
        <v>12.857406609372299</v>
      </c>
      <c r="H8" t="s">
        <v>95</v>
      </c>
      <c r="I8">
        <v>166</v>
      </c>
      <c r="K8" t="s">
        <v>31</v>
      </c>
      <c r="L8">
        <v>2.6424805555555611</v>
      </c>
      <c r="M8">
        <v>486.23407112830728</v>
      </c>
      <c r="N8">
        <v>53.467389092689373</v>
      </c>
    </row>
    <row r="9" spans="1:27" x14ac:dyDescent="0.35">
      <c r="A9">
        <v>2</v>
      </c>
      <c r="B9">
        <v>176</v>
      </c>
      <c r="C9">
        <v>38.14</v>
      </c>
      <c r="D9">
        <v>1375.550619598333</v>
      </c>
      <c r="E9">
        <v>11.376243204593401</v>
      </c>
      <c r="H9" t="s">
        <v>96</v>
      </c>
      <c r="I9">
        <v>0</v>
      </c>
      <c r="K9" t="s">
        <v>32</v>
      </c>
      <c r="L9">
        <v>57.980291666666673</v>
      </c>
      <c r="M9">
        <v>2197.369849553786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34</v>
      </c>
      <c r="C12">
        <v>2.6424805555555611</v>
      </c>
      <c r="D12">
        <v>486.23407112830728</v>
      </c>
      <c r="E12">
        <v>53.467389092689373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32</v>
      </c>
      <c r="B3" s="3">
        <v>45058</v>
      </c>
      <c r="D3" t="s">
        <v>228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244</v>
      </c>
      <c r="K3">
        <v>219</v>
      </c>
      <c r="L3">
        <v>25</v>
      </c>
      <c r="M3" t="s">
        <v>80</v>
      </c>
      <c r="N3" t="s">
        <v>81</v>
      </c>
      <c r="O3">
        <v>0</v>
      </c>
      <c r="P3" t="s">
        <v>229</v>
      </c>
      <c r="Q3" t="s">
        <v>230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92</v>
      </c>
      <c r="AA3">
        <v>156.8723547458649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31</v>
      </c>
      <c r="C7">
        <v>1.770130555555556</v>
      </c>
      <c r="D7">
        <v>56.32710462050364</v>
      </c>
      <c r="E7">
        <v>12.902913960729951</v>
      </c>
      <c r="H7" t="s">
        <v>93</v>
      </c>
      <c r="I7">
        <v>1</v>
      </c>
      <c r="K7" t="s">
        <v>94</v>
      </c>
      <c r="L7">
        <v>40.162844444444431</v>
      </c>
      <c r="M7">
        <v>1423.3405966788041</v>
      </c>
      <c r="N7">
        <v>12.902913960729951</v>
      </c>
    </row>
    <row r="8" spans="1:27" x14ac:dyDescent="0.35">
      <c r="A8">
        <v>1</v>
      </c>
      <c r="B8">
        <v>1</v>
      </c>
      <c r="C8">
        <v>0.49930277777777721</v>
      </c>
      <c r="D8">
        <v>0.27415497956400842</v>
      </c>
      <c r="E8">
        <v>12.89197714552177</v>
      </c>
      <c r="H8" t="s">
        <v>95</v>
      </c>
      <c r="I8">
        <v>91</v>
      </c>
      <c r="K8" t="s">
        <v>31</v>
      </c>
      <c r="L8">
        <v>1.812244444444447</v>
      </c>
      <c r="M8">
        <v>333.56813564990517</v>
      </c>
      <c r="N8">
        <v>52.778642693355117</v>
      </c>
    </row>
    <row r="9" spans="1:27" x14ac:dyDescent="0.35">
      <c r="A9">
        <v>2</v>
      </c>
      <c r="B9">
        <v>187</v>
      </c>
      <c r="C9">
        <v>37.893411111111099</v>
      </c>
      <c r="D9">
        <v>1366.7393370787361</v>
      </c>
      <c r="E9">
        <v>10.475285534690171</v>
      </c>
      <c r="H9" t="s">
        <v>96</v>
      </c>
      <c r="I9">
        <v>0</v>
      </c>
      <c r="K9" t="s">
        <v>32</v>
      </c>
      <c r="L9">
        <v>41.975088888888877</v>
      </c>
      <c r="M9">
        <v>1756.908732328709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25</v>
      </c>
      <c r="C12">
        <v>1.812244444444447</v>
      </c>
      <c r="D12">
        <v>333.56813564990517</v>
      </c>
      <c r="E12">
        <v>52.778642693355117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33</v>
      </c>
      <c r="B3" s="3">
        <v>45058</v>
      </c>
      <c r="D3" t="s">
        <v>231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303</v>
      </c>
      <c r="K3">
        <v>272</v>
      </c>
      <c r="L3">
        <v>31</v>
      </c>
      <c r="M3" t="s">
        <v>80</v>
      </c>
      <c r="N3" t="s">
        <v>81</v>
      </c>
      <c r="O3">
        <v>0</v>
      </c>
      <c r="P3" t="s">
        <v>232</v>
      </c>
      <c r="Q3" t="s">
        <v>233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134</v>
      </c>
      <c r="AA3">
        <v>221.92691230773929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16.78725277777777</v>
      </c>
      <c r="D7">
        <v>341.64871404997052</v>
      </c>
      <c r="E7">
        <v>13.139991115135279</v>
      </c>
      <c r="H7" t="s">
        <v>93</v>
      </c>
      <c r="I7">
        <v>3</v>
      </c>
      <c r="K7" t="s">
        <v>94</v>
      </c>
      <c r="L7">
        <v>58.594152777777779</v>
      </c>
      <c r="M7">
        <v>1832.541003179032</v>
      </c>
      <c r="N7">
        <v>13.139991115135279</v>
      </c>
    </row>
    <row r="8" spans="1:27" x14ac:dyDescent="0.35">
      <c r="A8">
        <v>1</v>
      </c>
      <c r="B8">
        <v>1</v>
      </c>
      <c r="C8">
        <v>0.46859444444444509</v>
      </c>
      <c r="D8">
        <v>0.14351436888988239</v>
      </c>
      <c r="E8">
        <v>9.7066018400480431E-2</v>
      </c>
      <c r="H8" t="s">
        <v>95</v>
      </c>
      <c r="I8">
        <v>131</v>
      </c>
      <c r="K8" t="s">
        <v>31</v>
      </c>
      <c r="L8">
        <v>1.969891666666661</v>
      </c>
      <c r="M8">
        <v>361.33518586262198</v>
      </c>
      <c r="N8">
        <v>51.888302468007858</v>
      </c>
    </row>
    <row r="9" spans="1:27" x14ac:dyDescent="0.35">
      <c r="A9">
        <v>2</v>
      </c>
      <c r="B9">
        <v>195</v>
      </c>
      <c r="C9">
        <v>41.338305555555557</v>
      </c>
      <c r="D9">
        <v>1490.748774760171</v>
      </c>
      <c r="E9">
        <v>10.79840588592149</v>
      </c>
      <c r="H9" t="s">
        <v>96</v>
      </c>
      <c r="I9">
        <v>0</v>
      </c>
      <c r="K9" t="s">
        <v>32</v>
      </c>
      <c r="L9">
        <v>60.564044444444441</v>
      </c>
      <c r="M9">
        <v>2193.876189041654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31</v>
      </c>
      <c r="C12">
        <v>1.969891666666661</v>
      </c>
      <c r="D12">
        <v>361.33518586262198</v>
      </c>
      <c r="E12">
        <v>51.888302468007858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34</v>
      </c>
      <c r="B3" s="3">
        <v>45058</v>
      </c>
      <c r="D3" t="s">
        <v>234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218</v>
      </c>
      <c r="L3">
        <v>29</v>
      </c>
      <c r="M3" t="s">
        <v>80</v>
      </c>
      <c r="N3" t="s">
        <v>81</v>
      </c>
      <c r="O3">
        <v>0</v>
      </c>
      <c r="P3" t="s">
        <v>235</v>
      </c>
      <c r="Q3" t="s">
        <v>236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336</v>
      </c>
      <c r="AA3">
        <v>167.98260259628299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30</v>
      </c>
      <c r="C7">
        <v>1.7156111111111101</v>
      </c>
      <c r="D7">
        <v>53.939461982201763</v>
      </c>
      <c r="E7">
        <v>12.90290790037605</v>
      </c>
      <c r="H7" t="s">
        <v>93</v>
      </c>
      <c r="I7">
        <v>7</v>
      </c>
      <c r="K7" t="s">
        <v>94</v>
      </c>
      <c r="L7">
        <v>41.401622222222201</v>
      </c>
      <c r="M7">
        <v>1471.166213415099</v>
      </c>
      <c r="N7">
        <v>12.90290790037605</v>
      </c>
    </row>
    <row r="8" spans="1:27" x14ac:dyDescent="0.35">
      <c r="A8">
        <v>1</v>
      </c>
      <c r="B8">
        <v>1</v>
      </c>
      <c r="C8">
        <v>0.40609722222222139</v>
      </c>
      <c r="D8">
        <v>0.27725247142525139</v>
      </c>
      <c r="E8">
        <v>12.848741042142789</v>
      </c>
      <c r="H8" t="s">
        <v>95</v>
      </c>
      <c r="I8">
        <v>329</v>
      </c>
      <c r="K8" t="s">
        <v>31</v>
      </c>
      <c r="L8">
        <v>2.056561111111102</v>
      </c>
      <c r="M8">
        <v>378.68455139817428</v>
      </c>
      <c r="N8">
        <v>52.665798112913578</v>
      </c>
    </row>
    <row r="9" spans="1:27" x14ac:dyDescent="0.35">
      <c r="A9">
        <v>2</v>
      </c>
      <c r="B9">
        <v>187</v>
      </c>
      <c r="C9">
        <v>39.279913888888871</v>
      </c>
      <c r="D9">
        <v>1416.949498961472</v>
      </c>
      <c r="E9">
        <v>10.81763102527152</v>
      </c>
      <c r="H9" t="s">
        <v>96</v>
      </c>
      <c r="I9">
        <v>0</v>
      </c>
      <c r="K9" t="s">
        <v>32</v>
      </c>
      <c r="L9">
        <v>43.458183333333302</v>
      </c>
      <c r="M9">
        <v>1849.8507648132729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29</v>
      </c>
      <c r="C12">
        <v>2.056561111111102</v>
      </c>
      <c r="D12">
        <v>378.68455139817428</v>
      </c>
      <c r="E12">
        <v>52.665798112913578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A17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35</v>
      </c>
      <c r="B3" s="3">
        <v>45058</v>
      </c>
      <c r="D3" t="s">
        <v>237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407</v>
      </c>
      <c r="K3">
        <v>356</v>
      </c>
      <c r="L3">
        <v>51</v>
      </c>
      <c r="M3" t="s">
        <v>80</v>
      </c>
      <c r="N3" t="s">
        <v>81</v>
      </c>
      <c r="O3">
        <v>0</v>
      </c>
      <c r="P3" t="s">
        <v>238</v>
      </c>
      <c r="Q3" t="s">
        <v>239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131</v>
      </c>
      <c r="AA3">
        <v>932.92599558830261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96</v>
      </c>
      <c r="C7">
        <v>18.695052777777789</v>
      </c>
      <c r="D7">
        <v>399.81343289679802</v>
      </c>
      <c r="E7">
        <v>13.13997872399711</v>
      </c>
      <c r="H7" t="s">
        <v>93</v>
      </c>
      <c r="I7">
        <v>17</v>
      </c>
      <c r="K7" t="s">
        <v>94</v>
      </c>
      <c r="L7">
        <v>97.162672222222241</v>
      </c>
      <c r="M7">
        <v>3229.7871679685318</v>
      </c>
      <c r="N7">
        <v>13.13997872399711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112</v>
      </c>
      <c r="K8" t="s">
        <v>31</v>
      </c>
      <c r="L8">
        <v>3.7903000000000051</v>
      </c>
      <c r="M8">
        <v>696.53853335428971</v>
      </c>
      <c r="N8">
        <v>52.923073490753588</v>
      </c>
    </row>
    <row r="9" spans="1:27" x14ac:dyDescent="0.35">
      <c r="A9">
        <v>2</v>
      </c>
      <c r="B9">
        <v>260</v>
      </c>
      <c r="C9">
        <v>78.467619444444452</v>
      </c>
      <c r="D9">
        <v>2829.9737350717342</v>
      </c>
      <c r="E9">
        <v>10.87331135794339</v>
      </c>
      <c r="H9" t="s">
        <v>96</v>
      </c>
      <c r="I9">
        <v>2</v>
      </c>
      <c r="K9" t="s">
        <v>32</v>
      </c>
      <c r="L9">
        <v>100.9529722222222</v>
      </c>
      <c r="M9">
        <v>3926.3257013228222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51</v>
      </c>
      <c r="C12">
        <v>3.7903000000000051</v>
      </c>
      <c r="D12">
        <v>696.53853335428971</v>
      </c>
      <c r="E12">
        <v>52.923073490753588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240</v>
      </c>
      <c r="B16">
        <v>4584</v>
      </c>
      <c r="C16">
        <v>5747</v>
      </c>
      <c r="D16">
        <v>9</v>
      </c>
      <c r="E16">
        <v>68940</v>
      </c>
      <c r="F16">
        <v>14.13823375068616</v>
      </c>
      <c r="G16">
        <v>0</v>
      </c>
      <c r="H16">
        <v>5</v>
      </c>
      <c r="I16">
        <v>14439.18042960202</v>
      </c>
      <c r="J16">
        <v>15823.419982412939</v>
      </c>
      <c r="K16">
        <v>77.511245765202133</v>
      </c>
      <c r="L16">
        <v>15106.55247604893</v>
      </c>
      <c r="M16">
        <v>16099.258263862061</v>
      </c>
      <c r="N16">
        <v>81.099185198568833</v>
      </c>
      <c r="O16">
        <v>14439.18042960202</v>
      </c>
      <c r="P16">
        <v>15823.419982412939</v>
      </c>
      <c r="Q16">
        <v>77.511245765202133</v>
      </c>
      <c r="R16">
        <v>14439.157368397209</v>
      </c>
      <c r="S16">
        <v>15823.475790655901</v>
      </c>
      <c r="T16">
        <v>81.099185198568833</v>
      </c>
      <c r="U16">
        <v>0</v>
      </c>
      <c r="V16">
        <v>51.076416965312362</v>
      </c>
      <c r="W16">
        <v>0</v>
      </c>
      <c r="X16">
        <v>0</v>
      </c>
    </row>
    <row r="17" spans="1:24" x14ac:dyDescent="0.35">
      <c r="A17" t="s">
        <v>240</v>
      </c>
      <c r="B17">
        <v>4584</v>
      </c>
      <c r="C17">
        <v>5747</v>
      </c>
      <c r="D17">
        <v>10</v>
      </c>
      <c r="E17">
        <v>69000</v>
      </c>
      <c r="F17">
        <v>0</v>
      </c>
      <c r="G17">
        <v>0</v>
      </c>
      <c r="H17">
        <v>5</v>
      </c>
      <c r="I17">
        <v>14439.333278087361</v>
      </c>
      <c r="J17">
        <v>15822.090316457439</v>
      </c>
      <c r="K17">
        <v>71.014424630831726</v>
      </c>
      <c r="L17">
        <v>14436.60048600047</v>
      </c>
      <c r="M17">
        <v>15821.85860294853</v>
      </c>
      <c r="N17">
        <v>70.030580527949965</v>
      </c>
      <c r="O17">
        <v>14439.333278087361</v>
      </c>
      <c r="P17">
        <v>15822.090316457439</v>
      </c>
      <c r="Q17">
        <v>71.014424630831726</v>
      </c>
      <c r="R17">
        <v>14436.60048600047</v>
      </c>
      <c r="S17">
        <v>15821.85860294853</v>
      </c>
      <c r="T17">
        <v>70.030580527949965</v>
      </c>
      <c r="U17">
        <v>0</v>
      </c>
      <c r="V17">
        <v>51.077809789799467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36</v>
      </c>
      <c r="B3" s="3">
        <v>45058</v>
      </c>
      <c r="D3" t="s">
        <v>241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387</v>
      </c>
      <c r="K3">
        <v>342</v>
      </c>
      <c r="L3">
        <v>45</v>
      </c>
      <c r="M3" t="s">
        <v>80</v>
      </c>
      <c r="N3" t="s">
        <v>81</v>
      </c>
      <c r="O3">
        <v>0</v>
      </c>
      <c r="P3" t="s">
        <v>242</v>
      </c>
      <c r="Q3" t="s">
        <v>243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48</v>
      </c>
      <c r="AA3">
        <v>842.39967775344849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95</v>
      </c>
      <c r="C7">
        <v>18.695069444444439</v>
      </c>
      <c r="D7">
        <v>399.82714218527298</v>
      </c>
      <c r="E7">
        <v>13.139929160078911</v>
      </c>
      <c r="H7" t="s">
        <v>93</v>
      </c>
      <c r="I7">
        <v>1</v>
      </c>
      <c r="K7" t="s">
        <v>94</v>
      </c>
      <c r="L7">
        <v>91.281230555555538</v>
      </c>
      <c r="M7">
        <v>2917.2526457750851</v>
      </c>
      <c r="N7">
        <v>17.217548349892919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47</v>
      </c>
      <c r="K8" t="s">
        <v>31</v>
      </c>
      <c r="L8">
        <v>3.563747222222224</v>
      </c>
      <c r="M8">
        <v>654.84288293382497</v>
      </c>
      <c r="N8">
        <v>51.888432789179149</v>
      </c>
    </row>
    <row r="9" spans="1:27" x14ac:dyDescent="0.35">
      <c r="A9">
        <v>2</v>
      </c>
      <c r="B9">
        <v>247</v>
      </c>
      <c r="C9">
        <v>72.58616111111111</v>
      </c>
      <c r="D9">
        <v>2517.4255035898118</v>
      </c>
      <c r="E9">
        <v>17.217548349892919</v>
      </c>
      <c r="H9" t="s">
        <v>96</v>
      </c>
      <c r="I9">
        <v>0</v>
      </c>
      <c r="K9" t="s">
        <v>32</v>
      </c>
      <c r="L9">
        <v>94.844977777777757</v>
      </c>
      <c r="M9">
        <v>3572.09552870891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45</v>
      </c>
      <c r="C12">
        <v>3.563747222222224</v>
      </c>
      <c r="D12">
        <v>654.84288293382497</v>
      </c>
      <c r="E12">
        <v>51.888432789179149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37</v>
      </c>
      <c r="B3" s="3">
        <v>45058</v>
      </c>
      <c r="D3" t="s">
        <v>244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235</v>
      </c>
      <c r="K3">
        <v>220</v>
      </c>
      <c r="L3">
        <v>15</v>
      </c>
      <c r="M3" t="s">
        <v>80</v>
      </c>
      <c r="N3" t="s">
        <v>81</v>
      </c>
      <c r="O3">
        <v>0</v>
      </c>
      <c r="P3" t="s">
        <v>245</v>
      </c>
      <c r="Q3" t="s">
        <v>246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112</v>
      </c>
      <c r="AA3">
        <v>78.356489896774292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7.4245694444444439</v>
      </c>
      <c r="D7">
        <v>133.62358934278379</v>
      </c>
      <c r="E7">
        <v>13.10730868994052</v>
      </c>
      <c r="H7" t="s">
        <v>93</v>
      </c>
      <c r="I7">
        <v>0</v>
      </c>
      <c r="K7" t="s">
        <v>94</v>
      </c>
      <c r="L7">
        <v>22.032463888888891</v>
      </c>
      <c r="M7">
        <v>636.09007099775715</v>
      </c>
      <c r="N7">
        <v>13.51929816109368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112</v>
      </c>
      <c r="K8" t="s">
        <v>31</v>
      </c>
      <c r="L8">
        <v>0.65175000000000083</v>
      </c>
      <c r="M8">
        <v>119.7431087852064</v>
      </c>
      <c r="N8">
        <v>51.649932383269523</v>
      </c>
    </row>
    <row r="9" spans="1:27" x14ac:dyDescent="0.35">
      <c r="A9">
        <v>2</v>
      </c>
      <c r="B9">
        <v>144</v>
      </c>
      <c r="C9">
        <v>14.607894444444449</v>
      </c>
      <c r="D9">
        <v>502.46648165497328</v>
      </c>
      <c r="E9">
        <v>13.51929816109368</v>
      </c>
      <c r="H9" t="s">
        <v>96</v>
      </c>
      <c r="I9">
        <v>0</v>
      </c>
      <c r="K9" t="s">
        <v>32</v>
      </c>
      <c r="L9">
        <v>22.684213888888891</v>
      </c>
      <c r="M9">
        <v>755.8331797829635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0.65175000000000083</v>
      </c>
      <c r="D12">
        <v>119.7431087852064</v>
      </c>
      <c r="E12">
        <v>51.649932383269523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38</v>
      </c>
      <c r="B3" s="3">
        <v>45058</v>
      </c>
      <c r="D3" t="s">
        <v>247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239</v>
      </c>
      <c r="K3">
        <v>224</v>
      </c>
      <c r="L3">
        <v>15</v>
      </c>
      <c r="M3" t="s">
        <v>80</v>
      </c>
      <c r="N3" t="s">
        <v>81</v>
      </c>
      <c r="O3">
        <v>0</v>
      </c>
      <c r="P3" t="s">
        <v>248</v>
      </c>
      <c r="Q3" t="s">
        <v>249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94</v>
      </c>
      <c r="AA3">
        <v>79.415298461914063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62</v>
      </c>
      <c r="C7">
        <v>8.6029638888888638</v>
      </c>
      <c r="D7">
        <v>199.79698919907301</v>
      </c>
      <c r="E7">
        <v>13.13992709511175</v>
      </c>
      <c r="H7" t="s">
        <v>93</v>
      </c>
      <c r="I7">
        <v>6</v>
      </c>
      <c r="K7" t="s">
        <v>94</v>
      </c>
      <c r="L7">
        <v>24.285649999999979</v>
      </c>
      <c r="M7">
        <v>740.0017363564624</v>
      </c>
      <c r="N7">
        <v>13.13992709511175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88</v>
      </c>
      <c r="K8" t="s">
        <v>31</v>
      </c>
      <c r="L8">
        <v>0.8593972222222227</v>
      </c>
      <c r="M8">
        <v>158.02102591179741</v>
      </c>
      <c r="N8">
        <v>52.353237567289383</v>
      </c>
    </row>
    <row r="9" spans="1:27" x14ac:dyDescent="0.35">
      <c r="A9">
        <v>2</v>
      </c>
      <c r="B9">
        <v>162</v>
      </c>
      <c r="C9">
        <v>15.682686111111121</v>
      </c>
      <c r="D9">
        <v>540.20474715738942</v>
      </c>
      <c r="E9">
        <v>11.67284881269654</v>
      </c>
      <c r="H9" t="s">
        <v>96</v>
      </c>
      <c r="I9">
        <v>0</v>
      </c>
      <c r="K9" t="s">
        <v>32</v>
      </c>
      <c r="L9">
        <v>25.1450472222222</v>
      </c>
      <c r="M9">
        <v>898.02276226825984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0.8593972222222227</v>
      </c>
      <c r="D12">
        <v>158.02102591179741</v>
      </c>
      <c r="E12">
        <v>52.353237567289383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39</v>
      </c>
      <c r="B3" s="3">
        <v>45058</v>
      </c>
      <c r="D3" t="s">
        <v>250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227</v>
      </c>
      <c r="K3">
        <v>212</v>
      </c>
      <c r="L3">
        <v>15</v>
      </c>
      <c r="M3" t="s">
        <v>80</v>
      </c>
      <c r="N3" t="s">
        <v>81</v>
      </c>
      <c r="O3">
        <v>0</v>
      </c>
      <c r="P3" t="s">
        <v>251</v>
      </c>
      <c r="Q3" t="s">
        <v>252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16</v>
      </c>
      <c r="AA3">
        <v>76.375002861022949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10</v>
      </c>
      <c r="C7">
        <v>1.079527777777775</v>
      </c>
      <c r="D7">
        <v>33.263895904134593</v>
      </c>
      <c r="E7">
        <v>12.905298222873419</v>
      </c>
      <c r="H7" t="s">
        <v>93</v>
      </c>
      <c r="I7">
        <v>5</v>
      </c>
      <c r="K7" t="s">
        <v>94</v>
      </c>
      <c r="L7">
        <v>21.434225000000001</v>
      </c>
      <c r="M7">
        <v>741.80608716142035</v>
      </c>
      <c r="N7">
        <v>12.905298222873419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11</v>
      </c>
      <c r="K8" t="s">
        <v>31</v>
      </c>
      <c r="L8">
        <v>0.6859111111111067</v>
      </c>
      <c r="M8">
        <v>126.0489481533142</v>
      </c>
      <c r="N8">
        <v>51.740695830392177</v>
      </c>
    </row>
    <row r="9" spans="1:27" x14ac:dyDescent="0.35">
      <c r="A9">
        <v>2</v>
      </c>
      <c r="B9">
        <v>202</v>
      </c>
      <c r="C9">
        <v>20.354697222222232</v>
      </c>
      <c r="D9">
        <v>708.54219125728571</v>
      </c>
      <c r="E9">
        <v>10.745885083239409</v>
      </c>
      <c r="H9" t="s">
        <v>96</v>
      </c>
      <c r="I9">
        <v>0</v>
      </c>
      <c r="K9" t="s">
        <v>32</v>
      </c>
      <c r="L9">
        <v>22.120136111111108</v>
      </c>
      <c r="M9">
        <v>867.85503531473455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0.6859111111111067</v>
      </c>
      <c r="D12">
        <v>126.0489481533142</v>
      </c>
      <c r="E12">
        <v>51.740695830392177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40</v>
      </c>
      <c r="B3" s="3">
        <v>45058</v>
      </c>
      <c r="D3" t="s">
        <v>253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277</v>
      </c>
      <c r="K3">
        <v>265</v>
      </c>
      <c r="L3">
        <v>12</v>
      </c>
      <c r="M3" t="s">
        <v>80</v>
      </c>
      <c r="N3" t="s">
        <v>81</v>
      </c>
      <c r="O3">
        <v>0</v>
      </c>
      <c r="P3" t="s">
        <v>254</v>
      </c>
      <c r="Q3" t="s">
        <v>255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47</v>
      </c>
      <c r="AA3">
        <v>101.418655872345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0.47322222222221982</v>
      </c>
      <c r="D7">
        <v>16.734078606625658</v>
      </c>
      <c r="E7">
        <v>12.89931788042975</v>
      </c>
      <c r="H7" t="s">
        <v>93</v>
      </c>
      <c r="I7">
        <v>45</v>
      </c>
      <c r="K7" t="s">
        <v>94</v>
      </c>
      <c r="L7">
        <v>23.651741666666659</v>
      </c>
      <c r="M7">
        <v>827.5073972058442</v>
      </c>
      <c r="N7">
        <v>12.89931788042975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2</v>
      </c>
      <c r="K8" t="s">
        <v>31</v>
      </c>
      <c r="L8">
        <v>0.68137500000000728</v>
      </c>
      <c r="M8">
        <v>125.37930668107551</v>
      </c>
      <c r="N8">
        <v>52.979658211862713</v>
      </c>
    </row>
    <row r="9" spans="1:27" x14ac:dyDescent="0.35">
      <c r="A9">
        <v>2</v>
      </c>
      <c r="B9">
        <v>243</v>
      </c>
      <c r="C9">
        <v>23.17851944444444</v>
      </c>
      <c r="D9">
        <v>810.77331859921856</v>
      </c>
      <c r="E9">
        <v>10.620797389638669</v>
      </c>
      <c r="H9" t="s">
        <v>96</v>
      </c>
      <c r="I9">
        <v>0</v>
      </c>
      <c r="K9" t="s">
        <v>32</v>
      </c>
      <c r="L9">
        <v>24.333116666666658</v>
      </c>
      <c r="M9">
        <v>952.88670388691969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12</v>
      </c>
      <c r="C12">
        <v>0.68137500000000728</v>
      </c>
      <c r="D12">
        <v>125.37930668107551</v>
      </c>
      <c r="E12">
        <v>52.979658211862713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General</vt:lpstr>
      <vt:lpstr>Simu1</vt:lpstr>
      <vt:lpstr>Simu2</vt:lpstr>
      <vt:lpstr>Simu3</vt:lpstr>
      <vt:lpstr>Simu4</vt:lpstr>
      <vt:lpstr>Simu5</vt:lpstr>
      <vt:lpstr>Simu6</vt:lpstr>
      <vt:lpstr>Simu7</vt:lpstr>
      <vt:lpstr>Simu8</vt:lpstr>
      <vt:lpstr>Simu9</vt:lpstr>
      <vt:lpstr>Simu10</vt:lpstr>
      <vt:lpstr>Simu11</vt:lpstr>
      <vt:lpstr>Simu12</vt:lpstr>
      <vt:lpstr>Simu13</vt:lpstr>
      <vt:lpstr>Simu14</vt:lpstr>
      <vt:lpstr>Simu15</vt:lpstr>
      <vt:lpstr>Simu16</vt:lpstr>
      <vt:lpstr>Simu17</vt:lpstr>
      <vt:lpstr>Simu18</vt:lpstr>
      <vt:lpstr>Simu19</vt:lpstr>
      <vt:lpstr>Simu20</vt:lpstr>
      <vt:lpstr>Simu21</vt:lpstr>
      <vt:lpstr>Simu22</vt:lpstr>
      <vt:lpstr>Simu23</vt:lpstr>
      <vt:lpstr>Simu24</vt:lpstr>
      <vt:lpstr>Simu25</vt:lpstr>
      <vt:lpstr>Simu26</vt:lpstr>
      <vt:lpstr>Simu27</vt:lpstr>
      <vt:lpstr>Simu28</vt:lpstr>
      <vt:lpstr>Simu29</vt:lpstr>
      <vt:lpstr>Simu30</vt:lpstr>
      <vt:lpstr>Simu31</vt:lpstr>
      <vt:lpstr>Simu32</vt:lpstr>
      <vt:lpstr>Simu33</vt:lpstr>
      <vt:lpstr>Simu34</vt:lpstr>
      <vt:lpstr>Simu35</vt:lpstr>
      <vt:lpstr>Simu36</vt:lpstr>
      <vt:lpstr>Simu37</vt:lpstr>
      <vt:lpstr>Simu38</vt:lpstr>
      <vt:lpstr>Simu39</vt:lpstr>
      <vt:lpstr>Simu40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Becerra, Inés Marie</cp:lastModifiedBy>
  <dcterms:created xsi:type="dcterms:W3CDTF">2022-12-10T17:12:58Z</dcterms:created>
  <dcterms:modified xsi:type="dcterms:W3CDTF">2023-05-16T15:24:38Z</dcterms:modified>
</cp:coreProperties>
</file>