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Ines.becerra\Documents\Pretactico\Tactical_deconfliction\1.5FTE\Round2\"/>
    </mc:Choice>
  </mc:AlternateContent>
  <xr:revisionPtr revIDLastSave="0" documentId="13_ncr:1_{28948D61-A0A9-4644-854D-44C25EF8D8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eneral" sheetId="1" r:id="rId1"/>
    <sheet name="Simu1" sheetId="2" r:id="rId2"/>
    <sheet name="Simu2" sheetId="3" r:id="rId3"/>
    <sheet name="Simu3" sheetId="4" r:id="rId4"/>
    <sheet name="Simu4" sheetId="5" r:id="rId5"/>
    <sheet name="Simu5" sheetId="6" r:id="rId6"/>
    <sheet name="Simu6" sheetId="7" r:id="rId7"/>
    <sheet name="Simu7" sheetId="8" r:id="rId8"/>
    <sheet name="Simu8" sheetId="9" r:id="rId9"/>
    <sheet name="Simu9" sheetId="10" r:id="rId10"/>
    <sheet name="Simu10" sheetId="11" r:id="rId11"/>
    <sheet name="Simu11" sheetId="12" r:id="rId12"/>
    <sheet name="Simu12" sheetId="13" r:id="rId13"/>
    <sheet name="Simu13" sheetId="14" r:id="rId14"/>
    <sheet name="Simu14" sheetId="15" r:id="rId15"/>
    <sheet name="Simu15" sheetId="16" r:id="rId16"/>
    <sheet name="Simu16" sheetId="17" r:id="rId17"/>
    <sheet name="Simu17" sheetId="18" r:id="rId18"/>
    <sheet name="Simu18" sheetId="19" r:id="rId19"/>
    <sheet name="Simu19" sheetId="20" r:id="rId20"/>
    <sheet name="Simu20" sheetId="21" r:id="rId21"/>
    <sheet name="Simu21" sheetId="22" r:id="rId22"/>
    <sheet name="Simu22" sheetId="23" r:id="rId23"/>
    <sheet name="Simu23" sheetId="24" r:id="rId24"/>
    <sheet name="Simu24" sheetId="25" r:id="rId25"/>
    <sheet name="Simu25" sheetId="26" r:id="rId26"/>
    <sheet name="Simu26" sheetId="27" r:id="rId27"/>
    <sheet name="Simu27" sheetId="28" r:id="rId28"/>
    <sheet name="Simu28" sheetId="29" r:id="rId29"/>
    <sheet name="Simu29" sheetId="30" r:id="rId30"/>
    <sheet name="Simu30" sheetId="31" r:id="rId31"/>
    <sheet name="Simu31" sheetId="32" r:id="rId32"/>
    <sheet name="Simu32" sheetId="33" r:id="rId33"/>
    <sheet name="Simu33" sheetId="34" r:id="rId34"/>
    <sheet name="Simu34" sheetId="35" r:id="rId35"/>
    <sheet name="Simu35" sheetId="36" r:id="rId36"/>
    <sheet name="Simu36" sheetId="37" r:id="rId37"/>
    <sheet name="Simu37" sheetId="38" r:id="rId38"/>
    <sheet name="Simu38" sheetId="39" r:id="rId39"/>
    <sheet name="Simu39" sheetId="40" r:id="rId40"/>
    <sheet name="Simu40" sheetId="41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I15" i="1" a="1"/>
  <c r="C15" i="1" a="1"/>
  <c r="H15" i="1" a="1"/>
  <c r="G15" i="1" a="1"/>
  <c r="F15" i="1" a="1"/>
  <c r="E15" i="1" a="1"/>
  <c r="D15" i="1" a="1"/>
  <c r="G16" i="1" a="1"/>
  <c r="G16" i="1" l="1"/>
  <c r="D15" i="1"/>
  <c r="E15" i="1"/>
  <c r="F15" i="1"/>
  <c r="G15" i="1"/>
  <c r="H15" i="1"/>
  <c r="C15" i="1"/>
  <c r="I15" i="1"/>
  <c r="B17" i="1"/>
  <c r="D16" i="1" a="1"/>
  <c r="E16" i="1" a="1"/>
  <c r="H16" i="1" a="1"/>
  <c r="I16" i="1" a="1"/>
  <c r="F16" i="1" a="1"/>
  <c r="C16" i="1" a="1"/>
  <c r="I16" i="1" l="1"/>
  <c r="H16" i="1"/>
  <c r="D16" i="1"/>
  <c r="F16" i="1"/>
  <c r="E16" i="1"/>
  <c r="C16" i="1"/>
  <c r="L15" i="1" a="1"/>
  <c r="L15" i="1" s="1"/>
  <c r="K15" i="1" a="1"/>
  <c r="K15" i="1" s="1"/>
  <c r="J15" i="1" a="1"/>
  <c r="J15" i="1" s="1"/>
  <c r="B18" i="1"/>
  <c r="I17" i="1" a="1"/>
  <c r="G17" i="1" a="1"/>
  <c r="D17" i="1" a="1"/>
  <c r="F17" i="1" a="1"/>
  <c r="C17" i="1" a="1"/>
  <c r="H17" i="1" a="1"/>
  <c r="E17" i="1" a="1"/>
  <c r="H17" i="1" l="1"/>
  <c r="R15" i="1" s="1"/>
  <c r="F17" i="1"/>
  <c r="D17" i="1"/>
  <c r="G17" i="1"/>
  <c r="Q15" i="1" s="1"/>
  <c r="I17" i="1"/>
  <c r="C17" i="1"/>
  <c r="E17" i="1"/>
  <c r="P15" i="1"/>
  <c r="B19" i="1"/>
  <c r="L16" i="1" a="1"/>
  <c r="L16" i="1" s="1"/>
  <c r="K16" i="1" a="1"/>
  <c r="K16" i="1" s="1"/>
  <c r="J16" i="1" a="1"/>
  <c r="J16" i="1" s="1"/>
  <c r="H18" i="1" a="1"/>
  <c r="I18" i="1" a="1"/>
  <c r="E18" i="1" a="1"/>
  <c r="G18" i="1" a="1"/>
  <c r="D18" i="1" a="1"/>
  <c r="F18" i="1" a="1"/>
  <c r="C18" i="1" a="1"/>
  <c r="I18" i="1" l="1"/>
  <c r="C18" i="1"/>
  <c r="D18" i="1"/>
  <c r="F18" i="1"/>
  <c r="G18" i="1"/>
  <c r="E18" i="1"/>
  <c r="H18" i="1"/>
  <c r="B20" i="1"/>
  <c r="K17" i="1" a="1"/>
  <c r="K17" i="1" s="1"/>
  <c r="U15" i="1" s="1"/>
  <c r="J17" i="1" a="1"/>
  <c r="J17" i="1" s="1"/>
  <c r="T15" i="1" s="1"/>
  <c r="L17" i="1" a="1"/>
  <c r="L17" i="1" s="1"/>
  <c r="V15" i="1" s="1"/>
  <c r="S15" i="1"/>
  <c r="E19" i="1" a="1"/>
  <c r="C19" i="1" a="1"/>
  <c r="G19" i="1" a="1"/>
  <c r="H19" i="1" a="1"/>
  <c r="I19" i="1" a="1"/>
  <c r="D19" i="1" a="1"/>
  <c r="F19" i="1" a="1"/>
  <c r="F19" i="1" l="1"/>
  <c r="H19" i="1"/>
  <c r="C19" i="1"/>
  <c r="D19" i="1"/>
  <c r="I19" i="1"/>
  <c r="G19" i="1"/>
  <c r="E19" i="1"/>
  <c r="B21" i="1"/>
  <c r="L18" i="1" a="1"/>
  <c r="L18" i="1" s="1"/>
  <c r="K18" i="1" a="1"/>
  <c r="K18" i="1" s="1"/>
  <c r="J18" i="1" a="1"/>
  <c r="J18" i="1" s="1"/>
  <c r="G20" i="1" a="1"/>
  <c r="E20" i="1" a="1"/>
  <c r="I20" i="1" a="1"/>
  <c r="F20" i="1" a="1"/>
  <c r="H20" i="1" a="1"/>
  <c r="D20" i="1" a="1"/>
  <c r="C20" i="1" a="1"/>
  <c r="H20" i="1" l="1"/>
  <c r="R16" i="1" s="1"/>
  <c r="F20" i="1"/>
  <c r="P16" i="1" s="1"/>
  <c r="I20" i="1"/>
  <c r="D20" i="1"/>
  <c r="E20" i="1"/>
  <c r="G20" i="1"/>
  <c r="Q16" i="1" s="1"/>
  <c r="C20" i="1"/>
  <c r="L19" i="1" a="1"/>
  <c r="L19" i="1" s="1"/>
  <c r="K19" i="1" a="1"/>
  <c r="K19" i="1" s="1"/>
  <c r="J19" i="1" a="1"/>
  <c r="J19" i="1" s="1"/>
  <c r="B22" i="1"/>
  <c r="S16" i="1"/>
  <c r="C21" i="1" a="1"/>
  <c r="H21" i="1" a="1"/>
  <c r="D21" i="1" a="1"/>
  <c r="I21" i="1" a="1"/>
  <c r="G21" i="1" a="1"/>
  <c r="F21" i="1" a="1"/>
  <c r="E21" i="1" a="1"/>
  <c r="D21" i="1" l="1"/>
  <c r="E21" i="1"/>
  <c r="F21" i="1"/>
  <c r="G21" i="1"/>
  <c r="I21" i="1"/>
  <c r="H21" i="1"/>
  <c r="C21" i="1"/>
  <c r="B23" i="1"/>
  <c r="D22" i="1" a="1"/>
  <c r="C22" i="1" a="1"/>
  <c r="G22" i="1" a="1"/>
  <c r="E22" i="1" a="1"/>
  <c r="F22" i="1" a="1"/>
  <c r="J20" i="1" a="1"/>
  <c r="H22" i="1" a="1"/>
  <c r="L20" i="1" a="1"/>
  <c r="I22" i="1" a="1"/>
  <c r="K20" i="1" a="1"/>
  <c r="G22" i="1" l="1"/>
  <c r="L20" i="1"/>
  <c r="V16" i="1" s="1"/>
  <c r="J20" i="1"/>
  <c r="T16" i="1" s="1"/>
  <c r="H22" i="1"/>
  <c r="C22" i="1"/>
  <c r="D22" i="1"/>
  <c r="F22" i="1"/>
  <c r="K20" i="1"/>
  <c r="U16" i="1" s="1"/>
  <c r="I22" i="1"/>
  <c r="E22" i="1"/>
  <c r="P17" i="1"/>
  <c r="R17" i="1"/>
  <c r="L21" i="1" a="1"/>
  <c r="L21" i="1" s="1"/>
  <c r="K21" i="1" a="1"/>
  <c r="K21" i="1" s="1"/>
  <c r="J21" i="1" a="1"/>
  <c r="J21" i="1" s="1"/>
  <c r="B24" i="1"/>
  <c r="Q17" i="1"/>
  <c r="F23" i="1" a="1"/>
  <c r="C23" i="1" a="1"/>
  <c r="G23" i="1" a="1"/>
  <c r="I23" i="1" a="1"/>
  <c r="E23" i="1" a="1"/>
  <c r="D23" i="1" a="1"/>
  <c r="H23" i="1" a="1"/>
  <c r="H23" i="1" l="1"/>
  <c r="C23" i="1"/>
  <c r="E23" i="1"/>
  <c r="G23" i="1"/>
  <c r="F23" i="1"/>
  <c r="D23" i="1"/>
  <c r="I23" i="1"/>
  <c r="B25" i="1"/>
  <c r="L22" i="1" a="1"/>
  <c r="L22" i="1" s="1"/>
  <c r="V17" i="1" s="1"/>
  <c r="K22" i="1" a="1"/>
  <c r="K22" i="1" s="1"/>
  <c r="U17" i="1" s="1"/>
  <c r="J22" i="1" a="1"/>
  <c r="J22" i="1" s="1"/>
  <c r="T17" i="1" s="1"/>
  <c r="S17" i="1"/>
  <c r="G24" i="1" a="1"/>
  <c r="D24" i="1" a="1"/>
  <c r="E24" i="1" a="1"/>
  <c r="F24" i="1" a="1"/>
  <c r="I24" i="1" a="1"/>
  <c r="C24" i="1" a="1"/>
  <c r="H24" i="1" a="1"/>
  <c r="I24" i="1" l="1"/>
  <c r="H24" i="1"/>
  <c r="E24" i="1"/>
  <c r="C24" i="1"/>
  <c r="D24" i="1"/>
  <c r="F24" i="1"/>
  <c r="G24" i="1"/>
  <c r="K23" i="1" a="1"/>
  <c r="K23" i="1" s="1"/>
  <c r="J23" i="1" a="1"/>
  <c r="J23" i="1" s="1"/>
  <c r="L23" i="1" a="1"/>
  <c r="L23" i="1" s="1"/>
  <c r="B26" i="1"/>
  <c r="C25" i="1" a="1"/>
  <c r="H25" i="1" a="1"/>
  <c r="F25" i="1" a="1"/>
  <c r="I25" i="1" a="1"/>
  <c r="G25" i="1" a="1"/>
  <c r="E25" i="1" a="1"/>
  <c r="D25" i="1" a="1"/>
  <c r="H25" i="1" l="1"/>
  <c r="I25" i="1"/>
  <c r="D25" i="1"/>
  <c r="G25" i="1"/>
  <c r="F25" i="1"/>
  <c r="C25" i="1"/>
  <c r="E25" i="1"/>
  <c r="B27" i="1"/>
  <c r="L24" i="1" a="1"/>
  <c r="L24" i="1" s="1"/>
  <c r="K24" i="1" a="1"/>
  <c r="K24" i="1" s="1"/>
  <c r="J24" i="1" a="1"/>
  <c r="J24" i="1" s="1"/>
  <c r="G26" i="1" a="1"/>
  <c r="E26" i="1" a="1"/>
  <c r="F26" i="1" a="1"/>
  <c r="H26" i="1" a="1"/>
  <c r="D26" i="1" a="1"/>
  <c r="I26" i="1" a="1"/>
  <c r="C26" i="1" a="1"/>
  <c r="H26" i="1" l="1"/>
  <c r="F26" i="1"/>
  <c r="P18" i="1" s="1"/>
  <c r="C26" i="1"/>
  <c r="D26" i="1"/>
  <c r="E26" i="1"/>
  <c r="G26" i="1"/>
  <c r="I26" i="1"/>
  <c r="S18" i="1" s="1"/>
  <c r="Q18" i="1"/>
  <c r="B28" i="1"/>
  <c r="L25" i="1" a="1"/>
  <c r="L25" i="1" s="1"/>
  <c r="K25" i="1" a="1"/>
  <c r="K25" i="1" s="1"/>
  <c r="J25" i="1" a="1"/>
  <c r="J25" i="1" s="1"/>
  <c r="R18" i="1"/>
  <c r="E27" i="1" a="1"/>
  <c r="C27" i="1" a="1"/>
  <c r="F27" i="1" a="1"/>
  <c r="G27" i="1" a="1"/>
  <c r="H27" i="1" a="1"/>
  <c r="D27" i="1" a="1"/>
  <c r="I27" i="1" a="1"/>
  <c r="I27" i="1" l="1"/>
  <c r="F27" i="1"/>
  <c r="G27" i="1"/>
  <c r="D27" i="1"/>
  <c r="H27" i="1"/>
  <c r="E27" i="1"/>
  <c r="C27" i="1"/>
  <c r="K26" i="1" a="1"/>
  <c r="K26" i="1" s="1"/>
  <c r="U18" i="1" s="1"/>
  <c r="J26" i="1" a="1"/>
  <c r="J26" i="1" s="1"/>
  <c r="T18" i="1" s="1"/>
  <c r="L26" i="1" a="1"/>
  <c r="L26" i="1" s="1"/>
  <c r="V18" i="1" s="1"/>
  <c r="B29" i="1"/>
  <c r="F28" i="1" a="1"/>
  <c r="D28" i="1" a="1"/>
  <c r="C28" i="1" a="1"/>
  <c r="I28" i="1" a="1"/>
  <c r="G28" i="1" a="1"/>
  <c r="E28" i="1" a="1"/>
  <c r="H28" i="1" a="1"/>
  <c r="C28" i="1" l="1"/>
  <c r="H28" i="1"/>
  <c r="E28" i="1"/>
  <c r="D28" i="1"/>
  <c r="G28" i="1"/>
  <c r="I28" i="1"/>
  <c r="F28" i="1"/>
  <c r="P19" i="1" s="1"/>
  <c r="R19" i="1"/>
  <c r="Q19" i="1"/>
  <c r="B30" i="1"/>
  <c r="S19" i="1"/>
  <c r="E29" i="1" a="1"/>
  <c r="C29" i="1" a="1"/>
  <c r="L27" i="1" a="1"/>
  <c r="F29" i="1" a="1"/>
  <c r="H29" i="1" a="1"/>
  <c r="J27" i="1" a="1"/>
  <c r="K27" i="1" a="1"/>
  <c r="D29" i="1" a="1"/>
  <c r="G29" i="1" a="1"/>
  <c r="I29" i="1" a="1"/>
  <c r="D29" i="1" l="1"/>
  <c r="J27" i="1"/>
  <c r="F29" i="1"/>
  <c r="G29" i="1"/>
  <c r="L27" i="1"/>
  <c r="H29" i="1"/>
  <c r="K27" i="1"/>
  <c r="C29" i="1"/>
  <c r="E29" i="1"/>
  <c r="I29" i="1"/>
  <c r="B31" i="1"/>
  <c r="L28" i="1" a="1"/>
  <c r="L28" i="1" s="1"/>
  <c r="K28" i="1" a="1"/>
  <c r="K28" i="1" s="1"/>
  <c r="J28" i="1" a="1"/>
  <c r="J28" i="1" s="1"/>
  <c r="D30" i="1" a="1"/>
  <c r="C30" i="1" a="1"/>
  <c r="H30" i="1" a="1"/>
  <c r="G30" i="1" a="1"/>
  <c r="E30" i="1" a="1"/>
  <c r="F30" i="1" a="1"/>
  <c r="I30" i="1" a="1"/>
  <c r="C30" i="1" l="1"/>
  <c r="F30" i="1"/>
  <c r="G30" i="1"/>
  <c r="I30" i="1"/>
  <c r="D30" i="1"/>
  <c r="E30" i="1"/>
  <c r="H30" i="1"/>
  <c r="R20" i="1" s="1"/>
  <c r="B32" i="1"/>
  <c r="Q20" i="1"/>
  <c r="P20" i="1"/>
  <c r="U19" i="1"/>
  <c r="V19" i="1"/>
  <c r="T19" i="1"/>
  <c r="K29" i="1" a="1"/>
  <c r="K29" i="1" s="1"/>
  <c r="J29" i="1" a="1"/>
  <c r="J29" i="1" s="1"/>
  <c r="S20" i="1"/>
  <c r="L29" i="1" a="1"/>
  <c r="L29" i="1" s="1"/>
  <c r="G31" i="1" a="1"/>
  <c r="D31" i="1" a="1"/>
  <c r="F31" i="1" a="1"/>
  <c r="C31" i="1" a="1"/>
  <c r="H31" i="1" a="1"/>
  <c r="I31" i="1" a="1"/>
  <c r="E31" i="1" a="1"/>
  <c r="F31" i="1" l="1"/>
  <c r="E31" i="1"/>
  <c r="H31" i="1"/>
  <c r="D31" i="1"/>
  <c r="C31" i="1"/>
  <c r="G31" i="1"/>
  <c r="I31" i="1"/>
  <c r="B33" i="1"/>
  <c r="L30" i="1" a="1"/>
  <c r="L30" i="1" s="1"/>
  <c r="V20" i="1" s="1"/>
  <c r="K30" i="1" a="1"/>
  <c r="K30" i="1" s="1"/>
  <c r="U20" i="1" s="1"/>
  <c r="J30" i="1" a="1"/>
  <c r="J30" i="1" s="1"/>
  <c r="T20" i="1" s="1"/>
  <c r="I32" i="1" a="1"/>
  <c r="D32" i="1" a="1"/>
  <c r="H32" i="1" a="1"/>
  <c r="C32" i="1" a="1"/>
  <c r="G32" i="1" a="1"/>
  <c r="E32" i="1" a="1"/>
  <c r="F32" i="1" a="1"/>
  <c r="G32" i="1" l="1"/>
  <c r="C32" i="1"/>
  <c r="E32" i="1"/>
  <c r="H32" i="1"/>
  <c r="D32" i="1"/>
  <c r="I32" i="1"/>
  <c r="F32" i="1"/>
  <c r="B34" i="1"/>
  <c r="L31" i="1" a="1"/>
  <c r="L31" i="1" s="1"/>
  <c r="K31" i="1" a="1"/>
  <c r="K31" i="1" s="1"/>
  <c r="J31" i="1" a="1"/>
  <c r="J31" i="1" s="1"/>
  <c r="I33" i="1" a="1"/>
  <c r="D33" i="1" a="1"/>
  <c r="C33" i="1" a="1"/>
  <c r="E33" i="1" a="1"/>
  <c r="H33" i="1" a="1"/>
  <c r="G33" i="1" a="1"/>
  <c r="F33" i="1" a="1"/>
  <c r="G33" i="1" l="1"/>
  <c r="Q21" i="1" s="1"/>
  <c r="C33" i="1"/>
  <c r="H33" i="1"/>
  <c r="R21" i="1" s="1"/>
  <c r="D33" i="1"/>
  <c r="E33" i="1"/>
  <c r="I33" i="1"/>
  <c r="F33" i="1"/>
  <c r="P21" i="1" s="1"/>
  <c r="B35" i="1"/>
  <c r="L32" i="1" a="1"/>
  <c r="L32" i="1" s="1"/>
  <c r="J32" i="1" a="1"/>
  <c r="J32" i="1" s="1"/>
  <c r="K32" i="1" a="1"/>
  <c r="K32" i="1" s="1"/>
  <c r="H34" i="1" a="1"/>
  <c r="D34" i="1" a="1"/>
  <c r="G34" i="1" a="1"/>
  <c r="I34" i="1" a="1"/>
  <c r="E34" i="1" a="1"/>
  <c r="F34" i="1" a="1"/>
  <c r="C34" i="1" a="1"/>
  <c r="E34" i="1" l="1"/>
  <c r="C34" i="1"/>
  <c r="I34" i="1"/>
  <c r="F34" i="1"/>
  <c r="G34" i="1"/>
  <c r="H34" i="1"/>
  <c r="D34" i="1"/>
  <c r="B36" i="1"/>
  <c r="J33" i="1" a="1"/>
  <c r="J33" i="1" s="1"/>
  <c r="T21" i="1" s="1"/>
  <c r="L33" i="1" a="1"/>
  <c r="L33" i="1" s="1"/>
  <c r="V21" i="1" s="1"/>
  <c r="K33" i="1" a="1"/>
  <c r="K33" i="1" s="1"/>
  <c r="U21" i="1" s="1"/>
  <c r="S21" i="1"/>
  <c r="F35" i="1" a="1"/>
  <c r="H35" i="1" a="1"/>
  <c r="D35" i="1" a="1"/>
  <c r="I35" i="1" a="1"/>
  <c r="C35" i="1" a="1"/>
  <c r="E35" i="1" a="1"/>
  <c r="G35" i="1" a="1"/>
  <c r="G35" i="1" l="1"/>
  <c r="C35" i="1"/>
  <c r="I35" i="1"/>
  <c r="D35" i="1"/>
  <c r="E35" i="1"/>
  <c r="H35" i="1"/>
  <c r="F35" i="1"/>
  <c r="L34" i="1" a="1"/>
  <c r="L34" i="1" s="1"/>
  <c r="K34" i="1" a="1"/>
  <c r="K34" i="1" s="1"/>
  <c r="J34" i="1" a="1"/>
  <c r="J34" i="1" s="1"/>
  <c r="B37" i="1"/>
  <c r="I36" i="1" a="1"/>
  <c r="D36" i="1" a="1"/>
  <c r="G36" i="1" a="1"/>
  <c r="F36" i="1" a="1"/>
  <c r="E36" i="1" a="1"/>
  <c r="C36" i="1" a="1"/>
  <c r="H36" i="1" a="1"/>
  <c r="E36" i="1" l="1"/>
  <c r="D36" i="1"/>
  <c r="F36" i="1"/>
  <c r="C36" i="1"/>
  <c r="G36" i="1"/>
  <c r="I36" i="1"/>
  <c r="H36" i="1"/>
  <c r="L35" i="1" a="1"/>
  <c r="L35" i="1" s="1"/>
  <c r="K35" i="1" a="1"/>
  <c r="K35" i="1" s="1"/>
  <c r="J35" i="1" a="1"/>
  <c r="J35" i="1" s="1"/>
  <c r="B38" i="1"/>
  <c r="E37" i="1" a="1"/>
  <c r="C37" i="1" a="1"/>
  <c r="D37" i="1" a="1"/>
  <c r="F37" i="1" a="1"/>
  <c r="I37" i="1" a="1"/>
  <c r="H37" i="1" a="1"/>
  <c r="G37" i="1" a="1"/>
  <c r="G37" i="1" l="1"/>
  <c r="C37" i="1"/>
  <c r="F37" i="1"/>
  <c r="P22" i="1" s="1"/>
  <c r="I37" i="1"/>
  <c r="D37" i="1"/>
  <c r="E37" i="1"/>
  <c r="H37" i="1"/>
  <c r="L36" i="1" a="1"/>
  <c r="L36" i="1" s="1"/>
  <c r="K36" i="1" a="1"/>
  <c r="K36" i="1" s="1"/>
  <c r="J36" i="1" a="1"/>
  <c r="J36" i="1" s="1"/>
  <c r="B39" i="1"/>
  <c r="R22" i="1"/>
  <c r="Q22" i="1"/>
  <c r="F38" i="1" a="1"/>
  <c r="I38" i="1" a="1"/>
  <c r="D38" i="1" a="1"/>
  <c r="E38" i="1" a="1"/>
  <c r="G38" i="1" a="1"/>
  <c r="C38" i="1" a="1"/>
  <c r="H38" i="1" a="1"/>
  <c r="H38" i="1" l="1"/>
  <c r="G38" i="1"/>
  <c r="C38" i="1"/>
  <c r="D38" i="1"/>
  <c r="I38" i="1"/>
  <c r="E38" i="1"/>
  <c r="F38" i="1"/>
  <c r="J37" i="1" a="1"/>
  <c r="J37" i="1" s="1"/>
  <c r="T22" i="1" s="1"/>
  <c r="L37" i="1" a="1"/>
  <c r="L37" i="1" s="1"/>
  <c r="V22" i="1" s="1"/>
  <c r="K37" i="1" a="1"/>
  <c r="K37" i="1" s="1"/>
  <c r="U22" i="1" s="1"/>
  <c r="S22" i="1"/>
  <c r="B40" i="1"/>
  <c r="C39" i="1" a="1"/>
  <c r="E39" i="1" a="1"/>
  <c r="G39" i="1" a="1"/>
  <c r="H39" i="1" a="1"/>
  <c r="D39" i="1" a="1"/>
  <c r="I39" i="1" a="1"/>
  <c r="F39" i="1" a="1"/>
  <c r="I39" i="1" l="1"/>
  <c r="D39" i="1"/>
  <c r="E39" i="1"/>
  <c r="F39" i="1"/>
  <c r="H39" i="1"/>
  <c r="G39" i="1"/>
  <c r="C39" i="1"/>
  <c r="L38" i="1" a="1"/>
  <c r="L38" i="1" s="1"/>
  <c r="K38" i="1" a="1"/>
  <c r="K38" i="1" s="1"/>
  <c r="J38" i="1" a="1"/>
  <c r="J38" i="1" s="1"/>
  <c r="B41" i="1"/>
  <c r="C40" i="1" a="1"/>
  <c r="E40" i="1" a="1"/>
  <c r="D40" i="1" a="1"/>
  <c r="G40" i="1" a="1"/>
  <c r="H40" i="1" a="1"/>
  <c r="F40" i="1" a="1"/>
  <c r="I40" i="1" a="1"/>
  <c r="F40" i="1" l="1"/>
  <c r="G40" i="1"/>
  <c r="E40" i="1"/>
  <c r="H40" i="1"/>
  <c r="D40" i="1"/>
  <c r="C40" i="1"/>
  <c r="I40" i="1"/>
  <c r="B42" i="1"/>
  <c r="L39" i="1" a="1"/>
  <c r="L39" i="1" s="1"/>
  <c r="K39" i="1" a="1"/>
  <c r="K39" i="1" s="1"/>
  <c r="J39" i="1" a="1"/>
  <c r="J39" i="1" s="1"/>
  <c r="C41" i="1" a="1"/>
  <c r="I41" i="1" a="1"/>
  <c r="D41" i="1" a="1"/>
  <c r="H41" i="1" a="1"/>
  <c r="G41" i="1" a="1"/>
  <c r="E41" i="1" a="1"/>
  <c r="F41" i="1" a="1"/>
  <c r="D41" i="1" l="1"/>
  <c r="I41" i="1"/>
  <c r="E41" i="1"/>
  <c r="F41" i="1"/>
  <c r="P23" i="1" s="1"/>
  <c r="G41" i="1"/>
  <c r="Q23" i="1" s="1"/>
  <c r="C41" i="1"/>
  <c r="H41" i="1"/>
  <c r="R23" i="1" s="1"/>
  <c r="L40" i="1" a="1"/>
  <c r="L40" i="1" s="1"/>
  <c r="K40" i="1" a="1"/>
  <c r="K40" i="1" s="1"/>
  <c r="J40" i="1" a="1"/>
  <c r="J40" i="1" s="1"/>
  <c r="S23" i="1"/>
  <c r="B43" i="1"/>
  <c r="H42" i="1" a="1"/>
  <c r="E42" i="1" a="1"/>
  <c r="C42" i="1" a="1"/>
  <c r="F42" i="1" a="1"/>
  <c r="D42" i="1" a="1"/>
  <c r="I42" i="1" a="1"/>
  <c r="G42" i="1" a="1"/>
  <c r="C42" i="1" l="1"/>
  <c r="I42" i="1"/>
  <c r="G42" i="1"/>
  <c r="D42" i="1"/>
  <c r="E42" i="1"/>
  <c r="F42" i="1"/>
  <c r="H42" i="1"/>
  <c r="J41" i="1" a="1"/>
  <c r="J41" i="1" s="1"/>
  <c r="T23" i="1" s="1"/>
  <c r="L41" i="1" a="1"/>
  <c r="L41" i="1" s="1"/>
  <c r="V23" i="1" s="1"/>
  <c r="K41" i="1" a="1"/>
  <c r="K41" i="1" s="1"/>
  <c r="U23" i="1" s="1"/>
  <c r="B44" i="1"/>
  <c r="C43" i="1" a="1"/>
  <c r="I43" i="1" a="1"/>
  <c r="F43" i="1" a="1"/>
  <c r="D43" i="1" a="1"/>
  <c r="E43" i="1" a="1"/>
  <c r="H43" i="1" a="1"/>
  <c r="G43" i="1" a="1"/>
  <c r="H43" i="1" l="1"/>
  <c r="I43" i="1"/>
  <c r="D43" i="1"/>
  <c r="E43" i="1"/>
  <c r="F43" i="1"/>
  <c r="C43" i="1"/>
  <c r="G43" i="1"/>
  <c r="B45" i="1"/>
  <c r="L42" i="1" a="1"/>
  <c r="L42" i="1" s="1"/>
  <c r="K42" i="1" a="1"/>
  <c r="K42" i="1" s="1"/>
  <c r="J42" i="1" a="1"/>
  <c r="J42" i="1" s="1"/>
  <c r="E44" i="1" a="1"/>
  <c r="D44" i="1" a="1"/>
  <c r="C44" i="1" a="1"/>
  <c r="G44" i="1" a="1"/>
  <c r="I44" i="1" a="1"/>
  <c r="H44" i="1" a="1"/>
  <c r="F44" i="1" a="1"/>
  <c r="I44" i="1" l="1"/>
  <c r="F44" i="1"/>
  <c r="P24" i="1" s="1"/>
  <c r="D44" i="1"/>
  <c r="G44" i="1"/>
  <c r="Q24" i="1" s="1"/>
  <c r="C44" i="1"/>
  <c r="E44" i="1"/>
  <c r="H44" i="1"/>
  <c r="R24" i="1" s="1"/>
  <c r="B46" i="1"/>
  <c r="L43" i="1" a="1"/>
  <c r="L43" i="1" s="1"/>
  <c r="K43" i="1" a="1"/>
  <c r="K43" i="1" s="1"/>
  <c r="J43" i="1" a="1"/>
  <c r="J43" i="1" s="1"/>
  <c r="F45" i="1" a="1"/>
  <c r="C45" i="1" a="1"/>
  <c r="I45" i="1" a="1"/>
  <c r="D45" i="1" a="1"/>
  <c r="E45" i="1" a="1"/>
  <c r="G45" i="1" a="1"/>
  <c r="H45" i="1" a="1"/>
  <c r="D45" i="1" l="1"/>
  <c r="I45" i="1"/>
  <c r="G45" i="1"/>
  <c r="E45" i="1"/>
  <c r="C45" i="1"/>
  <c r="F45" i="1"/>
  <c r="H45" i="1"/>
  <c r="B47" i="1"/>
  <c r="K44" i="1" a="1"/>
  <c r="K44" i="1" s="1"/>
  <c r="U24" i="1" s="1"/>
  <c r="L44" i="1" a="1"/>
  <c r="L44" i="1" s="1"/>
  <c r="V24" i="1" s="1"/>
  <c r="J44" i="1" a="1"/>
  <c r="J44" i="1" s="1"/>
  <c r="T24" i="1" s="1"/>
  <c r="S24" i="1"/>
  <c r="I46" i="1" a="1"/>
  <c r="C46" i="1" a="1"/>
  <c r="G46" i="1" a="1"/>
  <c r="F46" i="1" a="1"/>
  <c r="D46" i="1" a="1"/>
  <c r="E46" i="1" a="1"/>
  <c r="H46" i="1" a="1"/>
  <c r="F46" i="1" l="1"/>
  <c r="E46" i="1"/>
  <c r="H46" i="1"/>
  <c r="G46" i="1"/>
  <c r="Q25" i="1" s="1"/>
  <c r="D46" i="1"/>
  <c r="C46" i="1"/>
  <c r="I46" i="1"/>
  <c r="S25" i="1" s="1"/>
  <c r="P25" i="1"/>
  <c r="R25" i="1"/>
  <c r="B48" i="1"/>
  <c r="J45" i="1" a="1"/>
  <c r="J45" i="1" s="1"/>
  <c r="L45" i="1" a="1"/>
  <c r="L45" i="1" s="1"/>
  <c r="K45" i="1" a="1"/>
  <c r="K45" i="1" s="1"/>
  <c r="I47" i="1" a="1"/>
  <c r="E47" i="1" a="1"/>
  <c r="D47" i="1" a="1"/>
  <c r="C47" i="1" a="1"/>
  <c r="F47" i="1" a="1"/>
  <c r="G47" i="1" a="1"/>
  <c r="H47" i="1" a="1"/>
  <c r="G47" i="1" l="1"/>
  <c r="H47" i="1"/>
  <c r="C47" i="1"/>
  <c r="I47" i="1"/>
  <c r="D47" i="1"/>
  <c r="F47" i="1"/>
  <c r="E47" i="1"/>
  <c r="B49" i="1"/>
  <c r="L46" i="1" a="1"/>
  <c r="L46" i="1" s="1"/>
  <c r="V25" i="1" s="1"/>
  <c r="K46" i="1" a="1"/>
  <c r="K46" i="1" s="1"/>
  <c r="U25" i="1" s="1"/>
  <c r="J46" i="1" a="1"/>
  <c r="J46" i="1" s="1"/>
  <c r="T25" i="1" s="1"/>
  <c r="C48" i="1" a="1"/>
  <c r="D48" i="1" a="1"/>
  <c r="G48" i="1" a="1"/>
  <c r="F48" i="1" a="1"/>
  <c r="H48" i="1" a="1"/>
  <c r="I48" i="1" a="1"/>
  <c r="E48" i="1" a="1"/>
  <c r="G48" i="1" l="1"/>
  <c r="I48" i="1"/>
  <c r="D48" i="1"/>
  <c r="H48" i="1"/>
  <c r="R26" i="1" s="1"/>
  <c r="F48" i="1"/>
  <c r="P26" i="1" s="1"/>
  <c r="C48" i="1"/>
  <c r="E48" i="1"/>
  <c r="L47" i="1" a="1"/>
  <c r="L47" i="1" s="1"/>
  <c r="K47" i="1" a="1"/>
  <c r="K47" i="1" s="1"/>
  <c r="J47" i="1" a="1"/>
  <c r="J47" i="1" s="1"/>
  <c r="S26" i="1"/>
  <c r="B50" i="1"/>
  <c r="Q26" i="1"/>
  <c r="E49" i="1" a="1"/>
  <c r="I49" i="1" a="1"/>
  <c r="D49" i="1" a="1"/>
  <c r="C49" i="1" a="1"/>
  <c r="G49" i="1" a="1"/>
  <c r="F49" i="1" a="1"/>
  <c r="H49" i="1" a="1"/>
  <c r="D49" i="1" l="1"/>
  <c r="F49" i="1"/>
  <c r="P27" i="1" s="1"/>
  <c r="E49" i="1"/>
  <c r="G49" i="1"/>
  <c r="Q27" i="1" s="1"/>
  <c r="H49" i="1"/>
  <c r="R27" i="1" s="1"/>
  <c r="C49" i="1"/>
  <c r="I49" i="1"/>
  <c r="L48" i="1" a="1"/>
  <c r="L48" i="1" s="1"/>
  <c r="V26" i="1" s="1"/>
  <c r="K48" i="1" a="1"/>
  <c r="K48" i="1" s="1"/>
  <c r="U26" i="1" s="1"/>
  <c r="J48" i="1" a="1"/>
  <c r="J48" i="1" s="1"/>
  <c r="T26" i="1" s="1"/>
  <c r="B51" i="1"/>
  <c r="F50" i="1" a="1"/>
  <c r="H50" i="1" a="1"/>
  <c r="I50" i="1" a="1"/>
  <c r="E50" i="1" a="1"/>
  <c r="G50" i="1" a="1"/>
  <c r="C50" i="1" a="1"/>
  <c r="D50" i="1" a="1"/>
  <c r="C50" i="1" l="1"/>
  <c r="I50" i="1"/>
  <c r="D50" i="1"/>
  <c r="G50" i="1"/>
  <c r="Q28" i="1" s="1"/>
  <c r="E50" i="1"/>
  <c r="H50" i="1"/>
  <c r="R28" i="1" s="1"/>
  <c r="F50" i="1"/>
  <c r="P28" i="1" s="1"/>
  <c r="B52" i="1"/>
  <c r="J49" i="1" a="1"/>
  <c r="J49" i="1" s="1"/>
  <c r="T27" i="1" s="1"/>
  <c r="S27" i="1"/>
  <c r="L49" i="1" a="1"/>
  <c r="L49" i="1" s="1"/>
  <c r="V27" i="1" s="1"/>
  <c r="K49" i="1" a="1"/>
  <c r="K49" i="1" s="1"/>
  <c r="U27" i="1" s="1"/>
  <c r="I51" i="1" a="1"/>
  <c r="F51" i="1" a="1"/>
  <c r="D51" i="1" a="1"/>
  <c r="H51" i="1" a="1"/>
  <c r="C51" i="1" a="1"/>
  <c r="G51" i="1" a="1"/>
  <c r="E51" i="1" a="1"/>
  <c r="E51" i="1" l="1"/>
  <c r="G51" i="1"/>
  <c r="F51" i="1"/>
  <c r="H51" i="1"/>
  <c r="C51" i="1"/>
  <c r="D51" i="1"/>
  <c r="I51" i="1"/>
  <c r="L50" i="1" a="1"/>
  <c r="L50" i="1" s="1"/>
  <c r="V28" i="1" s="1"/>
  <c r="K50" i="1" a="1"/>
  <c r="K50" i="1" s="1"/>
  <c r="U28" i="1" s="1"/>
  <c r="J50" i="1" a="1"/>
  <c r="J50" i="1" s="1"/>
  <c r="T28" i="1" s="1"/>
  <c r="S28" i="1"/>
  <c r="B53" i="1"/>
  <c r="C52" i="1" a="1"/>
  <c r="I52" i="1" a="1"/>
  <c r="G52" i="1" a="1"/>
  <c r="H52" i="1" a="1"/>
  <c r="F52" i="1" a="1"/>
  <c r="E52" i="1" a="1"/>
  <c r="D52" i="1" a="1"/>
  <c r="D52" i="1" l="1"/>
  <c r="E52" i="1"/>
  <c r="H52" i="1"/>
  <c r="I52" i="1"/>
  <c r="F52" i="1"/>
  <c r="G52" i="1"/>
  <c r="C52" i="1"/>
  <c r="B54" i="1"/>
  <c r="C53" i="1" a="1"/>
  <c r="K51" i="1" a="1"/>
  <c r="F53" i="1" a="1"/>
  <c r="E53" i="1" a="1"/>
  <c r="J51" i="1" a="1"/>
  <c r="H53" i="1" a="1"/>
  <c r="I53" i="1" a="1"/>
  <c r="L51" i="1" a="1"/>
  <c r="D53" i="1" a="1"/>
  <c r="G53" i="1" a="1"/>
  <c r="H53" i="1" l="1"/>
  <c r="L51" i="1"/>
  <c r="K51" i="1"/>
  <c r="J51" i="1"/>
  <c r="E53" i="1"/>
  <c r="C53" i="1"/>
  <c r="D53" i="1"/>
  <c r="F53" i="1"/>
  <c r="I53" i="1"/>
  <c r="G53" i="1"/>
  <c r="K52" i="1" a="1"/>
  <c r="K52" i="1" s="1"/>
  <c r="L52" i="1" a="1"/>
  <c r="L52" i="1" s="1"/>
  <c r="J52" i="1" a="1"/>
  <c r="J52" i="1" s="1"/>
  <c r="E54" i="1" a="1"/>
  <c r="F54" i="1" a="1"/>
  <c r="I54" i="1" a="1"/>
  <c r="C54" i="1" a="1"/>
  <c r="H54" i="1" a="1"/>
  <c r="G54" i="1" a="1"/>
  <c r="D54" i="1" a="1"/>
  <c r="G54" i="1" l="1"/>
  <c r="I54" i="1"/>
  <c r="D54" i="1"/>
  <c r="H54" i="1"/>
  <c r="R29" i="1" s="1"/>
  <c r="R30" i="1" s="1"/>
  <c r="E54" i="1"/>
  <c r="C54" i="1"/>
  <c r="F54" i="1"/>
  <c r="P29" i="1" s="1"/>
  <c r="P30" i="1" s="1"/>
  <c r="J53" i="1" a="1"/>
  <c r="J53" i="1" s="1"/>
  <c r="L53" i="1" a="1"/>
  <c r="L53" i="1" s="1"/>
  <c r="K53" i="1" a="1"/>
  <c r="K53" i="1" s="1"/>
  <c r="S29" i="1"/>
  <c r="Q29" i="1"/>
  <c r="Q30" i="1" s="1"/>
  <c r="S30" i="1" l="1"/>
  <c r="L54" i="1" a="1"/>
  <c r="L54" i="1" s="1"/>
  <c r="V29" i="1" s="1"/>
  <c r="K54" i="1" a="1"/>
  <c r="K54" i="1" s="1"/>
  <c r="U29" i="1" s="1"/>
  <c r="J54" i="1" a="1"/>
  <c r="J54" i="1" s="1"/>
  <c r="T29" i="1" s="1"/>
  <c r="V30" i="1" l="1"/>
  <c r="U30" i="1"/>
  <c r="T30" i="1"/>
</calcChain>
</file>

<file path=xl/sharedStrings.xml><?xml version="1.0" encoding="utf-8"?>
<sst xmlns="http://schemas.openxmlformats.org/spreadsheetml/2006/main" count="3026" uniqueCount="241">
  <si>
    <t>File:</t>
  </si>
  <si>
    <t>MadridV9a_SPD_NR_by_Time_PURERANDOM_CAT3as2_BUFFER20.csv</t>
  </si>
  <si>
    <t>Category</t>
  </si>
  <si>
    <t>Mass</t>
  </si>
  <si>
    <t>UAV radius</t>
  </si>
  <si>
    <t>cd</t>
  </si>
  <si>
    <t>Wetted area</t>
  </si>
  <si>
    <t>cruiseV_max</t>
  </si>
  <si>
    <t>Ceiling (AGL)</t>
  </si>
  <si>
    <t>Previous flight hours</t>
  </si>
  <si>
    <t>MTBF [sec]</t>
  </si>
  <si>
    <t>vehicleName</t>
  </si>
  <si>
    <t>Number of vehicles (file)</t>
  </si>
  <si>
    <t>First appearance</t>
  </si>
  <si>
    <t>DJI Phantom</t>
  </si>
  <si>
    <t>00:00:00</t>
  </si>
  <si>
    <t>Dummy</t>
  </si>
  <si>
    <t>10:11:10</t>
  </si>
  <si>
    <t>Joker</t>
  </si>
  <si>
    <t>06:33:19</t>
  </si>
  <si>
    <t>Quaternium 2.1</t>
  </si>
  <si>
    <t>Rmax IIG</t>
  </si>
  <si>
    <t>RQ-6 Fire Scout</t>
  </si>
  <si>
    <t>00:07:33</t>
  </si>
  <si>
    <t>Simu</t>
  </si>
  <si>
    <t>phi angle</t>
  </si>
  <si>
    <t>Time period</t>
  </si>
  <si>
    <t>Iterations</t>
  </si>
  <si>
    <t>Cruise time [h]</t>
  </si>
  <si>
    <t>All 
collisions</t>
  </si>
  <si>
    <t>SPV-HPV collisions</t>
  </si>
  <si>
    <t>HPV</t>
  </si>
  <si>
    <t>All</t>
  </si>
  <si>
    <t>t&lt;20s</t>
  </si>
  <si>
    <t>t&lt;10s</t>
  </si>
  <si>
    <t>t&lt;5s</t>
  </si>
  <si>
    <t>07:00:00 - 08:00:00</t>
  </si>
  <si>
    <t>08:00:00 - 09:00:00</t>
  </si>
  <si>
    <t>09:00:00 - 10:00:00</t>
  </si>
  <si>
    <t>10:00:00 - 11:00:00</t>
  </si>
  <si>
    <t>11:00:00 - 12:00:00</t>
  </si>
  <si>
    <t>12:00:00 - 13:00:00</t>
  </si>
  <si>
    <t>13:00:00 - 14:00:00</t>
  </si>
  <si>
    <t>14:00:00 - 15:00:00</t>
  </si>
  <si>
    <t>15:00:00 - 16:00:00</t>
  </si>
  <si>
    <t>16:00:00 - 17:00:00</t>
  </si>
  <si>
    <t>17:00:00 - 18:00:00</t>
  </si>
  <si>
    <t>18:00:00 - 19:00:00</t>
  </si>
  <si>
    <t>19:00:00 - 20:00:00</t>
  </si>
  <si>
    <t>20:00:00 - 21:00:00</t>
  </si>
  <si>
    <t>21:00:00 - 22:00:00</t>
  </si>
  <si>
    <t>total</t>
  </si>
  <si>
    <t>simu</t>
  </si>
  <si>
    <t>date</t>
  </si>
  <si>
    <t>comment</t>
  </si>
  <si>
    <t>timestamp_start</t>
  </si>
  <si>
    <t>timeslot_duration</t>
  </si>
  <si>
    <t>DELTA_T</t>
  </si>
  <si>
    <t>NUM_ITERACIONES</t>
  </si>
  <si>
    <t>CELL_SIDE</t>
  </si>
  <si>
    <t>CELL_HEIGHT</t>
  </si>
  <si>
    <t>no_aircraft_ab</t>
  </si>
  <si>
    <t>no_SPV</t>
  </si>
  <si>
    <t>no_HPV</t>
  </si>
  <si>
    <t>altrange_SPV</t>
  </si>
  <si>
    <t>altrange_HPV</t>
  </si>
  <si>
    <t>buffer</t>
  </si>
  <si>
    <t>speed_SPV</t>
  </si>
  <si>
    <t>speed_HPV</t>
  </si>
  <si>
    <t>NSE_SIGMA_X_SPV</t>
  </si>
  <si>
    <t>NSE_SIGMA_Y_SPV</t>
  </si>
  <si>
    <t>NSE_SIGMA_Z_SPV</t>
  </si>
  <si>
    <t>NSE_SIGMA_X_HPV</t>
  </si>
  <si>
    <t>NSE_SIGMA_Y_HPV</t>
  </si>
  <si>
    <t>NSE_SIGMA_Z_HPV</t>
  </si>
  <si>
    <t>phirange</t>
  </si>
  <si>
    <t>thetarange</t>
  </si>
  <si>
    <t>Collision nb total</t>
  </si>
  <si>
    <t>exec_time [s]</t>
  </si>
  <si>
    <t>07:00:00</t>
  </si>
  <si>
    <t>0 - 75</t>
  </si>
  <si>
    <t>75 - 150</t>
  </si>
  <si>
    <t>0 - 13.139935355505793</t>
  </si>
  <si>
    <t>0 - 60.467313189721324</t>
  </si>
  <si>
    <t>[-0.01 +0.01]</t>
  </si>
  <si>
    <t>Nb_of_drones</t>
  </si>
  <si>
    <t>Cruise_time</t>
  </si>
  <si>
    <t>Cruise_dist</t>
  </si>
  <si>
    <t>Cruise_Vmax</t>
  </si>
  <si>
    <t>Collisions nb.</t>
  </si>
  <si>
    <t>CruiseTime [h]</t>
  </si>
  <si>
    <t>CruiseDist [km]</t>
  </si>
  <si>
    <t>CruiseVmax [m/s]</t>
  </si>
  <si>
    <t>SPV-SPV</t>
  </si>
  <si>
    <t>SPV</t>
  </si>
  <si>
    <t>HPV-HPV</t>
  </si>
  <si>
    <t>SPV-HPV</t>
  </si>
  <si>
    <t>Atpair</t>
  </si>
  <si>
    <t>globalID1</t>
  </si>
  <si>
    <t>globalID2</t>
  </si>
  <si>
    <t>indice_t</t>
  </si>
  <si>
    <t>timestamp_now</t>
  </si>
  <si>
    <t>Dt_choque</t>
  </si>
  <si>
    <t>Cat1</t>
  </si>
  <si>
    <t>Cat2</t>
  </si>
  <si>
    <t>X1</t>
  </si>
  <si>
    <t>Y1</t>
  </si>
  <si>
    <t>Z1</t>
  </si>
  <si>
    <t>X2</t>
  </si>
  <si>
    <t>Y2</t>
  </si>
  <si>
    <t>Z2</t>
  </si>
  <si>
    <t>Xchoque1</t>
  </si>
  <si>
    <t>Ychoque1</t>
  </si>
  <si>
    <t>Zchoque1</t>
  </si>
  <si>
    <t>Xchoque2</t>
  </si>
  <si>
    <t>Ychoque2</t>
  </si>
  <si>
    <t>Zchoque2</t>
  </si>
  <si>
    <t>V1</t>
  </si>
  <si>
    <t>V2</t>
  </si>
  <si>
    <t>Vz1</t>
  </si>
  <si>
    <t>Vz2</t>
  </si>
  <si>
    <t>07:30:00</t>
  </si>
  <si>
    <t>0 - 12.903520818464907</t>
  </si>
  <si>
    <t>0 - 62.37319666157244</t>
  </si>
  <si>
    <t>07:45:00</t>
  </si>
  <si>
    <t>0 - 43.94091595435518</t>
  </si>
  <si>
    <t>0 - 51.77999481863051</t>
  </si>
  <si>
    <t>08:00:00</t>
  </si>
  <si>
    <t>0 - 20.81137904669446</t>
  </si>
  <si>
    <t>0 - 54.10204788719726</t>
  </si>
  <si>
    <t>08:15:00</t>
  </si>
  <si>
    <t>0 - 21.389838789646518</t>
  </si>
  <si>
    <t>0 - 135.7320767350139</t>
  </si>
  <si>
    <t>08:30:00</t>
  </si>
  <si>
    <t>0 - 16.92047734640242</t>
  </si>
  <si>
    <t>0 - 53.197981709775455</t>
  </si>
  <si>
    <t>(61, 144)</t>
  </si>
  <si>
    <t>09:00:00</t>
  </si>
  <si>
    <t>0 - 13.13997252845441</t>
  </si>
  <si>
    <t>0 - 52.34645609430194</t>
  </si>
  <si>
    <t>09:30:00</t>
  </si>
  <si>
    <t>0 - 12.90399191281972</t>
  </si>
  <si>
    <t>0 - 52.96644250739382</t>
  </si>
  <si>
    <t>10:00:00</t>
  </si>
  <si>
    <t>0 - 13.139947746372489</t>
  </si>
  <si>
    <t>0 - 51.77986460510081</t>
  </si>
  <si>
    <t>10:15:00</t>
  </si>
  <si>
    <t>0 - 13.326881841357348</t>
  </si>
  <si>
    <t>0 - 51.88822101720446</t>
  </si>
  <si>
    <t>10:30:00</t>
  </si>
  <si>
    <t>0 - 12.939171932714897</t>
  </si>
  <si>
    <t>0 - 51.77970997600355</t>
  </si>
  <si>
    <t>10:45:00</t>
  </si>
  <si>
    <t>0 - 10.922734927535041</t>
  </si>
  <si>
    <t>0 - 56.66542488643301</t>
  </si>
  <si>
    <t>11:00:00</t>
  </si>
  <si>
    <t>0 - 13.139918834230963</t>
  </si>
  <si>
    <t>0 - 52.24781472800382</t>
  </si>
  <si>
    <t>(105, 135)</t>
  </si>
  <si>
    <t>11:30:00</t>
  </si>
  <si>
    <t>0 - 12.902576244665385</t>
  </si>
  <si>
    <t>0 - 52.52801364343561</t>
  </si>
  <si>
    <t>12:00:00</t>
  </si>
  <si>
    <t>0 - 14.434794895593674</t>
  </si>
  <si>
    <t>0 - 51.94622162343099</t>
  </si>
  <si>
    <t>12:30:00</t>
  </si>
  <si>
    <t>0 - 12.939169906885398</t>
  </si>
  <si>
    <t>0 - 52.234361762150805</t>
  </si>
  <si>
    <t>13:00:00</t>
  </si>
  <si>
    <t>0 - 13.13996839802122</t>
  </si>
  <si>
    <t>0 - 51.88826988729686</t>
  </si>
  <si>
    <t>13:30:00</t>
  </si>
  <si>
    <t>0 - 12.90396160837856</t>
  </si>
  <si>
    <t>0 - 51.961080725350214</t>
  </si>
  <si>
    <t>13:45:00</t>
  </si>
  <si>
    <t>0 - 17.22894745971237</t>
  </si>
  <si>
    <t>0 - 52.37242588923076</t>
  </si>
  <si>
    <t>14:00:00</t>
  </si>
  <si>
    <t>0 - 13.107236589163708</t>
  </si>
  <si>
    <t>0 - 51.77993785015574</t>
  </si>
  <si>
    <t>14:15:00</t>
  </si>
  <si>
    <t>0 - 107.55444627823277</t>
  </si>
  <si>
    <t>0 - 51.88824545283988</t>
  </si>
  <si>
    <t>14:30:00</t>
  </si>
  <si>
    <t>0 - 25.084036285068553</t>
  </si>
  <si>
    <t>0 - 51.86534700175759</t>
  </si>
  <si>
    <t>14:45:00</t>
  </si>
  <si>
    <t>0 - 13.294976666565693</t>
  </si>
  <si>
    <t>0 - 51.888473514222106</t>
  </si>
  <si>
    <t>15:00:00</t>
  </si>
  <si>
    <t>0 - 14.180528299899882</t>
  </si>
  <si>
    <t>0 - 65.72632178965252</t>
  </si>
  <si>
    <t>15:15:00</t>
  </si>
  <si>
    <t>0 - 13.139960137462978</t>
  </si>
  <si>
    <t>0 - 53.27090242415352</t>
  </si>
  <si>
    <t>15:30:00</t>
  </si>
  <si>
    <t>0 - 15.78745056741409</t>
  </si>
  <si>
    <t>0 - 51.63113735074464</t>
  </si>
  <si>
    <t>15:45:00</t>
  </si>
  <si>
    <t>0 - 113.60073622912482</t>
  </si>
  <si>
    <t>0 - 51.8881802924519</t>
  </si>
  <si>
    <t>16:00:00</t>
  </si>
  <si>
    <t>0 - 37.533613038743</t>
  </si>
  <si>
    <t>0 - 53.07226214509312</t>
  </si>
  <si>
    <t>16:15:00</t>
  </si>
  <si>
    <t>0 - 85.21631281112325</t>
  </si>
  <si>
    <t>0 - 51.6467616188023</t>
  </si>
  <si>
    <t>16:30:00</t>
  </si>
  <si>
    <t>0 - 27.42023645618176</t>
  </si>
  <si>
    <t>0 - 89.58931497959682</t>
  </si>
  <si>
    <t>17:00:00</t>
  </si>
  <si>
    <t>0 - 13.689669740155335</t>
  </si>
  <si>
    <t>0 - 53.467523530384995</t>
  </si>
  <si>
    <t>17:30:00</t>
  </si>
  <si>
    <t>0 - 12.902881638838092</t>
  </si>
  <si>
    <t>0 - 52.77875019900548</t>
  </si>
  <si>
    <t>18:00:00</t>
  </si>
  <si>
    <t>0 - 13.139976658728004</t>
  </si>
  <si>
    <t>0 - 51.88848165930275</t>
  </si>
  <si>
    <t>18:30:00</t>
  </si>
  <si>
    <t>0 - 12.902837196236055</t>
  </si>
  <si>
    <t>0 - 52.66586433356639</t>
  </si>
  <si>
    <t>19:00:00</t>
  </si>
  <si>
    <t>0 - 13.139962202495266</t>
  </si>
  <si>
    <t>0 - 52.92302373204956</t>
  </si>
  <si>
    <t>20:00:00</t>
  </si>
  <si>
    <t>0 - 17.217475362307244</t>
  </si>
  <si>
    <t>0 - 51.88842464413179</t>
  </si>
  <si>
    <t>21:00:00</t>
  </si>
  <si>
    <t>0 - 13.519296039305077</t>
  </si>
  <si>
    <t>0 - 51.64973756664748</t>
  </si>
  <si>
    <t>(19, 134)</t>
  </si>
  <si>
    <t>21:15:00</t>
  </si>
  <si>
    <t>0 - 13.139974593720892</t>
  </si>
  <si>
    <t>0 - 52.35299122428036</t>
  </si>
  <si>
    <t>21:30:00</t>
  </si>
  <si>
    <t>0 - 12.905257812957624</t>
  </si>
  <si>
    <t>0 - 51.740509410090944</t>
  </si>
  <si>
    <t>21:45:00</t>
  </si>
  <si>
    <t>0 - 12.899303743541472</t>
  </si>
  <si>
    <t>0 - 52.97952496529008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</si>
</sst>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164" fontId="0" fillId="0" borderId="0" xfId="0" applyNumberFormat="1"/>
    <xf numFmtId="0" fontId="1" fillId="0" borderId="8" xfId="0" applyFont="1" applyBorder="1" applyAlignment="1">
      <alignment horizontal="center" vertical="center" wrapText="1"/>
    </xf>
    <xf numFmtId="0" fontId="0" fillId="0" borderId="3" xfId="0" applyBorder="1"/>
    <xf numFmtId="0" fontId="0" fillId="0" borderId="7" xfId="0" applyBorder="1"/>
    <xf numFmtId="0" fontId="1" fillId="0" borderId="8" xfId="0" applyFont="1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54"/>
  <sheetViews>
    <sheetView tabSelected="1" topLeftCell="A8" zoomScale="70" zoomScaleNormal="70" workbookViewId="0">
      <selection activeCell="V15" sqref="V15:V29"/>
    </sheetView>
  </sheetViews>
  <sheetFormatPr baseColWidth="10" defaultColWidth="9.1796875" defaultRowHeight="14.5" x14ac:dyDescent="0.35"/>
  <cols>
    <col min="3" max="3" width="11.26953125" bestFit="1" customWidth="1"/>
    <col min="4" max="5" width="11.7265625" bestFit="1" customWidth="1"/>
    <col min="6" max="6" width="10.81640625" bestFit="1" customWidth="1"/>
    <col min="8" max="8" width="11.26953125" bestFit="1" customWidth="1"/>
    <col min="9" max="9" width="18" bestFit="1" customWidth="1"/>
    <col min="10" max="10" width="9.81640625" bestFit="1" customWidth="1"/>
    <col min="11" max="11" width="14" bestFit="1" customWidth="1"/>
    <col min="12" max="12" width="21.26953125" bestFit="1" customWidth="1"/>
    <col min="13" max="13" width="14.7265625" bestFit="1" customWidth="1"/>
  </cols>
  <sheetData>
    <row r="1" spans="2:22" x14ac:dyDescent="0.35">
      <c r="B1" s="2" t="s">
        <v>0</v>
      </c>
    </row>
    <row r="2" spans="2:22" x14ac:dyDescent="0.35">
      <c r="B2" t="s">
        <v>1</v>
      </c>
    </row>
    <row r="4" spans="2:22" x14ac:dyDescent="0.35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22" x14ac:dyDescent="0.35">
      <c r="B5">
        <v>0</v>
      </c>
      <c r="C5">
        <v>1.4</v>
      </c>
      <c r="D5">
        <v>0.2</v>
      </c>
      <c r="E5">
        <v>0.6</v>
      </c>
      <c r="F5">
        <v>0.02</v>
      </c>
      <c r="G5">
        <v>17</v>
      </c>
      <c r="H5">
        <v>50</v>
      </c>
      <c r="I5">
        <v>1</v>
      </c>
      <c r="J5">
        <v>360000</v>
      </c>
      <c r="K5" t="s">
        <v>14</v>
      </c>
      <c r="L5">
        <v>1824</v>
      </c>
      <c r="M5" t="s">
        <v>15</v>
      </c>
    </row>
    <row r="6" spans="2:22" x14ac:dyDescent="0.35">
      <c r="B6">
        <v>1</v>
      </c>
      <c r="C6">
        <v>5</v>
      </c>
      <c r="D6">
        <v>0.75</v>
      </c>
      <c r="E6">
        <v>0.9</v>
      </c>
      <c r="F6">
        <v>0.15</v>
      </c>
      <c r="G6">
        <v>20</v>
      </c>
      <c r="H6">
        <v>50</v>
      </c>
      <c r="I6">
        <v>1</v>
      </c>
      <c r="J6">
        <v>360000</v>
      </c>
      <c r="K6" t="s">
        <v>16</v>
      </c>
      <c r="L6">
        <v>14</v>
      </c>
      <c r="M6" t="s">
        <v>17</v>
      </c>
    </row>
    <row r="7" spans="2:22" x14ac:dyDescent="0.35">
      <c r="B7">
        <v>2</v>
      </c>
      <c r="C7">
        <v>8</v>
      </c>
      <c r="D7">
        <v>0.9</v>
      </c>
      <c r="E7">
        <v>0.9</v>
      </c>
      <c r="F7">
        <v>0.15</v>
      </c>
      <c r="G7">
        <v>20</v>
      </c>
      <c r="H7">
        <v>50</v>
      </c>
      <c r="I7">
        <v>1</v>
      </c>
      <c r="J7">
        <v>3600000</v>
      </c>
      <c r="K7" t="s">
        <v>18</v>
      </c>
      <c r="L7">
        <v>3741</v>
      </c>
      <c r="M7" t="s">
        <v>19</v>
      </c>
    </row>
    <row r="8" spans="2:22" x14ac:dyDescent="0.35">
      <c r="B8">
        <v>3</v>
      </c>
      <c r="C8">
        <v>25</v>
      </c>
      <c r="D8">
        <v>1.65</v>
      </c>
      <c r="E8">
        <v>1</v>
      </c>
      <c r="F8">
        <v>0.77800000000000002</v>
      </c>
      <c r="G8">
        <v>14</v>
      </c>
      <c r="H8">
        <v>50</v>
      </c>
      <c r="I8">
        <v>1</v>
      </c>
      <c r="J8">
        <v>3600000</v>
      </c>
      <c r="K8" t="s">
        <v>20</v>
      </c>
      <c r="L8">
        <v>0</v>
      </c>
    </row>
    <row r="9" spans="2:22" x14ac:dyDescent="0.35">
      <c r="B9">
        <v>4</v>
      </c>
      <c r="C9">
        <v>94</v>
      </c>
      <c r="D9">
        <v>1.5649999999999999</v>
      </c>
      <c r="E9">
        <v>1</v>
      </c>
      <c r="F9">
        <v>1.8</v>
      </c>
      <c r="G9">
        <v>5.6</v>
      </c>
      <c r="H9">
        <v>50</v>
      </c>
      <c r="I9">
        <v>1</v>
      </c>
      <c r="J9">
        <v>36000000</v>
      </c>
      <c r="K9" t="s">
        <v>21</v>
      </c>
      <c r="L9">
        <v>0</v>
      </c>
    </row>
    <row r="10" spans="2:22" x14ac:dyDescent="0.35">
      <c r="B10">
        <v>5</v>
      </c>
      <c r="C10">
        <v>1157</v>
      </c>
      <c r="D10">
        <v>4.2</v>
      </c>
      <c r="E10">
        <v>1</v>
      </c>
      <c r="F10">
        <v>21.17</v>
      </c>
      <c r="G10">
        <v>65</v>
      </c>
      <c r="H10">
        <v>50</v>
      </c>
      <c r="I10">
        <v>1</v>
      </c>
      <c r="J10">
        <v>360000000</v>
      </c>
      <c r="K10" t="s">
        <v>22</v>
      </c>
      <c r="L10">
        <v>793</v>
      </c>
      <c r="M10" t="s">
        <v>23</v>
      </c>
    </row>
    <row r="12" spans="2:22" x14ac:dyDescent="0.35">
      <c r="B12" s="7" t="s">
        <v>24</v>
      </c>
      <c r="C12" s="7" t="s">
        <v>25</v>
      </c>
      <c r="D12" s="7" t="s">
        <v>26</v>
      </c>
      <c r="E12" s="7" t="s">
        <v>27</v>
      </c>
      <c r="F12" s="7" t="s">
        <v>28</v>
      </c>
      <c r="G12" s="8"/>
      <c r="H12" s="4" t="s">
        <v>29</v>
      </c>
      <c r="I12" s="4" t="s">
        <v>30</v>
      </c>
      <c r="J12" s="11"/>
      <c r="K12" s="11"/>
      <c r="L12" s="8"/>
      <c r="O12" s="4" t="s">
        <v>26</v>
      </c>
      <c r="P12" s="7" t="s">
        <v>28</v>
      </c>
      <c r="Q12" s="8"/>
      <c r="R12" s="4" t="s">
        <v>29</v>
      </c>
      <c r="S12" s="4" t="s">
        <v>30</v>
      </c>
      <c r="T12" s="11"/>
      <c r="U12" s="11"/>
      <c r="V12" s="8"/>
    </row>
    <row r="13" spans="2:22" x14ac:dyDescent="0.35">
      <c r="B13" s="5"/>
      <c r="C13" s="5"/>
      <c r="D13" s="5"/>
      <c r="E13" s="5"/>
      <c r="F13" s="9"/>
      <c r="G13" s="10"/>
      <c r="H13" s="5"/>
      <c r="I13" s="9"/>
      <c r="J13" s="12"/>
      <c r="K13" s="12"/>
      <c r="L13" s="10"/>
      <c r="O13" s="5"/>
      <c r="P13" s="9"/>
      <c r="Q13" s="10"/>
      <c r="R13" s="5"/>
      <c r="S13" s="9"/>
      <c r="T13" s="12"/>
      <c r="U13" s="12"/>
      <c r="V13" s="10"/>
    </row>
    <row r="14" spans="2:22" x14ac:dyDescent="0.35">
      <c r="B14" s="6"/>
      <c r="C14" s="6"/>
      <c r="D14" s="6"/>
      <c r="E14" s="6"/>
      <c r="F14" s="1" t="s">
        <v>31</v>
      </c>
      <c r="G14" s="1" t="s">
        <v>32</v>
      </c>
      <c r="H14" s="6"/>
      <c r="I14" s="1" t="s">
        <v>32</v>
      </c>
      <c r="J14" s="1" t="s">
        <v>33</v>
      </c>
      <c r="K14" s="1" t="s">
        <v>34</v>
      </c>
      <c r="L14" s="1" t="s">
        <v>35</v>
      </c>
      <c r="O14" s="6"/>
      <c r="P14" s="1" t="s">
        <v>31</v>
      </c>
      <c r="Q14" s="1" t="s">
        <v>32</v>
      </c>
      <c r="R14" s="6"/>
      <c r="S14" s="1" t="s">
        <v>32</v>
      </c>
      <c r="T14" s="1" t="s">
        <v>33</v>
      </c>
      <c r="U14" s="1" t="s">
        <v>34</v>
      </c>
      <c r="V14" s="1" t="s">
        <v>35</v>
      </c>
    </row>
    <row r="15" spans="2:22" x14ac:dyDescent="0.35">
      <c r="B15">
        <v>1</v>
      </c>
      <c r="C15" t="str">
        <f t="array" aca="1" ref="C15" ca="1">INDIRECT(CONCATENATE("Simu"&amp;$B15&amp;"!"&amp;"$X$3"))</f>
        <v>[-0.01 +0.01]</v>
      </c>
      <c r="D15" t="str">
        <f t="array" aca="1" ref="D15" ca="1">_xlfn.CONCAT(INDIRECT(CONCATENATE("Simu"&amp;$B15&amp;"!"&amp;"$D$3")), " - ",TEXT(INDIRECT(CONCATENATE("Simu"&amp;$B15&amp;"!"&amp;"$D$3"))+(INDIRECT(CONCATENATE("Simu"&amp;$B15&amp;"!"&amp;"$E$3"))/86400),"hh:mm:ss"))</f>
        <v>07:00:00 - 07:30:00</v>
      </c>
      <c r="E15">
        <f t="array" aca="1" ref="E15" ca="1">INDIRECT(CONCATENATE("Simu"&amp;$B15&amp;"!"&amp;"$G$3"))</f>
        <v>1000</v>
      </c>
      <c r="F15">
        <f t="array" aca="1" ref="F15" ca="1">INDIRECT(CONCATENATE("Simu"&amp;$B15&amp;"!"&amp;"$L$8"))</f>
        <v>2.197458333333334</v>
      </c>
      <c r="G15">
        <f t="array" aca="1" ref="G15" ca="1">INDIRECT(CONCATENATE("Simu"&amp;$B15&amp;"!"&amp;"$L$9"))</f>
        <v>30.803674999999991</v>
      </c>
      <c r="H15">
        <f t="array" aca="1" ref="H15" ca="1">INDIRECT(CONCATENATE("Simu"&amp;$B15&amp;"!"&amp;"$Z$3"))</f>
        <v>83</v>
      </c>
      <c r="I15">
        <f t="array" aca="1" ref="I15" ca="1">INDIRECT(CONCATENATE("Simu"&amp;$B15&amp;"!"&amp;"$I$9"))</f>
        <v>0</v>
      </c>
      <c r="J15">
        <f t="array" aca="1" ref="J15" ca="1">IF(I15&gt;0,COUNT(IF(INDIRECT(CONCATENATE("Simu"&amp;$B15&amp;"!$F$16:$F$"&amp;15+I15))&lt;20,INDIRECT(CONCATENATE("Simu"&amp;$B15&amp;"!$F$16:$F$"&amp;15+I15)),#N/A)),0)</f>
        <v>0</v>
      </c>
      <c r="K15">
        <f t="array" aca="1" ref="K15" ca="1">IF(I15&gt;0,COUNT(IF(INDIRECT(CONCATENATE("Simu"&amp;$B15&amp;"!$F$16:$F$"&amp;15+I15))&lt;10,INDIRECT(CONCATENATE("Simu"&amp;$B15&amp;"!$F$16:$F$"&amp;15+I15)),#N/A)),0)</f>
        <v>0</v>
      </c>
      <c r="L15">
        <f t="array" aca="1" ref="L15" ca="1">IF(I15&gt;0,COUNT(IF(INDIRECT(CONCATENATE("Simu"&amp;$B15&amp;"!$F$16:$F$"&amp;15+I15))&lt;5,INDIRECT(CONCATENATE("Simu"&amp;$B15&amp;"!$F$16:$F$"&amp;15+I15)),#N/A)),0)</f>
        <v>0</v>
      </c>
      <c r="O15" t="s">
        <v>36</v>
      </c>
      <c r="P15">
        <f t="shared" ref="P15:V15" ca="1" si="0">SUM(F15:F17)</f>
        <v>3.6726388888888879</v>
      </c>
      <c r="Q15">
        <f t="shared" ca="1" si="0"/>
        <v>79.774569444444438</v>
      </c>
      <c r="R15">
        <f t="shared" ca="1" si="0"/>
        <v>2219</v>
      </c>
      <c r="S15">
        <f t="shared" ca="1" si="0"/>
        <v>0</v>
      </c>
      <c r="T15">
        <f t="shared" ca="1" si="0"/>
        <v>0</v>
      </c>
      <c r="U15">
        <f t="shared" ca="1" si="0"/>
        <v>0</v>
      </c>
      <c r="V15">
        <f t="shared" ca="1" si="0"/>
        <v>0</v>
      </c>
    </row>
    <row r="16" spans="2:22" x14ac:dyDescent="0.35">
      <c r="B16">
        <f t="shared" ref="B16:B54" si="1">B15+1</f>
        <v>2</v>
      </c>
      <c r="C16" t="str">
        <f t="array" aca="1" ref="C16" ca="1">INDIRECT(CONCATENATE("Simu"&amp;$B16&amp;"!"&amp;"$X$3"))</f>
        <v>[-0.01 +0.01]</v>
      </c>
      <c r="D16" t="str">
        <f t="array" aca="1" ref="D16" ca="1">_xlfn.CONCAT(INDIRECT(CONCATENATE("Simu"&amp;$B16&amp;"!"&amp;"$D$3")), " - ",TEXT(INDIRECT(CONCATENATE("Simu"&amp;$B16&amp;"!"&amp;"$D$3"))+(INDIRECT(CONCATENATE("Simu"&amp;$B16&amp;"!"&amp;"$E$3"))/86400),"hh:mm:ss"))</f>
        <v>07:30:00 - 07:45:00</v>
      </c>
      <c r="E16">
        <f t="array" aca="1" ref="E16" ca="1">INDIRECT(CONCATENATE("Simu"&amp;$B16&amp;"!"&amp;"$G$3"))</f>
        <v>1000</v>
      </c>
      <c r="F16">
        <f t="array" aca="1" ref="F16" ca="1">INDIRECT(CONCATENATE("Simu"&amp;$B16&amp;"!"&amp;"$L$8"))</f>
        <v>0.65158333333333252</v>
      </c>
      <c r="G16">
        <f t="array" aca="1" ref="G16" ca="1">INDIRECT(CONCATENATE("Simu"&amp;$B16&amp;"!"&amp;"$L$9"))</f>
        <v>17.961988888888889</v>
      </c>
      <c r="H16">
        <f t="array" aca="1" ref="H16" ca="1">INDIRECT(CONCATENATE("Simu"&amp;$B16&amp;"!"&amp;"$Z$3"))</f>
        <v>118</v>
      </c>
      <c r="I16">
        <f t="array" aca="1" ref="I16" ca="1">INDIRECT(CONCATENATE("Simu"&amp;$B16&amp;"!"&amp;"$I$9"))</f>
        <v>0</v>
      </c>
      <c r="J16">
        <f t="array" aca="1" ref="J16" ca="1">IF(I16&gt;0,COUNT(IF(INDIRECT(CONCATENATE("Simu"&amp;$B16&amp;"!$F$16:$F$"&amp;15+I16))&lt;20,INDIRECT(CONCATENATE("Simu"&amp;$B16&amp;"!$F$16:$F$"&amp;15+I16)),#N/A)),0)</f>
        <v>0</v>
      </c>
      <c r="K16">
        <f t="array" aca="1" ref="K16" ca="1">IF(I16&gt;0,COUNT(IF(INDIRECT(CONCATENATE("Simu"&amp;$B16&amp;"!$F$16:$F$"&amp;15+I16))&lt;10,INDIRECT(CONCATENATE("Simu"&amp;$B16&amp;"!$F$16:$F$"&amp;15+I16)),#N/A)),0)</f>
        <v>0</v>
      </c>
      <c r="L16">
        <f t="array" aca="1" ref="L16" ca="1">IF(I16&gt;0,COUNT(IF(INDIRECT(CONCATENATE("Simu"&amp;$B16&amp;"!$F$16:$F$"&amp;15+I16))&lt;5,INDIRECT(CONCATENATE("Simu"&amp;$B16&amp;"!$F$16:$F$"&amp;15+I16)),#N/A)),0)</f>
        <v>0</v>
      </c>
      <c r="O16" t="s">
        <v>37</v>
      </c>
      <c r="P16">
        <f t="shared" ref="P16:V16" ca="1" si="2">SUM(F18:F20)</f>
        <v>4.6576138888888874</v>
      </c>
      <c r="Q16">
        <f t="shared" ca="1" si="2"/>
        <v>166.55976111111113</v>
      </c>
      <c r="R16">
        <f t="shared" ca="1" si="2"/>
        <v>8711</v>
      </c>
      <c r="S16">
        <f t="shared" ca="1" si="2"/>
        <v>1</v>
      </c>
      <c r="T16">
        <f t="shared" ca="1" si="2"/>
        <v>1</v>
      </c>
      <c r="U16">
        <f t="shared" ca="1" si="2"/>
        <v>1</v>
      </c>
      <c r="V16">
        <f t="shared" ca="1" si="2"/>
        <v>0</v>
      </c>
    </row>
    <row r="17" spans="2:22" x14ac:dyDescent="0.35">
      <c r="B17">
        <f t="shared" si="1"/>
        <v>3</v>
      </c>
      <c r="C17" t="str">
        <f t="array" aca="1" ref="C17" ca="1">INDIRECT(CONCATENATE("Simu"&amp;$B17&amp;"!"&amp;"$X$3"))</f>
        <v>[-0.01 +0.01]</v>
      </c>
      <c r="D17" t="str">
        <f t="array" aca="1" ref="D17" ca="1">_xlfn.CONCAT(INDIRECT(CONCATENATE("Simu"&amp;$B17&amp;"!"&amp;"$D$3")), " - ",TEXT(INDIRECT(CONCATENATE("Simu"&amp;$B17&amp;"!"&amp;"$D$3"))+(INDIRECT(CONCATENATE("Simu"&amp;$B17&amp;"!"&amp;"$E$3"))/86400),"hh:mm:ss"))</f>
        <v>07:45:00 - 08:00:00</v>
      </c>
      <c r="E17">
        <f t="array" aca="1" ref="E17" ca="1">INDIRECT(CONCATENATE("Simu"&amp;$B17&amp;"!"&amp;"$G$3"))</f>
        <v>1000</v>
      </c>
      <c r="F17">
        <f t="array" aca="1" ref="F17" ca="1">INDIRECT(CONCATENATE("Simu"&amp;$B17&amp;"!"&amp;"$L$8"))</f>
        <v>0.82359722222222143</v>
      </c>
      <c r="G17">
        <f t="array" aca="1" ref="G17" ca="1">INDIRECT(CONCATENATE("Simu"&amp;$B17&amp;"!"&amp;"$L$9"))</f>
        <v>31.008905555555561</v>
      </c>
      <c r="H17">
        <f t="array" aca="1" ref="H17" ca="1">INDIRECT(CONCATENATE("Simu"&amp;$B17&amp;"!"&amp;"$Z$3"))</f>
        <v>2018</v>
      </c>
      <c r="I17">
        <f t="array" aca="1" ref="I17" ca="1">INDIRECT(CONCATENATE("Simu"&amp;$B17&amp;"!"&amp;"$I$9"))</f>
        <v>0</v>
      </c>
      <c r="J17">
        <f t="array" aca="1" ref="J17" ca="1">IF(I17&gt;0,COUNT(IF(INDIRECT(CONCATENATE("Simu"&amp;$B17&amp;"!$F$16:$F$"&amp;15+I17))&lt;20,INDIRECT(CONCATENATE("Simu"&amp;$B17&amp;"!$F$16:$F$"&amp;15+I17)),#N/A)),0)</f>
        <v>0</v>
      </c>
      <c r="K17">
        <f t="array" aca="1" ref="K17" ca="1">IF(I17&gt;0,COUNT(IF(INDIRECT(CONCATENATE("Simu"&amp;$B17&amp;"!$F$16:$F$"&amp;15+I17))&lt;10,INDIRECT(CONCATENATE("Simu"&amp;$B17&amp;"!$F$16:$F$"&amp;15+I17)),#N/A)),0)</f>
        <v>0</v>
      </c>
      <c r="L17">
        <f t="array" aca="1" ref="L17" ca="1">IF(I17&gt;0,COUNT(IF(INDIRECT(CONCATENATE("Simu"&amp;$B17&amp;"!$F$16:$F$"&amp;15+I17))&lt;5,INDIRECT(CONCATENATE("Simu"&amp;$B17&amp;"!$F$16:$F$"&amp;15+I17)),#N/A)),0)</f>
        <v>0</v>
      </c>
      <c r="O17" t="s">
        <v>38</v>
      </c>
      <c r="P17">
        <f t="shared" ref="P17:V17" ca="1" si="3">SUM(F21:F22)</f>
        <v>4.8418388888888959</v>
      </c>
      <c r="Q17">
        <f t="shared" ca="1" si="3"/>
        <v>115.00931944444446</v>
      </c>
      <c r="R17">
        <f t="shared" ca="1" si="3"/>
        <v>310</v>
      </c>
      <c r="S17">
        <f t="shared" ca="1" si="3"/>
        <v>0</v>
      </c>
      <c r="T17">
        <f t="shared" ca="1" si="3"/>
        <v>0</v>
      </c>
      <c r="U17">
        <f t="shared" ca="1" si="3"/>
        <v>0</v>
      </c>
      <c r="V17">
        <f t="shared" ca="1" si="3"/>
        <v>0</v>
      </c>
    </row>
    <row r="18" spans="2:22" x14ac:dyDescent="0.35">
      <c r="B18">
        <f t="shared" si="1"/>
        <v>4</v>
      </c>
      <c r="C18" t="str">
        <f t="array" aca="1" ref="C18" ca="1">INDIRECT(CONCATENATE("Simu"&amp;$B18&amp;"!"&amp;"$X$3"))</f>
        <v>[-0.01 +0.01]</v>
      </c>
      <c r="D18" t="str">
        <f t="array" aca="1" ref="D18" ca="1">_xlfn.CONCAT(INDIRECT(CONCATENATE("Simu"&amp;$B18&amp;"!"&amp;"$D$3")), " - ",TEXT(INDIRECT(CONCATENATE("Simu"&amp;$B18&amp;"!"&amp;"$D$3"))+(INDIRECT(CONCATENATE("Simu"&amp;$B18&amp;"!"&amp;"$E$3"))/86400),"hh:mm:ss"))</f>
        <v>08:00:00 - 08:15:00</v>
      </c>
      <c r="E18">
        <f t="array" aca="1" ref="E18" ca="1">INDIRECT(CONCATENATE("Simu"&amp;$B18&amp;"!"&amp;"$G$3"))</f>
        <v>1000</v>
      </c>
      <c r="F18">
        <f t="array" aca="1" ref="F18" ca="1">INDIRECT(CONCATENATE("Simu"&amp;$B18&amp;"!"&amp;"$L$8"))</f>
        <v>0.94526111111111077</v>
      </c>
      <c r="G18">
        <f t="array" aca="1" ref="G18" ca="1">INDIRECT(CONCATENATE("Simu"&amp;$B18&amp;"!"&amp;"$L$9"))</f>
        <v>44.231661111111109</v>
      </c>
      <c r="H18">
        <f t="array" aca="1" ref="H18" ca="1">INDIRECT(CONCATENATE("Simu"&amp;$B18&amp;"!"&amp;"$Z$3"))</f>
        <v>4390</v>
      </c>
      <c r="I18">
        <f t="array" aca="1" ref="I18" ca="1">INDIRECT(CONCATENATE("Simu"&amp;$B18&amp;"!"&amp;"$I$9"))</f>
        <v>0</v>
      </c>
      <c r="J18">
        <f t="array" aca="1" ref="J18" ca="1">IF(I18&gt;0,COUNT(IF(INDIRECT(CONCATENATE("Simu"&amp;$B18&amp;"!$F$16:$F$"&amp;15+I18))&lt;20,INDIRECT(CONCATENATE("Simu"&amp;$B18&amp;"!$F$16:$F$"&amp;15+I18)),#N/A)),0)</f>
        <v>0</v>
      </c>
      <c r="K18">
        <f t="array" aca="1" ref="K18" ca="1">IF(I18&gt;0,COUNT(IF(INDIRECT(CONCATENATE("Simu"&amp;$B18&amp;"!$F$16:$F$"&amp;15+I18))&lt;10,INDIRECT(CONCATENATE("Simu"&amp;$B18&amp;"!$F$16:$F$"&amp;15+I18)),#N/A)),0)</f>
        <v>0</v>
      </c>
      <c r="L18">
        <f t="array" aca="1" ref="L18" ca="1">IF(I18&gt;0,COUNT(IF(INDIRECT(CONCATENATE("Simu"&amp;$B18&amp;"!$F$16:$F$"&amp;15+I18))&lt;5,INDIRECT(CONCATENATE("Simu"&amp;$B18&amp;"!$F$16:$F$"&amp;15+I18)),#N/A)),0)</f>
        <v>0</v>
      </c>
      <c r="O18" t="s">
        <v>39</v>
      </c>
      <c r="P18">
        <f t="shared" ref="P18:V18" ca="1" si="4">SUM(F23:F26)</f>
        <v>3.9206972222222145</v>
      </c>
      <c r="Q18">
        <f t="shared" ca="1" si="4"/>
        <v>92.223586111111089</v>
      </c>
      <c r="R18">
        <f t="shared" ca="1" si="4"/>
        <v>233</v>
      </c>
      <c r="S18">
        <f t="shared" ca="1" si="4"/>
        <v>0</v>
      </c>
      <c r="T18">
        <f t="shared" ca="1" si="4"/>
        <v>0</v>
      </c>
      <c r="U18">
        <f t="shared" ca="1" si="4"/>
        <v>0</v>
      </c>
      <c r="V18">
        <f t="shared" ca="1" si="4"/>
        <v>0</v>
      </c>
    </row>
    <row r="19" spans="2:22" x14ac:dyDescent="0.35">
      <c r="B19">
        <f t="shared" si="1"/>
        <v>5</v>
      </c>
      <c r="C19" t="str">
        <f t="array" aca="1" ref="C19" ca="1">INDIRECT(CONCATENATE("Simu"&amp;$B19&amp;"!"&amp;"$X$3"))</f>
        <v>[-0.01 +0.01]</v>
      </c>
      <c r="D19" t="str">
        <f t="array" aca="1" ref="D19" ca="1">_xlfn.CONCAT(INDIRECT(CONCATENATE("Simu"&amp;$B19&amp;"!"&amp;"$D$3")), " - ",TEXT(INDIRECT(CONCATENATE("Simu"&amp;$B19&amp;"!"&amp;"$D$3"))+(INDIRECT(CONCATENATE("Simu"&amp;$B19&amp;"!"&amp;"$E$3"))/86400),"hh:mm:ss"))</f>
        <v>08:15:00 - 08:30:00</v>
      </c>
      <c r="E19">
        <f t="array" aca="1" ref="E19" ca="1">INDIRECT(CONCATENATE("Simu"&amp;$B19&amp;"!"&amp;"$G$3"))</f>
        <v>1000</v>
      </c>
      <c r="F19">
        <f t="array" aca="1" ref="F19" ca="1">INDIRECT(CONCATENATE("Simu"&amp;$B19&amp;"!"&amp;"$L$8"))</f>
        <v>1.26023611111111</v>
      </c>
      <c r="G19">
        <f t="array" aca="1" ref="G19" ca="1">INDIRECT(CONCATENATE("Simu"&amp;$B19&amp;"!"&amp;"$L$9"))</f>
        <v>50.468966666666667</v>
      </c>
      <c r="H19">
        <f t="array" aca="1" ref="H19" ca="1">INDIRECT(CONCATENATE("Simu"&amp;$B19&amp;"!"&amp;"$Z$3"))</f>
        <v>3515</v>
      </c>
      <c r="I19">
        <f t="array" aca="1" ref="I19" ca="1">INDIRECT(CONCATENATE("Simu"&amp;$B19&amp;"!"&amp;"$I$9"))</f>
        <v>0</v>
      </c>
      <c r="J19">
        <f t="array" aca="1" ref="J19" ca="1">IF(I19&gt;0,COUNT(IF(INDIRECT(CONCATENATE("Simu"&amp;$B19&amp;"!$F$16:$F$"&amp;15+I19))&lt;20,INDIRECT(CONCATENATE("Simu"&amp;$B19&amp;"!$F$16:$F$"&amp;15+I19)),#N/A)),0)</f>
        <v>0</v>
      </c>
      <c r="K19">
        <f t="array" aca="1" ref="K19" ca="1">IF(I19&gt;0,COUNT(IF(INDIRECT(CONCATENATE("Simu"&amp;$B19&amp;"!$F$16:$F$"&amp;15+I19))&lt;10,INDIRECT(CONCATENATE("Simu"&amp;$B19&amp;"!$F$16:$F$"&amp;15+I19)),#N/A)),0)</f>
        <v>0</v>
      </c>
      <c r="L19">
        <f t="array" aca="1" ref="L19" ca="1">IF(I19&gt;0,COUNT(IF(INDIRECT(CONCATENATE("Simu"&amp;$B19&amp;"!$F$16:$F$"&amp;15+I19))&lt;5,INDIRECT(CONCATENATE("Simu"&amp;$B19&amp;"!$F$16:$F$"&amp;15+I19)),#N/A)),0)</f>
        <v>0</v>
      </c>
      <c r="O19" t="s">
        <v>40</v>
      </c>
      <c r="P19">
        <f t="shared" ref="P19:V19" ca="1" si="5">SUM(F27:F28)</f>
        <v>4.2080472222222189</v>
      </c>
      <c r="Q19">
        <f t="shared" ca="1" si="5"/>
        <v>99.019727777777774</v>
      </c>
      <c r="R19">
        <f t="shared" ca="1" si="5"/>
        <v>164</v>
      </c>
      <c r="S19">
        <f t="shared" ca="1" si="5"/>
        <v>1</v>
      </c>
      <c r="T19">
        <f t="shared" ca="1" si="5"/>
        <v>1</v>
      </c>
      <c r="U19">
        <f t="shared" ca="1" si="5"/>
        <v>0</v>
      </c>
      <c r="V19">
        <f t="shared" ca="1" si="5"/>
        <v>0</v>
      </c>
    </row>
    <row r="20" spans="2:22" x14ac:dyDescent="0.35">
      <c r="B20">
        <f t="shared" si="1"/>
        <v>6</v>
      </c>
      <c r="C20" t="str">
        <f t="array" aca="1" ref="C20" ca="1">INDIRECT(CONCATENATE("Simu"&amp;$B20&amp;"!"&amp;"$X$3"))</f>
        <v>[-0.01 +0.01]</v>
      </c>
      <c r="D20" t="str">
        <f t="array" aca="1" ref="D20" ca="1">_xlfn.CONCAT(INDIRECT(CONCATENATE("Simu"&amp;$B20&amp;"!"&amp;"$D$3")), " - ",TEXT(INDIRECT(CONCATENATE("Simu"&amp;$B20&amp;"!"&amp;"$D$3"))+(INDIRECT(CONCATENATE("Simu"&amp;$B20&amp;"!"&amp;"$E$3"))/86400),"hh:mm:ss"))</f>
        <v>08:30:00 - 09:00:00</v>
      </c>
      <c r="E20">
        <f t="array" aca="1" ref="E20" ca="1">INDIRECT(CONCATENATE("Simu"&amp;$B20&amp;"!"&amp;"$G$3"))</f>
        <v>1000</v>
      </c>
      <c r="F20">
        <f t="array" aca="1" ref="F20" ca="1">INDIRECT(CONCATENATE("Simu"&amp;$B20&amp;"!"&amp;"$L$8"))</f>
        <v>2.4521166666666669</v>
      </c>
      <c r="G20">
        <f t="array" aca="1" ref="G20" ca="1">INDIRECT(CONCATENATE("Simu"&amp;$B20&amp;"!"&amp;"$L$9"))</f>
        <v>71.859133333333332</v>
      </c>
      <c r="H20">
        <f t="array" aca="1" ref="H20" ca="1">INDIRECT(CONCATENATE("Simu"&amp;$B20&amp;"!"&amp;"$Z$3"))</f>
        <v>806</v>
      </c>
      <c r="I20">
        <f t="array" aca="1" ref="I20" ca="1">INDIRECT(CONCATENATE("Simu"&amp;$B20&amp;"!"&amp;"$I$9"))</f>
        <v>1</v>
      </c>
      <c r="J20">
        <f t="array" aca="1" ref="J20" ca="1">IF(I20&gt;0,COUNT(IF(INDIRECT(CONCATENATE("Simu"&amp;$B20&amp;"!$F$16:$F$"&amp;15+I20))&lt;20,INDIRECT(CONCATENATE("Simu"&amp;$B20&amp;"!$F$16:$F$"&amp;15+I20)),#N/A)),0)</f>
        <v>1</v>
      </c>
      <c r="K20">
        <f t="array" aca="1" ref="K20" ca="1">IF(I20&gt;0,COUNT(IF(INDIRECT(CONCATENATE("Simu"&amp;$B20&amp;"!$F$16:$F$"&amp;15+I20))&lt;10,INDIRECT(CONCATENATE("Simu"&amp;$B20&amp;"!$F$16:$F$"&amp;15+I20)),#N/A)),0)</f>
        <v>1</v>
      </c>
      <c r="L20">
        <f t="array" aca="1" ref="L20" ca="1">IF(I20&gt;0,COUNT(IF(INDIRECT(CONCATENATE("Simu"&amp;$B20&amp;"!$F$16:$F$"&amp;15+I20))&lt;5,INDIRECT(CONCATENATE("Simu"&amp;$B20&amp;"!$F$16:$F$"&amp;15+I20)),#N/A)),0)</f>
        <v>0</v>
      </c>
      <c r="O20" t="s">
        <v>41</v>
      </c>
      <c r="P20">
        <f t="shared" ref="P20:V20" ca="1" si="6">SUM(F29:F30)</f>
        <v>3.8898972222222201</v>
      </c>
      <c r="Q20">
        <f t="shared" ca="1" si="6"/>
        <v>96.78281666666669</v>
      </c>
      <c r="R20">
        <f t="shared" ca="1" si="6"/>
        <v>228</v>
      </c>
      <c r="S20">
        <f t="shared" ca="1" si="6"/>
        <v>0</v>
      </c>
      <c r="T20">
        <f t="shared" ca="1" si="6"/>
        <v>0</v>
      </c>
      <c r="U20">
        <f t="shared" ca="1" si="6"/>
        <v>0</v>
      </c>
      <c r="V20">
        <f t="shared" ca="1" si="6"/>
        <v>0</v>
      </c>
    </row>
    <row r="21" spans="2:22" x14ac:dyDescent="0.35">
      <c r="B21">
        <f t="shared" si="1"/>
        <v>7</v>
      </c>
      <c r="C21" t="str">
        <f t="array" aca="1" ref="C21" ca="1">INDIRECT(CONCATENATE("Simu"&amp;$B21&amp;"!"&amp;"$X$3"))</f>
        <v>[-0.01 +0.01]</v>
      </c>
      <c r="D21" t="str">
        <f t="array" aca="1" ref="D21" ca="1">_xlfn.CONCAT(INDIRECT(CONCATENATE("Simu"&amp;$B21&amp;"!"&amp;"$D$3")), " - ",TEXT(INDIRECT(CONCATENATE("Simu"&amp;$B21&amp;"!"&amp;"$D$3"))+(INDIRECT(CONCATENATE("Simu"&amp;$B21&amp;"!"&amp;"$E$3"))/86400),"hh:mm:ss"))</f>
        <v>09:00:00 - 09:30:00</v>
      </c>
      <c r="E21">
        <f t="array" aca="1" ref="E21" ca="1">INDIRECT(CONCATENATE("Simu"&amp;$B21&amp;"!"&amp;"$G$3"))</f>
        <v>1000</v>
      </c>
      <c r="F21">
        <f t="array" aca="1" ref="F21" ca="1">INDIRECT(CONCATENATE("Simu"&amp;$B21&amp;"!"&amp;"$L$8"))</f>
        <v>2.68560555555556</v>
      </c>
      <c r="G21">
        <f t="array" aca="1" ref="G21" ca="1">INDIRECT(CONCATENATE("Simu"&amp;$B21&amp;"!"&amp;"$L$9"))</f>
        <v>66.632113888888881</v>
      </c>
      <c r="H21">
        <f t="array" aca="1" ref="H21" ca="1">INDIRECT(CONCATENATE("Simu"&amp;$B21&amp;"!"&amp;"$Z$3"))</f>
        <v>154</v>
      </c>
      <c r="I21">
        <f t="array" aca="1" ref="I21" ca="1">INDIRECT(CONCATENATE("Simu"&amp;$B21&amp;"!"&amp;"$I$9"))</f>
        <v>0</v>
      </c>
      <c r="J21">
        <f t="array" aca="1" ref="J21" ca="1">IF(I21&gt;0,COUNT(IF(INDIRECT(CONCATENATE("Simu"&amp;$B21&amp;"!$F$16:$F$"&amp;15+I21))&lt;20,INDIRECT(CONCATENATE("Simu"&amp;$B21&amp;"!$F$16:$F$"&amp;15+I21)),#N/A)),0)</f>
        <v>0</v>
      </c>
      <c r="K21">
        <f t="array" aca="1" ref="K21" ca="1">IF(I21&gt;0,COUNT(IF(INDIRECT(CONCATENATE("Simu"&amp;$B21&amp;"!$F$16:$F$"&amp;15+I21))&lt;10,INDIRECT(CONCATENATE("Simu"&amp;$B21&amp;"!$F$16:$F$"&amp;15+I21)),#N/A)),0)</f>
        <v>0</v>
      </c>
      <c r="L21">
        <f t="array" aca="1" ref="L21" ca="1">IF(I21&gt;0,COUNT(IF(INDIRECT(CONCATENATE("Simu"&amp;$B21&amp;"!$F$16:$F$"&amp;15+I21))&lt;5,INDIRECT(CONCATENATE("Simu"&amp;$B21&amp;"!$F$16:$F$"&amp;15+I21)),#N/A)),0)</f>
        <v>0</v>
      </c>
      <c r="O21" t="s">
        <v>42</v>
      </c>
      <c r="P21">
        <f t="shared" ref="P21:V21" ca="1" si="7">SUM(F31:F33)</f>
        <v>4.7703972222222184</v>
      </c>
      <c r="Q21">
        <f t="shared" ca="1" si="7"/>
        <v>110.17316944444444</v>
      </c>
      <c r="R21">
        <f t="shared" ca="1" si="7"/>
        <v>245</v>
      </c>
      <c r="S21">
        <f t="shared" ca="1" si="7"/>
        <v>0</v>
      </c>
      <c r="T21">
        <f t="shared" ca="1" si="7"/>
        <v>0</v>
      </c>
      <c r="U21">
        <f t="shared" ca="1" si="7"/>
        <v>0</v>
      </c>
      <c r="V21">
        <f t="shared" ca="1" si="7"/>
        <v>0</v>
      </c>
    </row>
    <row r="22" spans="2:22" x14ac:dyDescent="0.35">
      <c r="B22">
        <f t="shared" si="1"/>
        <v>8</v>
      </c>
      <c r="C22" t="str">
        <f t="array" aca="1" ref="C22" ca="1">INDIRECT(CONCATENATE("Simu"&amp;$B22&amp;"!"&amp;"$X$3"))</f>
        <v>[-0.01 +0.01]</v>
      </c>
      <c r="D22" t="str">
        <f t="array" aca="1" ref="D22" ca="1">_xlfn.CONCAT(INDIRECT(CONCATENATE("Simu"&amp;$B22&amp;"!"&amp;"$D$3")), " - ",TEXT(INDIRECT(CONCATENATE("Simu"&amp;$B22&amp;"!"&amp;"$D$3"))+(INDIRECT(CONCATENATE("Simu"&amp;$B22&amp;"!"&amp;"$E$3"))/86400),"hh:mm:ss"))</f>
        <v>09:30:00 - 10:00:00</v>
      </c>
      <c r="E22">
        <f t="array" aca="1" ref="E22" ca="1">INDIRECT(CONCATENATE("Simu"&amp;$B22&amp;"!"&amp;"$G$3"))</f>
        <v>1000</v>
      </c>
      <c r="F22">
        <f t="array" aca="1" ref="F22" ca="1">INDIRECT(CONCATENATE("Simu"&amp;$B22&amp;"!"&amp;"$L$8"))</f>
        <v>2.1562333333333359</v>
      </c>
      <c r="G22">
        <f t="array" aca="1" ref="G22" ca="1">INDIRECT(CONCATENATE("Simu"&amp;$B22&amp;"!"&amp;"$L$9"))</f>
        <v>48.377205555555577</v>
      </c>
      <c r="H22">
        <f t="array" aca="1" ref="H22" ca="1">INDIRECT(CONCATENATE("Simu"&amp;$B22&amp;"!"&amp;"$Z$3"))</f>
        <v>156</v>
      </c>
      <c r="I22">
        <f t="array" aca="1" ref="I22" ca="1">INDIRECT(CONCATENATE("Simu"&amp;$B22&amp;"!"&amp;"$I$9"))</f>
        <v>0</v>
      </c>
      <c r="J22">
        <f t="array" aca="1" ref="J22" ca="1">IF(I22&gt;0,COUNT(IF(INDIRECT(CONCATENATE("Simu"&amp;$B22&amp;"!$F$16:$F$"&amp;15+I22))&lt;20,INDIRECT(CONCATENATE("Simu"&amp;$B22&amp;"!$F$16:$F$"&amp;15+I22)),#N/A)),0)</f>
        <v>0</v>
      </c>
      <c r="K22">
        <f t="array" aca="1" ref="K22" ca="1">IF(I22&gt;0,COUNT(IF(INDIRECT(CONCATENATE("Simu"&amp;$B22&amp;"!$F$16:$F$"&amp;15+I22))&lt;10,INDIRECT(CONCATENATE("Simu"&amp;$B22&amp;"!$F$16:$F$"&amp;15+I22)),#N/A)),0)</f>
        <v>0</v>
      </c>
      <c r="L22">
        <f t="array" aca="1" ref="L22" ca="1">IF(I22&gt;0,COUNT(IF(INDIRECT(CONCATENATE("Simu"&amp;$B22&amp;"!$F$16:$F$"&amp;15+I22))&lt;5,INDIRECT(CONCATENATE("Simu"&amp;$B22&amp;"!$F$16:$F$"&amp;15+I22)),#N/A)),0)</f>
        <v>0</v>
      </c>
      <c r="O22" t="s">
        <v>43</v>
      </c>
      <c r="P22">
        <f t="shared" ref="P22:V22" ca="1" si="8">SUM(F34:F37)</f>
        <v>4.1362861111111151</v>
      </c>
      <c r="Q22">
        <f t="shared" ca="1" si="8"/>
        <v>144.77058055555551</v>
      </c>
      <c r="R22">
        <f t="shared" ca="1" si="8"/>
        <v>469</v>
      </c>
      <c r="S22">
        <f t="shared" ca="1" si="8"/>
        <v>0</v>
      </c>
      <c r="T22">
        <f t="shared" ca="1" si="8"/>
        <v>0</v>
      </c>
      <c r="U22">
        <f t="shared" ca="1" si="8"/>
        <v>0</v>
      </c>
      <c r="V22">
        <f t="shared" ca="1" si="8"/>
        <v>0</v>
      </c>
    </row>
    <row r="23" spans="2:22" x14ac:dyDescent="0.35">
      <c r="B23">
        <f t="shared" si="1"/>
        <v>9</v>
      </c>
      <c r="C23" t="str">
        <f t="array" aca="1" ref="C23" ca="1">INDIRECT(CONCATENATE("Simu"&amp;$B23&amp;"!"&amp;"$X$3"))</f>
        <v>[-0.01 +0.01]</v>
      </c>
      <c r="D23" t="str">
        <f t="array" aca="1" ref="D23" ca="1">_xlfn.CONCAT(INDIRECT(CONCATENATE("Simu"&amp;$B23&amp;"!"&amp;"$D$3")), " - ",TEXT(INDIRECT(CONCATENATE("Simu"&amp;$B23&amp;"!"&amp;"$D$3"))+(INDIRECT(CONCATENATE("Simu"&amp;$B23&amp;"!"&amp;"$E$3"))/86400),"hh:mm:ss"))</f>
        <v>10:00:00 - 10:15:00</v>
      </c>
      <c r="E23">
        <f t="array" aca="1" ref="E23" ca="1">INDIRECT(CONCATENATE("Simu"&amp;$B23&amp;"!"&amp;"$G$3"))</f>
        <v>1000</v>
      </c>
      <c r="F23">
        <f t="array" aca="1" ref="F23" ca="1">INDIRECT(CONCATENATE("Simu"&amp;$B23&amp;"!"&amp;"$L$8"))</f>
        <v>0.99113611111111011</v>
      </c>
      <c r="G23">
        <f t="array" aca="1" ref="G23" ca="1">INDIRECT(CONCATENATE("Simu"&amp;$B23&amp;"!"&amp;"$L$9"))</f>
        <v>29.392205555555549</v>
      </c>
      <c r="H23">
        <f t="array" aca="1" ref="H23" ca="1">INDIRECT(CONCATENATE("Simu"&amp;$B23&amp;"!"&amp;"$Z$3"))</f>
        <v>183</v>
      </c>
      <c r="I23">
        <f t="array" aca="1" ref="I23" ca="1">INDIRECT(CONCATENATE("Simu"&amp;$B23&amp;"!"&amp;"$I$9"))</f>
        <v>0</v>
      </c>
      <c r="J23">
        <f t="array" aca="1" ref="J23" ca="1">IF(I23&gt;0,COUNT(IF(INDIRECT(CONCATENATE("Simu"&amp;$B23&amp;"!$F$16:$F$"&amp;15+I23))&lt;20,INDIRECT(CONCATENATE("Simu"&amp;$B23&amp;"!$F$16:$F$"&amp;15+I23)),#N/A)),0)</f>
        <v>0</v>
      </c>
      <c r="K23">
        <f t="array" aca="1" ref="K23" ca="1">IF(I23&gt;0,COUNT(IF(INDIRECT(CONCATENATE("Simu"&amp;$B23&amp;"!$F$16:$F$"&amp;15+I23))&lt;10,INDIRECT(CONCATENATE("Simu"&amp;$B23&amp;"!$F$16:$F$"&amp;15+I23)),#N/A)),0)</f>
        <v>0</v>
      </c>
      <c r="L23">
        <f t="array" aca="1" ref="L23" ca="1">IF(I23&gt;0,COUNT(IF(INDIRECT(CONCATENATE("Simu"&amp;$B23&amp;"!$F$16:$F$"&amp;15+I23))&lt;5,INDIRECT(CONCATENATE("Simu"&amp;$B23&amp;"!$F$16:$F$"&amp;15+I23)),#N/A)),0)</f>
        <v>0</v>
      </c>
      <c r="O23" t="s">
        <v>44</v>
      </c>
      <c r="P23">
        <f t="shared" ref="P23:V23" ca="1" si="9">SUM(F38:F41)</f>
        <v>3.7250944444444332</v>
      </c>
      <c r="Q23">
        <f t="shared" ca="1" si="9"/>
        <v>124.7335083333333</v>
      </c>
      <c r="R23">
        <f t="shared" ca="1" si="9"/>
        <v>1021</v>
      </c>
      <c r="S23">
        <f t="shared" ca="1" si="9"/>
        <v>0</v>
      </c>
      <c r="T23">
        <f t="shared" ca="1" si="9"/>
        <v>0</v>
      </c>
      <c r="U23">
        <f t="shared" ca="1" si="9"/>
        <v>0</v>
      </c>
      <c r="V23">
        <f t="shared" ca="1" si="9"/>
        <v>0</v>
      </c>
    </row>
    <row r="24" spans="2:22" x14ac:dyDescent="0.35">
      <c r="B24">
        <f t="shared" si="1"/>
        <v>10</v>
      </c>
      <c r="C24" t="str">
        <f t="array" aca="1" ref="C24" ca="1">INDIRECT(CONCATENATE("Simu"&amp;$B24&amp;"!"&amp;"$X$3"))</f>
        <v>[-0.01 +0.01]</v>
      </c>
      <c r="D24" t="str">
        <f t="array" aca="1" ref="D24" ca="1">_xlfn.CONCAT(INDIRECT(CONCATENATE("Simu"&amp;$B24&amp;"!"&amp;"$D$3")), " - ",TEXT(INDIRECT(CONCATENATE("Simu"&amp;$B24&amp;"!"&amp;"$D$3"))+(INDIRECT(CONCATENATE("Simu"&amp;$B24&amp;"!"&amp;"$E$3"))/86400),"hh:mm:ss"))</f>
        <v>10:15:00 - 10:30:00</v>
      </c>
      <c r="E24">
        <f t="array" aca="1" ref="E24" ca="1">INDIRECT(CONCATENATE("Simu"&amp;$B24&amp;"!"&amp;"$G$3"))</f>
        <v>1000</v>
      </c>
      <c r="F24">
        <f t="array" aca="1" ref="F24" ca="1">INDIRECT(CONCATENATE("Simu"&amp;$B24&amp;"!"&amp;"$L$8"))</f>
        <v>0.84096111111110883</v>
      </c>
      <c r="G24">
        <f t="array" aca="1" ref="G24" ca="1">INDIRECT(CONCATENATE("Simu"&amp;$B24&amp;"!"&amp;"$L$9"))</f>
        <v>27.895516666666669</v>
      </c>
      <c r="H24">
        <f t="array" aca="1" ref="H24" ca="1">INDIRECT(CONCATENATE("Simu"&amp;$B24&amp;"!"&amp;"$Z$3"))</f>
        <v>14</v>
      </c>
      <c r="I24">
        <f t="array" aca="1" ref="I24" ca="1">INDIRECT(CONCATENATE("Simu"&amp;$B24&amp;"!"&amp;"$I$9"))</f>
        <v>0</v>
      </c>
      <c r="J24">
        <f t="array" aca="1" ref="J24" ca="1">IF(I24&gt;0,COUNT(IF(INDIRECT(CONCATENATE("Simu"&amp;$B24&amp;"!$F$16:$F$"&amp;15+I24))&lt;20,INDIRECT(CONCATENATE("Simu"&amp;$B24&amp;"!$F$16:$F$"&amp;15+I24)),#N/A)),0)</f>
        <v>0</v>
      </c>
      <c r="K24">
        <f t="array" aca="1" ref="K24" ca="1">IF(I24&gt;0,COUNT(IF(INDIRECT(CONCATENATE("Simu"&amp;$B24&amp;"!$F$16:$F$"&amp;15+I24))&lt;10,INDIRECT(CONCATENATE("Simu"&amp;$B24&amp;"!$F$16:$F$"&amp;15+I24)),#N/A)),0)</f>
        <v>0</v>
      </c>
      <c r="L24">
        <f t="array" aca="1" ref="L24" ca="1">IF(I24&gt;0,COUNT(IF(INDIRECT(CONCATENATE("Simu"&amp;$B24&amp;"!$F$16:$F$"&amp;15+I24))&lt;5,INDIRECT(CONCATENATE("Simu"&amp;$B24&amp;"!$F$16:$F$"&amp;15+I24)),#N/A)),0)</f>
        <v>0</v>
      </c>
      <c r="O24" t="s">
        <v>45</v>
      </c>
      <c r="P24">
        <f t="shared" ref="P24:V24" ca="1" si="10">SUM(F42:F44)</f>
        <v>3.8716305555555603</v>
      </c>
      <c r="Q24">
        <f t="shared" ca="1" si="10"/>
        <v>155.05862777777779</v>
      </c>
      <c r="R24">
        <f t="shared" ca="1" si="10"/>
        <v>11114</v>
      </c>
      <c r="S24">
        <f t="shared" ca="1" si="10"/>
        <v>0</v>
      </c>
      <c r="T24">
        <f t="shared" ca="1" si="10"/>
        <v>0</v>
      </c>
      <c r="U24">
        <f t="shared" ca="1" si="10"/>
        <v>0</v>
      </c>
      <c r="V24">
        <f t="shared" ca="1" si="10"/>
        <v>0</v>
      </c>
    </row>
    <row r="25" spans="2:22" x14ac:dyDescent="0.35">
      <c r="B25">
        <f t="shared" si="1"/>
        <v>11</v>
      </c>
      <c r="C25" t="str">
        <f t="array" aca="1" ref="C25" ca="1">INDIRECT(CONCATENATE("Simu"&amp;$B25&amp;"!"&amp;"$X$3"))</f>
        <v>[-0.01 +0.01]</v>
      </c>
      <c r="D25" t="str">
        <f t="array" aca="1" ref="D25" ca="1">_xlfn.CONCAT(INDIRECT(CONCATENATE("Simu"&amp;$B25&amp;"!"&amp;"$D$3")), " - ",TEXT(INDIRECT(CONCATENATE("Simu"&amp;$B25&amp;"!"&amp;"$D$3"))+(INDIRECT(CONCATENATE("Simu"&amp;$B25&amp;"!"&amp;"$E$3"))/86400),"hh:mm:ss"))</f>
        <v>10:30:00 - 10:45:00</v>
      </c>
      <c r="E25">
        <f t="array" aca="1" ref="E25" ca="1">INDIRECT(CONCATENATE("Simu"&amp;$B25&amp;"!"&amp;"$G$3"))</f>
        <v>1000</v>
      </c>
      <c r="F25">
        <f t="array" aca="1" ref="F25" ca="1">INDIRECT(CONCATENATE("Simu"&amp;$B25&amp;"!"&amp;"$L$8"))</f>
        <v>1.151291666666667</v>
      </c>
      <c r="G25">
        <f t="array" aca="1" ref="G25" ca="1">INDIRECT(CONCATENATE("Simu"&amp;$B25&amp;"!"&amp;"$L$9"))</f>
        <v>18.190758333333331</v>
      </c>
      <c r="H25">
        <f t="array" aca="1" ref="H25" ca="1">INDIRECT(CONCATENATE("Simu"&amp;$B25&amp;"!"&amp;"$Z$3"))</f>
        <v>12</v>
      </c>
      <c r="I25">
        <f t="array" aca="1" ref="I25" ca="1">INDIRECT(CONCATENATE("Simu"&amp;$B25&amp;"!"&amp;"$I$9"))</f>
        <v>0</v>
      </c>
      <c r="J25">
        <f t="array" aca="1" ref="J25" ca="1">IF(I25&gt;0,COUNT(IF(INDIRECT(CONCATENATE("Simu"&amp;$B25&amp;"!$F$16:$F$"&amp;15+I25))&lt;20,INDIRECT(CONCATENATE("Simu"&amp;$B25&amp;"!$F$16:$F$"&amp;15+I25)),#N/A)),0)</f>
        <v>0</v>
      </c>
      <c r="K25">
        <f t="array" aca="1" ref="K25" ca="1">IF(I25&gt;0,COUNT(IF(INDIRECT(CONCATENATE("Simu"&amp;$B25&amp;"!$F$16:$F$"&amp;15+I25))&lt;10,INDIRECT(CONCATENATE("Simu"&amp;$B25&amp;"!$F$16:$F$"&amp;15+I25)),#N/A)),0)</f>
        <v>0</v>
      </c>
      <c r="L25">
        <f t="array" aca="1" ref="L25" ca="1">IF(I25&gt;0,COUNT(IF(INDIRECT(CONCATENATE("Simu"&amp;$B25&amp;"!$F$16:$F$"&amp;15+I25))&lt;5,INDIRECT(CONCATENATE("Simu"&amp;$B25&amp;"!$F$16:$F$"&amp;15+I25)),#N/A)),0)</f>
        <v>0</v>
      </c>
      <c r="O25" t="s">
        <v>46</v>
      </c>
      <c r="P25">
        <f t="shared" ref="P25:V25" ca="1" si="11">SUM(F45:F46)</f>
        <v>4.4547250000000078</v>
      </c>
      <c r="Q25">
        <f t="shared" ca="1" si="11"/>
        <v>99.95538055555555</v>
      </c>
      <c r="R25">
        <f t="shared" ca="1" si="11"/>
        <v>125</v>
      </c>
      <c r="S25">
        <f t="shared" ca="1" si="11"/>
        <v>0</v>
      </c>
      <c r="T25">
        <f t="shared" ca="1" si="11"/>
        <v>0</v>
      </c>
      <c r="U25">
        <f t="shared" ca="1" si="11"/>
        <v>0</v>
      </c>
      <c r="V25">
        <f t="shared" ca="1" si="11"/>
        <v>0</v>
      </c>
    </row>
    <row r="26" spans="2:22" x14ac:dyDescent="0.35">
      <c r="B26">
        <f t="shared" si="1"/>
        <v>12</v>
      </c>
      <c r="C26" t="str">
        <f t="array" aca="1" ref="C26" ca="1">INDIRECT(CONCATENATE("Simu"&amp;$B26&amp;"!"&amp;"$X$3"))</f>
        <v>[-0.01 +0.01]</v>
      </c>
      <c r="D26" t="str">
        <f t="array" aca="1" ref="D26" ca="1">_xlfn.CONCAT(INDIRECT(CONCATENATE("Simu"&amp;$B26&amp;"!"&amp;"$D$3")), " - ",TEXT(INDIRECT(CONCATENATE("Simu"&amp;$B26&amp;"!"&amp;"$D$3"))+(INDIRECT(CONCATENATE("Simu"&amp;$B26&amp;"!"&amp;"$E$3"))/86400),"hh:mm:ss"))</f>
        <v>10:45:00 - 11:00:00</v>
      </c>
      <c r="E26">
        <f t="array" aca="1" ref="E26" ca="1">INDIRECT(CONCATENATE("Simu"&amp;$B26&amp;"!"&amp;"$G$3"))</f>
        <v>1000</v>
      </c>
      <c r="F26">
        <f t="array" aca="1" ref="F26" ca="1">INDIRECT(CONCATENATE("Simu"&amp;$B26&amp;"!"&amp;"$L$8"))</f>
        <v>0.93730833333332864</v>
      </c>
      <c r="G26">
        <f t="array" aca="1" ref="G26" ca="1">INDIRECT(CONCATENATE("Simu"&amp;$B26&amp;"!"&amp;"$L$9"))</f>
        <v>16.74510555555554</v>
      </c>
      <c r="H26">
        <f t="array" aca="1" ref="H26" ca="1">INDIRECT(CONCATENATE("Simu"&amp;$B26&amp;"!"&amp;"$Z$3"))</f>
        <v>24</v>
      </c>
      <c r="I26">
        <f t="array" aca="1" ref="I26" ca="1">INDIRECT(CONCATENATE("Simu"&amp;$B26&amp;"!"&amp;"$I$9"))</f>
        <v>0</v>
      </c>
      <c r="J26">
        <f t="array" aca="1" ref="J26" ca="1">IF(I26&gt;0,COUNT(IF(INDIRECT(CONCATENATE("Simu"&amp;$B26&amp;"!$F$16:$F$"&amp;15+I26))&lt;20,INDIRECT(CONCATENATE("Simu"&amp;$B26&amp;"!$F$16:$F$"&amp;15+I26)),#N/A)),0)</f>
        <v>0</v>
      </c>
      <c r="K26">
        <f t="array" aca="1" ref="K26" ca="1">IF(I26&gt;0,COUNT(IF(INDIRECT(CONCATENATE("Simu"&amp;$B26&amp;"!$F$16:$F$"&amp;15+I26))&lt;10,INDIRECT(CONCATENATE("Simu"&amp;$B26&amp;"!$F$16:$F$"&amp;15+I26)),#N/A)),0)</f>
        <v>0</v>
      </c>
      <c r="L26">
        <f t="array" aca="1" ref="L26" ca="1">IF(I26&gt;0,COUNT(IF(INDIRECT(CONCATENATE("Simu"&amp;$B26&amp;"!$F$16:$F$"&amp;15+I26))&lt;5,INDIRECT(CONCATENATE("Simu"&amp;$B26&amp;"!$F$16:$F$"&amp;15+I26)),#N/A)),0)</f>
        <v>0</v>
      </c>
      <c r="O26" t="s">
        <v>47</v>
      </c>
      <c r="P26">
        <f t="shared" ref="P26:V26" ca="1" si="12">SUM(F47:F48)</f>
        <v>4.026452777777763</v>
      </c>
      <c r="Q26">
        <f t="shared" ca="1" si="12"/>
        <v>104.02222777777774</v>
      </c>
      <c r="R26">
        <f t="shared" ca="1" si="12"/>
        <v>242</v>
      </c>
      <c r="S26">
        <f t="shared" ca="1" si="12"/>
        <v>0</v>
      </c>
      <c r="T26">
        <f t="shared" ca="1" si="12"/>
        <v>0</v>
      </c>
      <c r="U26">
        <f t="shared" ca="1" si="12"/>
        <v>0</v>
      </c>
      <c r="V26">
        <f t="shared" ca="1" si="12"/>
        <v>0</v>
      </c>
    </row>
    <row r="27" spans="2:22" x14ac:dyDescent="0.35">
      <c r="B27">
        <f t="shared" si="1"/>
        <v>13</v>
      </c>
      <c r="C27" t="str">
        <f t="array" aca="1" ref="C27" ca="1">INDIRECT(CONCATENATE("Simu"&amp;$B27&amp;"!"&amp;"$X$3"))</f>
        <v>[-0.01 +0.01]</v>
      </c>
      <c r="D27" t="str">
        <f t="array" aca="1" ref="D27" ca="1">_xlfn.CONCAT(INDIRECT(CONCATENATE("Simu"&amp;$B27&amp;"!"&amp;"$D$3")), " - ",TEXT(INDIRECT(CONCATENATE("Simu"&amp;$B27&amp;"!"&amp;"$D$3"))+(INDIRECT(CONCATENATE("Simu"&amp;$B27&amp;"!"&amp;"$E$3"))/86400),"hh:mm:ss"))</f>
        <v>11:00:00 - 11:30:00</v>
      </c>
      <c r="E27">
        <f t="array" aca="1" ref="E27" ca="1">INDIRECT(CONCATENATE("Simu"&amp;$B27&amp;"!"&amp;"$G$3"))</f>
        <v>1000</v>
      </c>
      <c r="F27">
        <f t="array" aca="1" ref="F27" ca="1">INDIRECT(CONCATENATE("Simu"&amp;$B27&amp;"!"&amp;"$L$8"))</f>
        <v>1.7278249999999999</v>
      </c>
      <c r="G27">
        <f t="array" aca="1" ref="G27" ca="1">INDIRECT(CONCATENATE("Simu"&amp;$B27&amp;"!"&amp;"$L$9"))</f>
        <v>55.602852777777791</v>
      </c>
      <c r="H27">
        <f t="array" aca="1" ref="H27" ca="1">INDIRECT(CONCATENATE("Simu"&amp;$B27&amp;"!"&amp;"$Z$3"))</f>
        <v>83</v>
      </c>
      <c r="I27">
        <f t="array" aca="1" ref="I27" ca="1">INDIRECT(CONCATENATE("Simu"&amp;$B27&amp;"!"&amp;"$I$9"))</f>
        <v>1</v>
      </c>
      <c r="J27">
        <f t="array" aca="1" ref="J27" ca="1">IF(I27&gt;0,COUNT(IF(INDIRECT(CONCATENATE("Simu"&amp;$B27&amp;"!$F$16:$F$"&amp;15+I27))&lt;20,INDIRECT(CONCATENATE("Simu"&amp;$B27&amp;"!$F$16:$F$"&amp;15+I27)),#N/A)),0)</f>
        <v>1</v>
      </c>
      <c r="K27">
        <f t="array" aca="1" ref="K27" ca="1">IF(I27&gt;0,COUNT(IF(INDIRECT(CONCATENATE("Simu"&amp;$B27&amp;"!$F$16:$F$"&amp;15+I27))&lt;10,INDIRECT(CONCATENATE("Simu"&amp;$B27&amp;"!$F$16:$F$"&amp;15+I27)),#N/A)),0)</f>
        <v>0</v>
      </c>
      <c r="L27">
        <f t="array" aca="1" ref="L27" ca="1">IF(I27&gt;0,COUNT(IF(INDIRECT(CONCATENATE("Simu"&amp;$B27&amp;"!$F$16:$F$"&amp;15+I27))&lt;5,INDIRECT(CONCATENATE("Simu"&amp;$B27&amp;"!$F$16:$F$"&amp;15+I27)),#N/A)),0)</f>
        <v>0</v>
      </c>
      <c r="O27" t="s">
        <v>48</v>
      </c>
      <c r="P27">
        <f t="shared" ref="P27:V28" ca="1" si="13">SUM(F49)</f>
        <v>3.7903000000000051</v>
      </c>
      <c r="Q27">
        <f t="shared" ca="1" si="13"/>
        <v>100.9529722222222</v>
      </c>
      <c r="R27">
        <f t="shared" ca="1" si="13"/>
        <v>227</v>
      </c>
      <c r="S27">
        <f t="shared" ca="1" si="13"/>
        <v>0</v>
      </c>
      <c r="T27">
        <f t="shared" ca="1" si="13"/>
        <v>0</v>
      </c>
      <c r="U27">
        <f t="shared" ca="1" si="13"/>
        <v>0</v>
      </c>
      <c r="V27">
        <f t="shared" ca="1" si="13"/>
        <v>0</v>
      </c>
    </row>
    <row r="28" spans="2:22" x14ac:dyDescent="0.35">
      <c r="B28">
        <f t="shared" si="1"/>
        <v>14</v>
      </c>
      <c r="C28" t="str">
        <f t="array" aca="1" ref="C28" ca="1">INDIRECT(CONCATENATE("Simu"&amp;$B28&amp;"!"&amp;"$X$3"))</f>
        <v>[-0.01 +0.01]</v>
      </c>
      <c r="D28" t="str">
        <f t="array" aca="1" ref="D28" ca="1">_xlfn.CONCAT(INDIRECT(CONCATENATE("Simu"&amp;$B28&amp;"!"&amp;"$D$3")), " - ",TEXT(INDIRECT(CONCATENATE("Simu"&amp;$B28&amp;"!"&amp;"$D$3"))+(INDIRECT(CONCATENATE("Simu"&amp;$B28&amp;"!"&amp;"$E$3"))/86400),"hh:mm:ss"))</f>
        <v>11:30:00 - 12:00:00</v>
      </c>
      <c r="E28">
        <f t="array" aca="1" ref="E28" ca="1">INDIRECT(CONCATENATE("Simu"&amp;$B28&amp;"!"&amp;"$G$3"))</f>
        <v>1000</v>
      </c>
      <c r="F28">
        <f t="array" aca="1" ref="F28" ca="1">INDIRECT(CONCATENATE("Simu"&amp;$B28&amp;"!"&amp;"$L$8"))</f>
        <v>2.4802222222222192</v>
      </c>
      <c r="G28">
        <f t="array" aca="1" ref="G28" ca="1">INDIRECT(CONCATENATE("Simu"&amp;$B28&amp;"!"&amp;"$L$9"))</f>
        <v>43.41687499999999</v>
      </c>
      <c r="H28">
        <f t="array" aca="1" ref="H28" ca="1">INDIRECT(CONCATENATE("Simu"&amp;$B28&amp;"!"&amp;"$Z$3"))</f>
        <v>81</v>
      </c>
      <c r="I28">
        <f t="array" aca="1" ref="I28" ca="1">INDIRECT(CONCATENATE("Simu"&amp;$B28&amp;"!"&amp;"$I$9"))</f>
        <v>0</v>
      </c>
      <c r="J28">
        <f t="array" aca="1" ref="J28" ca="1">IF(I28&gt;0,COUNT(IF(INDIRECT(CONCATENATE("Simu"&amp;$B28&amp;"!$F$16:$F$"&amp;15+I28))&lt;20,INDIRECT(CONCATENATE("Simu"&amp;$B28&amp;"!$F$16:$F$"&amp;15+I28)),#N/A)),0)</f>
        <v>0</v>
      </c>
      <c r="K28">
        <f t="array" aca="1" ref="K28" ca="1">IF(I28&gt;0,COUNT(IF(INDIRECT(CONCATENATE("Simu"&amp;$B28&amp;"!$F$16:$F$"&amp;15+I28))&lt;10,INDIRECT(CONCATENATE("Simu"&amp;$B28&amp;"!$F$16:$F$"&amp;15+I28)),#N/A)),0)</f>
        <v>0</v>
      </c>
      <c r="L28">
        <f t="array" aca="1" ref="L28" ca="1">IF(I28&gt;0,COUNT(IF(INDIRECT(CONCATENATE("Simu"&amp;$B28&amp;"!$F$16:$F$"&amp;15+I28))&lt;5,INDIRECT(CONCATENATE("Simu"&amp;$B28&amp;"!$F$16:$F$"&amp;15+I28)),#N/A)),0)</f>
        <v>0</v>
      </c>
      <c r="O28" t="s">
        <v>49</v>
      </c>
      <c r="P28">
        <f t="shared" ca="1" si="13"/>
        <v>3.563747222222224</v>
      </c>
      <c r="Q28">
        <f t="shared" ca="1" si="13"/>
        <v>94.844977777777757</v>
      </c>
      <c r="R28">
        <f t="shared" ca="1" si="13"/>
        <v>36</v>
      </c>
      <c r="S28">
        <f t="shared" ca="1" si="13"/>
        <v>0</v>
      </c>
      <c r="T28">
        <f t="shared" ca="1" si="13"/>
        <v>0</v>
      </c>
      <c r="U28">
        <f t="shared" ca="1" si="13"/>
        <v>0</v>
      </c>
      <c r="V28">
        <f t="shared" ca="1" si="13"/>
        <v>0</v>
      </c>
    </row>
    <row r="29" spans="2:22" x14ac:dyDescent="0.35">
      <c r="B29">
        <f t="shared" si="1"/>
        <v>15</v>
      </c>
      <c r="C29" t="str">
        <f t="array" aca="1" ref="C29" ca="1">INDIRECT(CONCATENATE("Simu"&amp;$B29&amp;"!"&amp;"$X$3"))</f>
        <v>[-0.01 +0.01]</v>
      </c>
      <c r="D29" t="str">
        <f t="array" aca="1" ref="D29" ca="1">_xlfn.CONCAT(INDIRECT(CONCATENATE("Simu"&amp;$B29&amp;"!"&amp;"$D$3")), " - ",TEXT(INDIRECT(CONCATENATE("Simu"&amp;$B29&amp;"!"&amp;"$D$3"))+(INDIRECT(CONCATENATE("Simu"&amp;$B29&amp;"!"&amp;"$E$3"))/86400),"hh:mm:ss"))</f>
        <v>12:00:00 - 12:30:00</v>
      </c>
      <c r="E29">
        <f t="array" aca="1" ref="E29" ca="1">INDIRECT(CONCATENATE("Simu"&amp;$B29&amp;"!"&amp;"$G$3"))</f>
        <v>1000</v>
      </c>
      <c r="F29">
        <f t="array" aca="1" ref="F29" ca="1">INDIRECT(CONCATENATE("Simu"&amp;$B29&amp;"!"&amp;"$L$8"))</f>
        <v>2.0298250000000051</v>
      </c>
      <c r="G29">
        <f t="array" aca="1" ref="G29" ca="1">INDIRECT(CONCATENATE("Simu"&amp;$B29&amp;"!"&amp;"$L$9"))</f>
        <v>54.768119444444473</v>
      </c>
      <c r="H29">
        <f t="array" aca="1" ref="H29" ca="1">INDIRECT(CONCATENATE("Simu"&amp;$B29&amp;"!"&amp;"$Z$3"))</f>
        <v>6</v>
      </c>
      <c r="I29">
        <f t="array" aca="1" ref="I29" ca="1">INDIRECT(CONCATENATE("Simu"&amp;$B29&amp;"!"&amp;"$I$9"))</f>
        <v>0</v>
      </c>
      <c r="J29">
        <f t="array" aca="1" ref="J29" ca="1">IF(I29&gt;0,COUNT(IF(INDIRECT(CONCATENATE("Simu"&amp;$B29&amp;"!$F$16:$F$"&amp;15+I29))&lt;20,INDIRECT(CONCATENATE("Simu"&amp;$B29&amp;"!$F$16:$F$"&amp;15+I29)),#N/A)),0)</f>
        <v>0</v>
      </c>
      <c r="K29">
        <f t="array" aca="1" ref="K29" ca="1">IF(I29&gt;0,COUNT(IF(INDIRECT(CONCATENATE("Simu"&amp;$B29&amp;"!$F$16:$F$"&amp;15+I29))&lt;10,INDIRECT(CONCATENATE("Simu"&amp;$B29&amp;"!$F$16:$F$"&amp;15+I29)),#N/A)),0)</f>
        <v>0</v>
      </c>
      <c r="L29">
        <f t="array" aca="1" ref="L29" ca="1">IF(I29&gt;0,COUNT(IF(INDIRECT(CONCATENATE("Simu"&amp;$B29&amp;"!$F$16:$F$"&amp;15+I29))&lt;5,INDIRECT(CONCATENATE("Simu"&amp;$B29&amp;"!$F$16:$F$"&amp;15+I29)),#N/A)),0)</f>
        <v>0</v>
      </c>
      <c r="O29" t="s">
        <v>50</v>
      </c>
      <c r="P29">
        <f t="shared" ref="P29:V29" ca="1" si="14">SUM(F51:F54)</f>
        <v>2.8784333333333372</v>
      </c>
      <c r="Q29">
        <f t="shared" ca="1" si="14"/>
        <v>94.282513888888857</v>
      </c>
      <c r="R29">
        <f t="shared" ca="1" si="14"/>
        <v>215</v>
      </c>
      <c r="S29">
        <f t="shared" ca="1" si="14"/>
        <v>1</v>
      </c>
      <c r="T29">
        <f t="shared" ca="1" si="14"/>
        <v>0</v>
      </c>
      <c r="U29">
        <f t="shared" ca="1" si="14"/>
        <v>0</v>
      </c>
      <c r="V29">
        <f t="shared" ca="1" si="14"/>
        <v>0</v>
      </c>
    </row>
    <row r="30" spans="2:22" x14ac:dyDescent="0.35">
      <c r="B30">
        <f t="shared" si="1"/>
        <v>16</v>
      </c>
      <c r="C30" t="str">
        <f t="array" aca="1" ref="C30" ca="1">INDIRECT(CONCATENATE("Simu"&amp;$B30&amp;"!"&amp;"$X$3"))</f>
        <v>[-0.01 +0.01]</v>
      </c>
      <c r="D30" t="str">
        <f t="array" aca="1" ref="D30" ca="1">_xlfn.CONCAT(INDIRECT(CONCATENATE("Simu"&amp;$B30&amp;"!"&amp;"$D$3")), " - ",TEXT(INDIRECT(CONCATENATE("Simu"&amp;$B30&amp;"!"&amp;"$D$3"))+(INDIRECT(CONCATENATE("Simu"&amp;$B30&amp;"!"&amp;"$E$3"))/86400),"hh:mm:ss"))</f>
        <v>12:30:00 - 13:00:00</v>
      </c>
      <c r="E30">
        <f t="array" aca="1" ref="E30" ca="1">INDIRECT(CONCATENATE("Simu"&amp;$B30&amp;"!"&amp;"$G$3"))</f>
        <v>1000</v>
      </c>
      <c r="F30">
        <f t="array" aca="1" ref="F30" ca="1">INDIRECT(CONCATENATE("Simu"&amp;$B30&amp;"!"&amp;"$L$8"))</f>
        <v>1.860072222222215</v>
      </c>
      <c r="G30">
        <f t="array" aca="1" ref="G30" ca="1">INDIRECT(CONCATENATE("Simu"&amp;$B30&amp;"!"&amp;"$L$9"))</f>
        <v>42.014697222222217</v>
      </c>
      <c r="H30">
        <f t="array" aca="1" ref="H30" ca="1">INDIRECT(CONCATENATE("Simu"&amp;$B30&amp;"!"&amp;"$Z$3"))</f>
        <v>222</v>
      </c>
      <c r="I30">
        <f t="array" aca="1" ref="I30" ca="1">INDIRECT(CONCATENATE("Simu"&amp;$B30&amp;"!"&amp;"$I$9"))</f>
        <v>0</v>
      </c>
      <c r="J30">
        <f t="array" aca="1" ref="J30" ca="1">IF(I30&gt;0,COUNT(IF(INDIRECT(CONCATENATE("Simu"&amp;$B30&amp;"!$F$16:$F$"&amp;15+I30))&lt;20,INDIRECT(CONCATENATE("Simu"&amp;$B30&amp;"!$F$16:$F$"&amp;15+I30)),#N/A)),0)</f>
        <v>0</v>
      </c>
      <c r="K30">
        <f t="array" aca="1" ref="K30" ca="1">IF(I30&gt;0,COUNT(IF(INDIRECT(CONCATENATE("Simu"&amp;$B30&amp;"!$F$16:$F$"&amp;15+I30))&lt;10,INDIRECT(CONCATENATE("Simu"&amp;$B30&amp;"!$F$16:$F$"&amp;15+I30)),#N/A)),0)</f>
        <v>0</v>
      </c>
      <c r="L30">
        <f t="array" aca="1" ref="L30" ca="1">IF(I30&gt;0,COUNT(IF(INDIRECT(CONCATENATE("Simu"&amp;$B30&amp;"!$F$16:$F$"&amp;15+I30))&lt;5,INDIRECT(CONCATENATE("Simu"&amp;$B30&amp;"!$F$16:$F$"&amp;15+I30)),#N/A)),0)</f>
        <v>0</v>
      </c>
      <c r="O30" t="s">
        <v>51</v>
      </c>
      <c r="P30">
        <f t="shared" ref="P30:V30" ca="1" si="15">SUM(P15:P29)</f>
        <v>60.407799999999995</v>
      </c>
      <c r="Q30">
        <f t="shared" ca="1" si="15"/>
        <v>1678.1637388888887</v>
      </c>
      <c r="R30">
        <f t="shared" ca="1" si="15"/>
        <v>25559</v>
      </c>
      <c r="S30">
        <f t="shared" ca="1" si="15"/>
        <v>3</v>
      </c>
      <c r="T30">
        <f t="shared" ca="1" si="15"/>
        <v>2</v>
      </c>
      <c r="U30">
        <f t="shared" ca="1" si="15"/>
        <v>1</v>
      </c>
      <c r="V30">
        <f t="shared" ca="1" si="15"/>
        <v>0</v>
      </c>
    </row>
    <row r="31" spans="2:22" x14ac:dyDescent="0.35">
      <c r="B31">
        <f t="shared" si="1"/>
        <v>17</v>
      </c>
      <c r="C31" t="str">
        <f t="array" aca="1" ref="C31" ca="1">INDIRECT(CONCATENATE("Simu"&amp;$B31&amp;"!"&amp;"$X$3"))</f>
        <v>[-0.01 +0.01]</v>
      </c>
      <c r="D31" t="str">
        <f t="array" aca="1" ref="D31" ca="1">_xlfn.CONCAT(INDIRECT(CONCATENATE("Simu"&amp;$B31&amp;"!"&amp;"$D$3")), " - ",TEXT(INDIRECT(CONCATENATE("Simu"&amp;$B31&amp;"!"&amp;"$D$3"))+(INDIRECT(CONCATENATE("Simu"&amp;$B31&amp;"!"&amp;"$E$3"))/86400),"hh:mm:ss"))</f>
        <v>13:00:00 - 13:30:00</v>
      </c>
      <c r="E31">
        <f t="array" aca="1" ref="E31" ca="1">INDIRECT(CONCATENATE("Simu"&amp;$B31&amp;"!"&amp;"$G$3"))</f>
        <v>1000</v>
      </c>
      <c r="F31">
        <f t="array" aca="1" ref="F31" ca="1">INDIRECT(CONCATENATE("Simu"&amp;$B31&amp;"!"&amp;"$L$8"))</f>
        <v>2.1320166666666651</v>
      </c>
      <c r="G31">
        <f t="array" aca="1" ref="G31" ca="1">INDIRECT(CONCATENATE("Simu"&amp;$B31&amp;"!"&amp;"$L$9"))</f>
        <v>65.703638888888889</v>
      </c>
      <c r="H31">
        <f t="array" aca="1" ref="H31" ca="1">INDIRECT(CONCATENATE("Simu"&amp;$B31&amp;"!"&amp;"$Z$3"))</f>
        <v>106</v>
      </c>
      <c r="I31">
        <f t="array" aca="1" ref="I31" ca="1">INDIRECT(CONCATENATE("Simu"&amp;$B31&amp;"!"&amp;"$I$9"))</f>
        <v>0</v>
      </c>
      <c r="J31">
        <f t="array" aca="1" ref="J31" ca="1">IF(I31&gt;0,COUNT(IF(INDIRECT(CONCATENATE("Simu"&amp;$B31&amp;"!$F$16:$F$"&amp;15+I31))&lt;20,INDIRECT(CONCATENATE("Simu"&amp;$B31&amp;"!$F$16:$F$"&amp;15+I31)),#N/A)),0)</f>
        <v>0</v>
      </c>
      <c r="K31">
        <f t="array" aca="1" ref="K31" ca="1">IF(I31&gt;0,COUNT(IF(INDIRECT(CONCATENATE("Simu"&amp;$B31&amp;"!$F$16:$F$"&amp;15+I31))&lt;10,INDIRECT(CONCATENATE("Simu"&amp;$B31&amp;"!$F$16:$F$"&amp;15+I31)),#N/A)),0)</f>
        <v>0</v>
      </c>
      <c r="L31">
        <f t="array" aca="1" ref="L31" ca="1">IF(I31&gt;0,COUNT(IF(INDIRECT(CONCATENATE("Simu"&amp;$B31&amp;"!$F$16:$F$"&amp;15+I31))&lt;5,INDIRECT(CONCATENATE("Simu"&amp;$B31&amp;"!$F$16:$F$"&amp;15+I31)),#N/A)),0)</f>
        <v>0</v>
      </c>
    </row>
    <row r="32" spans="2:22" x14ac:dyDescent="0.35">
      <c r="B32">
        <f t="shared" si="1"/>
        <v>18</v>
      </c>
      <c r="C32" t="str">
        <f t="array" aca="1" ref="C32" ca="1">INDIRECT(CONCATENATE("Simu"&amp;$B32&amp;"!"&amp;"$X$3"))</f>
        <v>[-0.01 +0.01]</v>
      </c>
      <c r="D32" t="str">
        <f t="array" aca="1" ref="D32" ca="1">_xlfn.CONCAT(INDIRECT(CONCATENATE("Simu"&amp;$B32&amp;"!"&amp;"$D$3")), " - ",TEXT(INDIRECT(CONCATENATE("Simu"&amp;$B32&amp;"!"&amp;"$D$3"))+(INDIRECT(CONCATENATE("Simu"&amp;$B32&amp;"!"&amp;"$E$3"))/86400),"hh:mm:ss"))</f>
        <v>13:30:00 - 13:45:00</v>
      </c>
      <c r="E32">
        <f t="array" aca="1" ref="E32" ca="1">INDIRECT(CONCATENATE("Simu"&amp;$B32&amp;"!"&amp;"$G$3"))</f>
        <v>1000</v>
      </c>
      <c r="F32">
        <f t="array" aca="1" ref="F32" ca="1">INDIRECT(CONCATENATE("Simu"&amp;$B32&amp;"!"&amp;"$L$8"))</f>
        <v>1.6805499999999951</v>
      </c>
      <c r="G32">
        <f t="array" aca="1" ref="G32" ca="1">INDIRECT(CONCATENATE("Simu"&amp;$B32&amp;"!"&amp;"$L$9"))</f>
        <v>20.723311111111109</v>
      </c>
      <c r="H32">
        <f t="array" aca="1" ref="H32" ca="1">INDIRECT(CONCATENATE("Simu"&amp;$B32&amp;"!"&amp;"$Z$3"))</f>
        <v>133</v>
      </c>
      <c r="I32">
        <f t="array" aca="1" ref="I32" ca="1">INDIRECT(CONCATENATE("Simu"&amp;$B32&amp;"!"&amp;"$I$9"))</f>
        <v>0</v>
      </c>
      <c r="J32">
        <f t="array" aca="1" ref="J32" ca="1">IF(I32&gt;0,COUNT(IF(INDIRECT(CONCATENATE("Simu"&amp;$B32&amp;"!$F$16:$F$"&amp;15+I32))&lt;20,INDIRECT(CONCATENATE("Simu"&amp;$B32&amp;"!$F$16:$F$"&amp;15+I32)),#N/A)),0)</f>
        <v>0</v>
      </c>
      <c r="K32">
        <f t="array" aca="1" ref="K32" ca="1">IF(I32&gt;0,COUNT(IF(INDIRECT(CONCATENATE("Simu"&amp;$B32&amp;"!$F$16:$F$"&amp;15+I32))&lt;10,INDIRECT(CONCATENATE("Simu"&amp;$B32&amp;"!$F$16:$F$"&amp;15+I32)),#N/A)),0)</f>
        <v>0</v>
      </c>
      <c r="L32">
        <f t="array" aca="1" ref="L32" ca="1">IF(I32&gt;0,COUNT(IF(INDIRECT(CONCATENATE("Simu"&amp;$B32&amp;"!$F$16:$F$"&amp;15+I32))&lt;5,INDIRECT(CONCATENATE("Simu"&amp;$B32&amp;"!$F$16:$F$"&amp;15+I32)),#N/A)),0)</f>
        <v>0</v>
      </c>
    </row>
    <row r="33" spans="2:12" x14ac:dyDescent="0.35">
      <c r="B33">
        <f t="shared" si="1"/>
        <v>19</v>
      </c>
      <c r="C33" t="str">
        <f t="array" aca="1" ref="C33" ca="1">INDIRECT(CONCATENATE("Simu"&amp;$B33&amp;"!"&amp;"$X$3"))</f>
        <v>[-0.01 +0.01]</v>
      </c>
      <c r="D33" t="str">
        <f t="array" aca="1" ref="D33" ca="1">_xlfn.CONCAT(INDIRECT(CONCATENATE("Simu"&amp;$B33&amp;"!"&amp;"$D$3")), " - ",TEXT(INDIRECT(CONCATENATE("Simu"&amp;$B33&amp;"!"&amp;"$D$3"))+(INDIRECT(CONCATENATE("Simu"&amp;$B33&amp;"!"&amp;"$E$3"))/86400),"hh:mm:ss"))</f>
        <v>13:45:00 - 14:00:00</v>
      </c>
      <c r="E33">
        <f t="array" aca="1" ref="E33" ca="1">INDIRECT(CONCATENATE("Simu"&amp;$B33&amp;"!"&amp;"$G$3"))</f>
        <v>1000</v>
      </c>
      <c r="F33">
        <f t="array" aca="1" ref="F33" ca="1">INDIRECT(CONCATENATE("Simu"&amp;$B33&amp;"!"&amp;"$L$8"))</f>
        <v>0.95783055555555818</v>
      </c>
      <c r="G33">
        <f t="array" aca="1" ref="G33" ca="1">INDIRECT(CONCATENATE("Simu"&amp;$B33&amp;"!"&amp;"$L$9"))</f>
        <v>23.746219444444431</v>
      </c>
      <c r="H33">
        <f t="array" aca="1" ref="H33" ca="1">INDIRECT(CONCATENATE("Simu"&amp;$B33&amp;"!"&amp;"$Z$3"))</f>
        <v>6</v>
      </c>
      <c r="I33">
        <f t="array" aca="1" ref="I33" ca="1">INDIRECT(CONCATENATE("Simu"&amp;$B33&amp;"!"&amp;"$I$9"))</f>
        <v>0</v>
      </c>
      <c r="J33">
        <f t="array" aca="1" ref="J33" ca="1">IF(I33&gt;0,COUNT(IF(INDIRECT(CONCATENATE("Simu"&amp;$B33&amp;"!$F$16:$F$"&amp;15+I33))&lt;20,INDIRECT(CONCATENATE("Simu"&amp;$B33&amp;"!$F$16:$F$"&amp;15+I33)),#N/A)),0)</f>
        <v>0</v>
      </c>
      <c r="K33">
        <f t="array" aca="1" ref="K33" ca="1">IF(I33&gt;0,COUNT(IF(INDIRECT(CONCATENATE("Simu"&amp;$B33&amp;"!$F$16:$F$"&amp;15+I33))&lt;10,INDIRECT(CONCATENATE("Simu"&amp;$B33&amp;"!$F$16:$F$"&amp;15+I33)),#N/A)),0)</f>
        <v>0</v>
      </c>
      <c r="L33">
        <f t="array" aca="1" ref="L33" ca="1">IF(I33&gt;0,COUNT(IF(INDIRECT(CONCATENATE("Simu"&amp;$B33&amp;"!$F$16:$F$"&amp;15+I33))&lt;5,INDIRECT(CONCATENATE("Simu"&amp;$B33&amp;"!$F$16:$F$"&amp;15+I33)),#N/A)),0)</f>
        <v>0</v>
      </c>
    </row>
    <row r="34" spans="2:12" x14ac:dyDescent="0.35">
      <c r="B34">
        <f t="shared" si="1"/>
        <v>20</v>
      </c>
      <c r="C34" t="str">
        <f t="array" aca="1" ref="C34" ca="1">INDIRECT(CONCATENATE("Simu"&amp;$B34&amp;"!"&amp;"$X$3"))</f>
        <v>[-0.01 +0.01]</v>
      </c>
      <c r="D34" t="str">
        <f t="array" aca="1" ref="D34" ca="1">_xlfn.CONCAT(INDIRECT(CONCATENATE("Simu"&amp;$B34&amp;"!"&amp;"$D$3")), " - ",TEXT(INDIRECT(CONCATENATE("Simu"&amp;$B34&amp;"!"&amp;"$D$3"))+(INDIRECT(CONCATENATE("Simu"&amp;$B34&amp;"!"&amp;"$E$3"))/86400),"hh:mm:ss"))</f>
        <v>14:00:00 - 14:15:00</v>
      </c>
      <c r="E34">
        <f t="array" aca="1" ref="E34" ca="1">INDIRECT(CONCATENATE("Simu"&amp;$B34&amp;"!"&amp;"$G$3"))</f>
        <v>1000</v>
      </c>
      <c r="F34">
        <f t="array" aca="1" ref="F34" ca="1">INDIRECT(CONCATENATE("Simu"&amp;$B34&amp;"!"&amp;"$L$8"))</f>
        <v>0.80908611111110884</v>
      </c>
      <c r="G34">
        <f t="array" aca="1" ref="G34" ca="1">INDIRECT(CONCATENATE("Simu"&amp;$B34&amp;"!"&amp;"$L$9"))</f>
        <v>35.786105555555537</v>
      </c>
      <c r="H34">
        <f t="array" aca="1" ref="H34" ca="1">INDIRECT(CONCATENATE("Simu"&amp;$B34&amp;"!"&amp;"$Z$3"))</f>
        <v>31</v>
      </c>
      <c r="I34">
        <f t="array" aca="1" ref="I34" ca="1">INDIRECT(CONCATENATE("Simu"&amp;$B34&amp;"!"&amp;"$I$9"))</f>
        <v>0</v>
      </c>
      <c r="J34">
        <f t="array" aca="1" ref="J34" ca="1">IF(I34&gt;0,COUNT(IF(INDIRECT(CONCATENATE("Simu"&amp;$B34&amp;"!$F$16:$F$"&amp;15+I34))&lt;20,INDIRECT(CONCATENATE("Simu"&amp;$B34&amp;"!$F$16:$F$"&amp;15+I34)),#N/A)),0)</f>
        <v>0</v>
      </c>
      <c r="K34">
        <f t="array" aca="1" ref="K34" ca="1">IF(I34&gt;0,COUNT(IF(INDIRECT(CONCATENATE("Simu"&amp;$B34&amp;"!$F$16:$F$"&amp;15+I34))&lt;10,INDIRECT(CONCATENATE("Simu"&amp;$B34&amp;"!$F$16:$F$"&amp;15+I34)),#N/A)),0)</f>
        <v>0</v>
      </c>
      <c r="L34">
        <f t="array" aca="1" ref="L34" ca="1">IF(I34&gt;0,COUNT(IF(INDIRECT(CONCATENATE("Simu"&amp;$B34&amp;"!$F$16:$F$"&amp;15+I34))&lt;5,INDIRECT(CONCATENATE("Simu"&amp;$B34&amp;"!$F$16:$F$"&amp;15+I34)),#N/A)),0)</f>
        <v>0</v>
      </c>
    </row>
    <row r="35" spans="2:12" x14ac:dyDescent="0.35">
      <c r="B35">
        <f t="shared" si="1"/>
        <v>21</v>
      </c>
      <c r="C35" t="str">
        <f t="array" aca="1" ref="C35" ca="1">INDIRECT(CONCATENATE("Simu"&amp;$B35&amp;"!"&amp;"$X$3"))</f>
        <v>[-0.01 +0.01]</v>
      </c>
      <c r="D35" t="str">
        <f t="array" aca="1" ref="D35" ca="1">_xlfn.CONCAT(INDIRECT(CONCATENATE("Simu"&amp;$B35&amp;"!"&amp;"$D$3")), " - ",TEXT(INDIRECT(CONCATENATE("Simu"&amp;$B35&amp;"!"&amp;"$D$3"))+(INDIRECT(CONCATENATE("Simu"&amp;$B35&amp;"!"&amp;"$E$3"))/86400),"hh:mm:ss"))</f>
        <v>14:15:00 - 14:30:00</v>
      </c>
      <c r="E35">
        <f t="array" aca="1" ref="E35" ca="1">INDIRECT(CONCATENATE("Simu"&amp;$B35&amp;"!"&amp;"$G$3"))</f>
        <v>1000</v>
      </c>
      <c r="F35">
        <f t="array" aca="1" ref="F35" ca="1">INDIRECT(CONCATENATE("Simu"&amp;$B35&amp;"!"&amp;"$L$8"))</f>
        <v>1.1007555555555579</v>
      </c>
      <c r="G35">
        <f t="array" aca="1" ref="G35" ca="1">INDIRECT(CONCATENATE("Simu"&amp;$B35&amp;"!"&amp;"$L$9"))</f>
        <v>39.987305555555537</v>
      </c>
      <c r="H35">
        <f t="array" aca="1" ref="H35" ca="1">INDIRECT(CONCATENATE("Simu"&amp;$B35&amp;"!"&amp;"$Z$3"))</f>
        <v>153</v>
      </c>
      <c r="I35">
        <f t="array" aca="1" ref="I35" ca="1">INDIRECT(CONCATENATE("Simu"&amp;$B35&amp;"!"&amp;"$I$9"))</f>
        <v>0</v>
      </c>
      <c r="J35">
        <f t="array" aca="1" ref="J35" ca="1">IF(I35&gt;0,COUNT(IF(INDIRECT(CONCATENATE("Simu"&amp;$B35&amp;"!$F$16:$F$"&amp;15+I35))&lt;20,INDIRECT(CONCATENATE("Simu"&amp;$B35&amp;"!$F$16:$F$"&amp;15+I35)),#N/A)),0)</f>
        <v>0</v>
      </c>
      <c r="K35">
        <f t="array" aca="1" ref="K35" ca="1">IF(I35&gt;0,COUNT(IF(INDIRECT(CONCATENATE("Simu"&amp;$B35&amp;"!$F$16:$F$"&amp;15+I35))&lt;10,INDIRECT(CONCATENATE("Simu"&amp;$B35&amp;"!$F$16:$F$"&amp;15+I35)),#N/A)),0)</f>
        <v>0</v>
      </c>
      <c r="L35">
        <f t="array" aca="1" ref="L35" ca="1">IF(I35&gt;0,COUNT(IF(INDIRECT(CONCATENATE("Simu"&amp;$B35&amp;"!$F$16:$F$"&amp;15+I35))&lt;5,INDIRECT(CONCATENATE("Simu"&amp;$B35&amp;"!$F$16:$F$"&amp;15+I35)),#N/A)),0)</f>
        <v>0</v>
      </c>
    </row>
    <row r="36" spans="2:12" x14ac:dyDescent="0.35">
      <c r="B36">
        <f t="shared" si="1"/>
        <v>22</v>
      </c>
      <c r="C36" t="str">
        <f t="array" aca="1" ref="C36" ca="1">INDIRECT(CONCATENATE("Simu"&amp;$B36&amp;"!"&amp;"$X$3"))</f>
        <v>[-0.01 +0.01]</v>
      </c>
      <c r="D36" t="str">
        <f t="array" aca="1" ref="D36" ca="1">_xlfn.CONCAT(INDIRECT(CONCATENATE("Simu"&amp;$B36&amp;"!"&amp;"$D$3")), " - ",TEXT(INDIRECT(CONCATENATE("Simu"&amp;$B36&amp;"!"&amp;"$D$3"))+(INDIRECT(CONCATENATE("Simu"&amp;$B36&amp;"!"&amp;"$E$3"))/86400),"hh:mm:ss"))</f>
        <v>14:30:00 - 14:45:00</v>
      </c>
      <c r="E36">
        <f t="array" aca="1" ref="E36" ca="1">INDIRECT(CONCATENATE("Simu"&amp;$B36&amp;"!"&amp;"$G$3"))</f>
        <v>1000</v>
      </c>
      <c r="F36">
        <f t="array" aca="1" ref="F36" ca="1">INDIRECT(CONCATENATE("Simu"&amp;$B36&amp;"!"&amp;"$L$8"))</f>
        <v>0.89289444444444599</v>
      </c>
      <c r="G36">
        <f t="array" aca="1" ref="G36" ca="1">INDIRECT(CONCATENATE("Simu"&amp;$B36&amp;"!"&amp;"$L$9"))</f>
        <v>34.116841666666673</v>
      </c>
      <c r="H36">
        <f t="array" aca="1" ref="H36" ca="1">INDIRECT(CONCATENATE("Simu"&amp;$B36&amp;"!"&amp;"$Z$3"))</f>
        <v>47</v>
      </c>
      <c r="I36">
        <f t="array" aca="1" ref="I36" ca="1">INDIRECT(CONCATENATE("Simu"&amp;$B36&amp;"!"&amp;"$I$9"))</f>
        <v>0</v>
      </c>
      <c r="J36">
        <f t="array" aca="1" ref="J36" ca="1">IF(I36&gt;0,COUNT(IF(INDIRECT(CONCATENATE("Simu"&amp;$B36&amp;"!$F$16:$F$"&amp;15+I36))&lt;20,INDIRECT(CONCATENATE("Simu"&amp;$B36&amp;"!$F$16:$F$"&amp;15+I36)),#N/A)),0)</f>
        <v>0</v>
      </c>
      <c r="K36">
        <f t="array" aca="1" ref="K36" ca="1">IF(I36&gt;0,COUNT(IF(INDIRECT(CONCATENATE("Simu"&amp;$B36&amp;"!$F$16:$F$"&amp;15+I36))&lt;10,INDIRECT(CONCATENATE("Simu"&amp;$B36&amp;"!$F$16:$F$"&amp;15+I36)),#N/A)),0)</f>
        <v>0</v>
      </c>
      <c r="L36">
        <f t="array" aca="1" ref="L36" ca="1">IF(I36&gt;0,COUNT(IF(INDIRECT(CONCATENATE("Simu"&amp;$B36&amp;"!$F$16:$F$"&amp;15+I36))&lt;5,INDIRECT(CONCATENATE("Simu"&amp;$B36&amp;"!$F$16:$F$"&amp;15+I36)),#N/A)),0)</f>
        <v>0</v>
      </c>
    </row>
    <row r="37" spans="2:12" x14ac:dyDescent="0.35">
      <c r="B37">
        <f t="shared" si="1"/>
        <v>23</v>
      </c>
      <c r="C37" t="str">
        <f t="array" aca="1" ref="C37" ca="1">INDIRECT(CONCATENATE("Simu"&amp;$B37&amp;"!"&amp;"$X$3"))</f>
        <v>[-0.01 +0.01]</v>
      </c>
      <c r="D37" t="str">
        <f t="array" aca="1" ref="D37" ca="1">_xlfn.CONCAT(INDIRECT(CONCATENATE("Simu"&amp;$B37&amp;"!"&amp;"$D$3")), " - ",TEXT(INDIRECT(CONCATENATE("Simu"&amp;$B37&amp;"!"&amp;"$D$3"))+(INDIRECT(CONCATENATE("Simu"&amp;$B37&amp;"!"&amp;"$E$3"))/86400),"hh:mm:ss"))</f>
        <v>14:45:00 - 15:00:00</v>
      </c>
      <c r="E37">
        <f t="array" aca="1" ref="E37" ca="1">INDIRECT(CONCATENATE("Simu"&amp;$B37&amp;"!"&amp;"$G$3"))</f>
        <v>1000</v>
      </c>
      <c r="F37">
        <f t="array" aca="1" ref="F37" ca="1">INDIRECT(CONCATENATE("Simu"&amp;$B37&amp;"!"&amp;"$L$8"))</f>
        <v>1.333550000000002</v>
      </c>
      <c r="G37">
        <f t="array" aca="1" ref="G37" ca="1">INDIRECT(CONCATENATE("Simu"&amp;$B37&amp;"!"&amp;"$L$9"))</f>
        <v>34.880327777777772</v>
      </c>
      <c r="H37">
        <f t="array" aca="1" ref="H37" ca="1">INDIRECT(CONCATENATE("Simu"&amp;$B37&amp;"!"&amp;"$Z$3"))</f>
        <v>238</v>
      </c>
      <c r="I37">
        <f t="array" aca="1" ref="I37" ca="1">INDIRECT(CONCATENATE("Simu"&amp;$B37&amp;"!"&amp;"$I$9"))</f>
        <v>0</v>
      </c>
      <c r="J37">
        <f t="array" aca="1" ref="J37" ca="1">IF(I37&gt;0,COUNT(IF(INDIRECT(CONCATENATE("Simu"&amp;$B37&amp;"!$F$16:$F$"&amp;15+I37))&lt;20,INDIRECT(CONCATENATE("Simu"&amp;$B37&amp;"!$F$16:$F$"&amp;15+I37)),#N/A)),0)</f>
        <v>0</v>
      </c>
      <c r="K37">
        <f t="array" aca="1" ref="K37" ca="1">IF(I37&gt;0,COUNT(IF(INDIRECT(CONCATENATE("Simu"&amp;$B37&amp;"!$F$16:$F$"&amp;15+I37))&lt;10,INDIRECT(CONCATENATE("Simu"&amp;$B37&amp;"!$F$16:$F$"&amp;15+I37)),#N/A)),0)</f>
        <v>0</v>
      </c>
      <c r="L37">
        <f t="array" aca="1" ref="L37" ca="1">IF(I37&gt;0,COUNT(IF(INDIRECT(CONCATENATE("Simu"&amp;$B37&amp;"!$F$16:$F$"&amp;15+I37))&lt;5,INDIRECT(CONCATENATE("Simu"&amp;$B37&amp;"!$F$16:$F$"&amp;15+I37)),#N/A)),0)</f>
        <v>0</v>
      </c>
    </row>
    <row r="38" spans="2:12" x14ac:dyDescent="0.35">
      <c r="B38">
        <f t="shared" si="1"/>
        <v>24</v>
      </c>
      <c r="C38" t="str">
        <f t="array" aca="1" ref="C38" ca="1">INDIRECT(CONCATENATE("Simu"&amp;$B38&amp;"!"&amp;"$X$3"))</f>
        <v>[-0.01 +0.01]</v>
      </c>
      <c r="D38" t="str">
        <f t="array" aca="1" ref="D38" ca="1">_xlfn.CONCAT(INDIRECT(CONCATENATE("Simu"&amp;$B38&amp;"!"&amp;"$D$3")), " - ",TEXT(INDIRECT(CONCATENATE("Simu"&amp;$B38&amp;"!"&amp;"$D$3"))+(INDIRECT(CONCATENATE("Simu"&amp;$B38&amp;"!"&amp;"$E$3"))/86400),"hh:mm:ss"))</f>
        <v>15:00:00 - 15:15:00</v>
      </c>
      <c r="E38">
        <f t="array" aca="1" ref="E38" ca="1">INDIRECT(CONCATENATE("Simu"&amp;$B38&amp;"!"&amp;"$G$3"))</f>
        <v>1000</v>
      </c>
      <c r="F38">
        <f t="array" aca="1" ref="F38" ca="1">INDIRECT(CONCATENATE("Simu"&amp;$B38&amp;"!"&amp;"$L$8"))</f>
        <v>1.0919611111111081</v>
      </c>
      <c r="G38">
        <f t="array" aca="1" ref="G38" ca="1">INDIRECT(CONCATENATE("Simu"&amp;$B38&amp;"!"&amp;"$L$9"))</f>
        <v>37.162552777777769</v>
      </c>
      <c r="H38">
        <f t="array" aca="1" ref="H38" ca="1">INDIRECT(CONCATENATE("Simu"&amp;$B38&amp;"!"&amp;"$Z$3"))</f>
        <v>8</v>
      </c>
      <c r="I38">
        <f t="array" aca="1" ref="I38" ca="1">INDIRECT(CONCATENATE("Simu"&amp;$B38&amp;"!"&amp;"$I$9"))</f>
        <v>0</v>
      </c>
      <c r="J38">
        <f t="array" aca="1" ref="J38" ca="1">IF(I38&gt;0,COUNT(IF(INDIRECT(CONCATENATE("Simu"&amp;$B38&amp;"!$F$16:$F$"&amp;15+I38))&lt;20,INDIRECT(CONCATENATE("Simu"&amp;$B38&amp;"!$F$16:$F$"&amp;15+I38)),#N/A)),0)</f>
        <v>0</v>
      </c>
      <c r="K38">
        <f t="array" aca="1" ref="K38" ca="1">IF(I38&gt;0,COUNT(IF(INDIRECT(CONCATENATE("Simu"&amp;$B38&amp;"!$F$16:$F$"&amp;15+I38))&lt;10,INDIRECT(CONCATENATE("Simu"&amp;$B38&amp;"!$F$16:$F$"&amp;15+I38)),#N/A)),0)</f>
        <v>0</v>
      </c>
      <c r="L38">
        <f t="array" aca="1" ref="L38" ca="1">IF(I38&gt;0,COUNT(IF(INDIRECT(CONCATENATE("Simu"&amp;$B38&amp;"!$F$16:$F$"&amp;15+I38))&lt;5,INDIRECT(CONCATENATE("Simu"&amp;$B38&amp;"!$F$16:$F$"&amp;15+I38)),#N/A)),0)</f>
        <v>0</v>
      </c>
    </row>
    <row r="39" spans="2:12" x14ac:dyDescent="0.35">
      <c r="B39">
        <f t="shared" si="1"/>
        <v>25</v>
      </c>
      <c r="C39" t="str">
        <f t="array" aca="1" ref="C39" ca="1">INDIRECT(CONCATENATE("Simu"&amp;$B39&amp;"!"&amp;"$X$3"))</f>
        <v>[-0.01 +0.01]</v>
      </c>
      <c r="D39" t="str">
        <f t="array" aca="1" ref="D39" ca="1">_xlfn.CONCAT(INDIRECT(CONCATENATE("Simu"&amp;$B39&amp;"!"&amp;"$D$3")), " - ",TEXT(INDIRECT(CONCATENATE("Simu"&amp;$B39&amp;"!"&amp;"$D$3"))+(INDIRECT(CONCATENATE("Simu"&amp;$B39&amp;"!"&amp;"$E$3"))/86400),"hh:mm:ss"))</f>
        <v>15:15:00 - 15:30:00</v>
      </c>
      <c r="E39">
        <f t="array" aca="1" ref="E39" ca="1">INDIRECT(CONCATENATE("Simu"&amp;$B39&amp;"!"&amp;"$G$3"))</f>
        <v>1000</v>
      </c>
      <c r="F39">
        <f t="array" aca="1" ref="F39" ca="1">INDIRECT(CONCATENATE("Simu"&amp;$B39&amp;"!"&amp;"$L$8"))</f>
        <v>1.2642444444444401</v>
      </c>
      <c r="G39">
        <f t="array" aca="1" ref="G39" ca="1">INDIRECT(CONCATENATE("Simu"&amp;$B39&amp;"!"&amp;"$L$9"))</f>
        <v>33.870727777777759</v>
      </c>
      <c r="H39">
        <f t="array" aca="1" ref="H39" ca="1">INDIRECT(CONCATENATE("Simu"&amp;$B39&amp;"!"&amp;"$Z$3"))</f>
        <v>78</v>
      </c>
      <c r="I39">
        <f t="array" aca="1" ref="I39" ca="1">INDIRECT(CONCATENATE("Simu"&amp;$B39&amp;"!"&amp;"$I$9"))</f>
        <v>0</v>
      </c>
      <c r="J39">
        <f t="array" aca="1" ref="J39" ca="1">IF(I39&gt;0,COUNT(IF(INDIRECT(CONCATENATE("Simu"&amp;$B39&amp;"!$F$16:$F$"&amp;15+I39))&lt;20,INDIRECT(CONCATENATE("Simu"&amp;$B39&amp;"!$F$16:$F$"&amp;15+I39)),#N/A)),0)</f>
        <v>0</v>
      </c>
      <c r="K39">
        <f t="array" aca="1" ref="K39" ca="1">IF(I39&gt;0,COUNT(IF(INDIRECT(CONCATENATE("Simu"&amp;$B39&amp;"!$F$16:$F$"&amp;15+I39))&lt;10,INDIRECT(CONCATENATE("Simu"&amp;$B39&amp;"!$F$16:$F$"&amp;15+I39)),#N/A)),0)</f>
        <v>0</v>
      </c>
      <c r="L39">
        <f t="array" aca="1" ref="L39" ca="1">IF(I39&gt;0,COUNT(IF(INDIRECT(CONCATENATE("Simu"&amp;$B39&amp;"!$F$16:$F$"&amp;15+I39))&lt;5,INDIRECT(CONCATENATE("Simu"&amp;$B39&amp;"!$F$16:$F$"&amp;15+I39)),#N/A)),0)</f>
        <v>0</v>
      </c>
    </row>
    <row r="40" spans="2:12" x14ac:dyDescent="0.35">
      <c r="B40">
        <f t="shared" si="1"/>
        <v>26</v>
      </c>
      <c r="C40" t="str">
        <f t="array" aca="1" ref="C40" ca="1">INDIRECT(CONCATENATE("Simu"&amp;$B40&amp;"!"&amp;"$X$3"))</f>
        <v>[-0.01 +0.01]</v>
      </c>
      <c r="D40" t="str">
        <f t="array" aca="1" ref="D40" ca="1">_xlfn.CONCAT(INDIRECT(CONCATENATE("Simu"&amp;$B40&amp;"!"&amp;"$D$3")), " - ",TEXT(INDIRECT(CONCATENATE("Simu"&amp;$B40&amp;"!"&amp;"$D$3"))+(INDIRECT(CONCATENATE("Simu"&amp;$B40&amp;"!"&amp;"$E$3"))/86400),"hh:mm:ss"))</f>
        <v>15:30:00 - 15:45:00</v>
      </c>
      <c r="E40">
        <f t="array" aca="1" ref="E40" ca="1">INDIRECT(CONCATENATE("Simu"&amp;$B40&amp;"!"&amp;"$G$3"))</f>
        <v>1000</v>
      </c>
      <c r="F40">
        <f t="array" aca="1" ref="F40" ca="1">INDIRECT(CONCATENATE("Simu"&amp;$B40&amp;"!"&amp;"$L$8"))</f>
        <v>0.57860277777777613</v>
      </c>
      <c r="G40">
        <f t="array" aca="1" ref="G40" ca="1">INDIRECT(CONCATENATE("Simu"&amp;$B40&amp;"!"&amp;"$L$9"))</f>
        <v>23.850105555555562</v>
      </c>
      <c r="H40">
        <f t="array" aca="1" ref="H40" ca="1">INDIRECT(CONCATENATE("Simu"&amp;$B40&amp;"!"&amp;"$Z$3"))</f>
        <v>106</v>
      </c>
      <c r="I40">
        <f t="array" aca="1" ref="I40" ca="1">INDIRECT(CONCATENATE("Simu"&amp;$B40&amp;"!"&amp;"$I$9"))</f>
        <v>0</v>
      </c>
      <c r="J40">
        <f t="array" aca="1" ref="J40" ca="1">IF(I40&gt;0,COUNT(IF(INDIRECT(CONCATENATE("Simu"&amp;$B40&amp;"!$F$16:$F$"&amp;15+I40))&lt;20,INDIRECT(CONCATENATE("Simu"&amp;$B40&amp;"!$F$16:$F$"&amp;15+I40)),#N/A)),0)</f>
        <v>0</v>
      </c>
      <c r="K40">
        <f t="array" aca="1" ref="K40" ca="1">IF(I40&gt;0,COUNT(IF(INDIRECT(CONCATENATE("Simu"&amp;$B40&amp;"!$F$16:$F$"&amp;15+I40))&lt;10,INDIRECT(CONCATENATE("Simu"&amp;$B40&amp;"!$F$16:$F$"&amp;15+I40)),#N/A)),0)</f>
        <v>0</v>
      </c>
      <c r="L40">
        <f t="array" aca="1" ref="L40" ca="1">IF(I40&gt;0,COUNT(IF(INDIRECT(CONCATENATE("Simu"&amp;$B40&amp;"!$F$16:$F$"&amp;15+I40))&lt;5,INDIRECT(CONCATENATE("Simu"&amp;$B40&amp;"!$F$16:$F$"&amp;15+I40)),#N/A)),0)</f>
        <v>0</v>
      </c>
    </row>
    <row r="41" spans="2:12" x14ac:dyDescent="0.35">
      <c r="B41">
        <f t="shared" si="1"/>
        <v>27</v>
      </c>
      <c r="C41" t="str">
        <f t="array" aca="1" ref="C41" ca="1">INDIRECT(CONCATENATE("Simu"&amp;$B41&amp;"!"&amp;"$X$3"))</f>
        <v>[-0.01 +0.01]</v>
      </c>
      <c r="D41" t="str">
        <f t="array" aca="1" ref="D41" ca="1">_xlfn.CONCAT(INDIRECT(CONCATENATE("Simu"&amp;$B41&amp;"!"&amp;"$D$3")), " - ",TEXT(INDIRECT(CONCATENATE("Simu"&amp;$B41&amp;"!"&amp;"$D$3"))+(INDIRECT(CONCATENATE("Simu"&amp;$B41&amp;"!"&amp;"$E$3"))/86400),"hh:mm:ss"))</f>
        <v>15:45:00 - 16:00:00</v>
      </c>
      <c r="E41">
        <f t="array" aca="1" ref="E41" ca="1">INDIRECT(CONCATENATE("Simu"&amp;$B41&amp;"!"&amp;"$G$3"))</f>
        <v>1000</v>
      </c>
      <c r="F41">
        <f t="array" aca="1" ref="F41" ca="1">INDIRECT(CONCATENATE("Simu"&amp;$B41&amp;"!"&amp;"$L$8"))</f>
        <v>0.7902861111111088</v>
      </c>
      <c r="G41">
        <f t="array" aca="1" ref="G41" ca="1">INDIRECT(CONCATENATE("Simu"&amp;$B41&amp;"!"&amp;"$L$9"))</f>
        <v>29.850122222222218</v>
      </c>
      <c r="H41">
        <f t="array" aca="1" ref="H41" ca="1">INDIRECT(CONCATENATE("Simu"&amp;$B41&amp;"!"&amp;"$Z$3"))</f>
        <v>829</v>
      </c>
      <c r="I41">
        <f t="array" aca="1" ref="I41" ca="1">INDIRECT(CONCATENATE("Simu"&amp;$B41&amp;"!"&amp;"$I$9"))</f>
        <v>0</v>
      </c>
      <c r="J41">
        <f t="array" aca="1" ref="J41" ca="1">IF(I41&gt;0,COUNT(IF(INDIRECT(CONCATENATE("Simu"&amp;$B41&amp;"!$F$16:$F$"&amp;15+I41))&lt;20,INDIRECT(CONCATENATE("Simu"&amp;$B41&amp;"!$F$16:$F$"&amp;15+I41)),#N/A)),0)</f>
        <v>0</v>
      </c>
      <c r="K41">
        <f t="array" aca="1" ref="K41" ca="1">IF(I41&gt;0,COUNT(IF(INDIRECT(CONCATENATE("Simu"&amp;$B41&amp;"!$F$16:$F$"&amp;15+I41))&lt;10,INDIRECT(CONCATENATE("Simu"&amp;$B41&amp;"!$F$16:$F$"&amp;15+I41)),#N/A)),0)</f>
        <v>0</v>
      </c>
      <c r="L41">
        <f t="array" aca="1" ref="L41" ca="1">IF(I41&gt;0,COUNT(IF(INDIRECT(CONCATENATE("Simu"&amp;$B41&amp;"!$F$16:$F$"&amp;15+I41))&lt;5,INDIRECT(CONCATENATE("Simu"&amp;$B41&amp;"!$F$16:$F$"&amp;15+I41)),#N/A)),0)</f>
        <v>0</v>
      </c>
    </row>
    <row r="42" spans="2:12" x14ac:dyDescent="0.35">
      <c r="B42">
        <f t="shared" si="1"/>
        <v>28</v>
      </c>
      <c r="C42" t="str">
        <f t="array" aca="1" ref="C42" ca="1">INDIRECT(CONCATENATE("Simu"&amp;$B42&amp;"!"&amp;"$X$3"))</f>
        <v>[-0.01 +0.01]</v>
      </c>
      <c r="D42" t="str">
        <f t="array" aca="1" ref="D42" ca="1">_xlfn.CONCAT(INDIRECT(CONCATENATE("Simu"&amp;$B42&amp;"!"&amp;"$D$3")), " - ",TEXT(INDIRECT(CONCATENATE("Simu"&amp;$B42&amp;"!"&amp;"$D$3"))+(INDIRECT(CONCATENATE("Simu"&amp;$B42&amp;"!"&amp;"$E$3"))/86400),"hh:mm:ss"))</f>
        <v>16:00:00 - 16:15:00</v>
      </c>
      <c r="E42">
        <f t="array" aca="1" ref="E42" ca="1">INDIRECT(CONCATENATE("Simu"&amp;$B42&amp;"!"&amp;"$G$3"))</f>
        <v>1000</v>
      </c>
      <c r="F42">
        <f t="array" aca="1" ref="F42" ca="1">INDIRECT(CONCATENATE("Simu"&amp;$B42&amp;"!"&amp;"$L$8"))</f>
        <v>1.2337222222222191</v>
      </c>
      <c r="G42">
        <f t="array" aca="1" ref="G42" ca="1">INDIRECT(CONCATENATE("Simu"&amp;$B42&amp;"!"&amp;"$L$9"))</f>
        <v>48.359933333333338</v>
      </c>
      <c r="H42">
        <f t="array" aca="1" ref="H42" ca="1">INDIRECT(CONCATENATE("Simu"&amp;$B42&amp;"!"&amp;"$Z$3"))</f>
        <v>6678</v>
      </c>
      <c r="I42">
        <f t="array" aca="1" ref="I42" ca="1">INDIRECT(CONCATENATE("Simu"&amp;$B42&amp;"!"&amp;"$I$9"))</f>
        <v>0</v>
      </c>
      <c r="J42">
        <f t="array" aca="1" ref="J42" ca="1">IF(I42&gt;0,COUNT(IF(INDIRECT(CONCATENATE("Simu"&amp;$B42&amp;"!$F$16:$F$"&amp;15+I42))&lt;20,INDIRECT(CONCATENATE("Simu"&amp;$B42&amp;"!$F$16:$F$"&amp;15+I42)),#N/A)),0)</f>
        <v>0</v>
      </c>
      <c r="K42">
        <f t="array" aca="1" ref="K42" ca="1">IF(I42&gt;0,COUNT(IF(INDIRECT(CONCATENATE("Simu"&amp;$B42&amp;"!$F$16:$F$"&amp;15+I42))&lt;10,INDIRECT(CONCATENATE("Simu"&amp;$B42&amp;"!$F$16:$F$"&amp;15+I42)),#N/A)),0)</f>
        <v>0</v>
      </c>
      <c r="L42">
        <f t="array" aca="1" ref="L42" ca="1">IF(I42&gt;0,COUNT(IF(INDIRECT(CONCATENATE("Simu"&amp;$B42&amp;"!$F$16:$F$"&amp;15+I42))&lt;5,INDIRECT(CONCATENATE("Simu"&amp;$B42&amp;"!$F$16:$F$"&amp;15+I42)),#N/A)),0)</f>
        <v>0</v>
      </c>
    </row>
    <row r="43" spans="2:12" x14ac:dyDescent="0.35">
      <c r="B43">
        <f t="shared" si="1"/>
        <v>29</v>
      </c>
      <c r="C43" t="str">
        <f t="array" aca="1" ref="C43" ca="1">INDIRECT(CONCATENATE("Simu"&amp;$B43&amp;"!"&amp;"$X$3"))</f>
        <v>[-0.01 +0.01]</v>
      </c>
      <c r="D43" t="str">
        <f t="array" aca="1" ref="D43" ca="1">_xlfn.CONCAT(INDIRECT(CONCATENATE("Simu"&amp;$B43&amp;"!"&amp;"$D$3")), " - ",TEXT(INDIRECT(CONCATENATE("Simu"&amp;$B43&amp;"!"&amp;"$D$3"))+(INDIRECT(CONCATENATE("Simu"&amp;$B43&amp;"!"&amp;"$E$3"))/86400),"hh:mm:ss"))</f>
        <v>16:15:00 - 16:30:00</v>
      </c>
      <c r="E43">
        <f t="array" aca="1" ref="E43" ca="1">INDIRECT(CONCATENATE("Simu"&amp;$B43&amp;"!"&amp;"$G$3"))</f>
        <v>1000</v>
      </c>
      <c r="F43">
        <f t="array" aca="1" ref="F43" ca="1">INDIRECT(CONCATENATE("Simu"&amp;$B43&amp;"!"&amp;"$L$8"))</f>
        <v>0.7696500000000035</v>
      </c>
      <c r="G43">
        <f t="array" aca="1" ref="G43" ca="1">INDIRECT(CONCATENATE("Simu"&amp;$B43&amp;"!"&amp;"$L$9"))</f>
        <v>48.504941666666667</v>
      </c>
      <c r="H43">
        <f t="array" aca="1" ref="H43" ca="1">INDIRECT(CONCATENATE("Simu"&amp;$B43&amp;"!"&amp;"$Z$3"))</f>
        <v>4018</v>
      </c>
      <c r="I43">
        <f t="array" aca="1" ref="I43" ca="1">INDIRECT(CONCATENATE("Simu"&amp;$B43&amp;"!"&amp;"$I$9"))</f>
        <v>0</v>
      </c>
      <c r="J43">
        <f t="array" aca="1" ref="J43" ca="1">IF(I43&gt;0,COUNT(IF(INDIRECT(CONCATENATE("Simu"&amp;$B43&amp;"!$F$16:$F$"&amp;15+I43))&lt;20,INDIRECT(CONCATENATE("Simu"&amp;$B43&amp;"!$F$16:$F$"&amp;15+I43)),#N/A)),0)</f>
        <v>0</v>
      </c>
      <c r="K43">
        <f t="array" aca="1" ref="K43" ca="1">IF(I43&gt;0,COUNT(IF(INDIRECT(CONCATENATE("Simu"&amp;$B43&amp;"!$F$16:$F$"&amp;15+I43))&lt;10,INDIRECT(CONCATENATE("Simu"&amp;$B43&amp;"!$F$16:$F$"&amp;15+I43)),#N/A)),0)</f>
        <v>0</v>
      </c>
      <c r="L43">
        <f t="array" aca="1" ref="L43" ca="1">IF(I43&gt;0,COUNT(IF(INDIRECT(CONCATENATE("Simu"&amp;$B43&amp;"!$F$16:$F$"&amp;15+I43))&lt;5,INDIRECT(CONCATENATE("Simu"&amp;$B43&amp;"!$F$16:$F$"&amp;15+I43)),#N/A)),0)</f>
        <v>0</v>
      </c>
    </row>
    <row r="44" spans="2:12" x14ac:dyDescent="0.35">
      <c r="B44">
        <f t="shared" si="1"/>
        <v>30</v>
      </c>
      <c r="C44" t="str">
        <f t="array" aca="1" ref="C44" ca="1">INDIRECT(CONCATENATE("Simu"&amp;$B44&amp;"!"&amp;"$X$3"))</f>
        <v>[-0.01 +0.01]</v>
      </c>
      <c r="D44" t="str">
        <f t="array" aca="1" ref="D44" ca="1">_xlfn.CONCAT(INDIRECT(CONCATENATE("Simu"&amp;$B44&amp;"!"&amp;"$D$3")), " - ",TEXT(INDIRECT(CONCATENATE("Simu"&amp;$B44&amp;"!"&amp;"$D$3"))+(INDIRECT(CONCATENATE("Simu"&amp;$B44&amp;"!"&amp;"$E$3"))/86400),"hh:mm:ss"))</f>
        <v>16:30:00 - 17:00:00</v>
      </c>
      <c r="E44">
        <f t="array" aca="1" ref="E44" ca="1">INDIRECT(CONCATENATE("Simu"&amp;$B44&amp;"!"&amp;"$G$3"))</f>
        <v>1000</v>
      </c>
      <c r="F44">
        <f t="array" aca="1" ref="F44" ca="1">INDIRECT(CONCATENATE("Simu"&amp;$B44&amp;"!"&amp;"$L$8"))</f>
        <v>1.868258333333338</v>
      </c>
      <c r="G44">
        <f t="array" aca="1" ref="G44" ca="1">INDIRECT(CONCATENATE("Simu"&amp;$B44&amp;"!"&amp;"$L$9"))</f>
        <v>58.193752777777767</v>
      </c>
      <c r="H44">
        <f t="array" aca="1" ref="H44" ca="1">INDIRECT(CONCATENATE("Simu"&amp;$B44&amp;"!"&amp;"$Z$3"))</f>
        <v>418</v>
      </c>
      <c r="I44">
        <f t="array" aca="1" ref="I44" ca="1">INDIRECT(CONCATENATE("Simu"&amp;$B44&amp;"!"&amp;"$I$9"))</f>
        <v>0</v>
      </c>
      <c r="J44">
        <f t="array" aca="1" ref="J44" ca="1">IF(I44&gt;0,COUNT(IF(INDIRECT(CONCATENATE("Simu"&amp;$B44&amp;"!$F$16:$F$"&amp;15+I44))&lt;20,INDIRECT(CONCATENATE("Simu"&amp;$B44&amp;"!$F$16:$F$"&amp;15+I44)),#N/A)),0)</f>
        <v>0</v>
      </c>
      <c r="K44">
        <f t="array" aca="1" ref="K44" ca="1">IF(I44&gt;0,COUNT(IF(INDIRECT(CONCATENATE("Simu"&amp;$B44&amp;"!$F$16:$F$"&amp;15+I44))&lt;10,INDIRECT(CONCATENATE("Simu"&amp;$B44&amp;"!$F$16:$F$"&amp;15+I44)),#N/A)),0)</f>
        <v>0</v>
      </c>
      <c r="L44">
        <f t="array" aca="1" ref="L44" ca="1">IF(I44&gt;0,COUNT(IF(INDIRECT(CONCATENATE("Simu"&amp;$B44&amp;"!$F$16:$F$"&amp;15+I44))&lt;5,INDIRECT(CONCATENATE("Simu"&amp;$B44&amp;"!$F$16:$F$"&amp;15+I44)),#N/A)),0)</f>
        <v>0</v>
      </c>
    </row>
    <row r="45" spans="2:12" x14ac:dyDescent="0.35">
      <c r="B45">
        <f t="shared" si="1"/>
        <v>31</v>
      </c>
      <c r="C45" t="str">
        <f t="array" aca="1" ref="C45" ca="1">INDIRECT(CONCATENATE("Simu"&amp;$B45&amp;"!"&amp;"$X$3"))</f>
        <v>[-0.01 +0.01]</v>
      </c>
      <c r="D45" t="str">
        <f t="array" aca="1" ref="D45" ca="1">_xlfn.CONCAT(INDIRECT(CONCATENATE("Simu"&amp;$B45&amp;"!"&amp;"$D$3")), " - ",TEXT(INDIRECT(CONCATENATE("Simu"&amp;$B45&amp;"!"&amp;"$D$3"))+(INDIRECT(CONCATENATE("Simu"&amp;$B45&amp;"!"&amp;"$E$3"))/86400),"hh:mm:ss"))</f>
        <v>17:00:00 - 17:30:00</v>
      </c>
      <c r="E45">
        <f t="array" aca="1" ref="E45" ca="1">INDIRECT(CONCATENATE("Simu"&amp;$B45&amp;"!"&amp;"$G$3"))</f>
        <v>1000</v>
      </c>
      <c r="F45">
        <f t="array" aca="1" ref="F45" ca="1">INDIRECT(CONCATENATE("Simu"&amp;$B45&amp;"!"&amp;"$L$8"))</f>
        <v>2.6424805555555611</v>
      </c>
      <c r="G45">
        <f t="array" aca="1" ref="G45" ca="1">INDIRECT(CONCATENATE("Simu"&amp;$B45&amp;"!"&amp;"$L$9"))</f>
        <v>57.980291666666673</v>
      </c>
      <c r="H45">
        <f t="array" aca="1" ref="H45" ca="1">INDIRECT(CONCATENATE("Simu"&amp;$B45&amp;"!"&amp;"$Z$3"))</f>
        <v>114</v>
      </c>
      <c r="I45">
        <f t="array" aca="1" ref="I45" ca="1">INDIRECT(CONCATENATE("Simu"&amp;$B45&amp;"!"&amp;"$I$9"))</f>
        <v>0</v>
      </c>
      <c r="J45">
        <f t="array" aca="1" ref="J45" ca="1">IF(I45&gt;0,COUNT(IF(INDIRECT(CONCATENATE("Simu"&amp;$B45&amp;"!$F$16:$F$"&amp;15+I45))&lt;20,INDIRECT(CONCATENATE("Simu"&amp;$B45&amp;"!$F$16:$F$"&amp;15+I45)),#N/A)),0)</f>
        <v>0</v>
      </c>
      <c r="K45">
        <f t="array" aca="1" ref="K45" ca="1">IF(I45&gt;0,COUNT(IF(INDIRECT(CONCATENATE("Simu"&amp;$B45&amp;"!$F$16:$F$"&amp;15+I45))&lt;10,INDIRECT(CONCATENATE("Simu"&amp;$B45&amp;"!$F$16:$F$"&amp;15+I45)),#N/A)),0)</f>
        <v>0</v>
      </c>
      <c r="L45">
        <f t="array" aca="1" ref="L45" ca="1">IF(I45&gt;0,COUNT(IF(INDIRECT(CONCATENATE("Simu"&amp;$B45&amp;"!$F$16:$F$"&amp;15+I45))&lt;5,INDIRECT(CONCATENATE("Simu"&amp;$B45&amp;"!$F$16:$F$"&amp;15+I45)),#N/A)),0)</f>
        <v>0</v>
      </c>
    </row>
    <row r="46" spans="2:12" x14ac:dyDescent="0.35">
      <c r="B46">
        <f t="shared" si="1"/>
        <v>32</v>
      </c>
      <c r="C46" t="str">
        <f t="array" aca="1" ref="C46" ca="1">INDIRECT(CONCATENATE("Simu"&amp;$B46&amp;"!"&amp;"$X$3"))</f>
        <v>[-0.01 +0.01]</v>
      </c>
      <c r="D46" t="str">
        <f t="array" aca="1" ref="D46" ca="1">_xlfn.CONCAT(INDIRECT(CONCATENATE("Simu"&amp;$B46&amp;"!"&amp;"$D$3")), " - ",TEXT(INDIRECT(CONCATENATE("Simu"&amp;$B46&amp;"!"&amp;"$D$3"))+(INDIRECT(CONCATENATE("Simu"&amp;$B46&amp;"!"&amp;"$E$3"))/86400),"hh:mm:ss"))</f>
        <v>17:30:00 - 18:00:00</v>
      </c>
      <c r="E46">
        <f t="array" aca="1" ref="E46" ca="1">INDIRECT(CONCATENATE("Simu"&amp;$B46&amp;"!"&amp;"$G$3"))</f>
        <v>1000</v>
      </c>
      <c r="F46">
        <f t="array" aca="1" ref="F46" ca="1">INDIRECT(CONCATENATE("Simu"&amp;$B46&amp;"!"&amp;"$L$8"))</f>
        <v>1.812244444444447</v>
      </c>
      <c r="G46">
        <f t="array" aca="1" ref="G46" ca="1">INDIRECT(CONCATENATE("Simu"&amp;$B46&amp;"!"&amp;"$L$9"))</f>
        <v>41.975088888888877</v>
      </c>
      <c r="H46">
        <f t="array" aca="1" ref="H46" ca="1">INDIRECT(CONCATENATE("Simu"&amp;$B46&amp;"!"&amp;"$Z$3"))</f>
        <v>11</v>
      </c>
      <c r="I46">
        <f t="array" aca="1" ref="I46" ca="1">INDIRECT(CONCATENATE("Simu"&amp;$B46&amp;"!"&amp;"$I$9"))</f>
        <v>0</v>
      </c>
      <c r="J46">
        <f t="array" aca="1" ref="J46" ca="1">IF(I46&gt;0,COUNT(IF(INDIRECT(CONCATENATE("Simu"&amp;$B46&amp;"!$F$16:$F$"&amp;15+I46))&lt;20,INDIRECT(CONCATENATE("Simu"&amp;$B46&amp;"!$F$16:$F$"&amp;15+I46)),#N/A)),0)</f>
        <v>0</v>
      </c>
      <c r="K46">
        <f t="array" aca="1" ref="K46" ca="1">IF(I46&gt;0,COUNT(IF(INDIRECT(CONCATENATE("Simu"&amp;$B46&amp;"!$F$16:$F$"&amp;15+I46))&lt;10,INDIRECT(CONCATENATE("Simu"&amp;$B46&amp;"!$F$16:$F$"&amp;15+I46)),#N/A)),0)</f>
        <v>0</v>
      </c>
      <c r="L46">
        <f t="array" aca="1" ref="L46" ca="1">IF(I46&gt;0,COUNT(IF(INDIRECT(CONCATENATE("Simu"&amp;$B46&amp;"!$F$16:$F$"&amp;15+I46))&lt;5,INDIRECT(CONCATENATE("Simu"&amp;$B46&amp;"!$F$16:$F$"&amp;15+I46)),#N/A)),0)</f>
        <v>0</v>
      </c>
    </row>
    <row r="47" spans="2:12" x14ac:dyDescent="0.35">
      <c r="B47">
        <f t="shared" si="1"/>
        <v>33</v>
      </c>
      <c r="C47" t="str">
        <f t="array" aca="1" ref="C47" ca="1">INDIRECT(CONCATENATE("Simu"&amp;$B47&amp;"!"&amp;"$X$3"))</f>
        <v>[-0.01 +0.01]</v>
      </c>
      <c r="D47" t="str">
        <f t="array" aca="1" ref="D47" ca="1">_xlfn.CONCAT(INDIRECT(CONCATENATE("Simu"&amp;$B47&amp;"!"&amp;"$D$3")), " - ",TEXT(INDIRECT(CONCATENATE("Simu"&amp;$B47&amp;"!"&amp;"$D$3"))+(INDIRECT(CONCATENATE("Simu"&amp;$B47&amp;"!"&amp;"$E$3"))/86400),"hh:mm:ss"))</f>
        <v>18:00:00 - 18:30:00</v>
      </c>
      <c r="E47">
        <f t="array" aca="1" ref="E47" ca="1">INDIRECT(CONCATENATE("Simu"&amp;$B47&amp;"!"&amp;"$G$3"))</f>
        <v>1000</v>
      </c>
      <c r="F47">
        <f t="array" aca="1" ref="F47" ca="1">INDIRECT(CONCATENATE("Simu"&amp;$B47&amp;"!"&amp;"$L$8"))</f>
        <v>1.969891666666661</v>
      </c>
      <c r="G47">
        <f t="array" aca="1" ref="G47" ca="1">INDIRECT(CONCATENATE("Simu"&amp;$B47&amp;"!"&amp;"$L$9"))</f>
        <v>60.564044444444441</v>
      </c>
      <c r="H47">
        <f t="array" aca="1" ref="H47" ca="1">INDIRECT(CONCATENATE("Simu"&amp;$B47&amp;"!"&amp;"$Z$3"))</f>
        <v>79</v>
      </c>
      <c r="I47">
        <f t="array" aca="1" ref="I47" ca="1">INDIRECT(CONCATENATE("Simu"&amp;$B47&amp;"!"&amp;"$I$9"))</f>
        <v>0</v>
      </c>
      <c r="J47">
        <f t="array" aca="1" ref="J47" ca="1">IF(I47&gt;0,COUNT(IF(INDIRECT(CONCATENATE("Simu"&amp;$B47&amp;"!$F$16:$F$"&amp;15+I47))&lt;20,INDIRECT(CONCATENATE("Simu"&amp;$B47&amp;"!$F$16:$F$"&amp;15+I47)),#N/A)),0)</f>
        <v>0</v>
      </c>
      <c r="K47">
        <f t="array" aca="1" ref="K47" ca="1">IF(I47&gt;0,COUNT(IF(INDIRECT(CONCATENATE("Simu"&amp;$B47&amp;"!$F$16:$F$"&amp;15+I47))&lt;10,INDIRECT(CONCATENATE("Simu"&amp;$B47&amp;"!$F$16:$F$"&amp;15+I47)),#N/A)),0)</f>
        <v>0</v>
      </c>
      <c r="L47">
        <f t="array" aca="1" ref="L47" ca="1">IF(I47&gt;0,COUNT(IF(INDIRECT(CONCATENATE("Simu"&amp;$B47&amp;"!$F$16:$F$"&amp;15+I47))&lt;5,INDIRECT(CONCATENATE("Simu"&amp;$B47&amp;"!$F$16:$F$"&amp;15+I47)),#N/A)),0)</f>
        <v>0</v>
      </c>
    </row>
    <row r="48" spans="2:12" x14ac:dyDescent="0.35">
      <c r="B48">
        <f t="shared" si="1"/>
        <v>34</v>
      </c>
      <c r="C48" t="str">
        <f t="array" aca="1" ref="C48" ca="1">INDIRECT(CONCATENATE("Simu"&amp;$B48&amp;"!"&amp;"$X$3"))</f>
        <v>[-0.01 +0.01]</v>
      </c>
      <c r="D48" t="str">
        <f t="array" aca="1" ref="D48" ca="1">_xlfn.CONCAT(INDIRECT(CONCATENATE("Simu"&amp;$B48&amp;"!"&amp;"$D$3")), " - ",TEXT(INDIRECT(CONCATENATE("Simu"&amp;$B48&amp;"!"&amp;"$D$3"))+(INDIRECT(CONCATENATE("Simu"&amp;$B48&amp;"!"&amp;"$E$3"))/86400),"hh:mm:ss"))</f>
        <v>18:30:00 - 19:00:00</v>
      </c>
      <c r="E48">
        <f t="array" aca="1" ref="E48" ca="1">INDIRECT(CONCATENATE("Simu"&amp;$B48&amp;"!"&amp;"$G$3"))</f>
        <v>1000</v>
      </c>
      <c r="F48">
        <f t="array" aca="1" ref="F48" ca="1">INDIRECT(CONCATENATE("Simu"&amp;$B48&amp;"!"&amp;"$L$8"))</f>
        <v>2.056561111111102</v>
      </c>
      <c r="G48">
        <f t="array" aca="1" ref="G48" ca="1">INDIRECT(CONCATENATE("Simu"&amp;$B48&amp;"!"&amp;"$L$9"))</f>
        <v>43.458183333333302</v>
      </c>
      <c r="H48">
        <f t="array" aca="1" ref="H48" ca="1">INDIRECT(CONCATENATE("Simu"&amp;$B48&amp;"!"&amp;"$Z$3"))</f>
        <v>163</v>
      </c>
      <c r="I48">
        <f t="array" aca="1" ref="I48" ca="1">INDIRECT(CONCATENATE("Simu"&amp;$B48&amp;"!"&amp;"$I$9"))</f>
        <v>0</v>
      </c>
      <c r="J48">
        <f t="array" aca="1" ref="J48" ca="1">IF(I48&gt;0,COUNT(IF(INDIRECT(CONCATENATE("Simu"&amp;$B48&amp;"!$F$16:$F$"&amp;15+I48))&lt;20,INDIRECT(CONCATENATE("Simu"&amp;$B48&amp;"!$F$16:$F$"&amp;15+I48)),#N/A)),0)</f>
        <v>0</v>
      </c>
      <c r="K48">
        <f t="array" aca="1" ref="K48" ca="1">IF(I48&gt;0,COUNT(IF(INDIRECT(CONCATENATE("Simu"&amp;$B48&amp;"!$F$16:$F$"&amp;15+I48))&lt;10,INDIRECT(CONCATENATE("Simu"&amp;$B48&amp;"!$F$16:$F$"&amp;15+I48)),#N/A)),0)</f>
        <v>0</v>
      </c>
      <c r="L48">
        <f t="array" aca="1" ref="L48" ca="1">IF(I48&gt;0,COUNT(IF(INDIRECT(CONCATENATE("Simu"&amp;$B48&amp;"!$F$16:$F$"&amp;15+I48))&lt;5,INDIRECT(CONCATENATE("Simu"&amp;$B48&amp;"!$F$16:$F$"&amp;15+I48)),#N/A)),0)</f>
        <v>0</v>
      </c>
    </row>
    <row r="49" spans="2:12" x14ac:dyDescent="0.35">
      <c r="B49">
        <f t="shared" si="1"/>
        <v>35</v>
      </c>
      <c r="C49" t="str">
        <f t="array" aca="1" ref="C49" ca="1">INDIRECT(CONCATENATE("Simu"&amp;$B49&amp;"!"&amp;"$X$3"))</f>
        <v>[-0.01 +0.01]</v>
      </c>
      <c r="D49" t="str">
        <f t="array" aca="1" ref="D49" ca="1">_xlfn.CONCAT(INDIRECT(CONCATENATE("Simu"&amp;$B49&amp;"!"&amp;"$D$3")), " - ",TEXT(INDIRECT(CONCATENATE("Simu"&amp;$B49&amp;"!"&amp;"$D$3"))+(INDIRECT(CONCATENATE("Simu"&amp;$B49&amp;"!"&amp;"$E$3"))/86400),"hh:mm:ss"))</f>
        <v>19:00:00 - 20:00:00</v>
      </c>
      <c r="E49">
        <f t="array" aca="1" ref="E49" ca="1">INDIRECT(CONCATENATE("Simu"&amp;$B49&amp;"!"&amp;"$G$3"))</f>
        <v>1000</v>
      </c>
      <c r="F49">
        <f t="array" aca="1" ref="F49" ca="1">INDIRECT(CONCATENATE("Simu"&amp;$B49&amp;"!"&amp;"$L$8"))</f>
        <v>3.7903000000000051</v>
      </c>
      <c r="G49">
        <f t="array" aca="1" ref="G49" ca="1">INDIRECT(CONCATENATE("Simu"&amp;$B49&amp;"!"&amp;"$L$9"))</f>
        <v>100.9529722222222</v>
      </c>
      <c r="H49">
        <f t="array" aca="1" ref="H49" ca="1">INDIRECT(CONCATENATE("Simu"&amp;$B49&amp;"!"&amp;"$Z$3"))</f>
        <v>227</v>
      </c>
      <c r="I49">
        <f t="array" aca="1" ref="I49" ca="1">INDIRECT(CONCATENATE("Simu"&amp;$B49&amp;"!"&amp;"$I$9"))</f>
        <v>0</v>
      </c>
      <c r="J49">
        <f t="array" aca="1" ref="J49" ca="1">IF(I49&gt;0,COUNT(IF(INDIRECT(CONCATENATE("Simu"&amp;$B49&amp;"!$F$16:$F$"&amp;15+I49))&lt;20,INDIRECT(CONCATENATE("Simu"&amp;$B49&amp;"!$F$16:$F$"&amp;15+I49)),#N/A)),0)</f>
        <v>0</v>
      </c>
      <c r="K49">
        <f t="array" aca="1" ref="K49" ca="1">IF(I49&gt;0,COUNT(IF(INDIRECT(CONCATENATE("Simu"&amp;$B49&amp;"!$F$16:$F$"&amp;15+I49))&lt;10,INDIRECT(CONCATENATE("Simu"&amp;$B49&amp;"!$F$16:$F$"&amp;15+I49)),#N/A)),0)</f>
        <v>0</v>
      </c>
      <c r="L49">
        <f t="array" aca="1" ref="L49" ca="1">IF(I49&gt;0,COUNT(IF(INDIRECT(CONCATENATE("Simu"&amp;$B49&amp;"!$F$16:$F$"&amp;15+I49))&lt;5,INDIRECT(CONCATENATE("Simu"&amp;$B49&amp;"!$F$16:$F$"&amp;15+I49)),#N/A)),0)</f>
        <v>0</v>
      </c>
    </row>
    <row r="50" spans="2:12" x14ac:dyDescent="0.35">
      <c r="B50">
        <f t="shared" si="1"/>
        <v>36</v>
      </c>
      <c r="C50" t="str">
        <f t="array" aca="1" ref="C50" ca="1">INDIRECT(CONCATENATE("Simu"&amp;$B50&amp;"!"&amp;"$X$3"))</f>
        <v>[-0.01 +0.01]</v>
      </c>
      <c r="D50" t="str">
        <f t="array" aca="1" ref="D50" ca="1">_xlfn.CONCAT(INDIRECT(CONCATENATE("Simu"&amp;$B50&amp;"!"&amp;"$D$3")), " - ",TEXT(INDIRECT(CONCATENATE("Simu"&amp;$B50&amp;"!"&amp;"$D$3"))+(INDIRECT(CONCATENATE("Simu"&amp;$B50&amp;"!"&amp;"$E$3"))/86400),"hh:mm:ss"))</f>
        <v>20:00:00 - 21:00:00</v>
      </c>
      <c r="E50">
        <f t="array" aca="1" ref="E50" ca="1">INDIRECT(CONCATENATE("Simu"&amp;$B50&amp;"!"&amp;"$G$3"))</f>
        <v>1000</v>
      </c>
      <c r="F50">
        <f t="array" aca="1" ref="F50" ca="1">INDIRECT(CONCATENATE("Simu"&amp;$B50&amp;"!"&amp;"$L$8"))</f>
        <v>3.563747222222224</v>
      </c>
      <c r="G50">
        <f t="array" aca="1" ref="G50" ca="1">INDIRECT(CONCATENATE("Simu"&amp;$B50&amp;"!"&amp;"$L$9"))</f>
        <v>94.844977777777757</v>
      </c>
      <c r="H50">
        <f t="array" aca="1" ref="H50" ca="1">INDIRECT(CONCATENATE("Simu"&amp;$B50&amp;"!"&amp;"$Z$3"))</f>
        <v>36</v>
      </c>
      <c r="I50">
        <f t="array" aca="1" ref="I50" ca="1">INDIRECT(CONCATENATE("Simu"&amp;$B50&amp;"!"&amp;"$I$9"))</f>
        <v>0</v>
      </c>
      <c r="J50">
        <f t="array" aca="1" ref="J50" ca="1">IF(I50&gt;0,COUNT(IF(INDIRECT(CONCATENATE("Simu"&amp;$B50&amp;"!$F$16:$F$"&amp;15+I50))&lt;20,INDIRECT(CONCATENATE("Simu"&amp;$B50&amp;"!$F$16:$F$"&amp;15+I50)),#N/A)),0)</f>
        <v>0</v>
      </c>
      <c r="K50">
        <f t="array" aca="1" ref="K50" ca="1">IF(I50&gt;0,COUNT(IF(INDIRECT(CONCATENATE("Simu"&amp;$B50&amp;"!$F$16:$F$"&amp;15+I50))&lt;10,INDIRECT(CONCATENATE("Simu"&amp;$B50&amp;"!$F$16:$F$"&amp;15+I50)),#N/A)),0)</f>
        <v>0</v>
      </c>
      <c r="L50">
        <f t="array" aca="1" ref="L50" ca="1">IF(I50&gt;0,COUNT(IF(INDIRECT(CONCATENATE("Simu"&amp;$B50&amp;"!$F$16:$F$"&amp;15+I50))&lt;5,INDIRECT(CONCATENATE("Simu"&amp;$B50&amp;"!$F$16:$F$"&amp;15+I50)),#N/A)),0)</f>
        <v>0</v>
      </c>
    </row>
    <row r="51" spans="2:12" x14ac:dyDescent="0.35">
      <c r="B51">
        <f t="shared" si="1"/>
        <v>37</v>
      </c>
      <c r="C51" t="str">
        <f t="array" aca="1" ref="C51" ca="1">INDIRECT(CONCATENATE("Simu"&amp;$B51&amp;"!"&amp;"$X$3"))</f>
        <v>[-0.01 +0.01]</v>
      </c>
      <c r="D51" t="str">
        <f t="array" aca="1" ref="D51" ca="1">_xlfn.CONCAT(INDIRECT(CONCATENATE("Simu"&amp;$B51&amp;"!"&amp;"$D$3")), " - ",TEXT(INDIRECT(CONCATENATE("Simu"&amp;$B51&amp;"!"&amp;"$D$3"))+(INDIRECT(CONCATENATE("Simu"&amp;$B51&amp;"!"&amp;"$E$3"))/86400),"hh:mm:ss"))</f>
        <v>21:00:00 - 21:15:00</v>
      </c>
      <c r="E51">
        <f t="array" aca="1" ref="E51" ca="1">INDIRECT(CONCATENATE("Simu"&amp;$B51&amp;"!"&amp;"$G$3"))</f>
        <v>1000</v>
      </c>
      <c r="F51">
        <f t="array" aca="1" ref="F51" ca="1">INDIRECT(CONCATENATE("Simu"&amp;$B51&amp;"!"&amp;"$L$8"))</f>
        <v>0.65175000000000083</v>
      </c>
      <c r="G51">
        <f t="array" aca="1" ref="G51" ca="1">INDIRECT(CONCATENATE("Simu"&amp;$B51&amp;"!"&amp;"$L$9"))</f>
        <v>22.684213888888891</v>
      </c>
      <c r="H51">
        <f t="array" aca="1" ref="H51" ca="1">INDIRECT(CONCATENATE("Simu"&amp;$B51&amp;"!"&amp;"$Z$3"))</f>
        <v>55</v>
      </c>
      <c r="I51">
        <f t="array" aca="1" ref="I51" ca="1">INDIRECT(CONCATENATE("Simu"&amp;$B51&amp;"!"&amp;"$I$9"))</f>
        <v>1</v>
      </c>
      <c r="J51">
        <f t="array" aca="1" ref="J51" ca="1">IF(I51&gt;0,COUNT(IF(INDIRECT(CONCATENATE("Simu"&amp;$B51&amp;"!$F$16:$F$"&amp;15+I51))&lt;20,INDIRECT(CONCATENATE("Simu"&amp;$B51&amp;"!$F$16:$F$"&amp;15+I51)),#N/A)),0)</f>
        <v>0</v>
      </c>
      <c r="K51">
        <f t="array" aca="1" ref="K51" ca="1">IF(I51&gt;0,COUNT(IF(INDIRECT(CONCATENATE("Simu"&amp;$B51&amp;"!$F$16:$F$"&amp;15+I51))&lt;10,INDIRECT(CONCATENATE("Simu"&amp;$B51&amp;"!$F$16:$F$"&amp;15+I51)),#N/A)),0)</f>
        <v>0</v>
      </c>
      <c r="L51">
        <f t="array" aca="1" ref="L51" ca="1">IF(I51&gt;0,COUNT(IF(INDIRECT(CONCATENATE("Simu"&amp;$B51&amp;"!$F$16:$F$"&amp;15+I51))&lt;5,INDIRECT(CONCATENATE("Simu"&amp;$B51&amp;"!$F$16:$F$"&amp;15+I51)),#N/A)),0)</f>
        <v>0</v>
      </c>
    </row>
    <row r="52" spans="2:12" x14ac:dyDescent="0.35">
      <c r="B52">
        <f t="shared" si="1"/>
        <v>38</v>
      </c>
      <c r="C52" t="str">
        <f t="array" aca="1" ref="C52" ca="1">INDIRECT(CONCATENATE("Simu"&amp;$B52&amp;"!"&amp;"$X$3"))</f>
        <v>[-0.01 +0.01]</v>
      </c>
      <c r="D52" t="str">
        <f t="array" aca="1" ref="D52" ca="1">_xlfn.CONCAT(INDIRECT(CONCATENATE("Simu"&amp;$B52&amp;"!"&amp;"$D$3")), " - ",TEXT(INDIRECT(CONCATENATE("Simu"&amp;$B52&amp;"!"&amp;"$D$3"))+(INDIRECT(CONCATENATE("Simu"&amp;$B52&amp;"!"&amp;"$E$3"))/86400),"hh:mm:ss"))</f>
        <v>21:15:00 - 21:30:00</v>
      </c>
      <c r="E52">
        <f t="array" aca="1" ref="E52" ca="1">INDIRECT(CONCATENATE("Simu"&amp;$B52&amp;"!"&amp;"$G$3"))</f>
        <v>1000</v>
      </c>
      <c r="F52">
        <f t="array" aca="1" ref="F52" ca="1">INDIRECT(CONCATENATE("Simu"&amp;$B52&amp;"!"&amp;"$L$8"))</f>
        <v>0.8593972222222227</v>
      </c>
      <c r="G52">
        <f t="array" aca="1" ref="G52" ca="1">INDIRECT(CONCATENATE("Simu"&amp;$B52&amp;"!"&amp;"$L$9"))</f>
        <v>25.1450472222222</v>
      </c>
      <c r="H52">
        <f t="array" aca="1" ref="H52" ca="1">INDIRECT(CONCATENATE("Simu"&amp;$B52&amp;"!"&amp;"$Z$3"))</f>
        <v>118</v>
      </c>
      <c r="I52">
        <f t="array" aca="1" ref="I52" ca="1">INDIRECT(CONCATENATE("Simu"&amp;$B52&amp;"!"&amp;"$I$9"))</f>
        <v>0</v>
      </c>
      <c r="J52">
        <f t="array" aca="1" ref="J52" ca="1">IF(I52&gt;0,COUNT(IF(INDIRECT(CONCATENATE("Simu"&amp;$B52&amp;"!$F$16:$F$"&amp;15+I52))&lt;20,INDIRECT(CONCATENATE("Simu"&amp;$B52&amp;"!$F$16:$F$"&amp;15+I52)),#N/A)),0)</f>
        <v>0</v>
      </c>
      <c r="K52">
        <f t="array" aca="1" ref="K52" ca="1">IF(I52&gt;0,COUNT(IF(INDIRECT(CONCATENATE("Simu"&amp;$B52&amp;"!$F$16:$F$"&amp;15+I52))&lt;10,INDIRECT(CONCATENATE("Simu"&amp;$B52&amp;"!$F$16:$F$"&amp;15+I52)),#N/A)),0)</f>
        <v>0</v>
      </c>
      <c r="L52">
        <f t="array" aca="1" ref="L52" ca="1">IF(I52&gt;0,COUNT(IF(INDIRECT(CONCATENATE("Simu"&amp;$B52&amp;"!$F$16:$F$"&amp;15+I52))&lt;5,INDIRECT(CONCATENATE("Simu"&amp;$B52&amp;"!$F$16:$F$"&amp;15+I52)),#N/A)),0)</f>
        <v>0</v>
      </c>
    </row>
    <row r="53" spans="2:12" x14ac:dyDescent="0.35">
      <c r="B53">
        <f t="shared" si="1"/>
        <v>39</v>
      </c>
      <c r="C53" t="str">
        <f t="array" aca="1" ref="C53" ca="1">INDIRECT(CONCATENATE("Simu"&amp;$B53&amp;"!"&amp;"$X$3"))</f>
        <v>[-0.01 +0.01]</v>
      </c>
      <c r="D53" t="str">
        <f t="array" aca="1" ref="D53" ca="1">_xlfn.CONCAT(INDIRECT(CONCATENATE("Simu"&amp;$B53&amp;"!"&amp;"$D$3")), " - ",TEXT(INDIRECT(CONCATENATE("Simu"&amp;$B53&amp;"!"&amp;"$D$3"))+(INDIRECT(CONCATENATE("Simu"&amp;$B53&amp;"!"&amp;"$E$3"))/86400),"hh:mm:ss"))</f>
        <v>21:30:00 - 21:45:00</v>
      </c>
      <c r="E53">
        <f t="array" aca="1" ref="E53" ca="1">INDIRECT(CONCATENATE("Simu"&amp;$B53&amp;"!"&amp;"$G$3"))</f>
        <v>1000</v>
      </c>
      <c r="F53">
        <f t="array" aca="1" ref="F53" ca="1">INDIRECT(CONCATENATE("Simu"&amp;$B53&amp;"!"&amp;"$L$8"))</f>
        <v>0.6859111111111067</v>
      </c>
      <c r="G53">
        <f t="array" aca="1" ref="G53" ca="1">INDIRECT(CONCATENATE("Simu"&amp;$B53&amp;"!"&amp;"$L$9"))</f>
        <v>22.120136111111108</v>
      </c>
      <c r="H53">
        <f t="array" aca="1" ref="H53" ca="1">INDIRECT(CONCATENATE("Simu"&amp;$B53&amp;"!"&amp;"$Z$3"))</f>
        <v>14</v>
      </c>
      <c r="I53">
        <f t="array" aca="1" ref="I53" ca="1">INDIRECT(CONCATENATE("Simu"&amp;$B53&amp;"!"&amp;"$I$9"))</f>
        <v>0</v>
      </c>
      <c r="J53">
        <f t="array" aca="1" ref="J53" ca="1">IF(I53&gt;0,COUNT(IF(INDIRECT(CONCATENATE("Simu"&amp;$B53&amp;"!$F$16:$F$"&amp;15+I53))&lt;20,INDIRECT(CONCATENATE("Simu"&amp;$B53&amp;"!$F$16:$F$"&amp;15+I53)),#N/A)),0)</f>
        <v>0</v>
      </c>
      <c r="K53">
        <f t="array" aca="1" ref="K53" ca="1">IF(I53&gt;0,COUNT(IF(INDIRECT(CONCATENATE("Simu"&amp;$B53&amp;"!$F$16:$F$"&amp;15+I53))&lt;10,INDIRECT(CONCATENATE("Simu"&amp;$B53&amp;"!$F$16:$F$"&amp;15+I53)),#N/A)),0)</f>
        <v>0</v>
      </c>
      <c r="L53">
        <f t="array" aca="1" ref="L53" ca="1">IF(I53&gt;0,COUNT(IF(INDIRECT(CONCATENATE("Simu"&amp;$B53&amp;"!$F$16:$F$"&amp;15+I53))&lt;5,INDIRECT(CONCATENATE("Simu"&amp;$B53&amp;"!$F$16:$F$"&amp;15+I53)),#N/A)),0)</f>
        <v>0</v>
      </c>
    </row>
    <row r="54" spans="2:12" x14ac:dyDescent="0.35">
      <c r="B54">
        <f t="shared" si="1"/>
        <v>40</v>
      </c>
      <c r="C54" t="str">
        <f t="array" aca="1" ref="C54" ca="1">INDIRECT(CONCATENATE("Simu"&amp;$B54&amp;"!"&amp;"$X$3"))</f>
        <v>[-0.01 +0.01]</v>
      </c>
      <c r="D54" t="str">
        <f t="array" aca="1" ref="D54" ca="1">_xlfn.CONCAT(INDIRECT(CONCATENATE("Simu"&amp;$B54&amp;"!"&amp;"$D$3")), " - ",TEXT(INDIRECT(CONCATENATE("Simu"&amp;$B54&amp;"!"&amp;"$D$3"))+(INDIRECT(CONCATENATE("Simu"&amp;$B54&amp;"!"&amp;"$E$3"))/86400),"hh:mm:ss"))</f>
        <v>21:45:00 - 22:00:00</v>
      </c>
      <c r="E54">
        <f t="array" aca="1" ref="E54" ca="1">INDIRECT(CONCATENATE("Simu"&amp;$B54&amp;"!"&amp;"$G$3"))</f>
        <v>1000</v>
      </c>
      <c r="F54">
        <f t="array" aca="1" ref="F54" ca="1">INDIRECT(CONCATENATE("Simu"&amp;$B54&amp;"!"&amp;"$L$8"))</f>
        <v>0.68137500000000728</v>
      </c>
      <c r="G54">
        <f t="array" aca="1" ref="G54" ca="1">INDIRECT(CONCATENATE("Simu"&amp;$B54&amp;"!"&amp;"$L$9"))</f>
        <v>24.333116666666658</v>
      </c>
      <c r="H54">
        <f t="array" aca="1" ref="H54" ca="1">INDIRECT(CONCATENATE("Simu"&amp;$B54&amp;"!"&amp;"$Z$3"))</f>
        <v>28</v>
      </c>
      <c r="I54">
        <f t="array" aca="1" ref="I54" ca="1">INDIRECT(CONCATENATE("Simu"&amp;$B54&amp;"!"&amp;"$I$9"))</f>
        <v>0</v>
      </c>
      <c r="J54">
        <f t="array" aca="1" ref="J54" ca="1">IF(I54&gt;0,COUNT(IF(INDIRECT(CONCATENATE("Simu"&amp;$B54&amp;"!$F$16:$F$"&amp;15+I54))&lt;20,INDIRECT(CONCATENATE("Simu"&amp;$B54&amp;"!$F$16:$F$"&amp;15+I54)),#N/A)),0)</f>
        <v>0</v>
      </c>
      <c r="K54">
        <f t="array" aca="1" ref="K54" ca="1">IF(I54&gt;0,COUNT(IF(INDIRECT(CONCATENATE("Simu"&amp;$B54&amp;"!$F$16:$F$"&amp;15+I54))&lt;10,INDIRECT(CONCATENATE("Simu"&amp;$B54&amp;"!$F$16:$F$"&amp;15+I54)),#N/A)),0)</f>
        <v>0</v>
      </c>
      <c r="L54">
        <f t="array" aca="1" ref="L54" ca="1">IF(I54&gt;0,COUNT(IF(INDIRECT(CONCATENATE("Simu"&amp;$B54&amp;"!$F$16:$F$"&amp;15+I54))&lt;5,INDIRECT(CONCATENATE("Simu"&amp;$B54&amp;"!$F$16:$F$"&amp;15+I54)),#N/A)),0)</f>
        <v>0</v>
      </c>
    </row>
  </sheetData>
  <mergeCells count="11">
    <mergeCell ref="I12:L13"/>
    <mergeCell ref="O12:O14"/>
    <mergeCell ref="P12:Q13"/>
    <mergeCell ref="R12:R14"/>
    <mergeCell ref="S12:V13"/>
    <mergeCell ref="H12:H14"/>
    <mergeCell ref="B12:B14"/>
    <mergeCell ref="C12:C14"/>
    <mergeCell ref="D12:D14"/>
    <mergeCell ref="E12:E14"/>
    <mergeCell ref="F12:G1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</v>
      </c>
      <c r="B3" s="3">
        <v>45057</v>
      </c>
      <c r="D3" t="s">
        <v>79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199</v>
      </c>
      <c r="K3">
        <v>171</v>
      </c>
      <c r="L3">
        <v>28</v>
      </c>
      <c r="M3" t="s">
        <v>80</v>
      </c>
      <c r="N3" t="s">
        <v>81</v>
      </c>
      <c r="O3">
        <v>0</v>
      </c>
      <c r="P3" t="s">
        <v>82</v>
      </c>
      <c r="Q3" t="s">
        <v>83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83</v>
      </c>
      <c r="AA3">
        <v>135.81660985946661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16.79817777777777</v>
      </c>
      <c r="D7">
        <v>342.15427217803818</v>
      </c>
      <c r="E7">
        <v>13.13993535550579</v>
      </c>
      <c r="H7" t="s">
        <v>93</v>
      </c>
      <c r="I7">
        <v>0</v>
      </c>
      <c r="K7" t="s">
        <v>94</v>
      </c>
      <c r="L7">
        <v>28.606216666666661</v>
      </c>
      <c r="M7">
        <v>767.89688060816934</v>
      </c>
      <c r="N7">
        <v>13.13993535550579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83</v>
      </c>
      <c r="K8" t="s">
        <v>31</v>
      </c>
      <c r="L8">
        <v>2.197458333333334</v>
      </c>
      <c r="M8">
        <v>404.37286937474857</v>
      </c>
      <c r="N8">
        <v>60.467313189721317</v>
      </c>
    </row>
    <row r="9" spans="1:27" x14ac:dyDescent="0.35">
      <c r="A9">
        <v>2</v>
      </c>
      <c r="B9">
        <v>95</v>
      </c>
      <c r="C9">
        <v>11.808038888888889</v>
      </c>
      <c r="D9">
        <v>425.74260843013121</v>
      </c>
      <c r="E9">
        <v>10.65750341556415</v>
      </c>
      <c r="H9" t="s">
        <v>96</v>
      </c>
      <c r="I9">
        <v>0</v>
      </c>
      <c r="K9" t="s">
        <v>32</v>
      </c>
      <c r="L9">
        <v>30.803674999999991</v>
      </c>
      <c r="M9">
        <v>1172.269749982918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28</v>
      </c>
      <c r="C12">
        <v>2.197458333333334</v>
      </c>
      <c r="D12">
        <v>404.37286937474857</v>
      </c>
      <c r="E12">
        <v>60.467313189721317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</v>
      </c>
      <c r="B3" s="3">
        <v>45057</v>
      </c>
      <c r="D3" t="s">
        <v>121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196</v>
      </c>
      <c r="K3">
        <v>183</v>
      </c>
      <c r="L3">
        <v>13</v>
      </c>
      <c r="M3" t="s">
        <v>80</v>
      </c>
      <c r="N3" t="s">
        <v>81</v>
      </c>
      <c r="O3">
        <v>0</v>
      </c>
      <c r="P3" t="s">
        <v>122</v>
      </c>
      <c r="Q3" t="s">
        <v>123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118</v>
      </c>
      <c r="AA3">
        <v>70.864073753356934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10</v>
      </c>
      <c r="C7">
        <v>0.83575555555555381</v>
      </c>
      <c r="D7">
        <v>26.365186654945848</v>
      </c>
      <c r="E7">
        <v>12.90352081846491</v>
      </c>
      <c r="H7" t="s">
        <v>93</v>
      </c>
      <c r="I7">
        <v>35</v>
      </c>
      <c r="K7" t="s">
        <v>94</v>
      </c>
      <c r="L7">
        <v>17.310405555555551</v>
      </c>
      <c r="M7">
        <v>620.17622279426121</v>
      </c>
      <c r="N7">
        <v>12.90352081846491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83</v>
      </c>
      <c r="K8" t="s">
        <v>31</v>
      </c>
      <c r="L8">
        <v>0.65158333333333252</v>
      </c>
      <c r="M8">
        <v>119.4767401316067</v>
      </c>
      <c r="N8">
        <v>62.373196661572443</v>
      </c>
    </row>
    <row r="9" spans="1:27" x14ac:dyDescent="0.35">
      <c r="A9">
        <v>2</v>
      </c>
      <c r="B9">
        <v>173</v>
      </c>
      <c r="C9">
        <v>16.47465</v>
      </c>
      <c r="D9">
        <v>593.81103613931532</v>
      </c>
      <c r="E9">
        <v>11.470065492666089</v>
      </c>
      <c r="H9" t="s">
        <v>96</v>
      </c>
      <c r="I9">
        <v>0</v>
      </c>
      <c r="K9" t="s">
        <v>32</v>
      </c>
      <c r="L9">
        <v>17.961988888888889</v>
      </c>
      <c r="M9">
        <v>739.65296292586788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13</v>
      </c>
      <c r="C12">
        <v>0.65158333333333252</v>
      </c>
      <c r="D12">
        <v>119.4767401316067</v>
      </c>
      <c r="E12">
        <v>62.373196661572443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</v>
      </c>
      <c r="B3" s="3">
        <v>45057</v>
      </c>
      <c r="D3" t="s">
        <v>124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268</v>
      </c>
      <c r="L3">
        <v>18</v>
      </c>
      <c r="M3" t="s">
        <v>80</v>
      </c>
      <c r="N3" t="s">
        <v>81</v>
      </c>
      <c r="O3">
        <v>0</v>
      </c>
      <c r="P3" t="s">
        <v>125</v>
      </c>
      <c r="Q3" t="s">
        <v>126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2018</v>
      </c>
      <c r="AA3">
        <v>113.0110013484955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0.4728833333333326</v>
      </c>
      <c r="D7">
        <v>14.63504658176609</v>
      </c>
      <c r="E7">
        <v>8.5968271462466479</v>
      </c>
      <c r="H7" t="s">
        <v>93</v>
      </c>
      <c r="I7">
        <v>2016</v>
      </c>
      <c r="K7" t="s">
        <v>94</v>
      </c>
      <c r="L7">
        <v>30.185308333333339</v>
      </c>
      <c r="M7">
        <v>1085.1052874777361</v>
      </c>
      <c r="N7">
        <v>43.940915954355177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2</v>
      </c>
      <c r="K8" t="s">
        <v>31</v>
      </c>
      <c r="L8">
        <v>0.82359722222222143</v>
      </c>
      <c r="M8">
        <v>151.41242192702779</v>
      </c>
      <c r="N8">
        <v>51.779994818630513</v>
      </c>
    </row>
    <row r="9" spans="1:27" x14ac:dyDescent="0.35">
      <c r="A9">
        <v>2</v>
      </c>
      <c r="B9">
        <v>246</v>
      </c>
      <c r="C9">
        <v>29.712425</v>
      </c>
      <c r="D9">
        <v>1070.4702408959699</v>
      </c>
      <c r="E9">
        <v>43.940915954355177</v>
      </c>
      <c r="H9" t="s">
        <v>96</v>
      </c>
      <c r="I9">
        <v>0</v>
      </c>
      <c r="K9" t="s">
        <v>32</v>
      </c>
      <c r="L9">
        <v>31.008905555555561</v>
      </c>
      <c r="M9">
        <v>1236.517709404764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18</v>
      </c>
      <c r="C12">
        <v>0.82359722222222143</v>
      </c>
      <c r="D12">
        <v>151.41242192702779</v>
      </c>
      <c r="E12">
        <v>51.779994818630513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4</v>
      </c>
      <c r="B3" s="3">
        <v>45057</v>
      </c>
      <c r="D3" t="s">
        <v>127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374</v>
      </c>
      <c r="K3">
        <v>357</v>
      </c>
      <c r="L3">
        <v>17</v>
      </c>
      <c r="M3" t="s">
        <v>80</v>
      </c>
      <c r="N3" t="s">
        <v>81</v>
      </c>
      <c r="O3">
        <v>0</v>
      </c>
      <c r="P3" t="s">
        <v>128</v>
      </c>
      <c r="Q3" t="s">
        <v>129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4390</v>
      </c>
      <c r="AA3">
        <v>212.15519332885739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7.4827361111111106</v>
      </c>
      <c r="D7">
        <v>134.64027361975371</v>
      </c>
      <c r="E7">
        <v>13.10722628909903</v>
      </c>
      <c r="H7" t="s">
        <v>93</v>
      </c>
      <c r="I7">
        <v>4285</v>
      </c>
      <c r="K7" t="s">
        <v>94</v>
      </c>
      <c r="L7">
        <v>43.2864</v>
      </c>
      <c r="M7">
        <v>1424.5751532314951</v>
      </c>
      <c r="N7">
        <v>20.811379046694459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105</v>
      </c>
      <c r="K8" t="s">
        <v>31</v>
      </c>
      <c r="L8">
        <v>0.94526111111111077</v>
      </c>
      <c r="M8">
        <v>173.73341420683639</v>
      </c>
      <c r="N8">
        <v>54.102047887197259</v>
      </c>
    </row>
    <row r="9" spans="1:27" x14ac:dyDescent="0.35">
      <c r="A9">
        <v>2</v>
      </c>
      <c r="B9">
        <v>281</v>
      </c>
      <c r="C9">
        <v>35.803663888888892</v>
      </c>
      <c r="D9">
        <v>1289.9348796117411</v>
      </c>
      <c r="E9">
        <v>20.811379046694459</v>
      </c>
      <c r="H9" t="s">
        <v>96</v>
      </c>
      <c r="I9">
        <v>0</v>
      </c>
      <c r="K9" t="s">
        <v>32</v>
      </c>
      <c r="L9">
        <v>44.231661111111109</v>
      </c>
      <c r="M9">
        <v>1598.308567438331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17</v>
      </c>
      <c r="C12">
        <v>0.94526111111111077</v>
      </c>
      <c r="D12">
        <v>173.73341420683639</v>
      </c>
      <c r="E12">
        <v>54.102047887197259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5</v>
      </c>
      <c r="B3" s="3">
        <v>45057</v>
      </c>
      <c r="D3" t="s">
        <v>130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378</v>
      </c>
      <c r="K3">
        <v>359</v>
      </c>
      <c r="L3">
        <v>19</v>
      </c>
      <c r="M3" t="s">
        <v>80</v>
      </c>
      <c r="N3" t="s">
        <v>81</v>
      </c>
      <c r="O3">
        <v>0</v>
      </c>
      <c r="P3" t="s">
        <v>131</v>
      </c>
      <c r="Q3" t="s">
        <v>132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3515</v>
      </c>
      <c r="AA3">
        <v>215.10424160957339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61</v>
      </c>
      <c r="C7">
        <v>8.7514666666666638</v>
      </c>
      <c r="D7">
        <v>200.2396535628078</v>
      </c>
      <c r="E7">
        <v>13.13990437794579</v>
      </c>
      <c r="H7" t="s">
        <v>93</v>
      </c>
      <c r="I7">
        <v>3444</v>
      </c>
      <c r="K7" t="s">
        <v>94</v>
      </c>
      <c r="L7">
        <v>49.208730555555547</v>
      </c>
      <c r="M7">
        <v>1658.010624212098</v>
      </c>
      <c r="N7">
        <v>21.389838789646522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71</v>
      </c>
      <c r="K8" t="s">
        <v>31</v>
      </c>
      <c r="L8">
        <v>1.26023611111111</v>
      </c>
      <c r="M8">
        <v>232.13294586334189</v>
      </c>
      <c r="N8">
        <v>135.73207673501389</v>
      </c>
    </row>
    <row r="9" spans="1:27" x14ac:dyDescent="0.35">
      <c r="A9">
        <v>2</v>
      </c>
      <c r="B9">
        <v>298</v>
      </c>
      <c r="C9">
        <v>40.457263888888889</v>
      </c>
      <c r="D9">
        <v>1457.7709706492899</v>
      </c>
      <c r="E9">
        <v>21.389838789646522</v>
      </c>
      <c r="H9" t="s">
        <v>96</v>
      </c>
      <c r="I9">
        <v>0</v>
      </c>
      <c r="K9" t="s">
        <v>32</v>
      </c>
      <c r="L9">
        <v>50.468966666666667</v>
      </c>
      <c r="M9">
        <v>1890.14357007544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1.26023611111111</v>
      </c>
      <c r="D12">
        <v>232.13294586334189</v>
      </c>
      <c r="E12">
        <v>135.73207673501389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6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6</v>
      </c>
      <c r="B3" s="3">
        <v>45057</v>
      </c>
      <c r="D3" t="s">
        <v>133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375</v>
      </c>
      <c r="K3">
        <v>341</v>
      </c>
      <c r="L3">
        <v>34</v>
      </c>
      <c r="M3" t="s">
        <v>80</v>
      </c>
      <c r="N3" t="s">
        <v>81</v>
      </c>
      <c r="O3">
        <v>0</v>
      </c>
      <c r="P3" t="s">
        <v>134</v>
      </c>
      <c r="Q3" t="s">
        <v>135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806</v>
      </c>
      <c r="AA3">
        <v>413.382408618927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31</v>
      </c>
      <c r="C7">
        <v>1.7719416666666681</v>
      </c>
      <c r="D7">
        <v>55.665812550395742</v>
      </c>
      <c r="E7">
        <v>12.904225476390501</v>
      </c>
      <c r="H7" t="s">
        <v>93</v>
      </c>
      <c r="I7">
        <v>707</v>
      </c>
      <c r="K7" t="s">
        <v>94</v>
      </c>
      <c r="L7">
        <v>69.407016666666664</v>
      </c>
      <c r="M7">
        <v>2493.935517951662</v>
      </c>
      <c r="N7">
        <v>16.920477346402421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98</v>
      </c>
      <c r="K8" t="s">
        <v>31</v>
      </c>
      <c r="L8">
        <v>2.4521166666666669</v>
      </c>
      <c r="M8">
        <v>450.89009978613848</v>
      </c>
      <c r="N8">
        <v>53.197981709775448</v>
      </c>
    </row>
    <row r="9" spans="1:27" x14ac:dyDescent="0.35">
      <c r="A9">
        <v>2</v>
      </c>
      <c r="B9">
        <v>310</v>
      </c>
      <c r="C9">
        <v>67.635075000000001</v>
      </c>
      <c r="D9">
        <v>2438.269705401266</v>
      </c>
      <c r="E9">
        <v>16.920477346402421</v>
      </c>
      <c r="H9" t="s">
        <v>96</v>
      </c>
      <c r="I9">
        <v>1</v>
      </c>
      <c r="K9" t="s">
        <v>32</v>
      </c>
      <c r="L9">
        <v>71.859133333333332</v>
      </c>
      <c r="M9">
        <v>2944.8256177378012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34</v>
      </c>
      <c r="C12">
        <v>2.4521166666666669</v>
      </c>
      <c r="D12">
        <v>450.89009978613848</v>
      </c>
      <c r="E12">
        <v>53.197981709775448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136</v>
      </c>
      <c r="B16">
        <v>3543</v>
      </c>
      <c r="C16">
        <v>5601</v>
      </c>
      <c r="D16">
        <v>16</v>
      </c>
      <c r="E16">
        <v>31560</v>
      </c>
      <c r="F16">
        <v>9.4741950462424729</v>
      </c>
      <c r="G16">
        <v>2</v>
      </c>
      <c r="H16">
        <v>5</v>
      </c>
      <c r="I16">
        <v>17699.387366029579</v>
      </c>
      <c r="J16">
        <v>16300.219610355591</v>
      </c>
      <c r="K16">
        <v>63.957719254352163</v>
      </c>
      <c r="L16">
        <v>18164.447800747501</v>
      </c>
      <c r="M16">
        <v>16606.71347883232</v>
      </c>
      <c r="N16">
        <v>62.699894566091018</v>
      </c>
      <c r="O16">
        <v>17732.69952580065</v>
      </c>
      <c r="P16">
        <v>16388.95289129921</v>
      </c>
      <c r="Q16">
        <v>63.957719254352163</v>
      </c>
      <c r="R16">
        <v>17732.656862585449</v>
      </c>
      <c r="S16">
        <v>16389.017646221899</v>
      </c>
      <c r="T16">
        <v>62.699894566091018</v>
      </c>
      <c r="U16">
        <v>10.00404214659226</v>
      </c>
      <c r="V16">
        <v>51.040196108736062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7</v>
      </c>
      <c r="B3" s="3">
        <v>45057</v>
      </c>
      <c r="D3" t="s">
        <v>137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340</v>
      </c>
      <c r="K3">
        <v>308</v>
      </c>
      <c r="L3">
        <v>32</v>
      </c>
      <c r="M3" t="s">
        <v>80</v>
      </c>
      <c r="N3" t="s">
        <v>81</v>
      </c>
      <c r="O3">
        <v>0</v>
      </c>
      <c r="P3" t="s">
        <v>138</v>
      </c>
      <c r="Q3" t="s">
        <v>139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154</v>
      </c>
      <c r="AA3">
        <v>262.83985352516169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16.788780555555551</v>
      </c>
      <c r="D7">
        <v>341.71835862787162</v>
      </c>
      <c r="E7">
        <v>13.139972528454409</v>
      </c>
      <c r="H7" t="s">
        <v>93</v>
      </c>
      <c r="I7">
        <v>48</v>
      </c>
      <c r="K7" t="s">
        <v>94</v>
      </c>
      <c r="L7">
        <v>63.94650833333332</v>
      </c>
      <c r="M7">
        <v>2043.5842203818529</v>
      </c>
      <c r="N7">
        <v>13.139972528454409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106</v>
      </c>
      <c r="K8" t="s">
        <v>31</v>
      </c>
      <c r="L8">
        <v>2.68560555555556</v>
      </c>
      <c r="M8">
        <v>494.32441148292128</v>
      </c>
      <c r="N8">
        <v>52.346456094301942</v>
      </c>
    </row>
    <row r="9" spans="1:27" x14ac:dyDescent="0.35">
      <c r="A9">
        <v>2</v>
      </c>
      <c r="B9">
        <v>232</v>
      </c>
      <c r="C9">
        <v>47.157727777777772</v>
      </c>
      <c r="D9">
        <v>1701.8658617539811</v>
      </c>
      <c r="E9">
        <v>12.90586713346071</v>
      </c>
      <c r="H9" t="s">
        <v>96</v>
      </c>
      <c r="I9">
        <v>0</v>
      </c>
      <c r="K9" t="s">
        <v>32</v>
      </c>
      <c r="L9">
        <v>66.632113888888881</v>
      </c>
      <c r="M9">
        <v>2537.9086318647742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2.68560555555556</v>
      </c>
      <c r="D12">
        <v>494.32441148292128</v>
      </c>
      <c r="E12">
        <v>52.346456094301942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8</v>
      </c>
      <c r="B3" s="3">
        <v>45057</v>
      </c>
      <c r="D3" t="s">
        <v>140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254</v>
      </c>
      <c r="L3">
        <v>32</v>
      </c>
      <c r="M3" t="s">
        <v>80</v>
      </c>
      <c r="N3" t="s">
        <v>81</v>
      </c>
      <c r="O3">
        <v>0</v>
      </c>
      <c r="P3" t="s">
        <v>141</v>
      </c>
      <c r="Q3" t="s">
        <v>142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156</v>
      </c>
      <c r="AA3">
        <v>197.4521586894989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30</v>
      </c>
      <c r="C7">
        <v>1.7633083333333319</v>
      </c>
      <c r="D7">
        <v>54.72036044197948</v>
      </c>
      <c r="E7">
        <v>12.90399191281972</v>
      </c>
      <c r="H7" t="s">
        <v>93</v>
      </c>
      <c r="I7">
        <v>42</v>
      </c>
      <c r="K7" t="s">
        <v>94</v>
      </c>
      <c r="L7">
        <v>46.220972222222237</v>
      </c>
      <c r="M7">
        <v>1657.9443640111469</v>
      </c>
      <c r="N7">
        <v>12.90399191281972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114</v>
      </c>
      <c r="K8" t="s">
        <v>31</v>
      </c>
      <c r="L8">
        <v>2.1562333333333359</v>
      </c>
      <c r="M8">
        <v>396.05893068175823</v>
      </c>
      <c r="N8">
        <v>52.966442507393822</v>
      </c>
    </row>
    <row r="9" spans="1:27" x14ac:dyDescent="0.35">
      <c r="A9">
        <v>2</v>
      </c>
      <c r="B9">
        <v>224</v>
      </c>
      <c r="C9">
        <v>44.457663888888909</v>
      </c>
      <c r="D9">
        <v>1603.224003569168</v>
      </c>
      <c r="E9">
        <v>10.67326374550197</v>
      </c>
      <c r="H9" t="s">
        <v>96</v>
      </c>
      <c r="I9">
        <v>0</v>
      </c>
      <c r="K9" t="s">
        <v>32</v>
      </c>
      <c r="L9">
        <v>48.377205555555577</v>
      </c>
      <c r="M9">
        <v>2054.003294692905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2.1562333333333359</v>
      </c>
      <c r="D12">
        <v>396.05893068175823</v>
      </c>
      <c r="E12">
        <v>52.966442507393822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9</v>
      </c>
      <c r="B3" s="3">
        <v>45057</v>
      </c>
      <c r="D3" t="s">
        <v>143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263</v>
      </c>
      <c r="K3">
        <v>242</v>
      </c>
      <c r="L3">
        <v>21</v>
      </c>
      <c r="M3" t="s">
        <v>80</v>
      </c>
      <c r="N3" t="s">
        <v>81</v>
      </c>
      <c r="O3">
        <v>0</v>
      </c>
      <c r="P3" t="s">
        <v>144</v>
      </c>
      <c r="Q3" t="s">
        <v>145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183</v>
      </c>
      <c r="AA3">
        <v>93.396429777145386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77</v>
      </c>
      <c r="C7">
        <v>7.4849694444444426</v>
      </c>
      <c r="D7">
        <v>136.28733765558289</v>
      </c>
      <c r="E7">
        <v>13.13994774637249</v>
      </c>
      <c r="H7" t="s">
        <v>93</v>
      </c>
      <c r="I7">
        <v>16</v>
      </c>
      <c r="K7" t="s">
        <v>94</v>
      </c>
      <c r="L7">
        <v>28.401069444444431</v>
      </c>
      <c r="M7">
        <v>889.62245603662984</v>
      </c>
      <c r="N7">
        <v>13.13994774637249</v>
      </c>
    </row>
    <row r="8" spans="1:27" x14ac:dyDescent="0.35">
      <c r="A8">
        <v>1</v>
      </c>
      <c r="B8">
        <v>1</v>
      </c>
      <c r="C8">
        <v>2.9991666666666989E-2</v>
      </c>
      <c r="D8">
        <v>5.5553112222623158E-2</v>
      </c>
      <c r="E8">
        <v>12.7929895633683</v>
      </c>
      <c r="H8" t="s">
        <v>95</v>
      </c>
      <c r="I8">
        <v>167</v>
      </c>
      <c r="K8" t="s">
        <v>31</v>
      </c>
      <c r="L8">
        <v>0.99113611111111011</v>
      </c>
      <c r="M8">
        <v>182.30944880110869</v>
      </c>
      <c r="N8">
        <v>51.779864605100812</v>
      </c>
    </row>
    <row r="9" spans="1:27" x14ac:dyDescent="0.35">
      <c r="A9">
        <v>2</v>
      </c>
      <c r="B9">
        <v>164</v>
      </c>
      <c r="C9">
        <v>20.886108333333329</v>
      </c>
      <c r="D9">
        <v>753.27956526882429</v>
      </c>
      <c r="E9">
        <v>10.69710563201043</v>
      </c>
      <c r="H9" t="s">
        <v>96</v>
      </c>
      <c r="I9">
        <v>0</v>
      </c>
      <c r="K9" t="s">
        <v>32</v>
      </c>
      <c r="L9">
        <v>29.392205555555549</v>
      </c>
      <c r="M9">
        <v>1071.931904837739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0.99113611111111011</v>
      </c>
      <c r="D12">
        <v>182.30944880110869</v>
      </c>
      <c r="E12">
        <v>51.779864605100812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10</v>
      </c>
      <c r="B3" s="3">
        <v>45057</v>
      </c>
      <c r="D3" t="s">
        <v>146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242</v>
      </c>
      <c r="K3">
        <v>227</v>
      </c>
      <c r="L3">
        <v>15</v>
      </c>
      <c r="M3" t="s">
        <v>80</v>
      </c>
      <c r="N3" t="s">
        <v>81</v>
      </c>
      <c r="O3">
        <v>0</v>
      </c>
      <c r="P3" t="s">
        <v>147</v>
      </c>
      <c r="Q3" t="s">
        <v>148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14</v>
      </c>
      <c r="AA3">
        <v>81.603120088577271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62</v>
      </c>
      <c r="C7">
        <v>8.6884138888888884</v>
      </c>
      <c r="D7">
        <v>198.42223869231961</v>
      </c>
      <c r="E7">
        <v>13.32688184135735</v>
      </c>
      <c r="H7" t="s">
        <v>93</v>
      </c>
      <c r="I7">
        <v>7</v>
      </c>
      <c r="K7" t="s">
        <v>94</v>
      </c>
      <c r="L7">
        <v>27.054555555555559</v>
      </c>
      <c r="M7">
        <v>846.00747863850768</v>
      </c>
      <c r="N7">
        <v>13.32688184135735</v>
      </c>
    </row>
    <row r="8" spans="1:27" x14ac:dyDescent="0.35">
      <c r="A8">
        <v>1</v>
      </c>
      <c r="B8">
        <v>2</v>
      </c>
      <c r="C8">
        <v>0.41958333333333131</v>
      </c>
      <c r="D8">
        <v>0.27107147340448567</v>
      </c>
      <c r="E8">
        <v>12.940143178875079</v>
      </c>
      <c r="H8" t="s">
        <v>95</v>
      </c>
      <c r="I8">
        <v>7</v>
      </c>
      <c r="K8" t="s">
        <v>31</v>
      </c>
      <c r="L8">
        <v>0.84096111111110883</v>
      </c>
      <c r="M8">
        <v>154.496892481727</v>
      </c>
      <c r="N8">
        <v>51.888221017204458</v>
      </c>
    </row>
    <row r="9" spans="1:27" x14ac:dyDescent="0.35">
      <c r="A9">
        <v>2</v>
      </c>
      <c r="B9">
        <v>163</v>
      </c>
      <c r="C9">
        <v>17.946558333333339</v>
      </c>
      <c r="D9">
        <v>647.31416847278365</v>
      </c>
      <c r="E9">
        <v>10.905120263842569</v>
      </c>
      <c r="H9" t="s">
        <v>96</v>
      </c>
      <c r="I9">
        <v>0</v>
      </c>
      <c r="K9" t="s">
        <v>32</v>
      </c>
      <c r="L9">
        <v>27.895516666666669</v>
      </c>
      <c r="M9">
        <v>1000.504371120235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0.84096111111110883</v>
      </c>
      <c r="D12">
        <v>154.496892481727</v>
      </c>
      <c r="E12">
        <v>51.888221017204458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11</v>
      </c>
      <c r="B3" s="3">
        <v>45057</v>
      </c>
      <c r="D3" t="s">
        <v>149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178</v>
      </c>
      <c r="K3">
        <v>160</v>
      </c>
      <c r="L3">
        <v>18</v>
      </c>
      <c r="M3" t="s">
        <v>80</v>
      </c>
      <c r="N3" t="s">
        <v>81</v>
      </c>
      <c r="O3">
        <v>0</v>
      </c>
      <c r="P3" t="s">
        <v>150</v>
      </c>
      <c r="Q3" t="s">
        <v>151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12</v>
      </c>
      <c r="AA3">
        <v>65.720733165740967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11</v>
      </c>
      <c r="C7">
        <v>0.79978055555555738</v>
      </c>
      <c r="D7">
        <v>25.56841031752171</v>
      </c>
      <c r="E7">
        <v>12.939171932714901</v>
      </c>
      <c r="H7" t="s">
        <v>93</v>
      </c>
      <c r="I7">
        <v>0</v>
      </c>
      <c r="K7" t="s">
        <v>94</v>
      </c>
      <c r="L7">
        <v>17.039466666666659</v>
      </c>
      <c r="M7">
        <v>593.95455520824567</v>
      </c>
      <c r="N7">
        <v>12.939171932714901</v>
      </c>
    </row>
    <row r="8" spans="1:27" x14ac:dyDescent="0.35">
      <c r="A8">
        <v>1</v>
      </c>
      <c r="B8">
        <v>2</v>
      </c>
      <c r="C8">
        <v>0.48652500000000137</v>
      </c>
      <c r="D8">
        <v>0.14619437771204569</v>
      </c>
      <c r="E8">
        <v>9.3879571062043338E-2</v>
      </c>
      <c r="H8" t="s">
        <v>95</v>
      </c>
      <c r="I8">
        <v>12</v>
      </c>
      <c r="K8" t="s">
        <v>31</v>
      </c>
      <c r="L8">
        <v>1.151291666666667</v>
      </c>
      <c r="M8">
        <v>211.43608756077839</v>
      </c>
      <c r="N8">
        <v>51.779709976003552</v>
      </c>
    </row>
    <row r="9" spans="1:27" x14ac:dyDescent="0.35">
      <c r="A9">
        <v>2</v>
      </c>
      <c r="B9">
        <v>147</v>
      </c>
      <c r="C9">
        <v>15.753161111111099</v>
      </c>
      <c r="D9">
        <v>568.23995051301188</v>
      </c>
      <c r="E9">
        <v>10.53245373219508</v>
      </c>
      <c r="H9" t="s">
        <v>96</v>
      </c>
      <c r="I9">
        <v>0</v>
      </c>
      <c r="K9" t="s">
        <v>32</v>
      </c>
      <c r="L9">
        <v>18.190758333333331</v>
      </c>
      <c r="M9">
        <v>805.390642769024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18</v>
      </c>
      <c r="C12">
        <v>1.151291666666667</v>
      </c>
      <c r="D12">
        <v>211.43608756077839</v>
      </c>
      <c r="E12">
        <v>51.779709976003552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12</v>
      </c>
      <c r="B3" s="3">
        <v>45057</v>
      </c>
      <c r="D3" t="s">
        <v>152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187</v>
      </c>
      <c r="K3">
        <v>168</v>
      </c>
      <c r="L3">
        <v>19</v>
      </c>
      <c r="M3" t="s">
        <v>80</v>
      </c>
      <c r="N3" t="s">
        <v>81</v>
      </c>
      <c r="O3">
        <v>0</v>
      </c>
      <c r="P3" t="s">
        <v>153</v>
      </c>
      <c r="Q3" t="s">
        <v>154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24</v>
      </c>
      <c r="AA3">
        <v>66.581829309463501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0.45660833333333362</v>
      </c>
      <c r="D7">
        <v>14.13126047040225</v>
      </c>
      <c r="E7">
        <v>8.5967600890703029</v>
      </c>
      <c r="H7" t="s">
        <v>93</v>
      </c>
      <c r="I7">
        <v>0</v>
      </c>
      <c r="K7" t="s">
        <v>94</v>
      </c>
      <c r="L7">
        <v>15.807797222222209</v>
      </c>
      <c r="M7">
        <v>550.38111917372169</v>
      </c>
      <c r="N7">
        <v>10.922734927535039</v>
      </c>
    </row>
    <row r="8" spans="1:27" x14ac:dyDescent="0.35">
      <c r="A8">
        <v>1</v>
      </c>
      <c r="B8">
        <v>2</v>
      </c>
      <c r="C8">
        <v>0.48866388888888951</v>
      </c>
      <c r="D8">
        <v>0.14891697463352219</v>
      </c>
      <c r="E8">
        <v>0.59919426100769513</v>
      </c>
      <c r="H8" t="s">
        <v>95</v>
      </c>
      <c r="I8">
        <v>24</v>
      </c>
      <c r="K8" t="s">
        <v>31</v>
      </c>
      <c r="L8">
        <v>0.93730833333332864</v>
      </c>
      <c r="M8">
        <v>172.27479571950749</v>
      </c>
      <c r="N8">
        <v>56.665424886433009</v>
      </c>
    </row>
    <row r="9" spans="1:27" x14ac:dyDescent="0.35">
      <c r="A9">
        <v>2</v>
      </c>
      <c r="B9">
        <v>144</v>
      </c>
      <c r="C9">
        <v>14.862524999999991</v>
      </c>
      <c r="D9">
        <v>536.10094172868594</v>
      </c>
      <c r="E9">
        <v>10.922734927535039</v>
      </c>
      <c r="H9" t="s">
        <v>96</v>
      </c>
      <c r="I9">
        <v>0</v>
      </c>
      <c r="K9" t="s">
        <v>32</v>
      </c>
      <c r="L9">
        <v>16.74510555555554</v>
      </c>
      <c r="M9">
        <v>722.65591489322924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0.93730833333332864</v>
      </c>
      <c r="D12">
        <v>172.27479571950749</v>
      </c>
      <c r="E12">
        <v>56.665424886433009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6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13</v>
      </c>
      <c r="B3" s="3">
        <v>45057</v>
      </c>
      <c r="D3" t="s">
        <v>155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279</v>
      </c>
      <c r="K3">
        <v>252</v>
      </c>
      <c r="L3">
        <v>27</v>
      </c>
      <c r="M3" t="s">
        <v>80</v>
      </c>
      <c r="N3" t="s">
        <v>81</v>
      </c>
      <c r="O3">
        <v>0</v>
      </c>
      <c r="P3" t="s">
        <v>156</v>
      </c>
      <c r="Q3" t="s">
        <v>157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83</v>
      </c>
      <c r="AA3">
        <v>199.661591053009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16.78016111111112</v>
      </c>
      <c r="D7">
        <v>341.31965479110801</v>
      </c>
      <c r="E7">
        <v>13.13991883423096</v>
      </c>
      <c r="H7" t="s">
        <v>93</v>
      </c>
      <c r="I7">
        <v>4</v>
      </c>
      <c r="K7" t="s">
        <v>94</v>
      </c>
      <c r="L7">
        <v>53.875027777777788</v>
      </c>
      <c r="M7">
        <v>1644.6803176971071</v>
      </c>
      <c r="N7">
        <v>13.13991883423096</v>
      </c>
    </row>
    <row r="8" spans="1:27" x14ac:dyDescent="0.35">
      <c r="A8">
        <v>1</v>
      </c>
      <c r="B8">
        <v>4</v>
      </c>
      <c r="C8">
        <v>0.97858611111111204</v>
      </c>
      <c r="D8">
        <v>0.69489555963934668</v>
      </c>
      <c r="E8">
        <v>12.875496036456131</v>
      </c>
      <c r="H8" t="s">
        <v>95</v>
      </c>
      <c r="I8">
        <v>78</v>
      </c>
      <c r="K8" t="s">
        <v>31</v>
      </c>
      <c r="L8">
        <v>1.7278249999999999</v>
      </c>
      <c r="M8">
        <v>317.86922415488789</v>
      </c>
      <c r="N8">
        <v>52.247814728003817</v>
      </c>
    </row>
    <row r="9" spans="1:27" x14ac:dyDescent="0.35">
      <c r="A9">
        <v>2</v>
      </c>
      <c r="B9">
        <v>172</v>
      </c>
      <c r="C9">
        <v>36.116280555555562</v>
      </c>
      <c r="D9">
        <v>1302.6657673463601</v>
      </c>
      <c r="E9">
        <v>10.76382609748571</v>
      </c>
      <c r="H9" t="s">
        <v>96</v>
      </c>
      <c r="I9">
        <v>1</v>
      </c>
      <c r="K9" t="s">
        <v>32</v>
      </c>
      <c r="L9">
        <v>55.602852777777791</v>
      </c>
      <c r="M9">
        <v>1962.5495418519949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27</v>
      </c>
      <c r="C12">
        <v>1.7278249999999999</v>
      </c>
      <c r="D12">
        <v>317.86922415488789</v>
      </c>
      <c r="E12">
        <v>52.247814728003817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158</v>
      </c>
      <c r="B16">
        <v>6240</v>
      </c>
      <c r="C16">
        <v>315</v>
      </c>
      <c r="D16">
        <v>11</v>
      </c>
      <c r="E16">
        <v>40260</v>
      </c>
      <c r="F16">
        <v>15.787625059426119</v>
      </c>
      <c r="G16">
        <v>5</v>
      </c>
      <c r="H16">
        <v>2</v>
      </c>
      <c r="I16">
        <v>14557.255694328571</v>
      </c>
      <c r="J16">
        <v>15869.3421696888</v>
      </c>
      <c r="K16">
        <v>77.070747076236472</v>
      </c>
      <c r="L16">
        <v>13672.41415697804</v>
      </c>
      <c r="M16">
        <v>15470.92762974644</v>
      </c>
      <c r="N16">
        <v>73.08302550116241</v>
      </c>
      <c r="O16">
        <v>13804.623180604271</v>
      </c>
      <c r="P16">
        <v>15558.36794324292</v>
      </c>
      <c r="Q16">
        <v>77.070747076236472</v>
      </c>
      <c r="R16">
        <v>13805.27107961762</v>
      </c>
      <c r="S16">
        <v>15556.92272392156</v>
      </c>
      <c r="T16">
        <v>73.08302550116241</v>
      </c>
      <c r="U16">
        <v>51.581334881211021</v>
      </c>
      <c r="V16">
        <v>10.024285065234309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14</v>
      </c>
      <c r="B3" s="3">
        <v>45057</v>
      </c>
      <c r="D3" t="s">
        <v>159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214</v>
      </c>
      <c r="L3">
        <v>33</v>
      </c>
      <c r="M3" t="s">
        <v>80</v>
      </c>
      <c r="N3" t="s">
        <v>81</v>
      </c>
      <c r="O3">
        <v>0</v>
      </c>
      <c r="P3" t="s">
        <v>160</v>
      </c>
      <c r="Q3" t="s">
        <v>161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81</v>
      </c>
      <c r="AA3">
        <v>185.06977844238281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31</v>
      </c>
      <c r="C7">
        <v>1.7273388888888881</v>
      </c>
      <c r="D7">
        <v>54.715169684011407</v>
      </c>
      <c r="E7">
        <v>12.902576244665379</v>
      </c>
      <c r="H7" t="s">
        <v>93</v>
      </c>
      <c r="I7">
        <v>1</v>
      </c>
      <c r="K7" t="s">
        <v>94</v>
      </c>
      <c r="L7">
        <v>40.936652777777773</v>
      </c>
      <c r="M7">
        <v>1409.973185015406</v>
      </c>
      <c r="N7">
        <v>12.902576244665379</v>
      </c>
    </row>
    <row r="8" spans="1:27" x14ac:dyDescent="0.35">
      <c r="A8">
        <v>1</v>
      </c>
      <c r="B8">
        <v>4</v>
      </c>
      <c r="C8">
        <v>1.662763888888888</v>
      </c>
      <c r="D8">
        <v>0.79467373427854915</v>
      </c>
      <c r="E8">
        <v>12.850272214422709</v>
      </c>
      <c r="H8" t="s">
        <v>95</v>
      </c>
      <c r="I8">
        <v>80</v>
      </c>
      <c r="K8" t="s">
        <v>31</v>
      </c>
      <c r="L8">
        <v>2.4802222222222192</v>
      </c>
      <c r="M8">
        <v>456.04409591884252</v>
      </c>
      <c r="N8">
        <v>52.528013643435607</v>
      </c>
    </row>
    <row r="9" spans="1:27" x14ac:dyDescent="0.35">
      <c r="A9">
        <v>2</v>
      </c>
      <c r="B9">
        <v>179</v>
      </c>
      <c r="C9">
        <v>37.546550000000003</v>
      </c>
      <c r="D9">
        <v>1354.4633415971159</v>
      </c>
      <c r="E9">
        <v>11.080919746947631</v>
      </c>
      <c r="H9" t="s">
        <v>96</v>
      </c>
      <c r="I9">
        <v>0</v>
      </c>
      <c r="K9" t="s">
        <v>32</v>
      </c>
      <c r="L9">
        <v>43.41687499999999</v>
      </c>
      <c r="M9">
        <v>1866.017280934248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33</v>
      </c>
      <c r="C12">
        <v>2.4802222222222192</v>
      </c>
      <c r="D12">
        <v>456.04409591884252</v>
      </c>
      <c r="E12">
        <v>52.528013643435607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15</v>
      </c>
      <c r="B3" s="3">
        <v>45057</v>
      </c>
      <c r="D3" t="s">
        <v>162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280</v>
      </c>
      <c r="K3">
        <v>252</v>
      </c>
      <c r="L3">
        <v>28</v>
      </c>
      <c r="M3" t="s">
        <v>80</v>
      </c>
      <c r="N3" t="s">
        <v>81</v>
      </c>
      <c r="O3">
        <v>0</v>
      </c>
      <c r="P3" t="s">
        <v>163</v>
      </c>
      <c r="Q3" t="s">
        <v>164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</v>
      </c>
      <c r="AA3">
        <v>220.089640378952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16.76274166666667</v>
      </c>
      <c r="D7">
        <v>342.18668212581667</v>
      </c>
      <c r="E7">
        <v>13.10729014966757</v>
      </c>
      <c r="H7" t="s">
        <v>93</v>
      </c>
      <c r="I7">
        <v>4</v>
      </c>
      <c r="K7" t="s">
        <v>94</v>
      </c>
      <c r="L7">
        <v>52.738294444444463</v>
      </c>
      <c r="M7">
        <v>1581.5928959160119</v>
      </c>
      <c r="N7">
        <v>14.43479489559367</v>
      </c>
    </row>
    <row r="8" spans="1:27" x14ac:dyDescent="0.35">
      <c r="A8">
        <v>1</v>
      </c>
      <c r="B8">
        <v>4</v>
      </c>
      <c r="C8">
        <v>1.6313416666666669</v>
      </c>
      <c r="D8">
        <v>0.92457783968019935</v>
      </c>
      <c r="E8">
        <v>12.902516139127821</v>
      </c>
      <c r="H8" t="s">
        <v>95</v>
      </c>
      <c r="I8">
        <v>2</v>
      </c>
      <c r="K8" t="s">
        <v>31</v>
      </c>
      <c r="L8">
        <v>2.0298250000000051</v>
      </c>
      <c r="M8">
        <v>373.64557398534021</v>
      </c>
      <c r="N8">
        <v>51.946221623430993</v>
      </c>
    </row>
    <row r="9" spans="1:27" x14ac:dyDescent="0.35">
      <c r="A9">
        <v>2</v>
      </c>
      <c r="B9">
        <v>172</v>
      </c>
      <c r="C9">
        <v>34.344211111111122</v>
      </c>
      <c r="D9">
        <v>1238.4816359505151</v>
      </c>
      <c r="E9">
        <v>14.43479489559367</v>
      </c>
      <c r="H9" t="s">
        <v>96</v>
      </c>
      <c r="I9">
        <v>0</v>
      </c>
      <c r="K9" t="s">
        <v>32</v>
      </c>
      <c r="L9">
        <v>54.768119444444473</v>
      </c>
      <c r="M9">
        <v>1955.2384699013519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28</v>
      </c>
      <c r="C12">
        <v>2.0298250000000051</v>
      </c>
      <c r="D12">
        <v>373.64557398534021</v>
      </c>
      <c r="E12">
        <v>51.946221623430993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16</v>
      </c>
      <c r="B3" s="3">
        <v>45057</v>
      </c>
      <c r="D3" t="s">
        <v>165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241</v>
      </c>
      <c r="K3">
        <v>209</v>
      </c>
      <c r="L3">
        <v>32</v>
      </c>
      <c r="M3" t="s">
        <v>80</v>
      </c>
      <c r="N3" t="s">
        <v>81</v>
      </c>
      <c r="O3">
        <v>0</v>
      </c>
      <c r="P3" t="s">
        <v>166</v>
      </c>
      <c r="Q3" t="s">
        <v>167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222</v>
      </c>
      <c r="AA3">
        <v>179.70273303985601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29</v>
      </c>
      <c r="C7">
        <v>1.7254777777777781</v>
      </c>
      <c r="D7">
        <v>54.351676837858342</v>
      </c>
      <c r="E7">
        <v>12.9391699068854</v>
      </c>
      <c r="H7" t="s">
        <v>93</v>
      </c>
      <c r="I7">
        <v>38</v>
      </c>
      <c r="K7" t="s">
        <v>94</v>
      </c>
      <c r="L7">
        <v>40.154625000000003</v>
      </c>
      <c r="M7">
        <v>1409.2159466033861</v>
      </c>
      <c r="N7">
        <v>12.9391699068854</v>
      </c>
    </row>
    <row r="8" spans="1:27" x14ac:dyDescent="0.35">
      <c r="A8">
        <v>1</v>
      </c>
      <c r="B8">
        <v>3</v>
      </c>
      <c r="C8">
        <v>0.87428888888888756</v>
      </c>
      <c r="D8">
        <v>0.57708203230743205</v>
      </c>
      <c r="E8">
        <v>12.864958633988939</v>
      </c>
      <c r="H8" t="s">
        <v>95</v>
      </c>
      <c r="I8">
        <v>184</v>
      </c>
      <c r="K8" t="s">
        <v>31</v>
      </c>
      <c r="L8">
        <v>1.860072222222215</v>
      </c>
      <c r="M8">
        <v>341.19862580122032</v>
      </c>
      <c r="N8">
        <v>52.234361762150797</v>
      </c>
    </row>
    <row r="9" spans="1:27" x14ac:dyDescent="0.35">
      <c r="A9">
        <v>2</v>
      </c>
      <c r="B9">
        <v>177</v>
      </c>
      <c r="C9">
        <v>37.554858333333343</v>
      </c>
      <c r="D9">
        <v>1354.28718773322</v>
      </c>
      <c r="E9">
        <v>10.864745388988419</v>
      </c>
      <c r="H9" t="s">
        <v>96</v>
      </c>
      <c r="I9">
        <v>0</v>
      </c>
      <c r="K9" t="s">
        <v>32</v>
      </c>
      <c r="L9">
        <v>42.014697222222217</v>
      </c>
      <c r="M9">
        <v>1750.4145724046059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1.860072222222215</v>
      </c>
      <c r="D12">
        <v>341.19862580122032</v>
      </c>
      <c r="E12">
        <v>52.234361762150797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17</v>
      </c>
      <c r="B3" s="3">
        <v>45057</v>
      </c>
      <c r="D3" t="s">
        <v>168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312</v>
      </c>
      <c r="K3">
        <v>280</v>
      </c>
      <c r="L3">
        <v>32</v>
      </c>
      <c r="M3" t="s">
        <v>80</v>
      </c>
      <c r="N3" t="s">
        <v>81</v>
      </c>
      <c r="O3">
        <v>0</v>
      </c>
      <c r="P3" t="s">
        <v>169</v>
      </c>
      <c r="Q3" t="s">
        <v>170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106</v>
      </c>
      <c r="AA3">
        <v>221.97198724746701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16.813561111111099</v>
      </c>
      <c r="D7">
        <v>342.86710890263379</v>
      </c>
      <c r="E7">
        <v>13.139968398021219</v>
      </c>
      <c r="H7" t="s">
        <v>93</v>
      </c>
      <c r="I7">
        <v>16</v>
      </c>
      <c r="K7" t="s">
        <v>94</v>
      </c>
      <c r="L7">
        <v>63.571622222222217</v>
      </c>
      <c r="M7">
        <v>1983.284925951368</v>
      </c>
      <c r="N7">
        <v>13.139968398021219</v>
      </c>
    </row>
    <row r="8" spans="1:27" x14ac:dyDescent="0.35">
      <c r="A8">
        <v>1</v>
      </c>
      <c r="B8">
        <v>3</v>
      </c>
      <c r="C8">
        <v>1.299619444444446</v>
      </c>
      <c r="D8">
        <v>0.82253005353755049</v>
      </c>
      <c r="E8">
        <v>12.956435189778389</v>
      </c>
      <c r="H8" t="s">
        <v>95</v>
      </c>
      <c r="I8">
        <v>90</v>
      </c>
      <c r="K8" t="s">
        <v>31</v>
      </c>
      <c r="L8">
        <v>2.1320166666666651</v>
      </c>
      <c r="M8">
        <v>392.45902214499029</v>
      </c>
      <c r="N8">
        <v>51.888269887296858</v>
      </c>
    </row>
    <row r="9" spans="1:27" x14ac:dyDescent="0.35">
      <c r="A9">
        <v>2</v>
      </c>
      <c r="B9">
        <v>201</v>
      </c>
      <c r="C9">
        <v>45.458441666666673</v>
      </c>
      <c r="D9">
        <v>1639.5952869951959</v>
      </c>
      <c r="E9">
        <v>10.75611520606458</v>
      </c>
      <c r="H9" t="s">
        <v>96</v>
      </c>
      <c r="I9">
        <v>0</v>
      </c>
      <c r="K9" t="s">
        <v>32</v>
      </c>
      <c r="L9">
        <v>65.703638888888889</v>
      </c>
      <c r="M9">
        <v>2375.7439480963581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2.1320166666666651</v>
      </c>
      <c r="D12">
        <v>392.45902214499029</v>
      </c>
      <c r="E12">
        <v>51.888269887296858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18</v>
      </c>
      <c r="B3" s="3">
        <v>45057</v>
      </c>
      <c r="D3" t="s">
        <v>171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201</v>
      </c>
      <c r="K3">
        <v>181</v>
      </c>
      <c r="L3">
        <v>20</v>
      </c>
      <c r="M3" t="s">
        <v>80</v>
      </c>
      <c r="N3" t="s">
        <v>81</v>
      </c>
      <c r="O3">
        <v>0</v>
      </c>
      <c r="P3" t="s">
        <v>172</v>
      </c>
      <c r="Q3" t="s">
        <v>173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133</v>
      </c>
      <c r="AA3">
        <v>72.577635288238525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11</v>
      </c>
      <c r="C7">
        <v>0.7828722222222233</v>
      </c>
      <c r="D7">
        <v>25.229452720249711</v>
      </c>
      <c r="E7">
        <v>12.903961608378561</v>
      </c>
      <c r="H7" t="s">
        <v>93</v>
      </c>
      <c r="I7">
        <v>0</v>
      </c>
      <c r="K7" t="s">
        <v>94</v>
      </c>
      <c r="L7">
        <v>19.042761111111108</v>
      </c>
      <c r="M7">
        <v>653.13450112795181</v>
      </c>
      <c r="N7">
        <v>12.903961608378561</v>
      </c>
    </row>
    <row r="8" spans="1:27" x14ac:dyDescent="0.35">
      <c r="A8">
        <v>1</v>
      </c>
      <c r="B8">
        <v>4</v>
      </c>
      <c r="C8">
        <v>0.86357499999999876</v>
      </c>
      <c r="D8">
        <v>0.37204673252960702</v>
      </c>
      <c r="E8">
        <v>12.22822607609463</v>
      </c>
      <c r="H8" t="s">
        <v>95</v>
      </c>
      <c r="I8">
        <v>133</v>
      </c>
      <c r="K8" t="s">
        <v>31</v>
      </c>
      <c r="L8">
        <v>1.6805499999999951</v>
      </c>
      <c r="M8">
        <v>309.35515142376511</v>
      </c>
      <c r="N8">
        <v>51.961080725350207</v>
      </c>
    </row>
    <row r="9" spans="1:27" x14ac:dyDescent="0.35">
      <c r="A9">
        <v>2</v>
      </c>
      <c r="B9">
        <v>166</v>
      </c>
      <c r="C9">
        <v>17.396313888888891</v>
      </c>
      <c r="D9">
        <v>627.5330016751725</v>
      </c>
      <c r="E9">
        <v>10.74589750390512</v>
      </c>
      <c r="H9" t="s">
        <v>96</v>
      </c>
      <c r="I9">
        <v>0</v>
      </c>
      <c r="K9" t="s">
        <v>32</v>
      </c>
      <c r="L9">
        <v>20.723311111111109</v>
      </c>
      <c r="M9">
        <v>962.48965255171697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20</v>
      </c>
      <c r="C12">
        <v>1.6805499999999951</v>
      </c>
      <c r="D12">
        <v>309.35515142376511</v>
      </c>
      <c r="E12">
        <v>51.961080725350207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19</v>
      </c>
      <c r="B3" s="3">
        <v>45057</v>
      </c>
      <c r="D3" t="s">
        <v>174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257</v>
      </c>
      <c r="K3">
        <v>236</v>
      </c>
      <c r="L3">
        <v>21</v>
      </c>
      <c r="M3" t="s">
        <v>80</v>
      </c>
      <c r="N3" t="s">
        <v>81</v>
      </c>
      <c r="O3">
        <v>0</v>
      </c>
      <c r="P3" t="s">
        <v>175</v>
      </c>
      <c r="Q3" t="s">
        <v>176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</v>
      </c>
      <c r="AA3">
        <v>98.401621580123901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0.45425277777777712</v>
      </c>
      <c r="D7">
        <v>14.25121273014121</v>
      </c>
      <c r="E7">
        <v>12.87430550715677</v>
      </c>
      <c r="H7" t="s">
        <v>93</v>
      </c>
      <c r="I7">
        <v>2</v>
      </c>
      <c r="K7" t="s">
        <v>94</v>
      </c>
      <c r="L7">
        <v>22.788388888888871</v>
      </c>
      <c r="M7">
        <v>789.18279500617257</v>
      </c>
      <c r="N7">
        <v>17.228947459712369</v>
      </c>
    </row>
    <row r="8" spans="1:27" x14ac:dyDescent="0.35">
      <c r="A8">
        <v>1</v>
      </c>
      <c r="B8">
        <v>5</v>
      </c>
      <c r="C8">
        <v>0.85863333333333181</v>
      </c>
      <c r="D8">
        <v>0.49882910762920818</v>
      </c>
      <c r="E8">
        <v>12.908219875584329</v>
      </c>
      <c r="H8" t="s">
        <v>95</v>
      </c>
      <c r="I8">
        <v>4</v>
      </c>
      <c r="K8" t="s">
        <v>31</v>
      </c>
      <c r="L8">
        <v>0.95783055555555818</v>
      </c>
      <c r="M8">
        <v>175.99523600083501</v>
      </c>
      <c r="N8">
        <v>52.372425889230762</v>
      </c>
    </row>
    <row r="9" spans="1:27" x14ac:dyDescent="0.35">
      <c r="A9">
        <v>2</v>
      </c>
      <c r="B9">
        <v>209</v>
      </c>
      <c r="C9">
        <v>21.47550277777777</v>
      </c>
      <c r="D9">
        <v>774.4327531684022</v>
      </c>
      <c r="E9">
        <v>17.228947459712369</v>
      </c>
      <c r="H9" t="s">
        <v>96</v>
      </c>
      <c r="I9">
        <v>0</v>
      </c>
      <c r="K9" t="s">
        <v>32</v>
      </c>
      <c r="L9">
        <v>23.746219444444431</v>
      </c>
      <c r="M9">
        <v>965.17803100700758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0.95783055555555818</v>
      </c>
      <c r="D12">
        <v>175.99523600083501</v>
      </c>
      <c r="E12">
        <v>52.372425889230762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20</v>
      </c>
      <c r="B3" s="3">
        <v>45057</v>
      </c>
      <c r="D3" t="s">
        <v>177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336</v>
      </c>
      <c r="K3">
        <v>320</v>
      </c>
      <c r="L3">
        <v>16</v>
      </c>
      <c r="M3" t="s">
        <v>80</v>
      </c>
      <c r="N3" t="s">
        <v>81</v>
      </c>
      <c r="O3">
        <v>0</v>
      </c>
      <c r="P3" t="s">
        <v>178</v>
      </c>
      <c r="Q3" t="s">
        <v>179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31</v>
      </c>
      <c r="AA3">
        <v>130.98532176017761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7.5099833333333317</v>
      </c>
      <c r="D7">
        <v>133.890135017049</v>
      </c>
      <c r="E7">
        <v>13.10723658916371</v>
      </c>
      <c r="H7" t="s">
        <v>93</v>
      </c>
      <c r="I7">
        <v>31</v>
      </c>
      <c r="K7" t="s">
        <v>94</v>
      </c>
      <c r="L7">
        <v>34.977019444444437</v>
      </c>
      <c r="M7">
        <v>1099.6752548417551</v>
      </c>
      <c r="N7">
        <v>13.10723658916371</v>
      </c>
    </row>
    <row r="8" spans="1:27" x14ac:dyDescent="0.35">
      <c r="A8">
        <v>1</v>
      </c>
      <c r="B8">
        <v>3</v>
      </c>
      <c r="C8">
        <v>0.72508888888888878</v>
      </c>
      <c r="D8">
        <v>0.43732796542640118</v>
      </c>
      <c r="E8">
        <v>12.926220483570249</v>
      </c>
      <c r="H8" t="s">
        <v>95</v>
      </c>
      <c r="I8">
        <v>0</v>
      </c>
      <c r="K8" t="s">
        <v>31</v>
      </c>
      <c r="L8">
        <v>0.80908611111110884</v>
      </c>
      <c r="M8">
        <v>148.75590342821391</v>
      </c>
      <c r="N8">
        <v>51.77993785015574</v>
      </c>
    </row>
    <row r="9" spans="1:27" x14ac:dyDescent="0.35">
      <c r="A9">
        <v>2</v>
      </c>
      <c r="B9">
        <v>241</v>
      </c>
      <c r="C9">
        <v>26.741947222222219</v>
      </c>
      <c r="D9">
        <v>965.3477918592796</v>
      </c>
      <c r="E9">
        <v>12.900308243412971</v>
      </c>
      <c r="H9" t="s">
        <v>96</v>
      </c>
      <c r="I9">
        <v>0</v>
      </c>
      <c r="K9" t="s">
        <v>32</v>
      </c>
      <c r="L9">
        <v>35.786105555555537</v>
      </c>
      <c r="M9">
        <v>1248.431158269969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0.80908611111110884</v>
      </c>
      <c r="D12">
        <v>148.75590342821391</v>
      </c>
      <c r="E12">
        <v>51.77993785015574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21</v>
      </c>
      <c r="B3" s="3">
        <v>45057</v>
      </c>
      <c r="D3" t="s">
        <v>180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359</v>
      </c>
      <c r="K3">
        <v>343</v>
      </c>
      <c r="L3">
        <v>16</v>
      </c>
      <c r="M3" t="s">
        <v>80</v>
      </c>
      <c r="N3" t="s">
        <v>81</v>
      </c>
      <c r="O3">
        <v>0</v>
      </c>
      <c r="P3" t="s">
        <v>181</v>
      </c>
      <c r="Q3" t="s">
        <v>182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153</v>
      </c>
      <c r="AA3">
        <v>151.67244601249689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61</v>
      </c>
      <c r="C7">
        <v>8.5500166666666662</v>
      </c>
      <c r="D7">
        <v>196.91461469332529</v>
      </c>
      <c r="E7">
        <v>13.139951876931811</v>
      </c>
      <c r="H7" t="s">
        <v>93</v>
      </c>
      <c r="I7">
        <v>150</v>
      </c>
      <c r="K7" t="s">
        <v>94</v>
      </c>
      <c r="L7">
        <v>38.886549999999993</v>
      </c>
      <c r="M7">
        <v>1265.3033659743071</v>
      </c>
      <c r="N7">
        <v>107.5544462782328</v>
      </c>
    </row>
    <row r="8" spans="1:27" x14ac:dyDescent="0.35">
      <c r="A8">
        <v>1</v>
      </c>
      <c r="B8">
        <v>3</v>
      </c>
      <c r="C8">
        <v>0.71337222222222407</v>
      </c>
      <c r="D8">
        <v>0.21181650022096771</v>
      </c>
      <c r="E8">
        <v>9.8863577229212865E-2</v>
      </c>
      <c r="H8" t="s">
        <v>95</v>
      </c>
      <c r="I8">
        <v>3</v>
      </c>
      <c r="K8" t="s">
        <v>31</v>
      </c>
      <c r="L8">
        <v>1.1007555555555579</v>
      </c>
      <c r="M8">
        <v>202.3984776830813</v>
      </c>
      <c r="N8">
        <v>51.888245452839882</v>
      </c>
    </row>
    <row r="9" spans="1:27" x14ac:dyDescent="0.35">
      <c r="A9">
        <v>2</v>
      </c>
      <c r="B9">
        <v>279</v>
      </c>
      <c r="C9">
        <v>29.623161111111099</v>
      </c>
      <c r="D9">
        <v>1068.176934780761</v>
      </c>
      <c r="E9">
        <v>107.5544462782328</v>
      </c>
      <c r="H9" t="s">
        <v>96</v>
      </c>
      <c r="I9">
        <v>0</v>
      </c>
      <c r="K9" t="s">
        <v>32</v>
      </c>
      <c r="L9">
        <v>39.987305555555537</v>
      </c>
      <c r="M9">
        <v>1467.7018436573881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1.1007555555555579</v>
      </c>
      <c r="D12">
        <v>202.3984776830813</v>
      </c>
      <c r="E12">
        <v>51.888245452839882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22</v>
      </c>
      <c r="B3" s="3">
        <v>45057</v>
      </c>
      <c r="D3" t="s">
        <v>183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332</v>
      </c>
      <c r="K3">
        <v>316</v>
      </c>
      <c r="L3">
        <v>16</v>
      </c>
      <c r="M3" t="s">
        <v>80</v>
      </c>
      <c r="N3" t="s">
        <v>81</v>
      </c>
      <c r="O3">
        <v>0</v>
      </c>
      <c r="P3" t="s">
        <v>184</v>
      </c>
      <c r="Q3" t="s">
        <v>185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47</v>
      </c>
      <c r="AA3">
        <v>130.97142910957339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10</v>
      </c>
      <c r="C7">
        <v>0.84144444444444366</v>
      </c>
      <c r="D7">
        <v>27.22232953924167</v>
      </c>
      <c r="E7">
        <v>12.939117236159291</v>
      </c>
      <c r="H7" t="s">
        <v>93</v>
      </c>
      <c r="I7">
        <v>40</v>
      </c>
      <c r="K7" t="s">
        <v>94</v>
      </c>
      <c r="L7">
        <v>33.223947222222229</v>
      </c>
      <c r="M7">
        <v>1168.5326846967521</v>
      </c>
      <c r="N7">
        <v>25.084036285068549</v>
      </c>
    </row>
    <row r="8" spans="1:27" x14ac:dyDescent="0.35">
      <c r="A8">
        <v>1</v>
      </c>
      <c r="B8">
        <v>4</v>
      </c>
      <c r="C8">
        <v>0.7393527777777773</v>
      </c>
      <c r="D8">
        <v>0.30093376436249653</v>
      </c>
      <c r="E8">
        <v>22.95786559172123</v>
      </c>
      <c r="H8" t="s">
        <v>95</v>
      </c>
      <c r="I8">
        <v>7</v>
      </c>
      <c r="K8" t="s">
        <v>31</v>
      </c>
      <c r="L8">
        <v>0.89289444444444599</v>
      </c>
      <c r="M8">
        <v>163.8910388642438</v>
      </c>
      <c r="N8">
        <v>51.865347001757591</v>
      </c>
    </row>
    <row r="9" spans="1:27" x14ac:dyDescent="0.35">
      <c r="A9">
        <v>2</v>
      </c>
      <c r="B9">
        <v>302</v>
      </c>
      <c r="C9">
        <v>31.643150000000009</v>
      </c>
      <c r="D9">
        <v>1141.0094213931479</v>
      </c>
      <c r="E9">
        <v>25.084036285068549</v>
      </c>
      <c r="H9" t="s">
        <v>96</v>
      </c>
      <c r="I9">
        <v>0</v>
      </c>
      <c r="K9" t="s">
        <v>32</v>
      </c>
      <c r="L9">
        <v>34.116841666666673</v>
      </c>
      <c r="M9">
        <v>1332.423723560996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0.89289444444444599</v>
      </c>
      <c r="D12">
        <v>163.8910388642438</v>
      </c>
      <c r="E12">
        <v>51.865347001757591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23</v>
      </c>
      <c r="B3" s="3">
        <v>45057</v>
      </c>
      <c r="D3" t="s">
        <v>186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315</v>
      </c>
      <c r="K3">
        <v>294</v>
      </c>
      <c r="L3">
        <v>21</v>
      </c>
      <c r="M3" t="s">
        <v>80</v>
      </c>
      <c r="N3" t="s">
        <v>81</v>
      </c>
      <c r="O3">
        <v>0</v>
      </c>
      <c r="P3" t="s">
        <v>187</v>
      </c>
      <c r="Q3" t="s">
        <v>188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238</v>
      </c>
      <c r="AA3">
        <v>118.18768000602719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0.45448888888888989</v>
      </c>
      <c r="D7">
        <v>15.496147155233841</v>
      </c>
      <c r="E7">
        <v>12.907931085379239</v>
      </c>
      <c r="H7" t="s">
        <v>93</v>
      </c>
      <c r="I7">
        <v>125</v>
      </c>
      <c r="K7" t="s">
        <v>94</v>
      </c>
      <c r="L7">
        <v>33.546777777777763</v>
      </c>
      <c r="M7">
        <v>1172.6480316500461</v>
      </c>
      <c r="N7">
        <v>13.29497666656569</v>
      </c>
    </row>
    <row r="8" spans="1:27" x14ac:dyDescent="0.35">
      <c r="A8">
        <v>1</v>
      </c>
      <c r="B8">
        <v>5</v>
      </c>
      <c r="C8">
        <v>1.017675000000001</v>
      </c>
      <c r="D8">
        <v>0.52865784845705432</v>
      </c>
      <c r="E8">
        <v>13.29497666656569</v>
      </c>
      <c r="H8" t="s">
        <v>95</v>
      </c>
      <c r="I8">
        <v>113</v>
      </c>
      <c r="K8" t="s">
        <v>31</v>
      </c>
      <c r="L8">
        <v>1.333550000000002</v>
      </c>
      <c r="M8">
        <v>245.31978125647839</v>
      </c>
      <c r="N8">
        <v>51.888473514222113</v>
      </c>
    </row>
    <row r="9" spans="1:27" x14ac:dyDescent="0.35">
      <c r="A9">
        <v>2</v>
      </c>
      <c r="B9">
        <v>267</v>
      </c>
      <c r="C9">
        <v>32.074613888888869</v>
      </c>
      <c r="D9">
        <v>1156.6232266463551</v>
      </c>
      <c r="E9">
        <v>10.61334227442925</v>
      </c>
      <c r="H9" t="s">
        <v>96</v>
      </c>
      <c r="I9">
        <v>0</v>
      </c>
      <c r="K9" t="s">
        <v>32</v>
      </c>
      <c r="L9">
        <v>34.880327777777772</v>
      </c>
      <c r="M9">
        <v>1417.9678129065239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1.333550000000002</v>
      </c>
      <c r="D12">
        <v>245.31978125647839</v>
      </c>
      <c r="E12">
        <v>51.888473514222113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24</v>
      </c>
      <c r="B3" s="3">
        <v>45057</v>
      </c>
      <c r="D3" t="s">
        <v>189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338</v>
      </c>
      <c r="K3">
        <v>319</v>
      </c>
      <c r="L3">
        <v>19</v>
      </c>
      <c r="M3" t="s">
        <v>80</v>
      </c>
      <c r="N3" t="s">
        <v>81</v>
      </c>
      <c r="O3">
        <v>0</v>
      </c>
      <c r="P3" t="s">
        <v>190</v>
      </c>
      <c r="Q3" t="s">
        <v>191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</v>
      </c>
      <c r="AA3">
        <v>137.6565713882446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7.5579749999999999</v>
      </c>
      <c r="D7">
        <v>135.27705046829061</v>
      </c>
      <c r="E7">
        <v>13.139968398021219</v>
      </c>
      <c r="H7" t="s">
        <v>93</v>
      </c>
      <c r="I7">
        <v>4</v>
      </c>
      <c r="K7" t="s">
        <v>94</v>
      </c>
      <c r="L7">
        <v>36.070591666666658</v>
      </c>
      <c r="M7">
        <v>1120.237133715344</v>
      </c>
      <c r="N7">
        <v>14.18052829989988</v>
      </c>
    </row>
    <row r="8" spans="1:27" x14ac:dyDescent="0.35">
      <c r="A8">
        <v>1</v>
      </c>
      <c r="B8">
        <v>5</v>
      </c>
      <c r="C8">
        <v>1.218836111111113</v>
      </c>
      <c r="D8">
        <v>0.67878571498178086</v>
      </c>
      <c r="E8">
        <v>13.07943365006992</v>
      </c>
      <c r="H8" t="s">
        <v>95</v>
      </c>
      <c r="I8">
        <v>4</v>
      </c>
      <c r="K8" t="s">
        <v>31</v>
      </c>
      <c r="L8">
        <v>1.0919611111111081</v>
      </c>
      <c r="M8">
        <v>200.93563143422679</v>
      </c>
      <c r="N8">
        <v>65.726321789652516</v>
      </c>
    </row>
    <row r="9" spans="1:27" x14ac:dyDescent="0.35">
      <c r="A9">
        <v>2</v>
      </c>
      <c r="B9">
        <v>238</v>
      </c>
      <c r="C9">
        <v>27.29378055555555</v>
      </c>
      <c r="D9">
        <v>984.28129753207168</v>
      </c>
      <c r="E9">
        <v>14.18052829989988</v>
      </c>
      <c r="H9" t="s">
        <v>96</v>
      </c>
      <c r="I9">
        <v>0</v>
      </c>
      <c r="K9" t="s">
        <v>32</v>
      </c>
      <c r="L9">
        <v>37.162552777777769</v>
      </c>
      <c r="M9">
        <v>1321.172765149571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1.0919611111111081</v>
      </c>
      <c r="D12">
        <v>200.93563143422679</v>
      </c>
      <c r="E12">
        <v>65.726321789652516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25</v>
      </c>
      <c r="B3" s="3">
        <v>45057</v>
      </c>
      <c r="D3" t="s">
        <v>192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300</v>
      </c>
      <c r="K3">
        <v>281</v>
      </c>
      <c r="L3">
        <v>19</v>
      </c>
      <c r="M3" t="s">
        <v>80</v>
      </c>
      <c r="N3" t="s">
        <v>81</v>
      </c>
      <c r="O3">
        <v>0</v>
      </c>
      <c r="P3" t="s">
        <v>193</v>
      </c>
      <c r="Q3" t="s">
        <v>194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78</v>
      </c>
      <c r="AA3">
        <v>111.6693513393402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60</v>
      </c>
      <c r="C7">
        <v>8.6160777777777788</v>
      </c>
      <c r="D7">
        <v>198.92146266509999</v>
      </c>
      <c r="E7">
        <v>13.13996013746298</v>
      </c>
      <c r="H7" t="s">
        <v>93</v>
      </c>
      <c r="I7">
        <v>77</v>
      </c>
      <c r="K7" t="s">
        <v>94</v>
      </c>
      <c r="L7">
        <v>32.606483333333323</v>
      </c>
      <c r="M7">
        <v>1020.769736431531</v>
      </c>
      <c r="N7">
        <v>13.13996013746298</v>
      </c>
    </row>
    <row r="8" spans="1:27" x14ac:dyDescent="0.35">
      <c r="A8">
        <v>1</v>
      </c>
      <c r="B8">
        <v>5</v>
      </c>
      <c r="C8">
        <v>1.213225000000002</v>
      </c>
      <c r="D8">
        <v>0.36247002820869301</v>
      </c>
      <c r="E8">
        <v>0.1131718336361382</v>
      </c>
      <c r="H8" t="s">
        <v>95</v>
      </c>
      <c r="I8">
        <v>1</v>
      </c>
      <c r="K8" t="s">
        <v>31</v>
      </c>
      <c r="L8">
        <v>1.2642444444444401</v>
      </c>
      <c r="M8">
        <v>232.63923680444509</v>
      </c>
      <c r="N8">
        <v>53.270902424153519</v>
      </c>
    </row>
    <row r="9" spans="1:27" x14ac:dyDescent="0.35">
      <c r="A9">
        <v>2</v>
      </c>
      <c r="B9">
        <v>216</v>
      </c>
      <c r="C9">
        <v>22.777180555555539</v>
      </c>
      <c r="D9">
        <v>821.48580373822244</v>
      </c>
      <c r="E9">
        <v>10.59524303356763</v>
      </c>
      <c r="H9" t="s">
        <v>96</v>
      </c>
      <c r="I9">
        <v>0</v>
      </c>
      <c r="K9" t="s">
        <v>32</v>
      </c>
      <c r="L9">
        <v>33.870727777777759</v>
      </c>
      <c r="M9">
        <v>1253.408973235976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1.2642444444444401</v>
      </c>
      <c r="D12">
        <v>232.63923680444509</v>
      </c>
      <c r="E12">
        <v>53.270902424153519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26</v>
      </c>
      <c r="B3" s="3">
        <v>45057</v>
      </c>
      <c r="D3" t="s">
        <v>195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237</v>
      </c>
      <c r="K3">
        <v>222</v>
      </c>
      <c r="L3">
        <v>15</v>
      </c>
      <c r="M3" t="s">
        <v>80</v>
      </c>
      <c r="N3" t="s">
        <v>81</v>
      </c>
      <c r="O3">
        <v>0</v>
      </c>
      <c r="P3" t="s">
        <v>196</v>
      </c>
      <c r="Q3" t="s">
        <v>197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106</v>
      </c>
      <c r="AA3">
        <v>88.773007154464722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11</v>
      </c>
      <c r="C7">
        <v>0.81698888888888788</v>
      </c>
      <c r="D7">
        <v>26.56357417136816</v>
      </c>
      <c r="E7">
        <v>13.585728951368351</v>
      </c>
      <c r="H7" t="s">
        <v>93</v>
      </c>
      <c r="I7">
        <v>106</v>
      </c>
      <c r="K7" t="s">
        <v>94</v>
      </c>
      <c r="L7">
        <v>23.271502777777791</v>
      </c>
      <c r="M7">
        <v>797.76299197139019</v>
      </c>
      <c r="N7">
        <v>15.787450567414091</v>
      </c>
    </row>
    <row r="8" spans="1:27" x14ac:dyDescent="0.35">
      <c r="A8">
        <v>1</v>
      </c>
      <c r="B8">
        <v>5</v>
      </c>
      <c r="C8">
        <v>1.070552777777777</v>
      </c>
      <c r="D8">
        <v>0.36459014160206921</v>
      </c>
      <c r="E8">
        <v>12.904538206961769</v>
      </c>
      <c r="H8" t="s">
        <v>95</v>
      </c>
      <c r="I8">
        <v>0</v>
      </c>
      <c r="K8" t="s">
        <v>31</v>
      </c>
      <c r="L8">
        <v>0.57860277777777613</v>
      </c>
      <c r="M8">
        <v>106.52756322224781</v>
      </c>
      <c r="N8">
        <v>51.631137350744638</v>
      </c>
    </row>
    <row r="9" spans="1:27" x14ac:dyDescent="0.35">
      <c r="A9">
        <v>2</v>
      </c>
      <c r="B9">
        <v>206</v>
      </c>
      <c r="C9">
        <v>21.38396111111112</v>
      </c>
      <c r="D9">
        <v>770.83482765841995</v>
      </c>
      <c r="E9">
        <v>15.787450567414091</v>
      </c>
      <c r="H9" t="s">
        <v>96</v>
      </c>
      <c r="I9">
        <v>0</v>
      </c>
      <c r="K9" t="s">
        <v>32</v>
      </c>
      <c r="L9">
        <v>23.850105555555562</v>
      </c>
      <c r="M9">
        <v>904.29055519363806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0.57860277777777613</v>
      </c>
      <c r="D12">
        <v>106.52756322224781</v>
      </c>
      <c r="E12">
        <v>51.631137350744638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27</v>
      </c>
      <c r="B3" s="3">
        <v>45057</v>
      </c>
      <c r="D3" t="s">
        <v>198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284</v>
      </c>
      <c r="K3">
        <v>265</v>
      </c>
      <c r="L3">
        <v>19</v>
      </c>
      <c r="M3" t="s">
        <v>80</v>
      </c>
      <c r="N3" t="s">
        <v>81</v>
      </c>
      <c r="O3">
        <v>0</v>
      </c>
      <c r="P3" t="s">
        <v>199</v>
      </c>
      <c r="Q3" t="s">
        <v>200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829</v>
      </c>
      <c r="AA3">
        <v>109.14073181152339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0.45743333333333391</v>
      </c>
      <c r="D7">
        <v>14.156815155012939</v>
      </c>
      <c r="E7">
        <v>8.5967775863490594</v>
      </c>
      <c r="H7" t="s">
        <v>93</v>
      </c>
      <c r="I7">
        <v>829</v>
      </c>
      <c r="K7" t="s">
        <v>94</v>
      </c>
      <c r="L7">
        <v>29.05983611111111</v>
      </c>
      <c r="M7">
        <v>1006.94974742137</v>
      </c>
      <c r="N7">
        <v>113.60073622912481</v>
      </c>
    </row>
    <row r="8" spans="1:27" x14ac:dyDescent="0.35">
      <c r="A8">
        <v>1</v>
      </c>
      <c r="B8">
        <v>5</v>
      </c>
      <c r="C8">
        <v>1.0710749999999989</v>
      </c>
      <c r="D8">
        <v>0.72678595612002572</v>
      </c>
      <c r="E8">
        <v>13.176655810107899</v>
      </c>
      <c r="H8" t="s">
        <v>95</v>
      </c>
      <c r="I8">
        <v>0</v>
      </c>
      <c r="K8" t="s">
        <v>31</v>
      </c>
      <c r="L8">
        <v>0.7902861111111088</v>
      </c>
      <c r="M8">
        <v>144.96468977701099</v>
      </c>
      <c r="N8">
        <v>51.888180292451899</v>
      </c>
    </row>
    <row r="9" spans="1:27" x14ac:dyDescent="0.35">
      <c r="A9">
        <v>2</v>
      </c>
      <c r="B9">
        <v>238</v>
      </c>
      <c r="C9">
        <v>27.531327777777779</v>
      </c>
      <c r="D9">
        <v>992.0661463102366</v>
      </c>
      <c r="E9">
        <v>113.60073622912481</v>
      </c>
      <c r="H9" t="s">
        <v>96</v>
      </c>
      <c r="I9">
        <v>0</v>
      </c>
      <c r="K9" t="s">
        <v>32</v>
      </c>
      <c r="L9">
        <v>29.850122222222218</v>
      </c>
      <c r="M9">
        <v>1151.91443719838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0.7902861111111088</v>
      </c>
      <c r="D12">
        <v>144.96468977701099</v>
      </c>
      <c r="E12">
        <v>51.888180292451899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28</v>
      </c>
      <c r="B3" s="3">
        <v>45057</v>
      </c>
      <c r="D3" t="s">
        <v>201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390</v>
      </c>
      <c r="K3">
        <v>370</v>
      </c>
      <c r="L3">
        <v>20</v>
      </c>
      <c r="M3" t="s">
        <v>80</v>
      </c>
      <c r="N3" t="s">
        <v>81</v>
      </c>
      <c r="O3">
        <v>0</v>
      </c>
      <c r="P3" t="s">
        <v>202</v>
      </c>
      <c r="Q3" t="s">
        <v>203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6678</v>
      </c>
      <c r="AA3">
        <v>232.4995360374451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77</v>
      </c>
      <c r="C7">
        <v>7.5359888888888946</v>
      </c>
      <c r="D7">
        <v>133.76333533667631</v>
      </c>
      <c r="E7">
        <v>13.1072180486289</v>
      </c>
      <c r="H7" t="s">
        <v>93</v>
      </c>
      <c r="I7">
        <v>6671</v>
      </c>
      <c r="K7" t="s">
        <v>94</v>
      </c>
      <c r="L7">
        <v>47.126211111111118</v>
      </c>
      <c r="M7">
        <v>1515.191503003138</v>
      </c>
      <c r="N7">
        <v>37.533613038742999</v>
      </c>
    </row>
    <row r="8" spans="1:27" x14ac:dyDescent="0.35">
      <c r="A8">
        <v>1</v>
      </c>
      <c r="B8">
        <v>6</v>
      </c>
      <c r="C8">
        <v>1.262113888888887</v>
      </c>
      <c r="D8">
        <v>0.62187719529138974</v>
      </c>
      <c r="E8">
        <v>13.539013225498501</v>
      </c>
      <c r="H8" t="s">
        <v>95</v>
      </c>
      <c r="I8">
        <v>7</v>
      </c>
      <c r="K8" t="s">
        <v>31</v>
      </c>
      <c r="L8">
        <v>1.2337222222222191</v>
      </c>
      <c r="M8">
        <v>226.78684571563849</v>
      </c>
      <c r="N8">
        <v>53.07226214509312</v>
      </c>
    </row>
    <row r="9" spans="1:27" x14ac:dyDescent="0.35">
      <c r="A9">
        <v>2</v>
      </c>
      <c r="B9">
        <v>287</v>
      </c>
      <c r="C9">
        <v>38.32810833333334</v>
      </c>
      <c r="D9">
        <v>1380.8062904711701</v>
      </c>
      <c r="E9">
        <v>37.533613038742999</v>
      </c>
      <c r="H9" t="s">
        <v>96</v>
      </c>
      <c r="I9">
        <v>0</v>
      </c>
      <c r="K9" t="s">
        <v>32</v>
      </c>
      <c r="L9">
        <v>48.359933333333338</v>
      </c>
      <c r="M9">
        <v>1741.978348718776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20</v>
      </c>
      <c r="C12">
        <v>1.2337222222222191</v>
      </c>
      <c r="D12">
        <v>226.78684571563849</v>
      </c>
      <c r="E12">
        <v>53.07226214509312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29</v>
      </c>
      <c r="B3" s="3">
        <v>45057</v>
      </c>
      <c r="D3" t="s">
        <v>204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349</v>
      </c>
      <c r="K3">
        <v>335</v>
      </c>
      <c r="L3">
        <v>14</v>
      </c>
      <c r="M3" t="s">
        <v>80</v>
      </c>
      <c r="N3" t="s">
        <v>81</v>
      </c>
      <c r="O3">
        <v>0</v>
      </c>
      <c r="P3" t="s">
        <v>205</v>
      </c>
      <c r="Q3" t="s">
        <v>206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4018</v>
      </c>
      <c r="AA3">
        <v>180.87287020683291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64</v>
      </c>
      <c r="C7">
        <v>8.6049472222222203</v>
      </c>
      <c r="D7">
        <v>198.7026949079991</v>
      </c>
      <c r="E7">
        <v>13.107281909486019</v>
      </c>
      <c r="H7" t="s">
        <v>93</v>
      </c>
      <c r="I7">
        <v>4016</v>
      </c>
      <c r="K7" t="s">
        <v>94</v>
      </c>
      <c r="L7">
        <v>47.735291666666669</v>
      </c>
      <c r="M7">
        <v>1565.305786935478</v>
      </c>
      <c r="N7">
        <v>85.216312811123245</v>
      </c>
    </row>
    <row r="8" spans="1:27" x14ac:dyDescent="0.35">
      <c r="A8">
        <v>1</v>
      </c>
      <c r="B8">
        <v>5</v>
      </c>
      <c r="C8">
        <v>1.2117583333333339</v>
      </c>
      <c r="D8">
        <v>0.36584051014602681</v>
      </c>
      <c r="E8">
        <v>0.1080294157417985</v>
      </c>
      <c r="H8" t="s">
        <v>95</v>
      </c>
      <c r="I8">
        <v>2</v>
      </c>
      <c r="K8" t="s">
        <v>31</v>
      </c>
      <c r="L8">
        <v>0.7696500000000035</v>
      </c>
      <c r="M8">
        <v>141.6976171546998</v>
      </c>
      <c r="N8">
        <v>51.646761618802302</v>
      </c>
    </row>
    <row r="9" spans="1:27" x14ac:dyDescent="0.35">
      <c r="A9">
        <v>2</v>
      </c>
      <c r="B9">
        <v>266</v>
      </c>
      <c r="C9">
        <v>37.918586111111111</v>
      </c>
      <c r="D9">
        <v>1366.2372515173331</v>
      </c>
      <c r="E9">
        <v>85.216312811123245</v>
      </c>
      <c r="H9" t="s">
        <v>96</v>
      </c>
      <c r="I9">
        <v>0</v>
      </c>
      <c r="K9" t="s">
        <v>32</v>
      </c>
      <c r="L9">
        <v>48.504941666666667</v>
      </c>
      <c r="M9">
        <v>1707.003404090178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14</v>
      </c>
      <c r="C12">
        <v>0.7696500000000035</v>
      </c>
      <c r="D12">
        <v>141.6976171546998</v>
      </c>
      <c r="E12">
        <v>51.646761618802302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30</v>
      </c>
      <c r="B3" s="3">
        <v>45057</v>
      </c>
      <c r="D3" t="s">
        <v>207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327</v>
      </c>
      <c r="K3">
        <v>300</v>
      </c>
      <c r="L3">
        <v>27</v>
      </c>
      <c r="M3" t="s">
        <v>80</v>
      </c>
      <c r="N3" t="s">
        <v>81</v>
      </c>
      <c r="O3">
        <v>0</v>
      </c>
      <c r="P3" t="s">
        <v>208</v>
      </c>
      <c r="Q3" t="s">
        <v>209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418</v>
      </c>
      <c r="AA3">
        <v>274.95082187652588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30</v>
      </c>
      <c r="C7">
        <v>1.765591666666668</v>
      </c>
      <c r="D7">
        <v>55.552990665503593</v>
      </c>
      <c r="E7">
        <v>12.903545062457059</v>
      </c>
      <c r="H7" t="s">
        <v>93</v>
      </c>
      <c r="I7">
        <v>401</v>
      </c>
      <c r="K7" t="s">
        <v>94</v>
      </c>
      <c r="L7">
        <v>56.325494444444431</v>
      </c>
      <c r="M7">
        <v>1947.903371288734</v>
      </c>
      <c r="N7">
        <v>27.420236456181762</v>
      </c>
    </row>
    <row r="8" spans="1:27" x14ac:dyDescent="0.35">
      <c r="A8">
        <v>1</v>
      </c>
      <c r="B8">
        <v>5</v>
      </c>
      <c r="C8">
        <v>2.1025499999999981</v>
      </c>
      <c r="D8">
        <v>0.93432258528875523</v>
      </c>
      <c r="E8">
        <v>12.89675234085176</v>
      </c>
      <c r="H8" t="s">
        <v>95</v>
      </c>
      <c r="I8">
        <v>17</v>
      </c>
      <c r="K8" t="s">
        <v>31</v>
      </c>
      <c r="L8">
        <v>1.868258333333338</v>
      </c>
      <c r="M8">
        <v>343.08860245687231</v>
      </c>
      <c r="N8">
        <v>89.589314979596821</v>
      </c>
    </row>
    <row r="9" spans="1:27" x14ac:dyDescent="0.35">
      <c r="A9">
        <v>2</v>
      </c>
      <c r="B9">
        <v>265</v>
      </c>
      <c r="C9">
        <v>52.457352777777757</v>
      </c>
      <c r="D9">
        <v>1891.4160580379421</v>
      </c>
      <c r="E9">
        <v>27.420236456181762</v>
      </c>
      <c r="H9" t="s">
        <v>96</v>
      </c>
      <c r="I9">
        <v>0</v>
      </c>
      <c r="K9" t="s">
        <v>32</v>
      </c>
      <c r="L9">
        <v>58.193752777777767</v>
      </c>
      <c r="M9">
        <v>2290.9919737456062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27</v>
      </c>
      <c r="C12">
        <v>1.868258333333338</v>
      </c>
      <c r="D12">
        <v>343.08860245687231</v>
      </c>
      <c r="E12">
        <v>89.589314979596821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31</v>
      </c>
      <c r="B3" s="3">
        <v>45057</v>
      </c>
      <c r="D3" t="s">
        <v>210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288</v>
      </c>
      <c r="K3">
        <v>254</v>
      </c>
      <c r="L3">
        <v>34</v>
      </c>
      <c r="M3" t="s">
        <v>80</v>
      </c>
      <c r="N3" t="s">
        <v>81</v>
      </c>
      <c r="O3">
        <v>0</v>
      </c>
      <c r="P3" t="s">
        <v>211</v>
      </c>
      <c r="Q3" t="s">
        <v>212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114</v>
      </c>
      <c r="AA3">
        <v>199.80321025848389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16.578413888888889</v>
      </c>
      <c r="D7">
        <v>335.308202814521</v>
      </c>
      <c r="E7">
        <v>13.689669740155329</v>
      </c>
      <c r="H7" t="s">
        <v>93</v>
      </c>
      <c r="I7">
        <v>4</v>
      </c>
      <c r="K7" t="s">
        <v>94</v>
      </c>
      <c r="L7">
        <v>55.337811111111108</v>
      </c>
      <c r="M7">
        <v>1711.1351276630701</v>
      </c>
      <c r="N7">
        <v>13.689669740155329</v>
      </c>
    </row>
    <row r="8" spans="1:27" x14ac:dyDescent="0.35">
      <c r="A8">
        <v>1</v>
      </c>
      <c r="B8">
        <v>2</v>
      </c>
      <c r="C8">
        <v>0.61939722222222271</v>
      </c>
      <c r="D8">
        <v>0.27682232314531441</v>
      </c>
      <c r="E8">
        <v>12.857380367602939</v>
      </c>
      <c r="H8" t="s">
        <v>95</v>
      </c>
      <c r="I8">
        <v>110</v>
      </c>
      <c r="K8" t="s">
        <v>31</v>
      </c>
      <c r="L8">
        <v>2.6424805555555611</v>
      </c>
      <c r="M8">
        <v>486.23416797574669</v>
      </c>
      <c r="N8">
        <v>53.467523530384987</v>
      </c>
    </row>
    <row r="9" spans="1:27" x14ac:dyDescent="0.35">
      <c r="A9">
        <v>2</v>
      </c>
      <c r="B9">
        <v>176</v>
      </c>
      <c r="C9">
        <v>38.14</v>
      </c>
      <c r="D9">
        <v>1375.5501025254041</v>
      </c>
      <c r="E9">
        <v>11.376225392526591</v>
      </c>
      <c r="H9" t="s">
        <v>96</v>
      </c>
      <c r="I9">
        <v>0</v>
      </c>
      <c r="K9" t="s">
        <v>32</v>
      </c>
      <c r="L9">
        <v>57.980291666666673</v>
      </c>
      <c r="M9">
        <v>2197.3692956388172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34</v>
      </c>
      <c r="C12">
        <v>2.6424805555555611</v>
      </c>
      <c r="D12">
        <v>486.23416797574669</v>
      </c>
      <c r="E12">
        <v>53.467523530384987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32</v>
      </c>
      <c r="B3" s="3">
        <v>45058</v>
      </c>
      <c r="D3" t="s">
        <v>213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244</v>
      </c>
      <c r="K3">
        <v>219</v>
      </c>
      <c r="L3">
        <v>25</v>
      </c>
      <c r="M3" t="s">
        <v>80</v>
      </c>
      <c r="N3" t="s">
        <v>81</v>
      </c>
      <c r="O3">
        <v>0</v>
      </c>
      <c r="P3" t="s">
        <v>214</v>
      </c>
      <c r="Q3" t="s">
        <v>215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11</v>
      </c>
      <c r="AA3">
        <v>158.90363693237299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31</v>
      </c>
      <c r="C7">
        <v>1.770130555555556</v>
      </c>
      <c r="D7">
        <v>56.327013250212808</v>
      </c>
      <c r="E7">
        <v>12.902881638838091</v>
      </c>
      <c r="H7" t="s">
        <v>93</v>
      </c>
      <c r="I7">
        <v>4</v>
      </c>
      <c r="K7" t="s">
        <v>94</v>
      </c>
      <c r="L7">
        <v>40.162844444444431</v>
      </c>
      <c r="M7">
        <v>1423.33952139142</v>
      </c>
      <c r="N7">
        <v>12.902881638838091</v>
      </c>
    </row>
    <row r="8" spans="1:27" x14ac:dyDescent="0.35">
      <c r="A8">
        <v>1</v>
      </c>
      <c r="B8">
        <v>1</v>
      </c>
      <c r="C8">
        <v>0.49930277777777721</v>
      </c>
      <c r="D8">
        <v>0.27415480759930039</v>
      </c>
      <c r="E8">
        <v>12.89196906600993</v>
      </c>
      <c r="H8" t="s">
        <v>95</v>
      </c>
      <c r="I8">
        <v>7</v>
      </c>
      <c r="K8" t="s">
        <v>31</v>
      </c>
      <c r="L8">
        <v>1.812244444444447</v>
      </c>
      <c r="M8">
        <v>333.56851833816</v>
      </c>
      <c r="N8">
        <v>52.778750199005479</v>
      </c>
    </row>
    <row r="9" spans="1:27" x14ac:dyDescent="0.35">
      <c r="A9">
        <v>2</v>
      </c>
      <c r="B9">
        <v>187</v>
      </c>
      <c r="C9">
        <v>37.893411111111099</v>
      </c>
      <c r="D9">
        <v>1366.7383533336069</v>
      </c>
      <c r="E9">
        <v>10.475247758071189</v>
      </c>
      <c r="H9" t="s">
        <v>96</v>
      </c>
      <c r="I9">
        <v>0</v>
      </c>
      <c r="K9" t="s">
        <v>32</v>
      </c>
      <c r="L9">
        <v>41.975088888888877</v>
      </c>
      <c r="M9">
        <v>1756.90803972958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25</v>
      </c>
      <c r="C12">
        <v>1.812244444444447</v>
      </c>
      <c r="D12">
        <v>333.56851833816</v>
      </c>
      <c r="E12">
        <v>52.778750199005479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33</v>
      </c>
      <c r="B3" s="3">
        <v>45058</v>
      </c>
      <c r="D3" t="s">
        <v>216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303</v>
      </c>
      <c r="K3">
        <v>272</v>
      </c>
      <c r="L3">
        <v>31</v>
      </c>
      <c r="M3" t="s">
        <v>80</v>
      </c>
      <c r="N3" t="s">
        <v>81</v>
      </c>
      <c r="O3">
        <v>0</v>
      </c>
      <c r="P3" t="s">
        <v>217</v>
      </c>
      <c r="Q3" t="s">
        <v>218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79</v>
      </c>
      <c r="AA3">
        <v>220.93976807594299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16.78725277777777</v>
      </c>
      <c r="D7">
        <v>341.6484534779492</v>
      </c>
      <c r="E7">
        <v>13.139976658727999</v>
      </c>
      <c r="H7" t="s">
        <v>93</v>
      </c>
      <c r="I7">
        <v>6</v>
      </c>
      <c r="K7" t="s">
        <v>94</v>
      </c>
      <c r="L7">
        <v>58.594152777777779</v>
      </c>
      <c r="M7">
        <v>1832.539811755365</v>
      </c>
      <c r="N7">
        <v>13.139976658727999</v>
      </c>
    </row>
    <row r="8" spans="1:27" x14ac:dyDescent="0.35">
      <c r="A8">
        <v>1</v>
      </c>
      <c r="B8">
        <v>1</v>
      </c>
      <c r="C8">
        <v>0.46859444444444509</v>
      </c>
      <c r="D8">
        <v>0.1435142788705025</v>
      </c>
      <c r="E8">
        <v>9.7065957574084566E-2</v>
      </c>
      <c r="H8" t="s">
        <v>95</v>
      </c>
      <c r="I8">
        <v>73</v>
      </c>
      <c r="K8" t="s">
        <v>31</v>
      </c>
      <c r="L8">
        <v>1.969891666666661</v>
      </c>
      <c r="M8">
        <v>361.33544388023842</v>
      </c>
      <c r="N8">
        <v>51.888481659302748</v>
      </c>
    </row>
    <row r="9" spans="1:27" x14ac:dyDescent="0.35">
      <c r="A9">
        <v>2</v>
      </c>
      <c r="B9">
        <v>195</v>
      </c>
      <c r="C9">
        <v>41.338305555555557</v>
      </c>
      <c r="D9">
        <v>1490.747843998545</v>
      </c>
      <c r="E9">
        <v>10.79844322022635</v>
      </c>
      <c r="H9" t="s">
        <v>96</v>
      </c>
      <c r="I9">
        <v>0</v>
      </c>
      <c r="K9" t="s">
        <v>32</v>
      </c>
      <c r="L9">
        <v>60.564044444444441</v>
      </c>
      <c r="M9">
        <v>2193.875255635603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31</v>
      </c>
      <c r="C12">
        <v>1.969891666666661</v>
      </c>
      <c r="D12">
        <v>361.33544388023842</v>
      </c>
      <c r="E12">
        <v>51.888481659302748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34</v>
      </c>
      <c r="B3" s="3">
        <v>45058</v>
      </c>
      <c r="D3" t="s">
        <v>219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218</v>
      </c>
      <c r="L3">
        <v>29</v>
      </c>
      <c r="M3" t="s">
        <v>80</v>
      </c>
      <c r="N3" t="s">
        <v>81</v>
      </c>
      <c r="O3">
        <v>0</v>
      </c>
      <c r="P3" t="s">
        <v>220</v>
      </c>
      <c r="Q3" t="s">
        <v>221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163</v>
      </c>
      <c r="AA3">
        <v>168.87043714523321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30</v>
      </c>
      <c r="C7">
        <v>1.7156111111111101</v>
      </c>
      <c r="D7">
        <v>53.939313496491764</v>
      </c>
      <c r="E7">
        <v>12.90283719623605</v>
      </c>
      <c r="H7" t="s">
        <v>93</v>
      </c>
      <c r="I7">
        <v>1</v>
      </c>
      <c r="K7" t="s">
        <v>94</v>
      </c>
      <c r="L7">
        <v>41.401622222222201</v>
      </c>
      <c r="M7">
        <v>1471.1652784992059</v>
      </c>
      <c r="N7">
        <v>12.90283719623605</v>
      </c>
    </row>
    <row r="8" spans="1:27" x14ac:dyDescent="0.35">
      <c r="A8">
        <v>1</v>
      </c>
      <c r="B8">
        <v>1</v>
      </c>
      <c r="C8">
        <v>0.40609722222222139</v>
      </c>
      <c r="D8">
        <v>0.27725229728102851</v>
      </c>
      <c r="E8">
        <v>12.84873296434851</v>
      </c>
      <c r="H8" t="s">
        <v>95</v>
      </c>
      <c r="I8">
        <v>162</v>
      </c>
      <c r="K8" t="s">
        <v>31</v>
      </c>
      <c r="L8">
        <v>2.056561111111102</v>
      </c>
      <c r="M8">
        <v>378.6842404119883</v>
      </c>
      <c r="N8">
        <v>52.66586433356639</v>
      </c>
    </row>
    <row r="9" spans="1:27" x14ac:dyDescent="0.35">
      <c r="A9">
        <v>2</v>
      </c>
      <c r="B9">
        <v>187</v>
      </c>
      <c r="C9">
        <v>39.279913888888871</v>
      </c>
      <c r="D9">
        <v>1416.9487127054331</v>
      </c>
      <c r="E9">
        <v>10.817581778182189</v>
      </c>
      <c r="H9" t="s">
        <v>96</v>
      </c>
      <c r="I9">
        <v>0</v>
      </c>
      <c r="K9" t="s">
        <v>32</v>
      </c>
      <c r="L9">
        <v>43.458183333333302</v>
      </c>
      <c r="M9">
        <v>1849.8495189111941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29</v>
      </c>
      <c r="C12">
        <v>2.056561111111102</v>
      </c>
      <c r="D12">
        <v>378.6842404119883</v>
      </c>
      <c r="E12">
        <v>52.66586433356639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35</v>
      </c>
      <c r="B3" s="3">
        <v>45058</v>
      </c>
      <c r="D3" t="s">
        <v>222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407</v>
      </c>
      <c r="K3">
        <v>356</v>
      </c>
      <c r="L3">
        <v>51</v>
      </c>
      <c r="M3" t="s">
        <v>80</v>
      </c>
      <c r="N3" t="s">
        <v>81</v>
      </c>
      <c r="O3">
        <v>0</v>
      </c>
      <c r="P3" t="s">
        <v>223</v>
      </c>
      <c r="Q3" t="s">
        <v>224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227</v>
      </c>
      <c r="AA3">
        <v>933.97721219062805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96</v>
      </c>
      <c r="C7">
        <v>18.695052777777789</v>
      </c>
      <c r="D7">
        <v>399.81310558464833</v>
      </c>
      <c r="E7">
        <v>13.139962202495269</v>
      </c>
      <c r="H7" t="s">
        <v>93</v>
      </c>
      <c r="I7">
        <v>22</v>
      </c>
      <c r="K7" t="s">
        <v>94</v>
      </c>
      <c r="L7">
        <v>97.162672222222241</v>
      </c>
      <c r="M7">
        <v>3229.7856848519091</v>
      </c>
      <c r="N7">
        <v>13.139962202495269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205</v>
      </c>
      <c r="K8" t="s">
        <v>31</v>
      </c>
      <c r="L8">
        <v>3.7903000000000051</v>
      </c>
      <c r="M8">
        <v>696.53944568557915</v>
      </c>
      <c r="N8">
        <v>52.923023732049558</v>
      </c>
    </row>
    <row r="9" spans="1:27" x14ac:dyDescent="0.35">
      <c r="A9">
        <v>2</v>
      </c>
      <c r="B9">
        <v>260</v>
      </c>
      <c r="C9">
        <v>78.467619444444452</v>
      </c>
      <c r="D9">
        <v>2829.9725792672612</v>
      </c>
      <c r="E9">
        <v>10.87328060039537</v>
      </c>
      <c r="H9" t="s">
        <v>96</v>
      </c>
      <c r="I9">
        <v>0</v>
      </c>
      <c r="K9" t="s">
        <v>32</v>
      </c>
      <c r="L9">
        <v>100.9529722222222</v>
      </c>
      <c r="M9">
        <v>3926.3251305374879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51</v>
      </c>
      <c r="C12">
        <v>3.7903000000000051</v>
      </c>
      <c r="D12">
        <v>696.53944568557915</v>
      </c>
      <c r="E12">
        <v>52.923023732049558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36</v>
      </c>
      <c r="B3" s="3">
        <v>45058</v>
      </c>
      <c r="D3" t="s">
        <v>225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387</v>
      </c>
      <c r="K3">
        <v>342</v>
      </c>
      <c r="L3">
        <v>45</v>
      </c>
      <c r="M3" t="s">
        <v>80</v>
      </c>
      <c r="N3" t="s">
        <v>81</v>
      </c>
      <c r="O3">
        <v>0</v>
      </c>
      <c r="P3" t="s">
        <v>226</v>
      </c>
      <c r="Q3" t="s">
        <v>227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36</v>
      </c>
      <c r="AA3">
        <v>843.79196238517761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95</v>
      </c>
      <c r="C7">
        <v>18.695069444444439</v>
      </c>
      <c r="D7">
        <v>399.82741928837748</v>
      </c>
      <c r="E7">
        <v>13.13998285427923</v>
      </c>
      <c r="H7" t="s">
        <v>93</v>
      </c>
      <c r="I7">
        <v>4</v>
      </c>
      <c r="K7" t="s">
        <v>94</v>
      </c>
      <c r="L7">
        <v>91.281230555555538</v>
      </c>
      <c r="M7">
        <v>2917.250931520929</v>
      </c>
      <c r="N7">
        <v>17.217475362307241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32</v>
      </c>
      <c r="K8" t="s">
        <v>31</v>
      </c>
      <c r="L8">
        <v>3.563747222222224</v>
      </c>
      <c r="M8">
        <v>654.84290095091785</v>
      </c>
      <c r="N8">
        <v>51.888424644131788</v>
      </c>
    </row>
    <row r="9" spans="1:27" x14ac:dyDescent="0.35">
      <c r="A9">
        <v>2</v>
      </c>
      <c r="B9">
        <v>247</v>
      </c>
      <c r="C9">
        <v>72.58616111111111</v>
      </c>
      <c r="D9">
        <v>2517.4235122325508</v>
      </c>
      <c r="E9">
        <v>17.217475362307241</v>
      </c>
      <c r="H9" t="s">
        <v>96</v>
      </c>
      <c r="I9">
        <v>0</v>
      </c>
      <c r="K9" t="s">
        <v>32</v>
      </c>
      <c r="L9">
        <v>94.844977777777757</v>
      </c>
      <c r="M9">
        <v>3572.0938324718468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45</v>
      </c>
      <c r="C12">
        <v>3.563747222222224</v>
      </c>
      <c r="D12">
        <v>654.84290095091785</v>
      </c>
      <c r="E12">
        <v>51.888424644131788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A16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37</v>
      </c>
      <c r="B3" s="3">
        <v>45058</v>
      </c>
      <c r="D3" t="s">
        <v>228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235</v>
      </c>
      <c r="K3">
        <v>220</v>
      </c>
      <c r="L3">
        <v>15</v>
      </c>
      <c r="M3" t="s">
        <v>80</v>
      </c>
      <c r="N3" t="s">
        <v>81</v>
      </c>
      <c r="O3">
        <v>0</v>
      </c>
      <c r="P3" t="s">
        <v>229</v>
      </c>
      <c r="Q3" t="s">
        <v>230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55</v>
      </c>
      <c r="AA3">
        <v>78.904532194137573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7.4245694444444439</v>
      </c>
      <c r="D7">
        <v>133.6236103429811</v>
      </c>
      <c r="E7">
        <v>13.107222168827359</v>
      </c>
      <c r="H7" t="s">
        <v>93</v>
      </c>
      <c r="I7">
        <v>40</v>
      </c>
      <c r="K7" t="s">
        <v>94</v>
      </c>
      <c r="L7">
        <v>22.032463888888891</v>
      </c>
      <c r="M7">
        <v>636.08986561513245</v>
      </c>
      <c r="N7">
        <v>13.519296039305081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14</v>
      </c>
      <c r="K8" t="s">
        <v>31</v>
      </c>
      <c r="L8">
        <v>0.65175000000000083</v>
      </c>
      <c r="M8">
        <v>119.7431298620853</v>
      </c>
      <c r="N8">
        <v>51.649737566647481</v>
      </c>
    </row>
    <row r="9" spans="1:27" x14ac:dyDescent="0.35">
      <c r="A9">
        <v>2</v>
      </c>
      <c r="B9">
        <v>144</v>
      </c>
      <c r="C9">
        <v>14.607894444444449</v>
      </c>
      <c r="D9">
        <v>502.46625527215127</v>
      </c>
      <c r="E9">
        <v>13.519296039305081</v>
      </c>
      <c r="H9" t="s">
        <v>96</v>
      </c>
      <c r="I9">
        <v>1</v>
      </c>
      <c r="K9" t="s">
        <v>32</v>
      </c>
      <c r="L9">
        <v>22.684213888888891</v>
      </c>
      <c r="M9">
        <v>755.83299547721776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0.65175000000000083</v>
      </c>
      <c r="D12">
        <v>119.7431298620853</v>
      </c>
      <c r="E12">
        <v>51.649737566647481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231</v>
      </c>
      <c r="B16">
        <v>2578</v>
      </c>
      <c r="C16">
        <v>5948</v>
      </c>
      <c r="D16">
        <v>4</v>
      </c>
      <c r="E16">
        <v>75840</v>
      </c>
      <c r="F16">
        <v>64.724551820005018</v>
      </c>
      <c r="G16">
        <v>2</v>
      </c>
      <c r="H16">
        <v>5</v>
      </c>
      <c r="I16">
        <v>16527.681567671549</v>
      </c>
      <c r="J16">
        <v>16700.915507880411</v>
      </c>
      <c r="K16">
        <v>60.371290183624509</v>
      </c>
      <c r="L16">
        <v>17014.851333979379</v>
      </c>
      <c r="M16">
        <v>19854.72561292618</v>
      </c>
      <c r="N16">
        <v>58.506693844871442</v>
      </c>
      <c r="O16">
        <v>17165.811803438752</v>
      </c>
      <c r="P16">
        <v>16581.957850406001</v>
      </c>
      <c r="Q16">
        <v>60.371290183624509</v>
      </c>
      <c r="R16">
        <v>17165.722114653821</v>
      </c>
      <c r="S16">
        <v>16581.97170726454</v>
      </c>
      <c r="T16">
        <v>58.506693844871442</v>
      </c>
      <c r="U16">
        <v>10.029012648763951</v>
      </c>
      <c r="V16">
        <v>50.618033903641972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38</v>
      </c>
      <c r="B3" s="3">
        <v>45058</v>
      </c>
      <c r="D3" t="s">
        <v>232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239</v>
      </c>
      <c r="K3">
        <v>224</v>
      </c>
      <c r="L3">
        <v>15</v>
      </c>
      <c r="M3" t="s">
        <v>80</v>
      </c>
      <c r="N3" t="s">
        <v>81</v>
      </c>
      <c r="O3">
        <v>0</v>
      </c>
      <c r="P3" t="s">
        <v>233</v>
      </c>
      <c r="Q3" t="s">
        <v>234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118</v>
      </c>
      <c r="AA3">
        <v>79.940879106521606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62</v>
      </c>
      <c r="C7">
        <v>8.6029638888888638</v>
      </c>
      <c r="D7">
        <v>199.79690923613299</v>
      </c>
      <c r="E7">
        <v>13.13997459372089</v>
      </c>
      <c r="H7" t="s">
        <v>93</v>
      </c>
      <c r="I7">
        <v>11</v>
      </c>
      <c r="K7" t="s">
        <v>94</v>
      </c>
      <c r="L7">
        <v>24.285649999999979</v>
      </c>
      <c r="M7">
        <v>740.00154398415839</v>
      </c>
      <c r="N7">
        <v>13.13997459372089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107</v>
      </c>
      <c r="K8" t="s">
        <v>31</v>
      </c>
      <c r="L8">
        <v>0.8593972222222227</v>
      </c>
      <c r="M8">
        <v>158.02112904819401</v>
      </c>
      <c r="N8">
        <v>52.352991224280359</v>
      </c>
    </row>
    <row r="9" spans="1:27" x14ac:dyDescent="0.35">
      <c r="A9">
        <v>2</v>
      </c>
      <c r="B9">
        <v>162</v>
      </c>
      <c r="C9">
        <v>15.682686111111121</v>
      </c>
      <c r="D9">
        <v>540.20463474802546</v>
      </c>
      <c r="E9">
        <v>11.67283965330147</v>
      </c>
      <c r="H9" t="s">
        <v>96</v>
      </c>
      <c r="I9">
        <v>0</v>
      </c>
      <c r="K9" t="s">
        <v>32</v>
      </c>
      <c r="L9">
        <v>25.1450472222222</v>
      </c>
      <c r="M9">
        <v>898.02267303235249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0.8593972222222227</v>
      </c>
      <c r="D12">
        <v>158.02112904819401</v>
      </c>
      <c r="E12">
        <v>52.352991224280359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39</v>
      </c>
      <c r="B3" s="3">
        <v>45058</v>
      </c>
      <c r="D3" t="s">
        <v>235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227</v>
      </c>
      <c r="K3">
        <v>212</v>
      </c>
      <c r="L3">
        <v>15</v>
      </c>
      <c r="M3" t="s">
        <v>80</v>
      </c>
      <c r="N3" t="s">
        <v>81</v>
      </c>
      <c r="O3">
        <v>0</v>
      </c>
      <c r="P3" t="s">
        <v>236</v>
      </c>
      <c r="Q3" t="s">
        <v>237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14</v>
      </c>
      <c r="AA3">
        <v>76.245574712753296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10</v>
      </c>
      <c r="C7">
        <v>1.079527777777775</v>
      </c>
      <c r="D7">
        <v>33.263795902879103</v>
      </c>
      <c r="E7">
        <v>12.90525781295762</v>
      </c>
      <c r="H7" t="s">
        <v>93</v>
      </c>
      <c r="I7">
        <v>2</v>
      </c>
      <c r="K7" t="s">
        <v>94</v>
      </c>
      <c r="L7">
        <v>21.434225000000001</v>
      </c>
      <c r="M7">
        <v>741.80581665854629</v>
      </c>
      <c r="N7">
        <v>12.90525781295762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12</v>
      </c>
      <c r="K8" t="s">
        <v>31</v>
      </c>
      <c r="L8">
        <v>0.6859111111111067</v>
      </c>
      <c r="M8">
        <v>126.04885772038691</v>
      </c>
      <c r="N8">
        <v>51.740509410090937</v>
      </c>
    </row>
    <row r="9" spans="1:27" x14ac:dyDescent="0.35">
      <c r="A9">
        <v>2</v>
      </c>
      <c r="B9">
        <v>202</v>
      </c>
      <c r="C9">
        <v>20.354697222222232</v>
      </c>
      <c r="D9">
        <v>708.54202075566718</v>
      </c>
      <c r="E9">
        <v>10.74586820007916</v>
      </c>
      <c r="H9" t="s">
        <v>96</v>
      </c>
      <c r="I9">
        <v>0</v>
      </c>
      <c r="K9" t="s">
        <v>32</v>
      </c>
      <c r="L9">
        <v>22.120136111111108</v>
      </c>
      <c r="M9">
        <v>867.85467437893317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0.6859111111111067</v>
      </c>
      <c r="D12">
        <v>126.04885772038691</v>
      </c>
      <c r="E12">
        <v>51.740509410090937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A15"/>
  <sheetViews>
    <sheetView workbookViewId="0"/>
  </sheetViews>
  <sheetFormatPr baseColWidth="10" defaultColWidth="9.179687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40</v>
      </c>
      <c r="B3" s="3">
        <v>45058</v>
      </c>
      <c r="D3" t="s">
        <v>238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277</v>
      </c>
      <c r="K3">
        <v>265</v>
      </c>
      <c r="L3">
        <v>12</v>
      </c>
      <c r="M3" t="s">
        <v>80</v>
      </c>
      <c r="N3" t="s">
        <v>81</v>
      </c>
      <c r="O3">
        <v>0</v>
      </c>
      <c r="P3" t="s">
        <v>239</v>
      </c>
      <c r="Q3" t="s">
        <v>240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28</v>
      </c>
      <c r="AA3">
        <v>101.4326424598694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0.47322222222221982</v>
      </c>
      <c r="D7">
        <v>16.734042752655309</v>
      </c>
      <c r="E7">
        <v>12.89930374354147</v>
      </c>
      <c r="H7" t="s">
        <v>93</v>
      </c>
      <c r="I7">
        <v>28</v>
      </c>
      <c r="K7" t="s">
        <v>94</v>
      </c>
      <c r="L7">
        <v>23.651741666666659</v>
      </c>
      <c r="M7">
        <v>827.50744634799037</v>
      </c>
      <c r="N7">
        <v>12.89930374354147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0</v>
      </c>
      <c r="K8" t="s">
        <v>31</v>
      </c>
      <c r="L8">
        <v>0.68137500000000728</v>
      </c>
      <c r="M8">
        <v>125.3794514175537</v>
      </c>
      <c r="N8">
        <v>52.979524965290082</v>
      </c>
    </row>
    <row r="9" spans="1:27" x14ac:dyDescent="0.35">
      <c r="A9">
        <v>2</v>
      </c>
      <c r="B9">
        <v>243</v>
      </c>
      <c r="C9">
        <v>23.17851944444444</v>
      </c>
      <c r="D9">
        <v>810.77340359533503</v>
      </c>
      <c r="E9">
        <v>10.62080404352545</v>
      </c>
      <c r="H9" t="s">
        <v>96</v>
      </c>
      <c r="I9">
        <v>0</v>
      </c>
      <c r="K9" t="s">
        <v>32</v>
      </c>
      <c r="L9">
        <v>24.333116666666658</v>
      </c>
      <c r="M9">
        <v>952.88689776554406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12</v>
      </c>
      <c r="C12">
        <v>0.68137500000000728</v>
      </c>
      <c r="D12">
        <v>125.3794514175537</v>
      </c>
      <c r="E12">
        <v>52.979524965290082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General</vt:lpstr>
      <vt:lpstr>Simu1</vt:lpstr>
      <vt:lpstr>Simu2</vt:lpstr>
      <vt:lpstr>Simu3</vt:lpstr>
      <vt:lpstr>Simu4</vt:lpstr>
      <vt:lpstr>Simu5</vt:lpstr>
      <vt:lpstr>Simu6</vt:lpstr>
      <vt:lpstr>Simu7</vt:lpstr>
      <vt:lpstr>Simu8</vt:lpstr>
      <vt:lpstr>Simu9</vt:lpstr>
      <vt:lpstr>Simu10</vt:lpstr>
      <vt:lpstr>Simu11</vt:lpstr>
      <vt:lpstr>Simu12</vt:lpstr>
      <vt:lpstr>Simu13</vt:lpstr>
      <vt:lpstr>Simu14</vt:lpstr>
      <vt:lpstr>Simu15</vt:lpstr>
      <vt:lpstr>Simu16</vt:lpstr>
      <vt:lpstr>Simu17</vt:lpstr>
      <vt:lpstr>Simu18</vt:lpstr>
      <vt:lpstr>Simu19</vt:lpstr>
      <vt:lpstr>Simu20</vt:lpstr>
      <vt:lpstr>Simu21</vt:lpstr>
      <vt:lpstr>Simu22</vt:lpstr>
      <vt:lpstr>Simu23</vt:lpstr>
      <vt:lpstr>Simu24</vt:lpstr>
      <vt:lpstr>Simu25</vt:lpstr>
      <vt:lpstr>Simu26</vt:lpstr>
      <vt:lpstr>Simu27</vt:lpstr>
      <vt:lpstr>Simu28</vt:lpstr>
      <vt:lpstr>Simu29</vt:lpstr>
      <vt:lpstr>Simu30</vt:lpstr>
      <vt:lpstr>Simu31</vt:lpstr>
      <vt:lpstr>Simu32</vt:lpstr>
      <vt:lpstr>Simu33</vt:lpstr>
      <vt:lpstr>Simu34</vt:lpstr>
      <vt:lpstr>Simu35</vt:lpstr>
      <vt:lpstr>Simu36</vt:lpstr>
      <vt:lpstr>Simu37</vt:lpstr>
      <vt:lpstr>Simu38</vt:lpstr>
      <vt:lpstr>Simu39</vt:lpstr>
      <vt:lpstr>Simu40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Becerra, Inés Marie</cp:lastModifiedBy>
  <dcterms:created xsi:type="dcterms:W3CDTF">2022-12-10T17:12:58Z</dcterms:created>
  <dcterms:modified xsi:type="dcterms:W3CDTF">2023-05-16T15:25:38Z</dcterms:modified>
</cp:coreProperties>
</file>