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antafeimporters-my.sharepoint.com/personal/vince_santafeimporters_com/Documents/Desktop/uci_bootcamp/homework/"/>
    </mc:Choice>
  </mc:AlternateContent>
  <xr:revisionPtr revIDLastSave="10" documentId="13_ncr:1_{F3FFE027-268B-4492-A6C0-81D3373771DC}" xr6:coauthVersionLast="47" xr6:coauthVersionMax="47" xr10:uidLastSave="{FB6861E6-D82D-4EF8-A874-C8B5B4F1349E}"/>
  <bookViews>
    <workbookView xWindow="-120" yWindow="-120" windowWidth="29040" windowHeight="15840" xr2:uid="{00000000-000D-0000-FFFF-FFFF00000000}"/>
  </bookViews>
  <sheets>
    <sheet name="Crowdfunding" sheetId="1" r:id="rId1"/>
    <sheet name="Category Results" sheetId="4" r:id="rId2"/>
    <sheet name="Sub-cat Results" sheetId="5" r:id="rId3"/>
    <sheet name="Category by Year" sheetId="10" r:id="rId4"/>
    <sheet name="Bonus Analysis" sheetId="11" r:id="rId5"/>
    <sheet name="Bonus Statistical Analysis" sheetId="18" r:id="rId6"/>
    <sheet name="Sheet1" sheetId="19" r:id="rId7"/>
    <sheet name="Crowdfunding - Backup" sheetId="13" r:id="rId8"/>
  </sheets>
  <definedNames>
    <definedName name="_xlnm._FilterDatabase" localSheetId="5" hidden="1">'Bonus Statistical Analysis'!$A$1:$E$566</definedName>
    <definedName name="_xlnm._FilterDatabase" localSheetId="0" hidden="1">Crowdfunding!$G$1:$H$1001</definedName>
    <definedName name="_xlcn.WorksheetConnection_CrowdfundingA1T10011" hidden="1">Crowdfunding!$A$1:$T$1001</definedName>
    <definedName name="backers">'Crowdfunding - Backup'!$H$1:$H$1001</definedName>
    <definedName name="backers_c">'Crowdfunding - Backup'!$H$1:$H$1001</definedName>
    <definedName name="fail">'Bonus Statistical Analysis'!$D:$D</definedName>
    <definedName name="goal">Crowdfunding!$D:$D</definedName>
    <definedName name="H">'Crowdfunding - Backup'!$H$1:$H$1001</definedName>
    <definedName name="outcome" localSheetId="7">'Crowdfunding - Backup'!$G:$G</definedName>
    <definedName name="outcome">Crowdfunding!$G:$G</definedName>
    <definedName name="percent_funded" localSheetId="7">'Crowdfunding - Backup'!$F:$F</definedName>
    <definedName name="percent_funded">Crowdfunding!$F:$F</definedName>
    <definedName name="pledged" localSheetId="7">'Crowdfunding - Backup'!$E:$E</definedName>
    <definedName name="pledged">Crowdfunding!$E:$E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8" l="1"/>
  <c r="J9" i="18"/>
  <c r="J17" i="18"/>
  <c r="J8" i="18"/>
  <c r="J16" i="18"/>
  <c r="J15" i="18"/>
  <c r="J14" i="18"/>
  <c r="J13" i="18"/>
  <c r="J12" i="18"/>
  <c r="J7" i="18"/>
  <c r="J6" i="18"/>
  <c r="J5" i="18"/>
  <c r="J4" i="18"/>
  <c r="J3" i="18"/>
  <c r="T1001" i="13"/>
  <c r="S1001" i="13"/>
  <c r="O1001" i="13"/>
  <c r="N1001" i="13"/>
  <c r="I1001" i="13"/>
  <c r="F1001" i="13"/>
  <c r="T1000" i="13"/>
  <c r="S1000" i="13"/>
  <c r="O1000" i="13"/>
  <c r="N1000" i="13"/>
  <c r="I1000" i="13"/>
  <c r="F1000" i="13"/>
  <c r="T999" i="13"/>
  <c r="S999" i="13"/>
  <c r="O999" i="13"/>
  <c r="N999" i="13"/>
  <c r="I999" i="13"/>
  <c r="F999" i="13"/>
  <c r="T998" i="13"/>
  <c r="S998" i="13"/>
  <c r="O998" i="13"/>
  <c r="N998" i="13"/>
  <c r="I998" i="13"/>
  <c r="F998" i="13"/>
  <c r="T997" i="13"/>
  <c r="S997" i="13"/>
  <c r="O997" i="13"/>
  <c r="N997" i="13"/>
  <c r="I997" i="13"/>
  <c r="F997" i="13"/>
  <c r="T996" i="13"/>
  <c r="S996" i="13"/>
  <c r="O996" i="13"/>
  <c r="N996" i="13"/>
  <c r="I996" i="13"/>
  <c r="F996" i="13"/>
  <c r="T995" i="13"/>
  <c r="S995" i="13"/>
  <c r="O995" i="13"/>
  <c r="N995" i="13"/>
  <c r="I995" i="13"/>
  <c r="F995" i="13"/>
  <c r="T994" i="13"/>
  <c r="S994" i="13"/>
  <c r="O994" i="13"/>
  <c r="N994" i="13"/>
  <c r="I994" i="13"/>
  <c r="F994" i="13"/>
  <c r="T993" i="13"/>
  <c r="S993" i="13"/>
  <c r="O993" i="13"/>
  <c r="N993" i="13"/>
  <c r="I993" i="13"/>
  <c r="F993" i="13"/>
  <c r="T992" i="13"/>
  <c r="S992" i="13"/>
  <c r="O992" i="13"/>
  <c r="N992" i="13"/>
  <c r="I992" i="13"/>
  <c r="F992" i="13"/>
  <c r="T991" i="13"/>
  <c r="S991" i="13"/>
  <c r="O991" i="13"/>
  <c r="N991" i="13"/>
  <c r="I991" i="13"/>
  <c r="F991" i="13"/>
  <c r="T990" i="13"/>
  <c r="S990" i="13"/>
  <c r="O990" i="13"/>
  <c r="N990" i="13"/>
  <c r="I990" i="13"/>
  <c r="F990" i="13"/>
  <c r="T989" i="13"/>
  <c r="S989" i="13"/>
  <c r="O989" i="13"/>
  <c r="N989" i="13"/>
  <c r="I989" i="13"/>
  <c r="F989" i="13"/>
  <c r="T988" i="13"/>
  <c r="S988" i="13"/>
  <c r="O988" i="13"/>
  <c r="N988" i="13"/>
  <c r="I988" i="13"/>
  <c r="F988" i="13"/>
  <c r="T987" i="13"/>
  <c r="S987" i="13"/>
  <c r="O987" i="13"/>
  <c r="N987" i="13"/>
  <c r="I987" i="13"/>
  <c r="F987" i="13"/>
  <c r="T986" i="13"/>
  <c r="S986" i="13"/>
  <c r="O986" i="13"/>
  <c r="N986" i="13"/>
  <c r="I986" i="13"/>
  <c r="F986" i="13"/>
  <c r="T985" i="13"/>
  <c r="S985" i="13"/>
  <c r="O985" i="13"/>
  <c r="N985" i="13"/>
  <c r="I985" i="13"/>
  <c r="F985" i="13"/>
  <c r="T984" i="13"/>
  <c r="S984" i="13"/>
  <c r="O984" i="13"/>
  <c r="N984" i="13"/>
  <c r="I984" i="13"/>
  <c r="F984" i="13"/>
  <c r="T983" i="13"/>
  <c r="S983" i="13"/>
  <c r="O983" i="13"/>
  <c r="N983" i="13"/>
  <c r="I983" i="13"/>
  <c r="F983" i="13"/>
  <c r="T982" i="13"/>
  <c r="S982" i="13"/>
  <c r="O982" i="13"/>
  <c r="N982" i="13"/>
  <c r="I982" i="13"/>
  <c r="F982" i="13"/>
  <c r="T981" i="13"/>
  <c r="S981" i="13"/>
  <c r="O981" i="13"/>
  <c r="N981" i="13"/>
  <c r="I981" i="13"/>
  <c r="F981" i="13"/>
  <c r="T980" i="13"/>
  <c r="S980" i="13"/>
  <c r="O980" i="13"/>
  <c r="N980" i="13"/>
  <c r="I980" i="13"/>
  <c r="F980" i="13"/>
  <c r="T979" i="13"/>
  <c r="S979" i="13"/>
  <c r="O979" i="13"/>
  <c r="N979" i="13"/>
  <c r="I979" i="13"/>
  <c r="F979" i="13"/>
  <c r="T978" i="13"/>
  <c r="S978" i="13"/>
  <c r="O978" i="13"/>
  <c r="N978" i="13"/>
  <c r="I978" i="13"/>
  <c r="F978" i="13"/>
  <c r="T977" i="13"/>
  <c r="S977" i="13"/>
  <c r="O977" i="13"/>
  <c r="N977" i="13"/>
  <c r="I977" i="13"/>
  <c r="F977" i="13"/>
  <c r="T976" i="13"/>
  <c r="S976" i="13"/>
  <c r="O976" i="13"/>
  <c r="N976" i="13"/>
  <c r="I976" i="13"/>
  <c r="F976" i="13"/>
  <c r="T975" i="13"/>
  <c r="S975" i="13"/>
  <c r="O975" i="13"/>
  <c r="N975" i="13"/>
  <c r="I975" i="13"/>
  <c r="F975" i="13"/>
  <c r="T974" i="13"/>
  <c r="S974" i="13"/>
  <c r="O974" i="13"/>
  <c r="N974" i="13"/>
  <c r="I974" i="13"/>
  <c r="F974" i="13"/>
  <c r="T973" i="13"/>
  <c r="S973" i="13"/>
  <c r="O973" i="13"/>
  <c r="N973" i="13"/>
  <c r="I973" i="13"/>
  <c r="F973" i="13"/>
  <c r="T972" i="13"/>
  <c r="S972" i="13"/>
  <c r="O972" i="13"/>
  <c r="N972" i="13"/>
  <c r="I972" i="13"/>
  <c r="F972" i="13"/>
  <c r="T971" i="13"/>
  <c r="S971" i="13"/>
  <c r="O971" i="13"/>
  <c r="N971" i="13"/>
  <c r="I971" i="13"/>
  <c r="F971" i="13"/>
  <c r="T970" i="13"/>
  <c r="S970" i="13"/>
  <c r="O970" i="13"/>
  <c r="N970" i="13"/>
  <c r="I970" i="13"/>
  <c r="F970" i="13"/>
  <c r="T969" i="13"/>
  <c r="S969" i="13"/>
  <c r="O969" i="13"/>
  <c r="N969" i="13"/>
  <c r="I969" i="13"/>
  <c r="F969" i="13"/>
  <c r="T968" i="13"/>
  <c r="S968" i="13"/>
  <c r="O968" i="13"/>
  <c r="N968" i="13"/>
  <c r="I968" i="13"/>
  <c r="F968" i="13"/>
  <c r="T967" i="13"/>
  <c r="S967" i="13"/>
  <c r="O967" i="13"/>
  <c r="N967" i="13"/>
  <c r="I967" i="13"/>
  <c r="F967" i="13"/>
  <c r="T966" i="13"/>
  <c r="S966" i="13"/>
  <c r="O966" i="13"/>
  <c r="N966" i="13"/>
  <c r="I966" i="13"/>
  <c r="F966" i="13"/>
  <c r="T965" i="13"/>
  <c r="S965" i="13"/>
  <c r="O965" i="13"/>
  <c r="N965" i="13"/>
  <c r="I965" i="13"/>
  <c r="F965" i="13"/>
  <c r="T964" i="13"/>
  <c r="S964" i="13"/>
  <c r="O964" i="13"/>
  <c r="N964" i="13"/>
  <c r="I964" i="13"/>
  <c r="F964" i="13"/>
  <c r="T963" i="13"/>
  <c r="S963" i="13"/>
  <c r="O963" i="13"/>
  <c r="N963" i="13"/>
  <c r="I963" i="13"/>
  <c r="F963" i="13"/>
  <c r="T962" i="13"/>
  <c r="S962" i="13"/>
  <c r="O962" i="13"/>
  <c r="N962" i="13"/>
  <c r="I962" i="13"/>
  <c r="F962" i="13"/>
  <c r="T961" i="13"/>
  <c r="S961" i="13"/>
  <c r="O961" i="13"/>
  <c r="N961" i="13"/>
  <c r="I961" i="13"/>
  <c r="F961" i="13"/>
  <c r="T960" i="13"/>
  <c r="S960" i="13"/>
  <c r="O960" i="13"/>
  <c r="N960" i="13"/>
  <c r="I960" i="13"/>
  <c r="F960" i="13"/>
  <c r="T959" i="13"/>
  <c r="S959" i="13"/>
  <c r="O959" i="13"/>
  <c r="N959" i="13"/>
  <c r="I959" i="13"/>
  <c r="F959" i="13"/>
  <c r="T958" i="13"/>
  <c r="S958" i="13"/>
  <c r="O958" i="13"/>
  <c r="N958" i="13"/>
  <c r="I958" i="13"/>
  <c r="F958" i="13"/>
  <c r="T957" i="13"/>
  <c r="S957" i="13"/>
  <c r="O957" i="13"/>
  <c r="N957" i="13"/>
  <c r="I957" i="13"/>
  <c r="F957" i="13"/>
  <c r="T956" i="13"/>
  <c r="S956" i="13"/>
  <c r="O956" i="13"/>
  <c r="N956" i="13"/>
  <c r="I956" i="13"/>
  <c r="F956" i="13"/>
  <c r="T955" i="13"/>
  <c r="S955" i="13"/>
  <c r="O955" i="13"/>
  <c r="N955" i="13"/>
  <c r="I955" i="13"/>
  <c r="F955" i="13"/>
  <c r="T954" i="13"/>
  <c r="S954" i="13"/>
  <c r="O954" i="13"/>
  <c r="N954" i="13"/>
  <c r="I954" i="13"/>
  <c r="F954" i="13"/>
  <c r="T953" i="13"/>
  <c r="S953" i="13"/>
  <c r="O953" i="13"/>
  <c r="N953" i="13"/>
  <c r="I953" i="13"/>
  <c r="F953" i="13"/>
  <c r="T952" i="13"/>
  <c r="S952" i="13"/>
  <c r="O952" i="13"/>
  <c r="N952" i="13"/>
  <c r="I952" i="13"/>
  <c r="F952" i="13"/>
  <c r="T951" i="13"/>
  <c r="S951" i="13"/>
  <c r="O951" i="13"/>
  <c r="N951" i="13"/>
  <c r="I951" i="13"/>
  <c r="F951" i="13"/>
  <c r="T950" i="13"/>
  <c r="S950" i="13"/>
  <c r="O950" i="13"/>
  <c r="N950" i="13"/>
  <c r="I950" i="13"/>
  <c r="F950" i="13"/>
  <c r="T949" i="13"/>
  <c r="S949" i="13"/>
  <c r="O949" i="13"/>
  <c r="N949" i="13"/>
  <c r="I949" i="13"/>
  <c r="F949" i="13"/>
  <c r="T948" i="13"/>
  <c r="S948" i="13"/>
  <c r="O948" i="13"/>
  <c r="N948" i="13"/>
  <c r="I948" i="13"/>
  <c r="F948" i="13"/>
  <c r="T947" i="13"/>
  <c r="S947" i="13"/>
  <c r="O947" i="13"/>
  <c r="N947" i="13"/>
  <c r="I947" i="13"/>
  <c r="F947" i="13"/>
  <c r="T946" i="13"/>
  <c r="S946" i="13"/>
  <c r="O946" i="13"/>
  <c r="N946" i="13"/>
  <c r="I946" i="13"/>
  <c r="F946" i="13"/>
  <c r="T945" i="13"/>
  <c r="S945" i="13"/>
  <c r="O945" i="13"/>
  <c r="N945" i="13"/>
  <c r="I945" i="13"/>
  <c r="F945" i="13"/>
  <c r="T944" i="13"/>
  <c r="S944" i="13"/>
  <c r="O944" i="13"/>
  <c r="N944" i="13"/>
  <c r="I944" i="13"/>
  <c r="F944" i="13"/>
  <c r="T943" i="13"/>
  <c r="S943" i="13"/>
  <c r="O943" i="13"/>
  <c r="N943" i="13"/>
  <c r="I943" i="13"/>
  <c r="F943" i="13"/>
  <c r="T942" i="13"/>
  <c r="S942" i="13"/>
  <c r="O942" i="13"/>
  <c r="N942" i="13"/>
  <c r="I942" i="13"/>
  <c r="F942" i="13"/>
  <c r="T941" i="13"/>
  <c r="S941" i="13"/>
  <c r="O941" i="13"/>
  <c r="N941" i="13"/>
  <c r="I941" i="13"/>
  <c r="F941" i="13"/>
  <c r="T940" i="13"/>
  <c r="S940" i="13"/>
  <c r="O940" i="13"/>
  <c r="N940" i="13"/>
  <c r="I940" i="13"/>
  <c r="F940" i="13"/>
  <c r="T939" i="13"/>
  <c r="S939" i="13"/>
  <c r="O939" i="13"/>
  <c r="N939" i="13"/>
  <c r="I939" i="13"/>
  <c r="F939" i="13"/>
  <c r="T938" i="13"/>
  <c r="S938" i="13"/>
  <c r="O938" i="13"/>
  <c r="N938" i="13"/>
  <c r="I938" i="13"/>
  <c r="F938" i="13"/>
  <c r="T937" i="13"/>
  <c r="S937" i="13"/>
  <c r="O937" i="13"/>
  <c r="N937" i="13"/>
  <c r="I937" i="13"/>
  <c r="F937" i="13"/>
  <c r="T936" i="13"/>
  <c r="S936" i="13"/>
  <c r="O936" i="13"/>
  <c r="N936" i="13"/>
  <c r="I936" i="13"/>
  <c r="F936" i="13"/>
  <c r="T935" i="13"/>
  <c r="S935" i="13"/>
  <c r="O935" i="13"/>
  <c r="N935" i="13"/>
  <c r="I935" i="13"/>
  <c r="F935" i="13"/>
  <c r="T934" i="13"/>
  <c r="S934" i="13"/>
  <c r="O934" i="13"/>
  <c r="N934" i="13"/>
  <c r="I934" i="13"/>
  <c r="F934" i="13"/>
  <c r="T933" i="13"/>
  <c r="S933" i="13"/>
  <c r="O933" i="13"/>
  <c r="N933" i="13"/>
  <c r="I933" i="13"/>
  <c r="F933" i="13"/>
  <c r="T932" i="13"/>
  <c r="S932" i="13"/>
  <c r="O932" i="13"/>
  <c r="N932" i="13"/>
  <c r="I932" i="13"/>
  <c r="F932" i="13"/>
  <c r="T931" i="13"/>
  <c r="S931" i="13"/>
  <c r="O931" i="13"/>
  <c r="N931" i="13"/>
  <c r="I931" i="13"/>
  <c r="F931" i="13"/>
  <c r="T930" i="13"/>
  <c r="S930" i="13"/>
  <c r="O930" i="13"/>
  <c r="N930" i="13"/>
  <c r="I930" i="13"/>
  <c r="F930" i="13"/>
  <c r="T929" i="13"/>
  <c r="S929" i="13"/>
  <c r="O929" i="13"/>
  <c r="N929" i="13"/>
  <c r="I929" i="13"/>
  <c r="F929" i="13"/>
  <c r="T928" i="13"/>
  <c r="S928" i="13"/>
  <c r="O928" i="13"/>
  <c r="N928" i="13"/>
  <c r="I928" i="13"/>
  <c r="F928" i="13"/>
  <c r="T927" i="13"/>
  <c r="S927" i="13"/>
  <c r="O927" i="13"/>
  <c r="N927" i="13"/>
  <c r="I927" i="13"/>
  <c r="F927" i="13"/>
  <c r="T926" i="13"/>
  <c r="S926" i="13"/>
  <c r="O926" i="13"/>
  <c r="N926" i="13"/>
  <c r="I926" i="13"/>
  <c r="F926" i="13"/>
  <c r="T925" i="13"/>
  <c r="S925" i="13"/>
  <c r="O925" i="13"/>
  <c r="N925" i="13"/>
  <c r="I925" i="13"/>
  <c r="F925" i="13"/>
  <c r="T924" i="13"/>
  <c r="S924" i="13"/>
  <c r="O924" i="13"/>
  <c r="N924" i="13"/>
  <c r="I924" i="13"/>
  <c r="F924" i="13"/>
  <c r="T923" i="13"/>
  <c r="S923" i="13"/>
  <c r="O923" i="13"/>
  <c r="N923" i="13"/>
  <c r="I923" i="13"/>
  <c r="F923" i="13"/>
  <c r="T922" i="13"/>
  <c r="S922" i="13"/>
  <c r="O922" i="13"/>
  <c r="N922" i="13"/>
  <c r="I922" i="13"/>
  <c r="F922" i="13"/>
  <c r="T921" i="13"/>
  <c r="S921" i="13"/>
  <c r="O921" i="13"/>
  <c r="N921" i="13"/>
  <c r="I921" i="13"/>
  <c r="F921" i="13"/>
  <c r="T920" i="13"/>
  <c r="S920" i="13"/>
  <c r="O920" i="13"/>
  <c r="N920" i="13"/>
  <c r="I920" i="13"/>
  <c r="F920" i="13"/>
  <c r="T919" i="13"/>
  <c r="S919" i="13"/>
  <c r="O919" i="13"/>
  <c r="N919" i="13"/>
  <c r="I919" i="13"/>
  <c r="F919" i="13"/>
  <c r="T918" i="13"/>
  <c r="S918" i="13"/>
  <c r="O918" i="13"/>
  <c r="N918" i="13"/>
  <c r="I918" i="13"/>
  <c r="F918" i="13"/>
  <c r="T917" i="13"/>
  <c r="S917" i="13"/>
  <c r="O917" i="13"/>
  <c r="N917" i="13"/>
  <c r="I917" i="13"/>
  <c r="F917" i="13"/>
  <c r="T916" i="13"/>
  <c r="S916" i="13"/>
  <c r="O916" i="13"/>
  <c r="N916" i="13"/>
  <c r="I916" i="13"/>
  <c r="F916" i="13"/>
  <c r="T915" i="13"/>
  <c r="S915" i="13"/>
  <c r="O915" i="13"/>
  <c r="N915" i="13"/>
  <c r="I915" i="13"/>
  <c r="F915" i="13"/>
  <c r="T914" i="13"/>
  <c r="S914" i="13"/>
  <c r="O914" i="13"/>
  <c r="N914" i="13"/>
  <c r="I914" i="13"/>
  <c r="F914" i="13"/>
  <c r="T913" i="13"/>
  <c r="S913" i="13"/>
  <c r="O913" i="13"/>
  <c r="N913" i="13"/>
  <c r="I913" i="13"/>
  <c r="F913" i="13"/>
  <c r="T912" i="13"/>
  <c r="S912" i="13"/>
  <c r="O912" i="13"/>
  <c r="N912" i="13"/>
  <c r="I912" i="13"/>
  <c r="F912" i="13"/>
  <c r="T911" i="13"/>
  <c r="S911" i="13"/>
  <c r="O911" i="13"/>
  <c r="N911" i="13"/>
  <c r="I911" i="13"/>
  <c r="F911" i="13"/>
  <c r="T910" i="13"/>
  <c r="S910" i="13"/>
  <c r="O910" i="13"/>
  <c r="N910" i="13"/>
  <c r="I910" i="13"/>
  <c r="F910" i="13"/>
  <c r="T909" i="13"/>
  <c r="S909" i="13"/>
  <c r="O909" i="13"/>
  <c r="N909" i="13"/>
  <c r="I909" i="13"/>
  <c r="F909" i="13"/>
  <c r="T908" i="13"/>
  <c r="S908" i="13"/>
  <c r="O908" i="13"/>
  <c r="N908" i="13"/>
  <c r="I908" i="13"/>
  <c r="F908" i="13"/>
  <c r="T907" i="13"/>
  <c r="S907" i="13"/>
  <c r="O907" i="13"/>
  <c r="N907" i="13"/>
  <c r="I907" i="13"/>
  <c r="F907" i="13"/>
  <c r="T906" i="13"/>
  <c r="S906" i="13"/>
  <c r="O906" i="13"/>
  <c r="N906" i="13"/>
  <c r="I906" i="13"/>
  <c r="F906" i="13"/>
  <c r="T905" i="13"/>
  <c r="S905" i="13"/>
  <c r="O905" i="13"/>
  <c r="N905" i="13"/>
  <c r="I905" i="13"/>
  <c r="F905" i="13"/>
  <c r="T904" i="13"/>
  <c r="S904" i="13"/>
  <c r="O904" i="13"/>
  <c r="N904" i="13"/>
  <c r="I904" i="13"/>
  <c r="F904" i="13"/>
  <c r="T903" i="13"/>
  <c r="S903" i="13"/>
  <c r="O903" i="13"/>
  <c r="N903" i="13"/>
  <c r="I903" i="13"/>
  <c r="F903" i="13"/>
  <c r="T902" i="13"/>
  <c r="S902" i="13"/>
  <c r="O902" i="13"/>
  <c r="N902" i="13"/>
  <c r="I902" i="13"/>
  <c r="F902" i="13"/>
  <c r="T901" i="13"/>
  <c r="S901" i="13"/>
  <c r="O901" i="13"/>
  <c r="N901" i="13"/>
  <c r="I901" i="13"/>
  <c r="F901" i="13"/>
  <c r="T900" i="13"/>
  <c r="S900" i="13"/>
  <c r="O900" i="13"/>
  <c r="N900" i="13"/>
  <c r="I900" i="13"/>
  <c r="F900" i="13"/>
  <c r="T899" i="13"/>
  <c r="S899" i="13"/>
  <c r="O899" i="13"/>
  <c r="N899" i="13"/>
  <c r="I899" i="13"/>
  <c r="F899" i="13"/>
  <c r="T898" i="13"/>
  <c r="S898" i="13"/>
  <c r="O898" i="13"/>
  <c r="N898" i="13"/>
  <c r="I898" i="13"/>
  <c r="F898" i="13"/>
  <c r="T897" i="13"/>
  <c r="S897" i="13"/>
  <c r="O897" i="13"/>
  <c r="N897" i="13"/>
  <c r="I897" i="13"/>
  <c r="F897" i="13"/>
  <c r="T896" i="13"/>
  <c r="S896" i="13"/>
  <c r="O896" i="13"/>
  <c r="N896" i="13"/>
  <c r="I896" i="13"/>
  <c r="F896" i="13"/>
  <c r="T895" i="13"/>
  <c r="S895" i="13"/>
  <c r="O895" i="13"/>
  <c r="N895" i="13"/>
  <c r="I895" i="13"/>
  <c r="F895" i="13"/>
  <c r="T894" i="13"/>
  <c r="S894" i="13"/>
  <c r="O894" i="13"/>
  <c r="N894" i="13"/>
  <c r="I894" i="13"/>
  <c r="F894" i="13"/>
  <c r="T893" i="13"/>
  <c r="S893" i="13"/>
  <c r="O893" i="13"/>
  <c r="N893" i="13"/>
  <c r="I893" i="13"/>
  <c r="F893" i="13"/>
  <c r="T892" i="13"/>
  <c r="S892" i="13"/>
  <c r="O892" i="13"/>
  <c r="N892" i="13"/>
  <c r="I892" i="13"/>
  <c r="F892" i="13"/>
  <c r="T891" i="13"/>
  <c r="S891" i="13"/>
  <c r="O891" i="13"/>
  <c r="N891" i="13"/>
  <c r="I891" i="13"/>
  <c r="F891" i="13"/>
  <c r="T890" i="13"/>
  <c r="S890" i="13"/>
  <c r="O890" i="13"/>
  <c r="N890" i="13"/>
  <c r="I890" i="13"/>
  <c r="F890" i="13"/>
  <c r="T889" i="13"/>
  <c r="S889" i="13"/>
  <c r="O889" i="13"/>
  <c r="N889" i="13"/>
  <c r="I889" i="13"/>
  <c r="F889" i="13"/>
  <c r="T888" i="13"/>
  <c r="S888" i="13"/>
  <c r="O888" i="13"/>
  <c r="N888" i="13"/>
  <c r="I888" i="13"/>
  <c r="F888" i="13"/>
  <c r="T887" i="13"/>
  <c r="S887" i="13"/>
  <c r="O887" i="13"/>
  <c r="N887" i="13"/>
  <c r="I887" i="13"/>
  <c r="F887" i="13"/>
  <c r="T886" i="13"/>
  <c r="S886" i="13"/>
  <c r="O886" i="13"/>
  <c r="N886" i="13"/>
  <c r="I886" i="13"/>
  <c r="F886" i="13"/>
  <c r="T885" i="13"/>
  <c r="S885" i="13"/>
  <c r="O885" i="13"/>
  <c r="N885" i="13"/>
  <c r="I885" i="13"/>
  <c r="F885" i="13"/>
  <c r="T884" i="13"/>
  <c r="S884" i="13"/>
  <c r="O884" i="13"/>
  <c r="N884" i="13"/>
  <c r="I884" i="13"/>
  <c r="F884" i="13"/>
  <c r="T883" i="13"/>
  <c r="S883" i="13"/>
  <c r="O883" i="13"/>
  <c r="N883" i="13"/>
  <c r="I883" i="13"/>
  <c r="F883" i="13"/>
  <c r="T882" i="13"/>
  <c r="S882" i="13"/>
  <c r="O882" i="13"/>
  <c r="N882" i="13"/>
  <c r="I882" i="13"/>
  <c r="F882" i="13"/>
  <c r="T881" i="13"/>
  <c r="S881" i="13"/>
  <c r="O881" i="13"/>
  <c r="N881" i="13"/>
  <c r="I881" i="13"/>
  <c r="F881" i="13"/>
  <c r="T880" i="13"/>
  <c r="S880" i="13"/>
  <c r="O880" i="13"/>
  <c r="N880" i="13"/>
  <c r="I880" i="13"/>
  <c r="F880" i="13"/>
  <c r="T879" i="13"/>
  <c r="S879" i="13"/>
  <c r="O879" i="13"/>
  <c r="N879" i="13"/>
  <c r="I879" i="13"/>
  <c r="F879" i="13"/>
  <c r="T878" i="13"/>
  <c r="S878" i="13"/>
  <c r="O878" i="13"/>
  <c r="N878" i="13"/>
  <c r="I878" i="13"/>
  <c r="F878" i="13"/>
  <c r="T877" i="13"/>
  <c r="S877" i="13"/>
  <c r="O877" i="13"/>
  <c r="N877" i="13"/>
  <c r="I877" i="13"/>
  <c r="F877" i="13"/>
  <c r="T876" i="13"/>
  <c r="S876" i="13"/>
  <c r="O876" i="13"/>
  <c r="N876" i="13"/>
  <c r="I876" i="13"/>
  <c r="F876" i="13"/>
  <c r="T875" i="13"/>
  <c r="S875" i="13"/>
  <c r="O875" i="13"/>
  <c r="N875" i="13"/>
  <c r="I875" i="13"/>
  <c r="F875" i="13"/>
  <c r="T874" i="13"/>
  <c r="S874" i="13"/>
  <c r="O874" i="13"/>
  <c r="N874" i="13"/>
  <c r="I874" i="13"/>
  <c r="F874" i="13"/>
  <c r="T873" i="13"/>
  <c r="S873" i="13"/>
  <c r="O873" i="13"/>
  <c r="N873" i="13"/>
  <c r="I873" i="13"/>
  <c r="F873" i="13"/>
  <c r="T872" i="13"/>
  <c r="S872" i="13"/>
  <c r="O872" i="13"/>
  <c r="N872" i="13"/>
  <c r="I872" i="13"/>
  <c r="F872" i="13"/>
  <c r="T871" i="13"/>
  <c r="S871" i="13"/>
  <c r="O871" i="13"/>
  <c r="N871" i="13"/>
  <c r="I871" i="13"/>
  <c r="F871" i="13"/>
  <c r="T870" i="13"/>
  <c r="S870" i="13"/>
  <c r="O870" i="13"/>
  <c r="N870" i="13"/>
  <c r="I870" i="13"/>
  <c r="F870" i="13"/>
  <c r="T869" i="13"/>
  <c r="S869" i="13"/>
  <c r="O869" i="13"/>
  <c r="N869" i="13"/>
  <c r="I869" i="13"/>
  <c r="F869" i="13"/>
  <c r="T868" i="13"/>
  <c r="S868" i="13"/>
  <c r="O868" i="13"/>
  <c r="N868" i="13"/>
  <c r="I868" i="13"/>
  <c r="F868" i="13"/>
  <c r="T867" i="13"/>
  <c r="S867" i="13"/>
  <c r="O867" i="13"/>
  <c r="N867" i="13"/>
  <c r="I867" i="13"/>
  <c r="F867" i="13"/>
  <c r="T866" i="13"/>
  <c r="S866" i="13"/>
  <c r="O866" i="13"/>
  <c r="N866" i="13"/>
  <c r="I866" i="13"/>
  <c r="F866" i="13"/>
  <c r="T865" i="13"/>
  <c r="S865" i="13"/>
  <c r="O865" i="13"/>
  <c r="N865" i="13"/>
  <c r="I865" i="13"/>
  <c r="F865" i="13"/>
  <c r="T864" i="13"/>
  <c r="S864" i="13"/>
  <c r="O864" i="13"/>
  <c r="N864" i="13"/>
  <c r="I864" i="13"/>
  <c r="F864" i="13"/>
  <c r="T863" i="13"/>
  <c r="S863" i="13"/>
  <c r="O863" i="13"/>
  <c r="N863" i="13"/>
  <c r="I863" i="13"/>
  <c r="F863" i="13"/>
  <c r="T862" i="13"/>
  <c r="S862" i="13"/>
  <c r="O862" i="13"/>
  <c r="N862" i="13"/>
  <c r="I862" i="13"/>
  <c r="F862" i="13"/>
  <c r="T861" i="13"/>
  <c r="S861" i="13"/>
  <c r="O861" i="13"/>
  <c r="N861" i="13"/>
  <c r="I861" i="13"/>
  <c r="F861" i="13"/>
  <c r="T860" i="13"/>
  <c r="S860" i="13"/>
  <c r="O860" i="13"/>
  <c r="N860" i="13"/>
  <c r="I860" i="13"/>
  <c r="F860" i="13"/>
  <c r="T859" i="13"/>
  <c r="S859" i="13"/>
  <c r="O859" i="13"/>
  <c r="N859" i="13"/>
  <c r="I859" i="13"/>
  <c r="F859" i="13"/>
  <c r="T858" i="13"/>
  <c r="S858" i="13"/>
  <c r="O858" i="13"/>
  <c r="N858" i="13"/>
  <c r="I858" i="13"/>
  <c r="F858" i="13"/>
  <c r="T857" i="13"/>
  <c r="S857" i="13"/>
  <c r="O857" i="13"/>
  <c r="N857" i="13"/>
  <c r="I857" i="13"/>
  <c r="F857" i="13"/>
  <c r="T856" i="13"/>
  <c r="S856" i="13"/>
  <c r="O856" i="13"/>
  <c r="N856" i="13"/>
  <c r="I856" i="13"/>
  <c r="F856" i="13"/>
  <c r="T855" i="13"/>
  <c r="S855" i="13"/>
  <c r="O855" i="13"/>
  <c r="N855" i="13"/>
  <c r="I855" i="13"/>
  <c r="F855" i="13"/>
  <c r="T854" i="13"/>
  <c r="S854" i="13"/>
  <c r="O854" i="13"/>
  <c r="N854" i="13"/>
  <c r="I854" i="13"/>
  <c r="F854" i="13"/>
  <c r="T853" i="13"/>
  <c r="S853" i="13"/>
  <c r="O853" i="13"/>
  <c r="N853" i="13"/>
  <c r="I853" i="13"/>
  <c r="F853" i="13"/>
  <c r="T852" i="13"/>
  <c r="S852" i="13"/>
  <c r="O852" i="13"/>
  <c r="N852" i="13"/>
  <c r="I852" i="13"/>
  <c r="F852" i="13"/>
  <c r="T851" i="13"/>
  <c r="S851" i="13"/>
  <c r="O851" i="13"/>
  <c r="N851" i="13"/>
  <c r="I851" i="13"/>
  <c r="F851" i="13"/>
  <c r="T850" i="13"/>
  <c r="S850" i="13"/>
  <c r="O850" i="13"/>
  <c r="N850" i="13"/>
  <c r="I850" i="13"/>
  <c r="F850" i="13"/>
  <c r="T849" i="13"/>
  <c r="S849" i="13"/>
  <c r="O849" i="13"/>
  <c r="N849" i="13"/>
  <c r="I849" i="13"/>
  <c r="F849" i="13"/>
  <c r="T848" i="13"/>
  <c r="S848" i="13"/>
  <c r="O848" i="13"/>
  <c r="N848" i="13"/>
  <c r="I848" i="13"/>
  <c r="F848" i="13"/>
  <c r="T847" i="13"/>
  <c r="S847" i="13"/>
  <c r="O847" i="13"/>
  <c r="N847" i="13"/>
  <c r="I847" i="13"/>
  <c r="F847" i="13"/>
  <c r="T846" i="13"/>
  <c r="S846" i="13"/>
  <c r="O846" i="13"/>
  <c r="N846" i="13"/>
  <c r="I846" i="13"/>
  <c r="F846" i="13"/>
  <c r="T845" i="13"/>
  <c r="S845" i="13"/>
  <c r="O845" i="13"/>
  <c r="N845" i="13"/>
  <c r="I845" i="13"/>
  <c r="F845" i="13"/>
  <c r="T844" i="13"/>
  <c r="S844" i="13"/>
  <c r="O844" i="13"/>
  <c r="N844" i="13"/>
  <c r="I844" i="13"/>
  <c r="F844" i="13"/>
  <c r="T843" i="13"/>
  <c r="S843" i="13"/>
  <c r="O843" i="13"/>
  <c r="N843" i="13"/>
  <c r="I843" i="13"/>
  <c r="F843" i="13"/>
  <c r="T842" i="13"/>
  <c r="S842" i="13"/>
  <c r="O842" i="13"/>
  <c r="N842" i="13"/>
  <c r="I842" i="13"/>
  <c r="F842" i="13"/>
  <c r="T841" i="13"/>
  <c r="S841" i="13"/>
  <c r="O841" i="13"/>
  <c r="N841" i="13"/>
  <c r="I841" i="13"/>
  <c r="F841" i="13"/>
  <c r="T840" i="13"/>
  <c r="S840" i="13"/>
  <c r="O840" i="13"/>
  <c r="N840" i="13"/>
  <c r="I840" i="13"/>
  <c r="F840" i="13"/>
  <c r="T839" i="13"/>
  <c r="S839" i="13"/>
  <c r="O839" i="13"/>
  <c r="N839" i="13"/>
  <c r="I839" i="13"/>
  <c r="F839" i="13"/>
  <c r="T838" i="13"/>
  <c r="S838" i="13"/>
  <c r="O838" i="13"/>
  <c r="N838" i="13"/>
  <c r="I838" i="13"/>
  <c r="F838" i="13"/>
  <c r="T837" i="13"/>
  <c r="S837" i="13"/>
  <c r="O837" i="13"/>
  <c r="N837" i="13"/>
  <c r="I837" i="13"/>
  <c r="F837" i="13"/>
  <c r="T836" i="13"/>
  <c r="S836" i="13"/>
  <c r="O836" i="13"/>
  <c r="N836" i="13"/>
  <c r="I836" i="13"/>
  <c r="F836" i="13"/>
  <c r="T835" i="13"/>
  <c r="S835" i="13"/>
  <c r="O835" i="13"/>
  <c r="N835" i="13"/>
  <c r="I835" i="13"/>
  <c r="F835" i="13"/>
  <c r="T834" i="13"/>
  <c r="S834" i="13"/>
  <c r="O834" i="13"/>
  <c r="N834" i="13"/>
  <c r="I834" i="13"/>
  <c r="F834" i="13"/>
  <c r="T833" i="13"/>
  <c r="S833" i="13"/>
  <c r="O833" i="13"/>
  <c r="N833" i="13"/>
  <c r="I833" i="13"/>
  <c r="F833" i="13"/>
  <c r="T832" i="13"/>
  <c r="S832" i="13"/>
  <c r="O832" i="13"/>
  <c r="N832" i="13"/>
  <c r="I832" i="13"/>
  <c r="F832" i="13"/>
  <c r="T831" i="13"/>
  <c r="S831" i="13"/>
  <c r="O831" i="13"/>
  <c r="N831" i="13"/>
  <c r="I831" i="13"/>
  <c r="F831" i="13"/>
  <c r="T830" i="13"/>
  <c r="S830" i="13"/>
  <c r="O830" i="13"/>
  <c r="N830" i="13"/>
  <c r="I830" i="13"/>
  <c r="F830" i="13"/>
  <c r="T829" i="13"/>
  <c r="S829" i="13"/>
  <c r="O829" i="13"/>
  <c r="N829" i="13"/>
  <c r="I829" i="13"/>
  <c r="F829" i="13"/>
  <c r="T828" i="13"/>
  <c r="S828" i="13"/>
  <c r="O828" i="13"/>
  <c r="N828" i="13"/>
  <c r="I828" i="13"/>
  <c r="F828" i="13"/>
  <c r="T827" i="13"/>
  <c r="S827" i="13"/>
  <c r="O827" i="13"/>
  <c r="N827" i="13"/>
  <c r="I827" i="13"/>
  <c r="F827" i="13"/>
  <c r="T826" i="13"/>
  <c r="S826" i="13"/>
  <c r="O826" i="13"/>
  <c r="N826" i="13"/>
  <c r="I826" i="13"/>
  <c r="F826" i="13"/>
  <c r="T825" i="13"/>
  <c r="S825" i="13"/>
  <c r="O825" i="13"/>
  <c r="N825" i="13"/>
  <c r="I825" i="13"/>
  <c r="F825" i="13"/>
  <c r="T824" i="13"/>
  <c r="S824" i="13"/>
  <c r="O824" i="13"/>
  <c r="N824" i="13"/>
  <c r="I824" i="13"/>
  <c r="F824" i="13"/>
  <c r="T823" i="13"/>
  <c r="S823" i="13"/>
  <c r="O823" i="13"/>
  <c r="N823" i="13"/>
  <c r="I823" i="13"/>
  <c r="F823" i="13"/>
  <c r="T822" i="13"/>
  <c r="S822" i="13"/>
  <c r="O822" i="13"/>
  <c r="N822" i="13"/>
  <c r="I822" i="13"/>
  <c r="F822" i="13"/>
  <c r="T821" i="13"/>
  <c r="S821" i="13"/>
  <c r="O821" i="13"/>
  <c r="N821" i="13"/>
  <c r="I821" i="13"/>
  <c r="F821" i="13"/>
  <c r="T820" i="13"/>
  <c r="S820" i="13"/>
  <c r="O820" i="13"/>
  <c r="N820" i="13"/>
  <c r="I820" i="13"/>
  <c r="F820" i="13"/>
  <c r="T819" i="13"/>
  <c r="S819" i="13"/>
  <c r="O819" i="13"/>
  <c r="N819" i="13"/>
  <c r="I819" i="13"/>
  <c r="F819" i="13"/>
  <c r="T818" i="13"/>
  <c r="S818" i="13"/>
  <c r="O818" i="13"/>
  <c r="N818" i="13"/>
  <c r="I818" i="13"/>
  <c r="F818" i="13"/>
  <c r="T817" i="13"/>
  <c r="S817" i="13"/>
  <c r="O817" i="13"/>
  <c r="N817" i="13"/>
  <c r="I817" i="13"/>
  <c r="F817" i="13"/>
  <c r="T816" i="13"/>
  <c r="S816" i="13"/>
  <c r="O816" i="13"/>
  <c r="N816" i="13"/>
  <c r="I816" i="13"/>
  <c r="F816" i="13"/>
  <c r="T815" i="13"/>
  <c r="S815" i="13"/>
  <c r="O815" i="13"/>
  <c r="N815" i="13"/>
  <c r="I815" i="13"/>
  <c r="F815" i="13"/>
  <c r="T814" i="13"/>
  <c r="S814" i="13"/>
  <c r="O814" i="13"/>
  <c r="N814" i="13"/>
  <c r="I814" i="13"/>
  <c r="F814" i="13"/>
  <c r="T813" i="13"/>
  <c r="S813" i="13"/>
  <c r="O813" i="13"/>
  <c r="N813" i="13"/>
  <c r="I813" i="13"/>
  <c r="F813" i="13"/>
  <c r="T812" i="13"/>
  <c r="S812" i="13"/>
  <c r="O812" i="13"/>
  <c r="N812" i="13"/>
  <c r="I812" i="13"/>
  <c r="F812" i="13"/>
  <c r="T811" i="13"/>
  <c r="S811" i="13"/>
  <c r="O811" i="13"/>
  <c r="N811" i="13"/>
  <c r="I811" i="13"/>
  <c r="F811" i="13"/>
  <c r="T810" i="13"/>
  <c r="S810" i="13"/>
  <c r="O810" i="13"/>
  <c r="N810" i="13"/>
  <c r="I810" i="13"/>
  <c r="F810" i="13"/>
  <c r="T809" i="13"/>
  <c r="S809" i="13"/>
  <c r="O809" i="13"/>
  <c r="N809" i="13"/>
  <c r="I809" i="13"/>
  <c r="F809" i="13"/>
  <c r="T808" i="13"/>
  <c r="S808" i="13"/>
  <c r="O808" i="13"/>
  <c r="N808" i="13"/>
  <c r="I808" i="13"/>
  <c r="F808" i="13"/>
  <c r="T807" i="13"/>
  <c r="S807" i="13"/>
  <c r="O807" i="13"/>
  <c r="N807" i="13"/>
  <c r="I807" i="13"/>
  <c r="F807" i="13"/>
  <c r="T806" i="13"/>
  <c r="S806" i="13"/>
  <c r="O806" i="13"/>
  <c r="N806" i="13"/>
  <c r="I806" i="13"/>
  <c r="F806" i="13"/>
  <c r="T805" i="13"/>
  <c r="S805" i="13"/>
  <c r="O805" i="13"/>
  <c r="N805" i="13"/>
  <c r="I805" i="13"/>
  <c r="F805" i="13"/>
  <c r="T804" i="13"/>
  <c r="S804" i="13"/>
  <c r="O804" i="13"/>
  <c r="N804" i="13"/>
  <c r="I804" i="13"/>
  <c r="F804" i="13"/>
  <c r="T803" i="13"/>
  <c r="S803" i="13"/>
  <c r="O803" i="13"/>
  <c r="N803" i="13"/>
  <c r="I803" i="13"/>
  <c r="F803" i="13"/>
  <c r="T802" i="13"/>
  <c r="S802" i="13"/>
  <c r="O802" i="13"/>
  <c r="N802" i="13"/>
  <c r="I802" i="13"/>
  <c r="F802" i="13"/>
  <c r="T801" i="13"/>
  <c r="S801" i="13"/>
  <c r="O801" i="13"/>
  <c r="N801" i="13"/>
  <c r="I801" i="13"/>
  <c r="F801" i="13"/>
  <c r="T800" i="13"/>
  <c r="S800" i="13"/>
  <c r="O800" i="13"/>
  <c r="N800" i="13"/>
  <c r="I800" i="13"/>
  <c r="F800" i="13"/>
  <c r="T799" i="13"/>
  <c r="S799" i="13"/>
  <c r="O799" i="13"/>
  <c r="N799" i="13"/>
  <c r="I799" i="13"/>
  <c r="F799" i="13"/>
  <c r="T798" i="13"/>
  <c r="S798" i="13"/>
  <c r="O798" i="13"/>
  <c r="N798" i="13"/>
  <c r="I798" i="13"/>
  <c r="F798" i="13"/>
  <c r="T797" i="13"/>
  <c r="S797" i="13"/>
  <c r="O797" i="13"/>
  <c r="N797" i="13"/>
  <c r="I797" i="13"/>
  <c r="F797" i="13"/>
  <c r="T796" i="13"/>
  <c r="S796" i="13"/>
  <c r="O796" i="13"/>
  <c r="N796" i="13"/>
  <c r="I796" i="13"/>
  <c r="F796" i="13"/>
  <c r="T795" i="13"/>
  <c r="S795" i="13"/>
  <c r="O795" i="13"/>
  <c r="N795" i="13"/>
  <c r="I795" i="13"/>
  <c r="F795" i="13"/>
  <c r="T794" i="13"/>
  <c r="S794" i="13"/>
  <c r="O794" i="13"/>
  <c r="N794" i="13"/>
  <c r="I794" i="13"/>
  <c r="F794" i="13"/>
  <c r="T793" i="13"/>
  <c r="S793" i="13"/>
  <c r="O793" i="13"/>
  <c r="N793" i="13"/>
  <c r="I793" i="13"/>
  <c r="F793" i="13"/>
  <c r="T792" i="13"/>
  <c r="S792" i="13"/>
  <c r="O792" i="13"/>
  <c r="N792" i="13"/>
  <c r="I792" i="13"/>
  <c r="F792" i="13"/>
  <c r="T791" i="13"/>
  <c r="S791" i="13"/>
  <c r="O791" i="13"/>
  <c r="N791" i="13"/>
  <c r="I791" i="13"/>
  <c r="F791" i="13"/>
  <c r="T790" i="13"/>
  <c r="S790" i="13"/>
  <c r="O790" i="13"/>
  <c r="N790" i="13"/>
  <c r="I790" i="13"/>
  <c r="F790" i="13"/>
  <c r="T789" i="13"/>
  <c r="S789" i="13"/>
  <c r="O789" i="13"/>
  <c r="N789" i="13"/>
  <c r="I789" i="13"/>
  <c r="F789" i="13"/>
  <c r="T788" i="13"/>
  <c r="S788" i="13"/>
  <c r="O788" i="13"/>
  <c r="N788" i="13"/>
  <c r="I788" i="13"/>
  <c r="F788" i="13"/>
  <c r="T787" i="13"/>
  <c r="S787" i="13"/>
  <c r="O787" i="13"/>
  <c r="N787" i="13"/>
  <c r="I787" i="13"/>
  <c r="F787" i="13"/>
  <c r="T786" i="13"/>
  <c r="S786" i="13"/>
  <c r="O786" i="13"/>
  <c r="N786" i="13"/>
  <c r="I786" i="13"/>
  <c r="F786" i="13"/>
  <c r="T785" i="13"/>
  <c r="S785" i="13"/>
  <c r="O785" i="13"/>
  <c r="N785" i="13"/>
  <c r="I785" i="13"/>
  <c r="F785" i="13"/>
  <c r="T784" i="13"/>
  <c r="S784" i="13"/>
  <c r="O784" i="13"/>
  <c r="N784" i="13"/>
  <c r="I784" i="13"/>
  <c r="F784" i="13"/>
  <c r="T783" i="13"/>
  <c r="S783" i="13"/>
  <c r="O783" i="13"/>
  <c r="N783" i="13"/>
  <c r="I783" i="13"/>
  <c r="F783" i="13"/>
  <c r="T782" i="13"/>
  <c r="S782" i="13"/>
  <c r="O782" i="13"/>
  <c r="N782" i="13"/>
  <c r="I782" i="13"/>
  <c r="F782" i="13"/>
  <c r="T781" i="13"/>
  <c r="S781" i="13"/>
  <c r="O781" i="13"/>
  <c r="N781" i="13"/>
  <c r="I781" i="13"/>
  <c r="F781" i="13"/>
  <c r="T780" i="13"/>
  <c r="S780" i="13"/>
  <c r="O780" i="13"/>
  <c r="N780" i="13"/>
  <c r="I780" i="13"/>
  <c r="F780" i="13"/>
  <c r="T779" i="13"/>
  <c r="S779" i="13"/>
  <c r="O779" i="13"/>
  <c r="N779" i="13"/>
  <c r="I779" i="13"/>
  <c r="F779" i="13"/>
  <c r="T778" i="13"/>
  <c r="S778" i="13"/>
  <c r="O778" i="13"/>
  <c r="N778" i="13"/>
  <c r="I778" i="13"/>
  <c r="F778" i="13"/>
  <c r="T777" i="13"/>
  <c r="S777" i="13"/>
  <c r="O777" i="13"/>
  <c r="N777" i="13"/>
  <c r="I777" i="13"/>
  <c r="F777" i="13"/>
  <c r="T776" i="13"/>
  <c r="S776" i="13"/>
  <c r="O776" i="13"/>
  <c r="N776" i="13"/>
  <c r="I776" i="13"/>
  <c r="F776" i="13"/>
  <c r="T775" i="13"/>
  <c r="S775" i="13"/>
  <c r="O775" i="13"/>
  <c r="N775" i="13"/>
  <c r="I775" i="13"/>
  <c r="F775" i="13"/>
  <c r="T774" i="13"/>
  <c r="S774" i="13"/>
  <c r="O774" i="13"/>
  <c r="N774" i="13"/>
  <c r="I774" i="13"/>
  <c r="F774" i="13"/>
  <c r="T773" i="13"/>
  <c r="S773" i="13"/>
  <c r="O773" i="13"/>
  <c r="N773" i="13"/>
  <c r="I773" i="13"/>
  <c r="F773" i="13"/>
  <c r="T772" i="13"/>
  <c r="S772" i="13"/>
  <c r="O772" i="13"/>
  <c r="N772" i="13"/>
  <c r="I772" i="13"/>
  <c r="F772" i="13"/>
  <c r="T771" i="13"/>
  <c r="S771" i="13"/>
  <c r="O771" i="13"/>
  <c r="N771" i="13"/>
  <c r="I771" i="13"/>
  <c r="F771" i="13"/>
  <c r="T770" i="13"/>
  <c r="S770" i="13"/>
  <c r="O770" i="13"/>
  <c r="N770" i="13"/>
  <c r="I770" i="13"/>
  <c r="F770" i="13"/>
  <c r="T769" i="13"/>
  <c r="S769" i="13"/>
  <c r="O769" i="13"/>
  <c r="N769" i="13"/>
  <c r="I769" i="13"/>
  <c r="F769" i="13"/>
  <c r="T768" i="13"/>
  <c r="S768" i="13"/>
  <c r="O768" i="13"/>
  <c r="N768" i="13"/>
  <c r="I768" i="13"/>
  <c r="F768" i="13"/>
  <c r="T767" i="13"/>
  <c r="S767" i="13"/>
  <c r="O767" i="13"/>
  <c r="N767" i="13"/>
  <c r="I767" i="13"/>
  <c r="F767" i="13"/>
  <c r="T766" i="13"/>
  <c r="S766" i="13"/>
  <c r="O766" i="13"/>
  <c r="N766" i="13"/>
  <c r="I766" i="13"/>
  <c r="F766" i="13"/>
  <c r="T765" i="13"/>
  <c r="S765" i="13"/>
  <c r="O765" i="13"/>
  <c r="N765" i="13"/>
  <c r="I765" i="13"/>
  <c r="F765" i="13"/>
  <c r="T764" i="13"/>
  <c r="S764" i="13"/>
  <c r="O764" i="13"/>
  <c r="N764" i="13"/>
  <c r="I764" i="13"/>
  <c r="F764" i="13"/>
  <c r="T763" i="13"/>
  <c r="S763" i="13"/>
  <c r="O763" i="13"/>
  <c r="N763" i="13"/>
  <c r="I763" i="13"/>
  <c r="F763" i="13"/>
  <c r="T762" i="13"/>
  <c r="S762" i="13"/>
  <c r="O762" i="13"/>
  <c r="N762" i="13"/>
  <c r="I762" i="13"/>
  <c r="F762" i="13"/>
  <c r="T761" i="13"/>
  <c r="S761" i="13"/>
  <c r="O761" i="13"/>
  <c r="N761" i="13"/>
  <c r="I761" i="13"/>
  <c r="F761" i="13"/>
  <c r="T760" i="13"/>
  <c r="S760" i="13"/>
  <c r="O760" i="13"/>
  <c r="N760" i="13"/>
  <c r="I760" i="13"/>
  <c r="F760" i="13"/>
  <c r="T759" i="13"/>
  <c r="S759" i="13"/>
  <c r="O759" i="13"/>
  <c r="N759" i="13"/>
  <c r="I759" i="13"/>
  <c r="F759" i="13"/>
  <c r="T758" i="13"/>
  <c r="S758" i="13"/>
  <c r="O758" i="13"/>
  <c r="N758" i="13"/>
  <c r="I758" i="13"/>
  <c r="F758" i="13"/>
  <c r="T757" i="13"/>
  <c r="S757" i="13"/>
  <c r="O757" i="13"/>
  <c r="N757" i="13"/>
  <c r="I757" i="13"/>
  <c r="F757" i="13"/>
  <c r="T756" i="13"/>
  <c r="S756" i="13"/>
  <c r="O756" i="13"/>
  <c r="N756" i="13"/>
  <c r="I756" i="13"/>
  <c r="F756" i="13"/>
  <c r="T755" i="13"/>
  <c r="S755" i="13"/>
  <c r="O755" i="13"/>
  <c r="N755" i="13"/>
  <c r="I755" i="13"/>
  <c r="F755" i="13"/>
  <c r="T754" i="13"/>
  <c r="S754" i="13"/>
  <c r="O754" i="13"/>
  <c r="N754" i="13"/>
  <c r="I754" i="13"/>
  <c r="F754" i="13"/>
  <c r="T753" i="13"/>
  <c r="S753" i="13"/>
  <c r="O753" i="13"/>
  <c r="N753" i="13"/>
  <c r="I753" i="13"/>
  <c r="F753" i="13"/>
  <c r="T752" i="13"/>
  <c r="S752" i="13"/>
  <c r="O752" i="13"/>
  <c r="N752" i="13"/>
  <c r="I752" i="13"/>
  <c r="F752" i="13"/>
  <c r="T751" i="13"/>
  <c r="S751" i="13"/>
  <c r="O751" i="13"/>
  <c r="N751" i="13"/>
  <c r="I751" i="13"/>
  <c r="F751" i="13"/>
  <c r="T750" i="13"/>
  <c r="S750" i="13"/>
  <c r="O750" i="13"/>
  <c r="N750" i="13"/>
  <c r="I750" i="13"/>
  <c r="F750" i="13"/>
  <c r="T749" i="13"/>
  <c r="S749" i="13"/>
  <c r="O749" i="13"/>
  <c r="N749" i="13"/>
  <c r="I749" i="13"/>
  <c r="F749" i="13"/>
  <c r="T748" i="13"/>
  <c r="S748" i="13"/>
  <c r="O748" i="13"/>
  <c r="N748" i="13"/>
  <c r="I748" i="13"/>
  <c r="F748" i="13"/>
  <c r="T747" i="13"/>
  <c r="S747" i="13"/>
  <c r="O747" i="13"/>
  <c r="N747" i="13"/>
  <c r="I747" i="13"/>
  <c r="F747" i="13"/>
  <c r="T746" i="13"/>
  <c r="S746" i="13"/>
  <c r="O746" i="13"/>
  <c r="N746" i="13"/>
  <c r="I746" i="13"/>
  <c r="F746" i="13"/>
  <c r="T745" i="13"/>
  <c r="S745" i="13"/>
  <c r="O745" i="13"/>
  <c r="N745" i="13"/>
  <c r="I745" i="13"/>
  <c r="F745" i="13"/>
  <c r="T744" i="13"/>
  <c r="S744" i="13"/>
  <c r="O744" i="13"/>
  <c r="N744" i="13"/>
  <c r="I744" i="13"/>
  <c r="F744" i="13"/>
  <c r="T743" i="13"/>
  <c r="S743" i="13"/>
  <c r="O743" i="13"/>
  <c r="N743" i="13"/>
  <c r="I743" i="13"/>
  <c r="F743" i="13"/>
  <c r="T742" i="13"/>
  <c r="S742" i="13"/>
  <c r="O742" i="13"/>
  <c r="N742" i="13"/>
  <c r="I742" i="13"/>
  <c r="F742" i="13"/>
  <c r="T741" i="13"/>
  <c r="S741" i="13"/>
  <c r="O741" i="13"/>
  <c r="N741" i="13"/>
  <c r="I741" i="13"/>
  <c r="F741" i="13"/>
  <c r="T740" i="13"/>
  <c r="S740" i="13"/>
  <c r="O740" i="13"/>
  <c r="N740" i="13"/>
  <c r="I740" i="13"/>
  <c r="F740" i="13"/>
  <c r="T739" i="13"/>
  <c r="S739" i="13"/>
  <c r="O739" i="13"/>
  <c r="N739" i="13"/>
  <c r="I739" i="13"/>
  <c r="F739" i="13"/>
  <c r="T738" i="13"/>
  <c r="S738" i="13"/>
  <c r="O738" i="13"/>
  <c r="N738" i="13"/>
  <c r="I738" i="13"/>
  <c r="F738" i="13"/>
  <c r="T737" i="13"/>
  <c r="S737" i="13"/>
  <c r="O737" i="13"/>
  <c r="N737" i="13"/>
  <c r="I737" i="13"/>
  <c r="F737" i="13"/>
  <c r="T736" i="13"/>
  <c r="S736" i="13"/>
  <c r="O736" i="13"/>
  <c r="N736" i="13"/>
  <c r="I736" i="13"/>
  <c r="F736" i="13"/>
  <c r="T735" i="13"/>
  <c r="S735" i="13"/>
  <c r="O735" i="13"/>
  <c r="N735" i="13"/>
  <c r="I735" i="13"/>
  <c r="F735" i="13"/>
  <c r="T734" i="13"/>
  <c r="S734" i="13"/>
  <c r="O734" i="13"/>
  <c r="N734" i="13"/>
  <c r="I734" i="13"/>
  <c r="F734" i="13"/>
  <c r="T733" i="13"/>
  <c r="S733" i="13"/>
  <c r="O733" i="13"/>
  <c r="N733" i="13"/>
  <c r="I733" i="13"/>
  <c r="F733" i="13"/>
  <c r="T732" i="13"/>
  <c r="S732" i="13"/>
  <c r="O732" i="13"/>
  <c r="N732" i="13"/>
  <c r="I732" i="13"/>
  <c r="F732" i="13"/>
  <c r="T731" i="13"/>
  <c r="S731" i="13"/>
  <c r="O731" i="13"/>
  <c r="N731" i="13"/>
  <c r="I731" i="13"/>
  <c r="F731" i="13"/>
  <c r="T730" i="13"/>
  <c r="S730" i="13"/>
  <c r="O730" i="13"/>
  <c r="N730" i="13"/>
  <c r="I730" i="13"/>
  <c r="F730" i="13"/>
  <c r="T729" i="13"/>
  <c r="S729" i="13"/>
  <c r="O729" i="13"/>
  <c r="N729" i="13"/>
  <c r="I729" i="13"/>
  <c r="F729" i="13"/>
  <c r="T728" i="13"/>
  <c r="S728" i="13"/>
  <c r="O728" i="13"/>
  <c r="N728" i="13"/>
  <c r="I728" i="13"/>
  <c r="F728" i="13"/>
  <c r="T727" i="13"/>
  <c r="S727" i="13"/>
  <c r="O727" i="13"/>
  <c r="N727" i="13"/>
  <c r="I727" i="13"/>
  <c r="F727" i="13"/>
  <c r="T726" i="13"/>
  <c r="S726" i="13"/>
  <c r="O726" i="13"/>
  <c r="N726" i="13"/>
  <c r="I726" i="13"/>
  <c r="F726" i="13"/>
  <c r="T725" i="13"/>
  <c r="S725" i="13"/>
  <c r="O725" i="13"/>
  <c r="N725" i="13"/>
  <c r="I725" i="13"/>
  <c r="F725" i="13"/>
  <c r="T724" i="13"/>
  <c r="S724" i="13"/>
  <c r="O724" i="13"/>
  <c r="N724" i="13"/>
  <c r="I724" i="13"/>
  <c r="F724" i="13"/>
  <c r="T723" i="13"/>
  <c r="S723" i="13"/>
  <c r="O723" i="13"/>
  <c r="N723" i="13"/>
  <c r="I723" i="13"/>
  <c r="F723" i="13"/>
  <c r="T722" i="13"/>
  <c r="S722" i="13"/>
  <c r="O722" i="13"/>
  <c r="N722" i="13"/>
  <c r="I722" i="13"/>
  <c r="F722" i="13"/>
  <c r="T721" i="13"/>
  <c r="S721" i="13"/>
  <c r="O721" i="13"/>
  <c r="N721" i="13"/>
  <c r="I721" i="13"/>
  <c r="F721" i="13"/>
  <c r="T720" i="13"/>
  <c r="S720" i="13"/>
  <c r="O720" i="13"/>
  <c r="N720" i="13"/>
  <c r="I720" i="13"/>
  <c r="F720" i="13"/>
  <c r="T719" i="13"/>
  <c r="S719" i="13"/>
  <c r="O719" i="13"/>
  <c r="N719" i="13"/>
  <c r="I719" i="13"/>
  <c r="F719" i="13"/>
  <c r="T718" i="13"/>
  <c r="S718" i="13"/>
  <c r="O718" i="13"/>
  <c r="N718" i="13"/>
  <c r="I718" i="13"/>
  <c r="F718" i="13"/>
  <c r="T717" i="13"/>
  <c r="S717" i="13"/>
  <c r="O717" i="13"/>
  <c r="N717" i="13"/>
  <c r="I717" i="13"/>
  <c r="F717" i="13"/>
  <c r="T716" i="13"/>
  <c r="S716" i="13"/>
  <c r="O716" i="13"/>
  <c r="N716" i="13"/>
  <c r="I716" i="13"/>
  <c r="F716" i="13"/>
  <c r="T715" i="13"/>
  <c r="S715" i="13"/>
  <c r="O715" i="13"/>
  <c r="N715" i="13"/>
  <c r="I715" i="13"/>
  <c r="F715" i="13"/>
  <c r="T714" i="13"/>
  <c r="S714" i="13"/>
  <c r="O714" i="13"/>
  <c r="N714" i="13"/>
  <c r="I714" i="13"/>
  <c r="F714" i="13"/>
  <c r="T713" i="13"/>
  <c r="S713" i="13"/>
  <c r="O713" i="13"/>
  <c r="N713" i="13"/>
  <c r="I713" i="13"/>
  <c r="F713" i="13"/>
  <c r="T712" i="13"/>
  <c r="S712" i="13"/>
  <c r="O712" i="13"/>
  <c r="N712" i="13"/>
  <c r="I712" i="13"/>
  <c r="F712" i="13"/>
  <c r="T711" i="13"/>
  <c r="S711" i="13"/>
  <c r="O711" i="13"/>
  <c r="N711" i="13"/>
  <c r="I711" i="13"/>
  <c r="F711" i="13"/>
  <c r="T710" i="13"/>
  <c r="S710" i="13"/>
  <c r="O710" i="13"/>
  <c r="N710" i="13"/>
  <c r="I710" i="13"/>
  <c r="F710" i="13"/>
  <c r="T709" i="13"/>
  <c r="S709" i="13"/>
  <c r="O709" i="13"/>
  <c r="N709" i="13"/>
  <c r="I709" i="13"/>
  <c r="F709" i="13"/>
  <c r="T708" i="13"/>
  <c r="S708" i="13"/>
  <c r="O708" i="13"/>
  <c r="N708" i="13"/>
  <c r="I708" i="13"/>
  <c r="F708" i="13"/>
  <c r="T707" i="13"/>
  <c r="S707" i="13"/>
  <c r="O707" i="13"/>
  <c r="N707" i="13"/>
  <c r="I707" i="13"/>
  <c r="F707" i="13"/>
  <c r="T706" i="13"/>
  <c r="S706" i="13"/>
  <c r="O706" i="13"/>
  <c r="N706" i="13"/>
  <c r="I706" i="13"/>
  <c r="F706" i="13"/>
  <c r="T705" i="13"/>
  <c r="S705" i="13"/>
  <c r="O705" i="13"/>
  <c r="N705" i="13"/>
  <c r="I705" i="13"/>
  <c r="F705" i="13"/>
  <c r="T704" i="13"/>
  <c r="S704" i="13"/>
  <c r="O704" i="13"/>
  <c r="N704" i="13"/>
  <c r="I704" i="13"/>
  <c r="F704" i="13"/>
  <c r="T703" i="13"/>
  <c r="S703" i="13"/>
  <c r="O703" i="13"/>
  <c r="N703" i="13"/>
  <c r="I703" i="13"/>
  <c r="F703" i="13"/>
  <c r="T702" i="13"/>
  <c r="S702" i="13"/>
  <c r="O702" i="13"/>
  <c r="N702" i="13"/>
  <c r="I702" i="13"/>
  <c r="F702" i="13"/>
  <c r="T701" i="13"/>
  <c r="S701" i="13"/>
  <c r="O701" i="13"/>
  <c r="N701" i="13"/>
  <c r="I701" i="13"/>
  <c r="F701" i="13"/>
  <c r="T700" i="13"/>
  <c r="S700" i="13"/>
  <c r="O700" i="13"/>
  <c r="N700" i="13"/>
  <c r="I700" i="13"/>
  <c r="F700" i="13"/>
  <c r="T699" i="13"/>
  <c r="S699" i="13"/>
  <c r="O699" i="13"/>
  <c r="N699" i="13"/>
  <c r="I699" i="13"/>
  <c r="F699" i="13"/>
  <c r="T698" i="13"/>
  <c r="S698" i="13"/>
  <c r="O698" i="13"/>
  <c r="N698" i="13"/>
  <c r="I698" i="13"/>
  <c r="F698" i="13"/>
  <c r="T697" i="13"/>
  <c r="S697" i="13"/>
  <c r="O697" i="13"/>
  <c r="N697" i="13"/>
  <c r="I697" i="13"/>
  <c r="F697" i="13"/>
  <c r="T696" i="13"/>
  <c r="S696" i="13"/>
  <c r="O696" i="13"/>
  <c r="N696" i="13"/>
  <c r="I696" i="13"/>
  <c r="F696" i="13"/>
  <c r="T695" i="13"/>
  <c r="S695" i="13"/>
  <c r="O695" i="13"/>
  <c r="N695" i="13"/>
  <c r="I695" i="13"/>
  <c r="F695" i="13"/>
  <c r="T694" i="13"/>
  <c r="S694" i="13"/>
  <c r="O694" i="13"/>
  <c r="N694" i="13"/>
  <c r="I694" i="13"/>
  <c r="F694" i="13"/>
  <c r="T693" i="13"/>
  <c r="S693" i="13"/>
  <c r="O693" i="13"/>
  <c r="N693" i="13"/>
  <c r="I693" i="13"/>
  <c r="F693" i="13"/>
  <c r="T692" i="13"/>
  <c r="S692" i="13"/>
  <c r="O692" i="13"/>
  <c r="N692" i="13"/>
  <c r="I692" i="13"/>
  <c r="F692" i="13"/>
  <c r="T691" i="13"/>
  <c r="S691" i="13"/>
  <c r="O691" i="13"/>
  <c r="N691" i="13"/>
  <c r="I691" i="13"/>
  <c r="F691" i="13"/>
  <c r="T690" i="13"/>
  <c r="S690" i="13"/>
  <c r="O690" i="13"/>
  <c r="N690" i="13"/>
  <c r="I690" i="13"/>
  <c r="F690" i="13"/>
  <c r="T689" i="13"/>
  <c r="S689" i="13"/>
  <c r="O689" i="13"/>
  <c r="N689" i="13"/>
  <c r="I689" i="13"/>
  <c r="F689" i="13"/>
  <c r="T688" i="13"/>
  <c r="S688" i="13"/>
  <c r="O688" i="13"/>
  <c r="N688" i="13"/>
  <c r="I688" i="13"/>
  <c r="F688" i="13"/>
  <c r="T687" i="13"/>
  <c r="S687" i="13"/>
  <c r="O687" i="13"/>
  <c r="N687" i="13"/>
  <c r="I687" i="13"/>
  <c r="F687" i="13"/>
  <c r="T686" i="13"/>
  <c r="S686" i="13"/>
  <c r="O686" i="13"/>
  <c r="N686" i="13"/>
  <c r="I686" i="13"/>
  <c r="F686" i="13"/>
  <c r="T685" i="13"/>
  <c r="S685" i="13"/>
  <c r="O685" i="13"/>
  <c r="N685" i="13"/>
  <c r="I685" i="13"/>
  <c r="F685" i="13"/>
  <c r="T684" i="13"/>
  <c r="S684" i="13"/>
  <c r="O684" i="13"/>
  <c r="N684" i="13"/>
  <c r="I684" i="13"/>
  <c r="F684" i="13"/>
  <c r="T683" i="13"/>
  <c r="S683" i="13"/>
  <c r="O683" i="13"/>
  <c r="N683" i="13"/>
  <c r="I683" i="13"/>
  <c r="F683" i="13"/>
  <c r="T682" i="13"/>
  <c r="S682" i="13"/>
  <c r="O682" i="13"/>
  <c r="N682" i="13"/>
  <c r="I682" i="13"/>
  <c r="F682" i="13"/>
  <c r="T681" i="13"/>
  <c r="S681" i="13"/>
  <c r="O681" i="13"/>
  <c r="N681" i="13"/>
  <c r="I681" i="13"/>
  <c r="F681" i="13"/>
  <c r="T680" i="13"/>
  <c r="S680" i="13"/>
  <c r="O680" i="13"/>
  <c r="N680" i="13"/>
  <c r="I680" i="13"/>
  <c r="F680" i="13"/>
  <c r="T679" i="13"/>
  <c r="S679" i="13"/>
  <c r="O679" i="13"/>
  <c r="N679" i="13"/>
  <c r="I679" i="13"/>
  <c r="F679" i="13"/>
  <c r="T678" i="13"/>
  <c r="S678" i="13"/>
  <c r="O678" i="13"/>
  <c r="N678" i="13"/>
  <c r="I678" i="13"/>
  <c r="F678" i="13"/>
  <c r="T677" i="13"/>
  <c r="S677" i="13"/>
  <c r="O677" i="13"/>
  <c r="N677" i="13"/>
  <c r="I677" i="13"/>
  <c r="F677" i="13"/>
  <c r="T676" i="13"/>
  <c r="S676" i="13"/>
  <c r="O676" i="13"/>
  <c r="N676" i="13"/>
  <c r="I676" i="13"/>
  <c r="F676" i="13"/>
  <c r="T675" i="13"/>
  <c r="S675" i="13"/>
  <c r="O675" i="13"/>
  <c r="N675" i="13"/>
  <c r="I675" i="13"/>
  <c r="F675" i="13"/>
  <c r="T674" i="13"/>
  <c r="S674" i="13"/>
  <c r="O674" i="13"/>
  <c r="N674" i="13"/>
  <c r="I674" i="13"/>
  <c r="F674" i="13"/>
  <c r="T673" i="13"/>
  <c r="S673" i="13"/>
  <c r="O673" i="13"/>
  <c r="N673" i="13"/>
  <c r="I673" i="13"/>
  <c r="F673" i="13"/>
  <c r="T672" i="13"/>
  <c r="S672" i="13"/>
  <c r="O672" i="13"/>
  <c r="N672" i="13"/>
  <c r="I672" i="13"/>
  <c r="F672" i="13"/>
  <c r="T671" i="13"/>
  <c r="S671" i="13"/>
  <c r="O671" i="13"/>
  <c r="N671" i="13"/>
  <c r="I671" i="13"/>
  <c r="F671" i="13"/>
  <c r="T670" i="13"/>
  <c r="S670" i="13"/>
  <c r="O670" i="13"/>
  <c r="N670" i="13"/>
  <c r="I670" i="13"/>
  <c r="F670" i="13"/>
  <c r="T669" i="13"/>
  <c r="S669" i="13"/>
  <c r="O669" i="13"/>
  <c r="N669" i="13"/>
  <c r="I669" i="13"/>
  <c r="F669" i="13"/>
  <c r="T668" i="13"/>
  <c r="S668" i="13"/>
  <c r="O668" i="13"/>
  <c r="N668" i="13"/>
  <c r="I668" i="13"/>
  <c r="F668" i="13"/>
  <c r="T667" i="13"/>
  <c r="S667" i="13"/>
  <c r="O667" i="13"/>
  <c r="N667" i="13"/>
  <c r="I667" i="13"/>
  <c r="F667" i="13"/>
  <c r="T666" i="13"/>
  <c r="S666" i="13"/>
  <c r="O666" i="13"/>
  <c r="N666" i="13"/>
  <c r="I666" i="13"/>
  <c r="F666" i="13"/>
  <c r="T665" i="13"/>
  <c r="S665" i="13"/>
  <c r="O665" i="13"/>
  <c r="N665" i="13"/>
  <c r="I665" i="13"/>
  <c r="F665" i="13"/>
  <c r="T664" i="13"/>
  <c r="S664" i="13"/>
  <c r="O664" i="13"/>
  <c r="N664" i="13"/>
  <c r="I664" i="13"/>
  <c r="F664" i="13"/>
  <c r="T663" i="13"/>
  <c r="S663" i="13"/>
  <c r="O663" i="13"/>
  <c r="N663" i="13"/>
  <c r="I663" i="13"/>
  <c r="F663" i="13"/>
  <c r="T662" i="13"/>
  <c r="S662" i="13"/>
  <c r="O662" i="13"/>
  <c r="N662" i="13"/>
  <c r="I662" i="13"/>
  <c r="F662" i="13"/>
  <c r="T661" i="13"/>
  <c r="S661" i="13"/>
  <c r="O661" i="13"/>
  <c r="N661" i="13"/>
  <c r="I661" i="13"/>
  <c r="F661" i="13"/>
  <c r="T660" i="13"/>
  <c r="S660" i="13"/>
  <c r="O660" i="13"/>
  <c r="N660" i="13"/>
  <c r="I660" i="13"/>
  <c r="F660" i="13"/>
  <c r="T659" i="13"/>
  <c r="S659" i="13"/>
  <c r="O659" i="13"/>
  <c r="N659" i="13"/>
  <c r="I659" i="13"/>
  <c r="F659" i="13"/>
  <c r="T658" i="13"/>
  <c r="S658" i="13"/>
  <c r="O658" i="13"/>
  <c r="N658" i="13"/>
  <c r="I658" i="13"/>
  <c r="F658" i="13"/>
  <c r="T657" i="13"/>
  <c r="S657" i="13"/>
  <c r="O657" i="13"/>
  <c r="N657" i="13"/>
  <c r="I657" i="13"/>
  <c r="F657" i="13"/>
  <c r="T656" i="13"/>
  <c r="S656" i="13"/>
  <c r="O656" i="13"/>
  <c r="N656" i="13"/>
  <c r="I656" i="13"/>
  <c r="F656" i="13"/>
  <c r="T655" i="13"/>
  <c r="S655" i="13"/>
  <c r="O655" i="13"/>
  <c r="N655" i="13"/>
  <c r="I655" i="13"/>
  <c r="F655" i="13"/>
  <c r="T654" i="13"/>
  <c r="S654" i="13"/>
  <c r="O654" i="13"/>
  <c r="N654" i="13"/>
  <c r="I654" i="13"/>
  <c r="F654" i="13"/>
  <c r="T653" i="13"/>
  <c r="S653" i="13"/>
  <c r="O653" i="13"/>
  <c r="N653" i="13"/>
  <c r="I653" i="13"/>
  <c r="F653" i="13"/>
  <c r="T652" i="13"/>
  <c r="S652" i="13"/>
  <c r="O652" i="13"/>
  <c r="N652" i="13"/>
  <c r="I652" i="13"/>
  <c r="F652" i="13"/>
  <c r="T651" i="13"/>
  <c r="S651" i="13"/>
  <c r="O651" i="13"/>
  <c r="N651" i="13"/>
  <c r="I651" i="13"/>
  <c r="F651" i="13"/>
  <c r="T650" i="13"/>
  <c r="S650" i="13"/>
  <c r="O650" i="13"/>
  <c r="N650" i="13"/>
  <c r="I650" i="13"/>
  <c r="F650" i="13"/>
  <c r="T649" i="13"/>
  <c r="S649" i="13"/>
  <c r="O649" i="13"/>
  <c r="N649" i="13"/>
  <c r="I649" i="13"/>
  <c r="F649" i="13"/>
  <c r="T648" i="13"/>
  <c r="S648" i="13"/>
  <c r="O648" i="13"/>
  <c r="N648" i="13"/>
  <c r="I648" i="13"/>
  <c r="F648" i="13"/>
  <c r="T647" i="13"/>
  <c r="S647" i="13"/>
  <c r="O647" i="13"/>
  <c r="N647" i="13"/>
  <c r="I647" i="13"/>
  <c r="F647" i="13"/>
  <c r="T646" i="13"/>
  <c r="S646" i="13"/>
  <c r="O646" i="13"/>
  <c r="N646" i="13"/>
  <c r="I646" i="13"/>
  <c r="F646" i="13"/>
  <c r="T645" i="13"/>
  <c r="S645" i="13"/>
  <c r="O645" i="13"/>
  <c r="N645" i="13"/>
  <c r="I645" i="13"/>
  <c r="F645" i="13"/>
  <c r="T644" i="13"/>
  <c r="S644" i="13"/>
  <c r="O644" i="13"/>
  <c r="N644" i="13"/>
  <c r="I644" i="13"/>
  <c r="F644" i="13"/>
  <c r="T643" i="13"/>
  <c r="S643" i="13"/>
  <c r="O643" i="13"/>
  <c r="N643" i="13"/>
  <c r="I643" i="13"/>
  <c r="F643" i="13"/>
  <c r="T642" i="13"/>
  <c r="S642" i="13"/>
  <c r="O642" i="13"/>
  <c r="N642" i="13"/>
  <c r="I642" i="13"/>
  <c r="F642" i="13"/>
  <c r="T641" i="13"/>
  <c r="S641" i="13"/>
  <c r="O641" i="13"/>
  <c r="N641" i="13"/>
  <c r="I641" i="13"/>
  <c r="F641" i="13"/>
  <c r="T640" i="13"/>
  <c r="S640" i="13"/>
  <c r="O640" i="13"/>
  <c r="N640" i="13"/>
  <c r="I640" i="13"/>
  <c r="F640" i="13"/>
  <c r="T639" i="13"/>
  <c r="S639" i="13"/>
  <c r="O639" i="13"/>
  <c r="N639" i="13"/>
  <c r="I639" i="13"/>
  <c r="F639" i="13"/>
  <c r="T638" i="13"/>
  <c r="S638" i="13"/>
  <c r="O638" i="13"/>
  <c r="N638" i="13"/>
  <c r="I638" i="13"/>
  <c r="F638" i="13"/>
  <c r="T637" i="13"/>
  <c r="S637" i="13"/>
  <c r="O637" i="13"/>
  <c r="N637" i="13"/>
  <c r="I637" i="13"/>
  <c r="F637" i="13"/>
  <c r="T636" i="13"/>
  <c r="S636" i="13"/>
  <c r="O636" i="13"/>
  <c r="N636" i="13"/>
  <c r="I636" i="13"/>
  <c r="F636" i="13"/>
  <c r="T635" i="13"/>
  <c r="S635" i="13"/>
  <c r="O635" i="13"/>
  <c r="N635" i="13"/>
  <c r="I635" i="13"/>
  <c r="F635" i="13"/>
  <c r="T634" i="13"/>
  <c r="S634" i="13"/>
  <c r="O634" i="13"/>
  <c r="N634" i="13"/>
  <c r="I634" i="13"/>
  <c r="F634" i="13"/>
  <c r="T633" i="13"/>
  <c r="S633" i="13"/>
  <c r="O633" i="13"/>
  <c r="N633" i="13"/>
  <c r="I633" i="13"/>
  <c r="F633" i="13"/>
  <c r="T632" i="13"/>
  <c r="S632" i="13"/>
  <c r="O632" i="13"/>
  <c r="N632" i="13"/>
  <c r="I632" i="13"/>
  <c r="F632" i="13"/>
  <c r="T631" i="13"/>
  <c r="S631" i="13"/>
  <c r="O631" i="13"/>
  <c r="N631" i="13"/>
  <c r="I631" i="13"/>
  <c r="F631" i="13"/>
  <c r="T630" i="13"/>
  <c r="S630" i="13"/>
  <c r="O630" i="13"/>
  <c r="N630" i="13"/>
  <c r="I630" i="13"/>
  <c r="F630" i="13"/>
  <c r="T629" i="13"/>
  <c r="S629" i="13"/>
  <c r="O629" i="13"/>
  <c r="N629" i="13"/>
  <c r="I629" i="13"/>
  <c r="F629" i="13"/>
  <c r="T628" i="13"/>
  <c r="S628" i="13"/>
  <c r="O628" i="13"/>
  <c r="N628" i="13"/>
  <c r="I628" i="13"/>
  <c r="F628" i="13"/>
  <c r="T627" i="13"/>
  <c r="S627" i="13"/>
  <c r="O627" i="13"/>
  <c r="N627" i="13"/>
  <c r="I627" i="13"/>
  <c r="F627" i="13"/>
  <c r="T626" i="13"/>
  <c r="S626" i="13"/>
  <c r="O626" i="13"/>
  <c r="N626" i="13"/>
  <c r="I626" i="13"/>
  <c r="F626" i="13"/>
  <c r="T625" i="13"/>
  <c r="S625" i="13"/>
  <c r="O625" i="13"/>
  <c r="N625" i="13"/>
  <c r="I625" i="13"/>
  <c r="F625" i="13"/>
  <c r="T624" i="13"/>
  <c r="S624" i="13"/>
  <c r="O624" i="13"/>
  <c r="N624" i="13"/>
  <c r="I624" i="13"/>
  <c r="F624" i="13"/>
  <c r="T623" i="13"/>
  <c r="S623" i="13"/>
  <c r="O623" i="13"/>
  <c r="N623" i="13"/>
  <c r="I623" i="13"/>
  <c r="F623" i="13"/>
  <c r="T622" i="13"/>
  <c r="S622" i="13"/>
  <c r="O622" i="13"/>
  <c r="N622" i="13"/>
  <c r="I622" i="13"/>
  <c r="F622" i="13"/>
  <c r="T621" i="13"/>
  <c r="S621" i="13"/>
  <c r="O621" i="13"/>
  <c r="N621" i="13"/>
  <c r="I621" i="13"/>
  <c r="F621" i="13"/>
  <c r="T620" i="13"/>
  <c r="S620" i="13"/>
  <c r="O620" i="13"/>
  <c r="N620" i="13"/>
  <c r="I620" i="13"/>
  <c r="F620" i="13"/>
  <c r="T619" i="13"/>
  <c r="S619" i="13"/>
  <c r="O619" i="13"/>
  <c r="N619" i="13"/>
  <c r="I619" i="13"/>
  <c r="F619" i="13"/>
  <c r="T618" i="13"/>
  <c r="S618" i="13"/>
  <c r="O618" i="13"/>
  <c r="N618" i="13"/>
  <c r="I618" i="13"/>
  <c r="F618" i="13"/>
  <c r="T617" i="13"/>
  <c r="S617" i="13"/>
  <c r="O617" i="13"/>
  <c r="N617" i="13"/>
  <c r="I617" i="13"/>
  <c r="F617" i="13"/>
  <c r="T616" i="13"/>
  <c r="S616" i="13"/>
  <c r="O616" i="13"/>
  <c r="N616" i="13"/>
  <c r="I616" i="13"/>
  <c r="F616" i="13"/>
  <c r="T615" i="13"/>
  <c r="S615" i="13"/>
  <c r="O615" i="13"/>
  <c r="N615" i="13"/>
  <c r="I615" i="13"/>
  <c r="F615" i="13"/>
  <c r="T614" i="13"/>
  <c r="S614" i="13"/>
  <c r="O614" i="13"/>
  <c r="N614" i="13"/>
  <c r="I614" i="13"/>
  <c r="F614" i="13"/>
  <c r="T613" i="13"/>
  <c r="S613" i="13"/>
  <c r="O613" i="13"/>
  <c r="N613" i="13"/>
  <c r="I613" i="13"/>
  <c r="F613" i="13"/>
  <c r="T612" i="13"/>
  <c r="S612" i="13"/>
  <c r="O612" i="13"/>
  <c r="N612" i="13"/>
  <c r="I612" i="13"/>
  <c r="F612" i="13"/>
  <c r="T611" i="13"/>
  <c r="S611" i="13"/>
  <c r="O611" i="13"/>
  <c r="N611" i="13"/>
  <c r="I611" i="13"/>
  <c r="F611" i="13"/>
  <c r="T610" i="13"/>
  <c r="S610" i="13"/>
  <c r="O610" i="13"/>
  <c r="N610" i="13"/>
  <c r="I610" i="13"/>
  <c r="F610" i="13"/>
  <c r="T609" i="13"/>
  <c r="S609" i="13"/>
  <c r="O609" i="13"/>
  <c r="N609" i="13"/>
  <c r="I609" i="13"/>
  <c r="F609" i="13"/>
  <c r="T608" i="13"/>
  <c r="S608" i="13"/>
  <c r="O608" i="13"/>
  <c r="N608" i="13"/>
  <c r="I608" i="13"/>
  <c r="F608" i="13"/>
  <c r="T607" i="13"/>
  <c r="S607" i="13"/>
  <c r="O607" i="13"/>
  <c r="N607" i="13"/>
  <c r="I607" i="13"/>
  <c r="F607" i="13"/>
  <c r="T606" i="13"/>
  <c r="S606" i="13"/>
  <c r="O606" i="13"/>
  <c r="N606" i="13"/>
  <c r="I606" i="13"/>
  <c r="F606" i="13"/>
  <c r="T605" i="13"/>
  <c r="S605" i="13"/>
  <c r="O605" i="13"/>
  <c r="N605" i="13"/>
  <c r="I605" i="13"/>
  <c r="F605" i="13"/>
  <c r="T604" i="13"/>
  <c r="S604" i="13"/>
  <c r="O604" i="13"/>
  <c r="N604" i="13"/>
  <c r="I604" i="13"/>
  <c r="F604" i="13"/>
  <c r="T603" i="13"/>
  <c r="S603" i="13"/>
  <c r="O603" i="13"/>
  <c r="N603" i="13"/>
  <c r="I603" i="13"/>
  <c r="F603" i="13"/>
  <c r="T602" i="13"/>
  <c r="S602" i="13"/>
  <c r="O602" i="13"/>
  <c r="N602" i="13"/>
  <c r="I602" i="13"/>
  <c r="F602" i="13"/>
  <c r="T601" i="13"/>
  <c r="S601" i="13"/>
  <c r="O601" i="13"/>
  <c r="N601" i="13"/>
  <c r="I601" i="13"/>
  <c r="F601" i="13"/>
  <c r="T600" i="13"/>
  <c r="S600" i="13"/>
  <c r="O600" i="13"/>
  <c r="N600" i="13"/>
  <c r="I600" i="13"/>
  <c r="F600" i="13"/>
  <c r="T599" i="13"/>
  <c r="S599" i="13"/>
  <c r="O599" i="13"/>
  <c r="N599" i="13"/>
  <c r="I599" i="13"/>
  <c r="F599" i="13"/>
  <c r="T598" i="13"/>
  <c r="S598" i="13"/>
  <c r="O598" i="13"/>
  <c r="N598" i="13"/>
  <c r="I598" i="13"/>
  <c r="F598" i="13"/>
  <c r="T597" i="13"/>
  <c r="S597" i="13"/>
  <c r="O597" i="13"/>
  <c r="N597" i="13"/>
  <c r="I597" i="13"/>
  <c r="F597" i="13"/>
  <c r="T596" i="13"/>
  <c r="S596" i="13"/>
  <c r="O596" i="13"/>
  <c r="N596" i="13"/>
  <c r="I596" i="13"/>
  <c r="F596" i="13"/>
  <c r="T595" i="13"/>
  <c r="S595" i="13"/>
  <c r="O595" i="13"/>
  <c r="N595" i="13"/>
  <c r="I595" i="13"/>
  <c r="F595" i="13"/>
  <c r="T594" i="13"/>
  <c r="S594" i="13"/>
  <c r="O594" i="13"/>
  <c r="N594" i="13"/>
  <c r="I594" i="13"/>
  <c r="F594" i="13"/>
  <c r="T593" i="13"/>
  <c r="S593" i="13"/>
  <c r="O593" i="13"/>
  <c r="N593" i="13"/>
  <c r="I593" i="13"/>
  <c r="F593" i="13"/>
  <c r="T592" i="13"/>
  <c r="S592" i="13"/>
  <c r="O592" i="13"/>
  <c r="N592" i="13"/>
  <c r="I592" i="13"/>
  <c r="F592" i="13"/>
  <c r="T591" i="13"/>
  <c r="S591" i="13"/>
  <c r="O591" i="13"/>
  <c r="N591" i="13"/>
  <c r="I591" i="13"/>
  <c r="F591" i="13"/>
  <c r="T590" i="13"/>
  <c r="S590" i="13"/>
  <c r="O590" i="13"/>
  <c r="N590" i="13"/>
  <c r="I590" i="13"/>
  <c r="F590" i="13"/>
  <c r="T589" i="13"/>
  <c r="S589" i="13"/>
  <c r="O589" i="13"/>
  <c r="N589" i="13"/>
  <c r="I589" i="13"/>
  <c r="F589" i="13"/>
  <c r="T588" i="13"/>
  <c r="S588" i="13"/>
  <c r="O588" i="13"/>
  <c r="N588" i="13"/>
  <c r="I588" i="13"/>
  <c r="F588" i="13"/>
  <c r="T587" i="13"/>
  <c r="S587" i="13"/>
  <c r="O587" i="13"/>
  <c r="N587" i="13"/>
  <c r="I587" i="13"/>
  <c r="F587" i="13"/>
  <c r="T586" i="13"/>
  <c r="S586" i="13"/>
  <c r="O586" i="13"/>
  <c r="N586" i="13"/>
  <c r="I586" i="13"/>
  <c r="F586" i="13"/>
  <c r="T585" i="13"/>
  <c r="S585" i="13"/>
  <c r="O585" i="13"/>
  <c r="N585" i="13"/>
  <c r="I585" i="13"/>
  <c r="F585" i="13"/>
  <c r="T584" i="13"/>
  <c r="S584" i="13"/>
  <c r="O584" i="13"/>
  <c r="N584" i="13"/>
  <c r="I584" i="13"/>
  <c r="F584" i="13"/>
  <c r="T583" i="13"/>
  <c r="S583" i="13"/>
  <c r="O583" i="13"/>
  <c r="N583" i="13"/>
  <c r="I583" i="13"/>
  <c r="F583" i="13"/>
  <c r="T582" i="13"/>
  <c r="S582" i="13"/>
  <c r="O582" i="13"/>
  <c r="N582" i="13"/>
  <c r="I582" i="13"/>
  <c r="F582" i="13"/>
  <c r="T581" i="13"/>
  <c r="S581" i="13"/>
  <c r="O581" i="13"/>
  <c r="N581" i="13"/>
  <c r="I581" i="13"/>
  <c r="F581" i="13"/>
  <c r="T580" i="13"/>
  <c r="S580" i="13"/>
  <c r="O580" i="13"/>
  <c r="N580" i="13"/>
  <c r="I580" i="13"/>
  <c r="F580" i="13"/>
  <c r="T579" i="13"/>
  <c r="S579" i="13"/>
  <c r="O579" i="13"/>
  <c r="N579" i="13"/>
  <c r="I579" i="13"/>
  <c r="F579" i="13"/>
  <c r="T578" i="13"/>
  <c r="S578" i="13"/>
  <c r="O578" i="13"/>
  <c r="N578" i="13"/>
  <c r="I578" i="13"/>
  <c r="F578" i="13"/>
  <c r="T577" i="13"/>
  <c r="S577" i="13"/>
  <c r="O577" i="13"/>
  <c r="N577" i="13"/>
  <c r="I577" i="13"/>
  <c r="F577" i="13"/>
  <c r="T576" i="13"/>
  <c r="S576" i="13"/>
  <c r="O576" i="13"/>
  <c r="N576" i="13"/>
  <c r="I576" i="13"/>
  <c r="F576" i="13"/>
  <c r="T575" i="13"/>
  <c r="S575" i="13"/>
  <c r="O575" i="13"/>
  <c r="N575" i="13"/>
  <c r="I575" i="13"/>
  <c r="F575" i="13"/>
  <c r="T574" i="13"/>
  <c r="S574" i="13"/>
  <c r="O574" i="13"/>
  <c r="N574" i="13"/>
  <c r="I574" i="13"/>
  <c r="F574" i="13"/>
  <c r="T573" i="13"/>
  <c r="S573" i="13"/>
  <c r="O573" i="13"/>
  <c r="N573" i="13"/>
  <c r="I573" i="13"/>
  <c r="F573" i="13"/>
  <c r="T572" i="13"/>
  <c r="S572" i="13"/>
  <c r="O572" i="13"/>
  <c r="N572" i="13"/>
  <c r="I572" i="13"/>
  <c r="F572" i="13"/>
  <c r="T571" i="13"/>
  <c r="S571" i="13"/>
  <c r="O571" i="13"/>
  <c r="N571" i="13"/>
  <c r="I571" i="13"/>
  <c r="F571" i="13"/>
  <c r="T570" i="13"/>
  <c r="S570" i="13"/>
  <c r="O570" i="13"/>
  <c r="N570" i="13"/>
  <c r="I570" i="13"/>
  <c r="F570" i="13"/>
  <c r="T569" i="13"/>
  <c r="S569" i="13"/>
  <c r="O569" i="13"/>
  <c r="N569" i="13"/>
  <c r="I569" i="13"/>
  <c r="F569" i="13"/>
  <c r="T568" i="13"/>
  <c r="S568" i="13"/>
  <c r="O568" i="13"/>
  <c r="N568" i="13"/>
  <c r="I568" i="13"/>
  <c r="F568" i="13"/>
  <c r="T567" i="13"/>
  <c r="S567" i="13"/>
  <c r="O567" i="13"/>
  <c r="N567" i="13"/>
  <c r="I567" i="13"/>
  <c r="F567" i="13"/>
  <c r="T566" i="13"/>
  <c r="S566" i="13"/>
  <c r="O566" i="13"/>
  <c r="N566" i="13"/>
  <c r="I566" i="13"/>
  <c r="F566" i="13"/>
  <c r="T565" i="13"/>
  <c r="S565" i="13"/>
  <c r="O565" i="13"/>
  <c r="N565" i="13"/>
  <c r="I565" i="13"/>
  <c r="F565" i="13"/>
  <c r="T564" i="13"/>
  <c r="S564" i="13"/>
  <c r="O564" i="13"/>
  <c r="N564" i="13"/>
  <c r="I564" i="13"/>
  <c r="F564" i="13"/>
  <c r="T563" i="13"/>
  <c r="S563" i="13"/>
  <c r="O563" i="13"/>
  <c r="N563" i="13"/>
  <c r="I563" i="13"/>
  <c r="F563" i="13"/>
  <c r="T562" i="13"/>
  <c r="S562" i="13"/>
  <c r="O562" i="13"/>
  <c r="N562" i="13"/>
  <c r="I562" i="13"/>
  <c r="F562" i="13"/>
  <c r="T561" i="13"/>
  <c r="S561" i="13"/>
  <c r="O561" i="13"/>
  <c r="N561" i="13"/>
  <c r="I561" i="13"/>
  <c r="F561" i="13"/>
  <c r="T560" i="13"/>
  <c r="S560" i="13"/>
  <c r="O560" i="13"/>
  <c r="N560" i="13"/>
  <c r="I560" i="13"/>
  <c r="F560" i="13"/>
  <c r="T559" i="13"/>
  <c r="S559" i="13"/>
  <c r="O559" i="13"/>
  <c r="N559" i="13"/>
  <c r="I559" i="13"/>
  <c r="F559" i="13"/>
  <c r="T558" i="13"/>
  <c r="S558" i="13"/>
  <c r="O558" i="13"/>
  <c r="N558" i="13"/>
  <c r="I558" i="13"/>
  <c r="F558" i="13"/>
  <c r="T557" i="13"/>
  <c r="S557" i="13"/>
  <c r="O557" i="13"/>
  <c r="N557" i="13"/>
  <c r="I557" i="13"/>
  <c r="F557" i="13"/>
  <c r="T556" i="13"/>
  <c r="S556" i="13"/>
  <c r="O556" i="13"/>
  <c r="N556" i="13"/>
  <c r="I556" i="13"/>
  <c r="F556" i="13"/>
  <c r="T555" i="13"/>
  <c r="S555" i="13"/>
  <c r="O555" i="13"/>
  <c r="N555" i="13"/>
  <c r="I555" i="13"/>
  <c r="F555" i="13"/>
  <c r="T554" i="13"/>
  <c r="S554" i="13"/>
  <c r="O554" i="13"/>
  <c r="N554" i="13"/>
  <c r="I554" i="13"/>
  <c r="F554" i="13"/>
  <c r="T553" i="13"/>
  <c r="S553" i="13"/>
  <c r="O553" i="13"/>
  <c r="N553" i="13"/>
  <c r="I553" i="13"/>
  <c r="F553" i="13"/>
  <c r="T552" i="13"/>
  <c r="S552" i="13"/>
  <c r="O552" i="13"/>
  <c r="N552" i="13"/>
  <c r="I552" i="13"/>
  <c r="F552" i="13"/>
  <c r="T551" i="13"/>
  <c r="S551" i="13"/>
  <c r="O551" i="13"/>
  <c r="N551" i="13"/>
  <c r="I551" i="13"/>
  <c r="F551" i="13"/>
  <c r="T550" i="13"/>
  <c r="S550" i="13"/>
  <c r="O550" i="13"/>
  <c r="N550" i="13"/>
  <c r="I550" i="13"/>
  <c r="F550" i="13"/>
  <c r="T549" i="13"/>
  <c r="S549" i="13"/>
  <c r="O549" i="13"/>
  <c r="N549" i="13"/>
  <c r="I549" i="13"/>
  <c r="F549" i="13"/>
  <c r="T548" i="13"/>
  <c r="S548" i="13"/>
  <c r="O548" i="13"/>
  <c r="N548" i="13"/>
  <c r="I548" i="13"/>
  <c r="F548" i="13"/>
  <c r="T547" i="13"/>
  <c r="S547" i="13"/>
  <c r="O547" i="13"/>
  <c r="N547" i="13"/>
  <c r="I547" i="13"/>
  <c r="F547" i="13"/>
  <c r="T546" i="13"/>
  <c r="S546" i="13"/>
  <c r="O546" i="13"/>
  <c r="N546" i="13"/>
  <c r="I546" i="13"/>
  <c r="F546" i="13"/>
  <c r="T545" i="13"/>
  <c r="S545" i="13"/>
  <c r="O545" i="13"/>
  <c r="N545" i="13"/>
  <c r="I545" i="13"/>
  <c r="F545" i="13"/>
  <c r="T544" i="13"/>
  <c r="S544" i="13"/>
  <c r="O544" i="13"/>
  <c r="N544" i="13"/>
  <c r="I544" i="13"/>
  <c r="F544" i="13"/>
  <c r="T543" i="13"/>
  <c r="S543" i="13"/>
  <c r="O543" i="13"/>
  <c r="N543" i="13"/>
  <c r="I543" i="13"/>
  <c r="F543" i="13"/>
  <c r="T542" i="13"/>
  <c r="S542" i="13"/>
  <c r="O542" i="13"/>
  <c r="N542" i="13"/>
  <c r="I542" i="13"/>
  <c r="F542" i="13"/>
  <c r="T541" i="13"/>
  <c r="S541" i="13"/>
  <c r="O541" i="13"/>
  <c r="N541" i="13"/>
  <c r="I541" i="13"/>
  <c r="F541" i="13"/>
  <c r="T540" i="13"/>
  <c r="S540" i="13"/>
  <c r="O540" i="13"/>
  <c r="N540" i="13"/>
  <c r="I540" i="13"/>
  <c r="F540" i="13"/>
  <c r="T539" i="13"/>
  <c r="S539" i="13"/>
  <c r="O539" i="13"/>
  <c r="N539" i="13"/>
  <c r="I539" i="13"/>
  <c r="F539" i="13"/>
  <c r="T538" i="13"/>
  <c r="S538" i="13"/>
  <c r="O538" i="13"/>
  <c r="N538" i="13"/>
  <c r="I538" i="13"/>
  <c r="F538" i="13"/>
  <c r="T537" i="13"/>
  <c r="S537" i="13"/>
  <c r="O537" i="13"/>
  <c r="N537" i="13"/>
  <c r="I537" i="13"/>
  <c r="F537" i="13"/>
  <c r="T536" i="13"/>
  <c r="S536" i="13"/>
  <c r="O536" i="13"/>
  <c r="N536" i="13"/>
  <c r="I536" i="13"/>
  <c r="F536" i="13"/>
  <c r="T535" i="13"/>
  <c r="S535" i="13"/>
  <c r="O535" i="13"/>
  <c r="N535" i="13"/>
  <c r="I535" i="13"/>
  <c r="F535" i="13"/>
  <c r="T534" i="13"/>
  <c r="S534" i="13"/>
  <c r="O534" i="13"/>
  <c r="N534" i="13"/>
  <c r="I534" i="13"/>
  <c r="F534" i="13"/>
  <c r="T533" i="13"/>
  <c r="S533" i="13"/>
  <c r="O533" i="13"/>
  <c r="N533" i="13"/>
  <c r="I533" i="13"/>
  <c r="F533" i="13"/>
  <c r="T532" i="13"/>
  <c r="S532" i="13"/>
  <c r="O532" i="13"/>
  <c r="N532" i="13"/>
  <c r="I532" i="13"/>
  <c r="F532" i="13"/>
  <c r="T531" i="13"/>
  <c r="S531" i="13"/>
  <c r="O531" i="13"/>
  <c r="N531" i="13"/>
  <c r="I531" i="13"/>
  <c r="F531" i="13"/>
  <c r="T530" i="13"/>
  <c r="S530" i="13"/>
  <c r="O530" i="13"/>
  <c r="N530" i="13"/>
  <c r="I530" i="13"/>
  <c r="F530" i="13"/>
  <c r="T529" i="13"/>
  <c r="S529" i="13"/>
  <c r="O529" i="13"/>
  <c r="N529" i="13"/>
  <c r="I529" i="13"/>
  <c r="F529" i="13"/>
  <c r="T528" i="13"/>
  <c r="S528" i="13"/>
  <c r="O528" i="13"/>
  <c r="N528" i="13"/>
  <c r="I528" i="13"/>
  <c r="F528" i="13"/>
  <c r="T527" i="13"/>
  <c r="S527" i="13"/>
  <c r="O527" i="13"/>
  <c r="N527" i="13"/>
  <c r="I527" i="13"/>
  <c r="F527" i="13"/>
  <c r="T526" i="13"/>
  <c r="S526" i="13"/>
  <c r="O526" i="13"/>
  <c r="N526" i="13"/>
  <c r="I526" i="13"/>
  <c r="F526" i="13"/>
  <c r="T525" i="13"/>
  <c r="S525" i="13"/>
  <c r="O525" i="13"/>
  <c r="N525" i="13"/>
  <c r="I525" i="13"/>
  <c r="F525" i="13"/>
  <c r="T524" i="13"/>
  <c r="S524" i="13"/>
  <c r="O524" i="13"/>
  <c r="N524" i="13"/>
  <c r="I524" i="13"/>
  <c r="F524" i="13"/>
  <c r="T523" i="13"/>
  <c r="S523" i="13"/>
  <c r="O523" i="13"/>
  <c r="N523" i="13"/>
  <c r="I523" i="13"/>
  <c r="F523" i="13"/>
  <c r="T522" i="13"/>
  <c r="S522" i="13"/>
  <c r="O522" i="13"/>
  <c r="N522" i="13"/>
  <c r="I522" i="13"/>
  <c r="F522" i="13"/>
  <c r="T521" i="13"/>
  <c r="S521" i="13"/>
  <c r="O521" i="13"/>
  <c r="N521" i="13"/>
  <c r="I521" i="13"/>
  <c r="F521" i="13"/>
  <c r="T520" i="13"/>
  <c r="S520" i="13"/>
  <c r="O520" i="13"/>
  <c r="N520" i="13"/>
  <c r="I520" i="13"/>
  <c r="F520" i="13"/>
  <c r="T519" i="13"/>
  <c r="S519" i="13"/>
  <c r="O519" i="13"/>
  <c r="N519" i="13"/>
  <c r="I519" i="13"/>
  <c r="F519" i="13"/>
  <c r="T518" i="13"/>
  <c r="S518" i="13"/>
  <c r="O518" i="13"/>
  <c r="N518" i="13"/>
  <c r="I518" i="13"/>
  <c r="F518" i="13"/>
  <c r="T517" i="13"/>
  <c r="S517" i="13"/>
  <c r="O517" i="13"/>
  <c r="N517" i="13"/>
  <c r="I517" i="13"/>
  <c r="F517" i="13"/>
  <c r="T516" i="13"/>
  <c r="S516" i="13"/>
  <c r="O516" i="13"/>
  <c r="N516" i="13"/>
  <c r="I516" i="13"/>
  <c r="F516" i="13"/>
  <c r="T515" i="13"/>
  <c r="S515" i="13"/>
  <c r="O515" i="13"/>
  <c r="N515" i="13"/>
  <c r="I515" i="13"/>
  <c r="F515" i="13"/>
  <c r="T514" i="13"/>
  <c r="S514" i="13"/>
  <c r="O514" i="13"/>
  <c r="N514" i="13"/>
  <c r="I514" i="13"/>
  <c r="F514" i="13"/>
  <c r="T513" i="13"/>
  <c r="S513" i="13"/>
  <c r="O513" i="13"/>
  <c r="N513" i="13"/>
  <c r="I513" i="13"/>
  <c r="F513" i="13"/>
  <c r="T512" i="13"/>
  <c r="S512" i="13"/>
  <c r="O512" i="13"/>
  <c r="N512" i="13"/>
  <c r="I512" i="13"/>
  <c r="F512" i="13"/>
  <c r="T511" i="13"/>
  <c r="S511" i="13"/>
  <c r="O511" i="13"/>
  <c r="N511" i="13"/>
  <c r="I511" i="13"/>
  <c r="F511" i="13"/>
  <c r="T510" i="13"/>
  <c r="S510" i="13"/>
  <c r="O510" i="13"/>
  <c r="N510" i="13"/>
  <c r="I510" i="13"/>
  <c r="F510" i="13"/>
  <c r="T509" i="13"/>
  <c r="S509" i="13"/>
  <c r="O509" i="13"/>
  <c r="N509" i="13"/>
  <c r="I509" i="13"/>
  <c r="F509" i="13"/>
  <c r="T508" i="13"/>
  <c r="S508" i="13"/>
  <c r="O508" i="13"/>
  <c r="N508" i="13"/>
  <c r="I508" i="13"/>
  <c r="F508" i="13"/>
  <c r="T507" i="13"/>
  <c r="S507" i="13"/>
  <c r="O507" i="13"/>
  <c r="N507" i="13"/>
  <c r="I507" i="13"/>
  <c r="F507" i="13"/>
  <c r="T506" i="13"/>
  <c r="S506" i="13"/>
  <c r="O506" i="13"/>
  <c r="N506" i="13"/>
  <c r="I506" i="13"/>
  <c r="F506" i="13"/>
  <c r="T505" i="13"/>
  <c r="S505" i="13"/>
  <c r="O505" i="13"/>
  <c r="N505" i="13"/>
  <c r="I505" i="13"/>
  <c r="F505" i="13"/>
  <c r="T504" i="13"/>
  <c r="S504" i="13"/>
  <c r="O504" i="13"/>
  <c r="N504" i="13"/>
  <c r="I504" i="13"/>
  <c r="F504" i="13"/>
  <c r="T503" i="13"/>
  <c r="S503" i="13"/>
  <c r="O503" i="13"/>
  <c r="N503" i="13"/>
  <c r="I503" i="13"/>
  <c r="F503" i="13"/>
  <c r="T502" i="13"/>
  <c r="S502" i="13"/>
  <c r="O502" i="13"/>
  <c r="N502" i="13"/>
  <c r="I502" i="13"/>
  <c r="F502" i="13"/>
  <c r="T501" i="13"/>
  <c r="S501" i="13"/>
  <c r="O501" i="13"/>
  <c r="N501" i="13"/>
  <c r="I501" i="13"/>
  <c r="F501" i="13"/>
  <c r="T500" i="13"/>
  <c r="S500" i="13"/>
  <c r="O500" i="13"/>
  <c r="N500" i="13"/>
  <c r="I500" i="13"/>
  <c r="F500" i="13"/>
  <c r="T499" i="13"/>
  <c r="S499" i="13"/>
  <c r="O499" i="13"/>
  <c r="N499" i="13"/>
  <c r="I499" i="13"/>
  <c r="F499" i="13"/>
  <c r="T498" i="13"/>
  <c r="S498" i="13"/>
  <c r="O498" i="13"/>
  <c r="N498" i="13"/>
  <c r="I498" i="13"/>
  <c r="F498" i="13"/>
  <c r="T497" i="13"/>
  <c r="S497" i="13"/>
  <c r="O497" i="13"/>
  <c r="N497" i="13"/>
  <c r="I497" i="13"/>
  <c r="F497" i="13"/>
  <c r="T496" i="13"/>
  <c r="S496" i="13"/>
  <c r="O496" i="13"/>
  <c r="N496" i="13"/>
  <c r="I496" i="13"/>
  <c r="F496" i="13"/>
  <c r="T495" i="13"/>
  <c r="S495" i="13"/>
  <c r="O495" i="13"/>
  <c r="N495" i="13"/>
  <c r="I495" i="13"/>
  <c r="F495" i="13"/>
  <c r="T494" i="13"/>
  <c r="S494" i="13"/>
  <c r="O494" i="13"/>
  <c r="N494" i="13"/>
  <c r="I494" i="13"/>
  <c r="F494" i="13"/>
  <c r="T493" i="13"/>
  <c r="S493" i="13"/>
  <c r="O493" i="13"/>
  <c r="N493" i="13"/>
  <c r="I493" i="13"/>
  <c r="F493" i="13"/>
  <c r="T492" i="13"/>
  <c r="S492" i="13"/>
  <c r="O492" i="13"/>
  <c r="N492" i="13"/>
  <c r="I492" i="13"/>
  <c r="F492" i="13"/>
  <c r="T491" i="13"/>
  <c r="S491" i="13"/>
  <c r="O491" i="13"/>
  <c r="N491" i="13"/>
  <c r="I491" i="13"/>
  <c r="F491" i="13"/>
  <c r="T490" i="13"/>
  <c r="S490" i="13"/>
  <c r="O490" i="13"/>
  <c r="N490" i="13"/>
  <c r="I490" i="13"/>
  <c r="F490" i="13"/>
  <c r="T489" i="13"/>
  <c r="S489" i="13"/>
  <c r="O489" i="13"/>
  <c r="N489" i="13"/>
  <c r="I489" i="13"/>
  <c r="F489" i="13"/>
  <c r="T488" i="13"/>
  <c r="S488" i="13"/>
  <c r="O488" i="13"/>
  <c r="N488" i="13"/>
  <c r="I488" i="13"/>
  <c r="F488" i="13"/>
  <c r="T487" i="13"/>
  <c r="S487" i="13"/>
  <c r="O487" i="13"/>
  <c r="N487" i="13"/>
  <c r="I487" i="13"/>
  <c r="F487" i="13"/>
  <c r="T486" i="13"/>
  <c r="S486" i="13"/>
  <c r="O486" i="13"/>
  <c r="N486" i="13"/>
  <c r="I486" i="13"/>
  <c r="F486" i="13"/>
  <c r="T485" i="13"/>
  <c r="S485" i="13"/>
  <c r="O485" i="13"/>
  <c r="N485" i="13"/>
  <c r="I485" i="13"/>
  <c r="F485" i="13"/>
  <c r="T484" i="13"/>
  <c r="S484" i="13"/>
  <c r="O484" i="13"/>
  <c r="N484" i="13"/>
  <c r="I484" i="13"/>
  <c r="F484" i="13"/>
  <c r="T483" i="13"/>
  <c r="S483" i="13"/>
  <c r="O483" i="13"/>
  <c r="N483" i="13"/>
  <c r="I483" i="13"/>
  <c r="F483" i="13"/>
  <c r="T482" i="13"/>
  <c r="S482" i="13"/>
  <c r="O482" i="13"/>
  <c r="N482" i="13"/>
  <c r="I482" i="13"/>
  <c r="F482" i="13"/>
  <c r="T481" i="13"/>
  <c r="S481" i="13"/>
  <c r="O481" i="13"/>
  <c r="N481" i="13"/>
  <c r="I481" i="13"/>
  <c r="F481" i="13"/>
  <c r="T480" i="13"/>
  <c r="S480" i="13"/>
  <c r="O480" i="13"/>
  <c r="N480" i="13"/>
  <c r="I480" i="13"/>
  <c r="F480" i="13"/>
  <c r="T479" i="13"/>
  <c r="S479" i="13"/>
  <c r="O479" i="13"/>
  <c r="N479" i="13"/>
  <c r="I479" i="13"/>
  <c r="F479" i="13"/>
  <c r="T478" i="13"/>
  <c r="S478" i="13"/>
  <c r="O478" i="13"/>
  <c r="N478" i="13"/>
  <c r="I478" i="13"/>
  <c r="F478" i="13"/>
  <c r="T477" i="13"/>
  <c r="S477" i="13"/>
  <c r="O477" i="13"/>
  <c r="N477" i="13"/>
  <c r="I477" i="13"/>
  <c r="F477" i="13"/>
  <c r="T476" i="13"/>
  <c r="S476" i="13"/>
  <c r="O476" i="13"/>
  <c r="N476" i="13"/>
  <c r="I476" i="13"/>
  <c r="F476" i="13"/>
  <c r="T475" i="13"/>
  <c r="S475" i="13"/>
  <c r="O475" i="13"/>
  <c r="N475" i="13"/>
  <c r="I475" i="13"/>
  <c r="F475" i="13"/>
  <c r="T474" i="13"/>
  <c r="S474" i="13"/>
  <c r="O474" i="13"/>
  <c r="N474" i="13"/>
  <c r="I474" i="13"/>
  <c r="F474" i="13"/>
  <c r="T473" i="13"/>
  <c r="S473" i="13"/>
  <c r="O473" i="13"/>
  <c r="N473" i="13"/>
  <c r="I473" i="13"/>
  <c r="F473" i="13"/>
  <c r="T472" i="13"/>
  <c r="S472" i="13"/>
  <c r="O472" i="13"/>
  <c r="N472" i="13"/>
  <c r="I472" i="13"/>
  <c r="F472" i="13"/>
  <c r="T471" i="13"/>
  <c r="S471" i="13"/>
  <c r="O471" i="13"/>
  <c r="N471" i="13"/>
  <c r="I471" i="13"/>
  <c r="F471" i="13"/>
  <c r="T470" i="13"/>
  <c r="S470" i="13"/>
  <c r="O470" i="13"/>
  <c r="N470" i="13"/>
  <c r="I470" i="13"/>
  <c r="F470" i="13"/>
  <c r="T469" i="13"/>
  <c r="S469" i="13"/>
  <c r="O469" i="13"/>
  <c r="N469" i="13"/>
  <c r="I469" i="13"/>
  <c r="F469" i="13"/>
  <c r="T468" i="13"/>
  <c r="S468" i="13"/>
  <c r="O468" i="13"/>
  <c r="N468" i="13"/>
  <c r="I468" i="13"/>
  <c r="F468" i="13"/>
  <c r="T467" i="13"/>
  <c r="S467" i="13"/>
  <c r="O467" i="13"/>
  <c r="N467" i="13"/>
  <c r="I467" i="13"/>
  <c r="F467" i="13"/>
  <c r="T466" i="13"/>
  <c r="S466" i="13"/>
  <c r="O466" i="13"/>
  <c r="N466" i="13"/>
  <c r="I466" i="13"/>
  <c r="F466" i="13"/>
  <c r="T465" i="13"/>
  <c r="S465" i="13"/>
  <c r="O465" i="13"/>
  <c r="N465" i="13"/>
  <c r="I465" i="13"/>
  <c r="F465" i="13"/>
  <c r="T464" i="13"/>
  <c r="S464" i="13"/>
  <c r="O464" i="13"/>
  <c r="N464" i="13"/>
  <c r="I464" i="13"/>
  <c r="F464" i="13"/>
  <c r="T463" i="13"/>
  <c r="S463" i="13"/>
  <c r="O463" i="13"/>
  <c r="N463" i="13"/>
  <c r="I463" i="13"/>
  <c r="F463" i="13"/>
  <c r="T462" i="13"/>
  <c r="S462" i="13"/>
  <c r="O462" i="13"/>
  <c r="N462" i="13"/>
  <c r="I462" i="13"/>
  <c r="F462" i="13"/>
  <c r="T461" i="13"/>
  <c r="S461" i="13"/>
  <c r="O461" i="13"/>
  <c r="N461" i="13"/>
  <c r="I461" i="13"/>
  <c r="F461" i="13"/>
  <c r="T460" i="13"/>
  <c r="S460" i="13"/>
  <c r="O460" i="13"/>
  <c r="N460" i="13"/>
  <c r="I460" i="13"/>
  <c r="F460" i="13"/>
  <c r="T459" i="13"/>
  <c r="S459" i="13"/>
  <c r="O459" i="13"/>
  <c r="N459" i="13"/>
  <c r="I459" i="13"/>
  <c r="F459" i="13"/>
  <c r="T458" i="13"/>
  <c r="S458" i="13"/>
  <c r="O458" i="13"/>
  <c r="N458" i="13"/>
  <c r="I458" i="13"/>
  <c r="F458" i="13"/>
  <c r="T457" i="13"/>
  <c r="S457" i="13"/>
  <c r="O457" i="13"/>
  <c r="N457" i="13"/>
  <c r="I457" i="13"/>
  <c r="F457" i="13"/>
  <c r="T456" i="13"/>
  <c r="S456" i="13"/>
  <c r="O456" i="13"/>
  <c r="N456" i="13"/>
  <c r="I456" i="13"/>
  <c r="F456" i="13"/>
  <c r="T455" i="13"/>
  <c r="S455" i="13"/>
  <c r="O455" i="13"/>
  <c r="N455" i="13"/>
  <c r="I455" i="13"/>
  <c r="F455" i="13"/>
  <c r="T454" i="13"/>
  <c r="S454" i="13"/>
  <c r="O454" i="13"/>
  <c r="N454" i="13"/>
  <c r="I454" i="13"/>
  <c r="F454" i="13"/>
  <c r="T453" i="13"/>
  <c r="S453" i="13"/>
  <c r="O453" i="13"/>
  <c r="N453" i="13"/>
  <c r="I453" i="13"/>
  <c r="F453" i="13"/>
  <c r="T452" i="13"/>
  <c r="S452" i="13"/>
  <c r="O452" i="13"/>
  <c r="N452" i="13"/>
  <c r="I452" i="13"/>
  <c r="F452" i="13"/>
  <c r="T451" i="13"/>
  <c r="S451" i="13"/>
  <c r="O451" i="13"/>
  <c r="N451" i="13"/>
  <c r="I451" i="13"/>
  <c r="F451" i="13"/>
  <c r="T450" i="13"/>
  <c r="S450" i="13"/>
  <c r="O450" i="13"/>
  <c r="N450" i="13"/>
  <c r="I450" i="13"/>
  <c r="F450" i="13"/>
  <c r="T449" i="13"/>
  <c r="S449" i="13"/>
  <c r="O449" i="13"/>
  <c r="N449" i="13"/>
  <c r="I449" i="13"/>
  <c r="F449" i="13"/>
  <c r="T448" i="13"/>
  <c r="S448" i="13"/>
  <c r="O448" i="13"/>
  <c r="N448" i="13"/>
  <c r="I448" i="13"/>
  <c r="F448" i="13"/>
  <c r="T447" i="13"/>
  <c r="S447" i="13"/>
  <c r="O447" i="13"/>
  <c r="N447" i="13"/>
  <c r="I447" i="13"/>
  <c r="F447" i="13"/>
  <c r="T446" i="13"/>
  <c r="S446" i="13"/>
  <c r="O446" i="13"/>
  <c r="N446" i="13"/>
  <c r="I446" i="13"/>
  <c r="F446" i="13"/>
  <c r="T445" i="13"/>
  <c r="S445" i="13"/>
  <c r="O445" i="13"/>
  <c r="N445" i="13"/>
  <c r="I445" i="13"/>
  <c r="F445" i="13"/>
  <c r="T444" i="13"/>
  <c r="S444" i="13"/>
  <c r="O444" i="13"/>
  <c r="N444" i="13"/>
  <c r="I444" i="13"/>
  <c r="F444" i="13"/>
  <c r="T443" i="13"/>
  <c r="S443" i="13"/>
  <c r="O443" i="13"/>
  <c r="N443" i="13"/>
  <c r="I443" i="13"/>
  <c r="F443" i="13"/>
  <c r="T442" i="13"/>
  <c r="S442" i="13"/>
  <c r="O442" i="13"/>
  <c r="N442" i="13"/>
  <c r="I442" i="13"/>
  <c r="F442" i="13"/>
  <c r="T441" i="13"/>
  <c r="S441" i="13"/>
  <c r="O441" i="13"/>
  <c r="N441" i="13"/>
  <c r="I441" i="13"/>
  <c r="F441" i="13"/>
  <c r="T440" i="13"/>
  <c r="S440" i="13"/>
  <c r="O440" i="13"/>
  <c r="N440" i="13"/>
  <c r="I440" i="13"/>
  <c r="F440" i="13"/>
  <c r="T439" i="13"/>
  <c r="S439" i="13"/>
  <c r="O439" i="13"/>
  <c r="N439" i="13"/>
  <c r="I439" i="13"/>
  <c r="F439" i="13"/>
  <c r="T438" i="13"/>
  <c r="S438" i="13"/>
  <c r="O438" i="13"/>
  <c r="N438" i="13"/>
  <c r="I438" i="13"/>
  <c r="F438" i="13"/>
  <c r="T437" i="13"/>
  <c r="S437" i="13"/>
  <c r="O437" i="13"/>
  <c r="N437" i="13"/>
  <c r="I437" i="13"/>
  <c r="F437" i="13"/>
  <c r="T436" i="13"/>
  <c r="S436" i="13"/>
  <c r="O436" i="13"/>
  <c r="N436" i="13"/>
  <c r="I436" i="13"/>
  <c r="F436" i="13"/>
  <c r="T435" i="13"/>
  <c r="S435" i="13"/>
  <c r="O435" i="13"/>
  <c r="N435" i="13"/>
  <c r="I435" i="13"/>
  <c r="F435" i="13"/>
  <c r="T434" i="13"/>
  <c r="S434" i="13"/>
  <c r="O434" i="13"/>
  <c r="N434" i="13"/>
  <c r="I434" i="13"/>
  <c r="F434" i="13"/>
  <c r="T433" i="13"/>
  <c r="S433" i="13"/>
  <c r="O433" i="13"/>
  <c r="N433" i="13"/>
  <c r="I433" i="13"/>
  <c r="F433" i="13"/>
  <c r="T432" i="13"/>
  <c r="S432" i="13"/>
  <c r="O432" i="13"/>
  <c r="N432" i="13"/>
  <c r="I432" i="13"/>
  <c r="F432" i="13"/>
  <c r="T431" i="13"/>
  <c r="S431" i="13"/>
  <c r="O431" i="13"/>
  <c r="N431" i="13"/>
  <c r="I431" i="13"/>
  <c r="F431" i="13"/>
  <c r="T430" i="13"/>
  <c r="S430" i="13"/>
  <c r="O430" i="13"/>
  <c r="N430" i="13"/>
  <c r="I430" i="13"/>
  <c r="F430" i="13"/>
  <c r="T429" i="13"/>
  <c r="S429" i="13"/>
  <c r="O429" i="13"/>
  <c r="N429" i="13"/>
  <c r="I429" i="13"/>
  <c r="F429" i="13"/>
  <c r="T428" i="13"/>
  <c r="S428" i="13"/>
  <c r="O428" i="13"/>
  <c r="N428" i="13"/>
  <c r="I428" i="13"/>
  <c r="F428" i="13"/>
  <c r="T427" i="13"/>
  <c r="S427" i="13"/>
  <c r="O427" i="13"/>
  <c r="N427" i="13"/>
  <c r="I427" i="13"/>
  <c r="F427" i="13"/>
  <c r="T426" i="13"/>
  <c r="S426" i="13"/>
  <c r="O426" i="13"/>
  <c r="N426" i="13"/>
  <c r="I426" i="13"/>
  <c r="F426" i="13"/>
  <c r="T425" i="13"/>
  <c r="S425" i="13"/>
  <c r="O425" i="13"/>
  <c r="N425" i="13"/>
  <c r="I425" i="13"/>
  <c r="F425" i="13"/>
  <c r="T424" i="13"/>
  <c r="S424" i="13"/>
  <c r="O424" i="13"/>
  <c r="N424" i="13"/>
  <c r="I424" i="13"/>
  <c r="F424" i="13"/>
  <c r="T423" i="13"/>
  <c r="S423" i="13"/>
  <c r="O423" i="13"/>
  <c r="N423" i="13"/>
  <c r="I423" i="13"/>
  <c r="F423" i="13"/>
  <c r="T422" i="13"/>
  <c r="S422" i="13"/>
  <c r="O422" i="13"/>
  <c r="N422" i="13"/>
  <c r="I422" i="13"/>
  <c r="F422" i="13"/>
  <c r="T421" i="13"/>
  <c r="S421" i="13"/>
  <c r="O421" i="13"/>
  <c r="N421" i="13"/>
  <c r="I421" i="13"/>
  <c r="F421" i="13"/>
  <c r="T420" i="13"/>
  <c r="S420" i="13"/>
  <c r="O420" i="13"/>
  <c r="N420" i="13"/>
  <c r="I420" i="13"/>
  <c r="F420" i="13"/>
  <c r="T419" i="13"/>
  <c r="S419" i="13"/>
  <c r="O419" i="13"/>
  <c r="N419" i="13"/>
  <c r="I419" i="13"/>
  <c r="F419" i="13"/>
  <c r="T418" i="13"/>
  <c r="S418" i="13"/>
  <c r="O418" i="13"/>
  <c r="N418" i="13"/>
  <c r="I418" i="13"/>
  <c r="F418" i="13"/>
  <c r="T417" i="13"/>
  <c r="S417" i="13"/>
  <c r="O417" i="13"/>
  <c r="N417" i="13"/>
  <c r="I417" i="13"/>
  <c r="F417" i="13"/>
  <c r="T416" i="13"/>
  <c r="S416" i="13"/>
  <c r="O416" i="13"/>
  <c r="N416" i="13"/>
  <c r="I416" i="13"/>
  <c r="F416" i="13"/>
  <c r="T415" i="13"/>
  <c r="S415" i="13"/>
  <c r="O415" i="13"/>
  <c r="N415" i="13"/>
  <c r="I415" i="13"/>
  <c r="F415" i="13"/>
  <c r="T414" i="13"/>
  <c r="S414" i="13"/>
  <c r="O414" i="13"/>
  <c r="N414" i="13"/>
  <c r="I414" i="13"/>
  <c r="F414" i="13"/>
  <c r="T413" i="13"/>
  <c r="S413" i="13"/>
  <c r="O413" i="13"/>
  <c r="N413" i="13"/>
  <c r="I413" i="13"/>
  <c r="F413" i="13"/>
  <c r="T412" i="13"/>
  <c r="S412" i="13"/>
  <c r="O412" i="13"/>
  <c r="N412" i="13"/>
  <c r="I412" i="13"/>
  <c r="F412" i="13"/>
  <c r="T411" i="13"/>
  <c r="S411" i="13"/>
  <c r="O411" i="13"/>
  <c r="N411" i="13"/>
  <c r="I411" i="13"/>
  <c r="F411" i="13"/>
  <c r="T410" i="13"/>
  <c r="S410" i="13"/>
  <c r="O410" i="13"/>
  <c r="N410" i="13"/>
  <c r="I410" i="13"/>
  <c r="F410" i="13"/>
  <c r="T409" i="13"/>
  <c r="S409" i="13"/>
  <c r="O409" i="13"/>
  <c r="N409" i="13"/>
  <c r="I409" i="13"/>
  <c r="F409" i="13"/>
  <c r="T408" i="13"/>
  <c r="S408" i="13"/>
  <c r="O408" i="13"/>
  <c r="N408" i="13"/>
  <c r="I408" i="13"/>
  <c r="F408" i="13"/>
  <c r="T407" i="13"/>
  <c r="S407" i="13"/>
  <c r="O407" i="13"/>
  <c r="N407" i="13"/>
  <c r="I407" i="13"/>
  <c r="F407" i="13"/>
  <c r="T406" i="13"/>
  <c r="S406" i="13"/>
  <c r="O406" i="13"/>
  <c r="N406" i="13"/>
  <c r="I406" i="13"/>
  <c r="F406" i="13"/>
  <c r="T405" i="13"/>
  <c r="S405" i="13"/>
  <c r="O405" i="13"/>
  <c r="N405" i="13"/>
  <c r="I405" i="13"/>
  <c r="F405" i="13"/>
  <c r="T404" i="13"/>
  <c r="S404" i="13"/>
  <c r="O404" i="13"/>
  <c r="N404" i="13"/>
  <c r="I404" i="13"/>
  <c r="F404" i="13"/>
  <c r="T403" i="13"/>
  <c r="S403" i="13"/>
  <c r="O403" i="13"/>
  <c r="N403" i="13"/>
  <c r="I403" i="13"/>
  <c r="F403" i="13"/>
  <c r="T402" i="13"/>
  <c r="S402" i="13"/>
  <c r="O402" i="13"/>
  <c r="N402" i="13"/>
  <c r="I402" i="13"/>
  <c r="F402" i="13"/>
  <c r="T401" i="13"/>
  <c r="S401" i="13"/>
  <c r="O401" i="13"/>
  <c r="N401" i="13"/>
  <c r="I401" i="13"/>
  <c r="F401" i="13"/>
  <c r="T400" i="13"/>
  <c r="S400" i="13"/>
  <c r="O400" i="13"/>
  <c r="N400" i="13"/>
  <c r="I400" i="13"/>
  <c r="F400" i="13"/>
  <c r="T399" i="13"/>
  <c r="S399" i="13"/>
  <c r="O399" i="13"/>
  <c r="N399" i="13"/>
  <c r="I399" i="13"/>
  <c r="F399" i="13"/>
  <c r="T398" i="13"/>
  <c r="S398" i="13"/>
  <c r="O398" i="13"/>
  <c r="N398" i="13"/>
  <c r="I398" i="13"/>
  <c r="F398" i="13"/>
  <c r="T397" i="13"/>
  <c r="S397" i="13"/>
  <c r="O397" i="13"/>
  <c r="N397" i="13"/>
  <c r="I397" i="13"/>
  <c r="F397" i="13"/>
  <c r="T396" i="13"/>
  <c r="S396" i="13"/>
  <c r="O396" i="13"/>
  <c r="N396" i="13"/>
  <c r="I396" i="13"/>
  <c r="F396" i="13"/>
  <c r="T395" i="13"/>
  <c r="S395" i="13"/>
  <c r="O395" i="13"/>
  <c r="N395" i="13"/>
  <c r="I395" i="13"/>
  <c r="F395" i="13"/>
  <c r="T394" i="13"/>
  <c r="S394" i="13"/>
  <c r="O394" i="13"/>
  <c r="N394" i="13"/>
  <c r="I394" i="13"/>
  <c r="F394" i="13"/>
  <c r="T393" i="13"/>
  <c r="S393" i="13"/>
  <c r="O393" i="13"/>
  <c r="N393" i="13"/>
  <c r="I393" i="13"/>
  <c r="F393" i="13"/>
  <c r="T392" i="13"/>
  <c r="S392" i="13"/>
  <c r="O392" i="13"/>
  <c r="N392" i="13"/>
  <c r="I392" i="13"/>
  <c r="F392" i="13"/>
  <c r="T391" i="13"/>
  <c r="S391" i="13"/>
  <c r="O391" i="13"/>
  <c r="N391" i="13"/>
  <c r="I391" i="13"/>
  <c r="F391" i="13"/>
  <c r="T390" i="13"/>
  <c r="S390" i="13"/>
  <c r="O390" i="13"/>
  <c r="N390" i="13"/>
  <c r="I390" i="13"/>
  <c r="F390" i="13"/>
  <c r="T389" i="13"/>
  <c r="S389" i="13"/>
  <c r="O389" i="13"/>
  <c r="N389" i="13"/>
  <c r="I389" i="13"/>
  <c r="F389" i="13"/>
  <c r="T388" i="13"/>
  <c r="S388" i="13"/>
  <c r="O388" i="13"/>
  <c r="N388" i="13"/>
  <c r="I388" i="13"/>
  <c r="F388" i="13"/>
  <c r="T387" i="13"/>
  <c r="S387" i="13"/>
  <c r="O387" i="13"/>
  <c r="N387" i="13"/>
  <c r="I387" i="13"/>
  <c r="F387" i="13"/>
  <c r="T386" i="13"/>
  <c r="S386" i="13"/>
  <c r="O386" i="13"/>
  <c r="N386" i="13"/>
  <c r="I386" i="13"/>
  <c r="F386" i="13"/>
  <c r="T385" i="13"/>
  <c r="S385" i="13"/>
  <c r="O385" i="13"/>
  <c r="N385" i="13"/>
  <c r="I385" i="13"/>
  <c r="F385" i="13"/>
  <c r="T384" i="13"/>
  <c r="S384" i="13"/>
  <c r="O384" i="13"/>
  <c r="N384" i="13"/>
  <c r="I384" i="13"/>
  <c r="F384" i="13"/>
  <c r="T383" i="13"/>
  <c r="S383" i="13"/>
  <c r="O383" i="13"/>
  <c r="N383" i="13"/>
  <c r="I383" i="13"/>
  <c r="F383" i="13"/>
  <c r="T382" i="13"/>
  <c r="S382" i="13"/>
  <c r="O382" i="13"/>
  <c r="N382" i="13"/>
  <c r="I382" i="13"/>
  <c r="F382" i="13"/>
  <c r="T381" i="13"/>
  <c r="S381" i="13"/>
  <c r="O381" i="13"/>
  <c r="N381" i="13"/>
  <c r="I381" i="13"/>
  <c r="F381" i="13"/>
  <c r="T380" i="13"/>
  <c r="S380" i="13"/>
  <c r="O380" i="13"/>
  <c r="N380" i="13"/>
  <c r="I380" i="13"/>
  <c r="F380" i="13"/>
  <c r="T379" i="13"/>
  <c r="S379" i="13"/>
  <c r="O379" i="13"/>
  <c r="N379" i="13"/>
  <c r="I379" i="13"/>
  <c r="F379" i="13"/>
  <c r="T378" i="13"/>
  <c r="S378" i="13"/>
  <c r="O378" i="13"/>
  <c r="N378" i="13"/>
  <c r="I378" i="13"/>
  <c r="F378" i="13"/>
  <c r="T377" i="13"/>
  <c r="S377" i="13"/>
  <c r="O377" i="13"/>
  <c r="N377" i="13"/>
  <c r="I377" i="13"/>
  <c r="F377" i="13"/>
  <c r="T376" i="13"/>
  <c r="S376" i="13"/>
  <c r="O376" i="13"/>
  <c r="N376" i="13"/>
  <c r="I376" i="13"/>
  <c r="F376" i="13"/>
  <c r="T375" i="13"/>
  <c r="S375" i="13"/>
  <c r="O375" i="13"/>
  <c r="N375" i="13"/>
  <c r="I375" i="13"/>
  <c r="F375" i="13"/>
  <c r="T374" i="13"/>
  <c r="S374" i="13"/>
  <c r="O374" i="13"/>
  <c r="N374" i="13"/>
  <c r="I374" i="13"/>
  <c r="F374" i="13"/>
  <c r="T373" i="13"/>
  <c r="S373" i="13"/>
  <c r="O373" i="13"/>
  <c r="N373" i="13"/>
  <c r="I373" i="13"/>
  <c r="F373" i="13"/>
  <c r="T372" i="13"/>
  <c r="S372" i="13"/>
  <c r="O372" i="13"/>
  <c r="N372" i="13"/>
  <c r="I372" i="13"/>
  <c r="F372" i="13"/>
  <c r="T371" i="13"/>
  <c r="S371" i="13"/>
  <c r="O371" i="13"/>
  <c r="N371" i="13"/>
  <c r="I371" i="13"/>
  <c r="F371" i="13"/>
  <c r="T370" i="13"/>
  <c r="S370" i="13"/>
  <c r="O370" i="13"/>
  <c r="N370" i="13"/>
  <c r="I370" i="13"/>
  <c r="F370" i="13"/>
  <c r="T369" i="13"/>
  <c r="S369" i="13"/>
  <c r="O369" i="13"/>
  <c r="N369" i="13"/>
  <c r="I369" i="13"/>
  <c r="F369" i="13"/>
  <c r="T368" i="13"/>
  <c r="S368" i="13"/>
  <c r="O368" i="13"/>
  <c r="N368" i="13"/>
  <c r="I368" i="13"/>
  <c r="F368" i="13"/>
  <c r="T367" i="13"/>
  <c r="S367" i="13"/>
  <c r="O367" i="13"/>
  <c r="N367" i="13"/>
  <c r="I367" i="13"/>
  <c r="F367" i="13"/>
  <c r="T366" i="13"/>
  <c r="S366" i="13"/>
  <c r="O366" i="13"/>
  <c r="N366" i="13"/>
  <c r="I366" i="13"/>
  <c r="F366" i="13"/>
  <c r="T365" i="13"/>
  <c r="S365" i="13"/>
  <c r="O365" i="13"/>
  <c r="N365" i="13"/>
  <c r="I365" i="13"/>
  <c r="F365" i="13"/>
  <c r="T364" i="13"/>
  <c r="S364" i="13"/>
  <c r="O364" i="13"/>
  <c r="N364" i="13"/>
  <c r="I364" i="13"/>
  <c r="F364" i="13"/>
  <c r="T363" i="13"/>
  <c r="S363" i="13"/>
  <c r="O363" i="13"/>
  <c r="N363" i="13"/>
  <c r="I363" i="13"/>
  <c r="F363" i="13"/>
  <c r="T362" i="13"/>
  <c r="S362" i="13"/>
  <c r="O362" i="13"/>
  <c r="N362" i="13"/>
  <c r="I362" i="13"/>
  <c r="F362" i="13"/>
  <c r="T361" i="13"/>
  <c r="S361" i="13"/>
  <c r="O361" i="13"/>
  <c r="N361" i="13"/>
  <c r="I361" i="13"/>
  <c r="F361" i="13"/>
  <c r="T360" i="13"/>
  <c r="S360" i="13"/>
  <c r="O360" i="13"/>
  <c r="N360" i="13"/>
  <c r="I360" i="13"/>
  <c r="F360" i="13"/>
  <c r="T359" i="13"/>
  <c r="S359" i="13"/>
  <c r="O359" i="13"/>
  <c r="N359" i="13"/>
  <c r="I359" i="13"/>
  <c r="F359" i="13"/>
  <c r="T358" i="13"/>
  <c r="S358" i="13"/>
  <c r="O358" i="13"/>
  <c r="N358" i="13"/>
  <c r="I358" i="13"/>
  <c r="F358" i="13"/>
  <c r="T357" i="13"/>
  <c r="S357" i="13"/>
  <c r="O357" i="13"/>
  <c r="N357" i="13"/>
  <c r="I357" i="13"/>
  <c r="F357" i="13"/>
  <c r="T356" i="13"/>
  <c r="S356" i="13"/>
  <c r="O356" i="13"/>
  <c r="N356" i="13"/>
  <c r="I356" i="13"/>
  <c r="F356" i="13"/>
  <c r="T355" i="13"/>
  <c r="S355" i="13"/>
  <c r="O355" i="13"/>
  <c r="N355" i="13"/>
  <c r="I355" i="13"/>
  <c r="F355" i="13"/>
  <c r="T354" i="13"/>
  <c r="S354" i="13"/>
  <c r="O354" i="13"/>
  <c r="N354" i="13"/>
  <c r="I354" i="13"/>
  <c r="F354" i="13"/>
  <c r="T353" i="13"/>
  <c r="S353" i="13"/>
  <c r="O353" i="13"/>
  <c r="N353" i="13"/>
  <c r="I353" i="13"/>
  <c r="F353" i="13"/>
  <c r="T352" i="13"/>
  <c r="S352" i="13"/>
  <c r="O352" i="13"/>
  <c r="N352" i="13"/>
  <c r="I352" i="13"/>
  <c r="F352" i="13"/>
  <c r="T351" i="13"/>
  <c r="S351" i="13"/>
  <c r="O351" i="13"/>
  <c r="N351" i="13"/>
  <c r="I351" i="13"/>
  <c r="F351" i="13"/>
  <c r="T350" i="13"/>
  <c r="S350" i="13"/>
  <c r="O350" i="13"/>
  <c r="N350" i="13"/>
  <c r="I350" i="13"/>
  <c r="F350" i="13"/>
  <c r="T349" i="13"/>
  <c r="S349" i="13"/>
  <c r="O349" i="13"/>
  <c r="N349" i="13"/>
  <c r="I349" i="13"/>
  <c r="F349" i="13"/>
  <c r="T348" i="13"/>
  <c r="S348" i="13"/>
  <c r="O348" i="13"/>
  <c r="N348" i="13"/>
  <c r="I348" i="13"/>
  <c r="F348" i="13"/>
  <c r="T347" i="13"/>
  <c r="S347" i="13"/>
  <c r="O347" i="13"/>
  <c r="N347" i="13"/>
  <c r="I347" i="13"/>
  <c r="F347" i="13"/>
  <c r="T346" i="13"/>
  <c r="S346" i="13"/>
  <c r="O346" i="13"/>
  <c r="N346" i="13"/>
  <c r="I346" i="13"/>
  <c r="F346" i="13"/>
  <c r="T345" i="13"/>
  <c r="S345" i="13"/>
  <c r="O345" i="13"/>
  <c r="N345" i="13"/>
  <c r="I345" i="13"/>
  <c r="F345" i="13"/>
  <c r="T344" i="13"/>
  <c r="S344" i="13"/>
  <c r="O344" i="13"/>
  <c r="N344" i="13"/>
  <c r="I344" i="13"/>
  <c r="F344" i="13"/>
  <c r="T343" i="13"/>
  <c r="S343" i="13"/>
  <c r="O343" i="13"/>
  <c r="N343" i="13"/>
  <c r="I343" i="13"/>
  <c r="F343" i="13"/>
  <c r="T342" i="13"/>
  <c r="S342" i="13"/>
  <c r="O342" i="13"/>
  <c r="N342" i="13"/>
  <c r="I342" i="13"/>
  <c r="F342" i="13"/>
  <c r="T341" i="13"/>
  <c r="S341" i="13"/>
  <c r="O341" i="13"/>
  <c r="N341" i="13"/>
  <c r="I341" i="13"/>
  <c r="F341" i="13"/>
  <c r="T340" i="13"/>
  <c r="S340" i="13"/>
  <c r="O340" i="13"/>
  <c r="N340" i="13"/>
  <c r="I340" i="13"/>
  <c r="F340" i="13"/>
  <c r="T339" i="13"/>
  <c r="S339" i="13"/>
  <c r="O339" i="13"/>
  <c r="N339" i="13"/>
  <c r="I339" i="13"/>
  <c r="F339" i="13"/>
  <c r="T338" i="13"/>
  <c r="S338" i="13"/>
  <c r="O338" i="13"/>
  <c r="N338" i="13"/>
  <c r="I338" i="13"/>
  <c r="F338" i="13"/>
  <c r="T337" i="13"/>
  <c r="S337" i="13"/>
  <c r="O337" i="13"/>
  <c r="N337" i="13"/>
  <c r="I337" i="13"/>
  <c r="F337" i="13"/>
  <c r="T336" i="13"/>
  <c r="S336" i="13"/>
  <c r="O336" i="13"/>
  <c r="N336" i="13"/>
  <c r="I336" i="13"/>
  <c r="F336" i="13"/>
  <c r="T335" i="13"/>
  <c r="S335" i="13"/>
  <c r="O335" i="13"/>
  <c r="N335" i="13"/>
  <c r="I335" i="13"/>
  <c r="F335" i="13"/>
  <c r="T334" i="13"/>
  <c r="S334" i="13"/>
  <c r="O334" i="13"/>
  <c r="N334" i="13"/>
  <c r="I334" i="13"/>
  <c r="F334" i="13"/>
  <c r="T333" i="13"/>
  <c r="S333" i="13"/>
  <c r="O333" i="13"/>
  <c r="N333" i="13"/>
  <c r="I333" i="13"/>
  <c r="F333" i="13"/>
  <c r="T332" i="13"/>
  <c r="S332" i="13"/>
  <c r="O332" i="13"/>
  <c r="N332" i="13"/>
  <c r="I332" i="13"/>
  <c r="F332" i="13"/>
  <c r="T331" i="13"/>
  <c r="S331" i="13"/>
  <c r="O331" i="13"/>
  <c r="N331" i="13"/>
  <c r="I331" i="13"/>
  <c r="F331" i="13"/>
  <c r="T330" i="13"/>
  <c r="S330" i="13"/>
  <c r="O330" i="13"/>
  <c r="N330" i="13"/>
  <c r="I330" i="13"/>
  <c r="F330" i="13"/>
  <c r="T329" i="13"/>
  <c r="S329" i="13"/>
  <c r="O329" i="13"/>
  <c r="N329" i="13"/>
  <c r="I329" i="13"/>
  <c r="F329" i="13"/>
  <c r="T328" i="13"/>
  <c r="S328" i="13"/>
  <c r="O328" i="13"/>
  <c r="N328" i="13"/>
  <c r="I328" i="13"/>
  <c r="F328" i="13"/>
  <c r="T327" i="13"/>
  <c r="S327" i="13"/>
  <c r="O327" i="13"/>
  <c r="N327" i="13"/>
  <c r="I327" i="13"/>
  <c r="F327" i="13"/>
  <c r="T326" i="13"/>
  <c r="S326" i="13"/>
  <c r="O326" i="13"/>
  <c r="N326" i="13"/>
  <c r="I326" i="13"/>
  <c r="F326" i="13"/>
  <c r="T325" i="13"/>
  <c r="S325" i="13"/>
  <c r="O325" i="13"/>
  <c r="N325" i="13"/>
  <c r="I325" i="13"/>
  <c r="F325" i="13"/>
  <c r="T324" i="13"/>
  <c r="S324" i="13"/>
  <c r="O324" i="13"/>
  <c r="N324" i="13"/>
  <c r="I324" i="13"/>
  <c r="F324" i="13"/>
  <c r="T323" i="13"/>
  <c r="S323" i="13"/>
  <c r="O323" i="13"/>
  <c r="N323" i="13"/>
  <c r="I323" i="13"/>
  <c r="F323" i="13"/>
  <c r="T322" i="13"/>
  <c r="S322" i="13"/>
  <c r="O322" i="13"/>
  <c r="N322" i="13"/>
  <c r="I322" i="13"/>
  <c r="F322" i="13"/>
  <c r="T321" i="13"/>
  <c r="S321" i="13"/>
  <c r="O321" i="13"/>
  <c r="N321" i="13"/>
  <c r="I321" i="13"/>
  <c r="F321" i="13"/>
  <c r="T320" i="13"/>
  <c r="S320" i="13"/>
  <c r="O320" i="13"/>
  <c r="N320" i="13"/>
  <c r="I320" i="13"/>
  <c r="F320" i="13"/>
  <c r="T319" i="13"/>
  <c r="S319" i="13"/>
  <c r="O319" i="13"/>
  <c r="N319" i="13"/>
  <c r="I319" i="13"/>
  <c r="F319" i="13"/>
  <c r="T318" i="13"/>
  <c r="S318" i="13"/>
  <c r="O318" i="13"/>
  <c r="N318" i="13"/>
  <c r="I318" i="13"/>
  <c r="F318" i="13"/>
  <c r="T317" i="13"/>
  <c r="S317" i="13"/>
  <c r="O317" i="13"/>
  <c r="N317" i="13"/>
  <c r="I317" i="13"/>
  <c r="F317" i="13"/>
  <c r="T316" i="13"/>
  <c r="S316" i="13"/>
  <c r="O316" i="13"/>
  <c r="N316" i="13"/>
  <c r="I316" i="13"/>
  <c r="F316" i="13"/>
  <c r="T315" i="13"/>
  <c r="S315" i="13"/>
  <c r="O315" i="13"/>
  <c r="N315" i="13"/>
  <c r="I315" i="13"/>
  <c r="F315" i="13"/>
  <c r="T314" i="13"/>
  <c r="S314" i="13"/>
  <c r="O314" i="13"/>
  <c r="N314" i="13"/>
  <c r="I314" i="13"/>
  <c r="F314" i="13"/>
  <c r="T313" i="13"/>
  <c r="S313" i="13"/>
  <c r="O313" i="13"/>
  <c r="N313" i="13"/>
  <c r="I313" i="13"/>
  <c r="F313" i="13"/>
  <c r="T312" i="13"/>
  <c r="S312" i="13"/>
  <c r="O312" i="13"/>
  <c r="N312" i="13"/>
  <c r="I312" i="13"/>
  <c r="F312" i="13"/>
  <c r="T311" i="13"/>
  <c r="S311" i="13"/>
  <c r="O311" i="13"/>
  <c r="N311" i="13"/>
  <c r="I311" i="13"/>
  <c r="F311" i="13"/>
  <c r="T310" i="13"/>
  <c r="S310" i="13"/>
  <c r="O310" i="13"/>
  <c r="N310" i="13"/>
  <c r="I310" i="13"/>
  <c r="F310" i="13"/>
  <c r="T309" i="13"/>
  <c r="S309" i="13"/>
  <c r="O309" i="13"/>
  <c r="N309" i="13"/>
  <c r="I309" i="13"/>
  <c r="F309" i="13"/>
  <c r="T308" i="13"/>
  <c r="S308" i="13"/>
  <c r="O308" i="13"/>
  <c r="N308" i="13"/>
  <c r="I308" i="13"/>
  <c r="F308" i="13"/>
  <c r="T307" i="13"/>
  <c r="S307" i="13"/>
  <c r="O307" i="13"/>
  <c r="N307" i="13"/>
  <c r="I307" i="13"/>
  <c r="F307" i="13"/>
  <c r="T306" i="13"/>
  <c r="S306" i="13"/>
  <c r="O306" i="13"/>
  <c r="N306" i="13"/>
  <c r="I306" i="13"/>
  <c r="F306" i="13"/>
  <c r="T305" i="13"/>
  <c r="S305" i="13"/>
  <c r="O305" i="13"/>
  <c r="N305" i="13"/>
  <c r="I305" i="13"/>
  <c r="F305" i="13"/>
  <c r="T304" i="13"/>
  <c r="S304" i="13"/>
  <c r="O304" i="13"/>
  <c r="N304" i="13"/>
  <c r="I304" i="13"/>
  <c r="F304" i="13"/>
  <c r="T303" i="13"/>
  <c r="S303" i="13"/>
  <c r="O303" i="13"/>
  <c r="N303" i="13"/>
  <c r="I303" i="13"/>
  <c r="F303" i="13"/>
  <c r="T302" i="13"/>
  <c r="S302" i="13"/>
  <c r="O302" i="13"/>
  <c r="N302" i="13"/>
  <c r="I302" i="13"/>
  <c r="F302" i="13"/>
  <c r="T301" i="13"/>
  <c r="S301" i="13"/>
  <c r="O301" i="13"/>
  <c r="N301" i="13"/>
  <c r="I301" i="13"/>
  <c r="F301" i="13"/>
  <c r="T300" i="13"/>
  <c r="S300" i="13"/>
  <c r="O300" i="13"/>
  <c r="N300" i="13"/>
  <c r="I300" i="13"/>
  <c r="F300" i="13"/>
  <c r="T299" i="13"/>
  <c r="S299" i="13"/>
  <c r="O299" i="13"/>
  <c r="N299" i="13"/>
  <c r="I299" i="13"/>
  <c r="F299" i="13"/>
  <c r="T298" i="13"/>
  <c r="S298" i="13"/>
  <c r="O298" i="13"/>
  <c r="N298" i="13"/>
  <c r="I298" i="13"/>
  <c r="F298" i="13"/>
  <c r="T297" i="13"/>
  <c r="S297" i="13"/>
  <c r="O297" i="13"/>
  <c r="N297" i="13"/>
  <c r="I297" i="13"/>
  <c r="F297" i="13"/>
  <c r="T296" i="13"/>
  <c r="S296" i="13"/>
  <c r="O296" i="13"/>
  <c r="N296" i="13"/>
  <c r="I296" i="13"/>
  <c r="F296" i="13"/>
  <c r="T295" i="13"/>
  <c r="S295" i="13"/>
  <c r="O295" i="13"/>
  <c r="N295" i="13"/>
  <c r="I295" i="13"/>
  <c r="F295" i="13"/>
  <c r="T294" i="13"/>
  <c r="S294" i="13"/>
  <c r="O294" i="13"/>
  <c r="N294" i="13"/>
  <c r="I294" i="13"/>
  <c r="F294" i="13"/>
  <c r="T293" i="13"/>
  <c r="S293" i="13"/>
  <c r="O293" i="13"/>
  <c r="N293" i="13"/>
  <c r="I293" i="13"/>
  <c r="F293" i="13"/>
  <c r="T292" i="13"/>
  <c r="S292" i="13"/>
  <c r="O292" i="13"/>
  <c r="N292" i="13"/>
  <c r="I292" i="13"/>
  <c r="F292" i="13"/>
  <c r="T291" i="13"/>
  <c r="S291" i="13"/>
  <c r="O291" i="13"/>
  <c r="N291" i="13"/>
  <c r="I291" i="13"/>
  <c r="F291" i="13"/>
  <c r="T290" i="13"/>
  <c r="S290" i="13"/>
  <c r="O290" i="13"/>
  <c r="N290" i="13"/>
  <c r="I290" i="13"/>
  <c r="F290" i="13"/>
  <c r="T289" i="13"/>
  <c r="S289" i="13"/>
  <c r="O289" i="13"/>
  <c r="N289" i="13"/>
  <c r="I289" i="13"/>
  <c r="F289" i="13"/>
  <c r="T288" i="13"/>
  <c r="S288" i="13"/>
  <c r="O288" i="13"/>
  <c r="N288" i="13"/>
  <c r="I288" i="13"/>
  <c r="F288" i="13"/>
  <c r="T287" i="13"/>
  <c r="S287" i="13"/>
  <c r="O287" i="13"/>
  <c r="N287" i="13"/>
  <c r="I287" i="13"/>
  <c r="F287" i="13"/>
  <c r="T286" i="13"/>
  <c r="S286" i="13"/>
  <c r="O286" i="13"/>
  <c r="N286" i="13"/>
  <c r="I286" i="13"/>
  <c r="F286" i="13"/>
  <c r="T285" i="13"/>
  <c r="S285" i="13"/>
  <c r="O285" i="13"/>
  <c r="N285" i="13"/>
  <c r="I285" i="13"/>
  <c r="F285" i="13"/>
  <c r="T284" i="13"/>
  <c r="S284" i="13"/>
  <c r="O284" i="13"/>
  <c r="N284" i="13"/>
  <c r="I284" i="13"/>
  <c r="F284" i="13"/>
  <c r="T283" i="13"/>
  <c r="S283" i="13"/>
  <c r="O283" i="13"/>
  <c r="N283" i="13"/>
  <c r="I283" i="13"/>
  <c r="F283" i="13"/>
  <c r="T282" i="13"/>
  <c r="S282" i="13"/>
  <c r="O282" i="13"/>
  <c r="N282" i="13"/>
  <c r="I282" i="13"/>
  <c r="F282" i="13"/>
  <c r="T281" i="13"/>
  <c r="S281" i="13"/>
  <c r="O281" i="13"/>
  <c r="N281" i="13"/>
  <c r="I281" i="13"/>
  <c r="F281" i="13"/>
  <c r="T280" i="13"/>
  <c r="S280" i="13"/>
  <c r="O280" i="13"/>
  <c r="N280" i="13"/>
  <c r="I280" i="13"/>
  <c r="F280" i="13"/>
  <c r="T279" i="13"/>
  <c r="S279" i="13"/>
  <c r="O279" i="13"/>
  <c r="N279" i="13"/>
  <c r="I279" i="13"/>
  <c r="F279" i="13"/>
  <c r="T278" i="13"/>
  <c r="S278" i="13"/>
  <c r="O278" i="13"/>
  <c r="N278" i="13"/>
  <c r="I278" i="13"/>
  <c r="F278" i="13"/>
  <c r="T277" i="13"/>
  <c r="S277" i="13"/>
  <c r="O277" i="13"/>
  <c r="N277" i="13"/>
  <c r="I277" i="13"/>
  <c r="F277" i="13"/>
  <c r="T276" i="13"/>
  <c r="S276" i="13"/>
  <c r="O276" i="13"/>
  <c r="N276" i="13"/>
  <c r="I276" i="13"/>
  <c r="F276" i="13"/>
  <c r="T275" i="13"/>
  <c r="S275" i="13"/>
  <c r="O275" i="13"/>
  <c r="N275" i="13"/>
  <c r="I275" i="13"/>
  <c r="F275" i="13"/>
  <c r="T274" i="13"/>
  <c r="S274" i="13"/>
  <c r="O274" i="13"/>
  <c r="N274" i="13"/>
  <c r="I274" i="13"/>
  <c r="F274" i="13"/>
  <c r="T273" i="13"/>
  <c r="S273" i="13"/>
  <c r="O273" i="13"/>
  <c r="N273" i="13"/>
  <c r="I273" i="13"/>
  <c r="F273" i="13"/>
  <c r="T272" i="13"/>
  <c r="S272" i="13"/>
  <c r="O272" i="13"/>
  <c r="N272" i="13"/>
  <c r="I272" i="13"/>
  <c r="F272" i="13"/>
  <c r="T271" i="13"/>
  <c r="S271" i="13"/>
  <c r="O271" i="13"/>
  <c r="N271" i="13"/>
  <c r="I271" i="13"/>
  <c r="F271" i="13"/>
  <c r="T270" i="13"/>
  <c r="S270" i="13"/>
  <c r="O270" i="13"/>
  <c r="N270" i="13"/>
  <c r="I270" i="13"/>
  <c r="F270" i="13"/>
  <c r="T269" i="13"/>
  <c r="S269" i="13"/>
  <c r="O269" i="13"/>
  <c r="N269" i="13"/>
  <c r="I269" i="13"/>
  <c r="F269" i="13"/>
  <c r="T268" i="13"/>
  <c r="S268" i="13"/>
  <c r="O268" i="13"/>
  <c r="N268" i="13"/>
  <c r="I268" i="13"/>
  <c r="F268" i="13"/>
  <c r="T267" i="13"/>
  <c r="S267" i="13"/>
  <c r="O267" i="13"/>
  <c r="N267" i="13"/>
  <c r="I267" i="13"/>
  <c r="F267" i="13"/>
  <c r="T266" i="13"/>
  <c r="S266" i="13"/>
  <c r="O266" i="13"/>
  <c r="N266" i="13"/>
  <c r="I266" i="13"/>
  <c r="F266" i="13"/>
  <c r="T265" i="13"/>
  <c r="S265" i="13"/>
  <c r="O265" i="13"/>
  <c r="N265" i="13"/>
  <c r="I265" i="13"/>
  <c r="F265" i="13"/>
  <c r="T264" i="13"/>
  <c r="S264" i="13"/>
  <c r="O264" i="13"/>
  <c r="N264" i="13"/>
  <c r="I264" i="13"/>
  <c r="F264" i="13"/>
  <c r="T263" i="13"/>
  <c r="S263" i="13"/>
  <c r="O263" i="13"/>
  <c r="N263" i="13"/>
  <c r="I263" i="13"/>
  <c r="F263" i="13"/>
  <c r="T262" i="13"/>
  <c r="S262" i="13"/>
  <c r="O262" i="13"/>
  <c r="N262" i="13"/>
  <c r="I262" i="13"/>
  <c r="F262" i="13"/>
  <c r="T261" i="13"/>
  <c r="S261" i="13"/>
  <c r="O261" i="13"/>
  <c r="N261" i="13"/>
  <c r="I261" i="13"/>
  <c r="F261" i="13"/>
  <c r="T260" i="13"/>
  <c r="S260" i="13"/>
  <c r="O260" i="13"/>
  <c r="N260" i="13"/>
  <c r="I260" i="13"/>
  <c r="F260" i="13"/>
  <c r="T259" i="13"/>
  <c r="S259" i="13"/>
  <c r="O259" i="13"/>
  <c r="N259" i="13"/>
  <c r="I259" i="13"/>
  <c r="F259" i="13"/>
  <c r="T258" i="13"/>
  <c r="S258" i="13"/>
  <c r="O258" i="13"/>
  <c r="N258" i="13"/>
  <c r="I258" i="13"/>
  <c r="F258" i="13"/>
  <c r="T257" i="13"/>
  <c r="S257" i="13"/>
  <c r="O257" i="13"/>
  <c r="N257" i="13"/>
  <c r="I257" i="13"/>
  <c r="F257" i="13"/>
  <c r="T256" i="13"/>
  <c r="S256" i="13"/>
  <c r="O256" i="13"/>
  <c r="N256" i="13"/>
  <c r="I256" i="13"/>
  <c r="F256" i="13"/>
  <c r="T255" i="13"/>
  <c r="S255" i="13"/>
  <c r="O255" i="13"/>
  <c r="N255" i="13"/>
  <c r="I255" i="13"/>
  <c r="F255" i="13"/>
  <c r="T254" i="13"/>
  <c r="S254" i="13"/>
  <c r="O254" i="13"/>
  <c r="N254" i="13"/>
  <c r="I254" i="13"/>
  <c r="F254" i="13"/>
  <c r="T253" i="13"/>
  <c r="S253" i="13"/>
  <c r="O253" i="13"/>
  <c r="N253" i="13"/>
  <c r="I253" i="13"/>
  <c r="F253" i="13"/>
  <c r="T252" i="13"/>
  <c r="S252" i="13"/>
  <c r="O252" i="13"/>
  <c r="N252" i="13"/>
  <c r="I252" i="13"/>
  <c r="F252" i="13"/>
  <c r="T251" i="13"/>
  <c r="S251" i="13"/>
  <c r="O251" i="13"/>
  <c r="N251" i="13"/>
  <c r="I251" i="13"/>
  <c r="F251" i="13"/>
  <c r="T250" i="13"/>
  <c r="S250" i="13"/>
  <c r="O250" i="13"/>
  <c r="N250" i="13"/>
  <c r="I250" i="13"/>
  <c r="F250" i="13"/>
  <c r="T249" i="13"/>
  <c r="S249" i="13"/>
  <c r="O249" i="13"/>
  <c r="N249" i="13"/>
  <c r="I249" i="13"/>
  <c r="F249" i="13"/>
  <c r="T248" i="13"/>
  <c r="S248" i="13"/>
  <c r="O248" i="13"/>
  <c r="N248" i="13"/>
  <c r="I248" i="13"/>
  <c r="F248" i="13"/>
  <c r="T247" i="13"/>
  <c r="S247" i="13"/>
  <c r="O247" i="13"/>
  <c r="N247" i="13"/>
  <c r="I247" i="13"/>
  <c r="F247" i="13"/>
  <c r="T246" i="13"/>
  <c r="S246" i="13"/>
  <c r="O246" i="13"/>
  <c r="N246" i="13"/>
  <c r="I246" i="13"/>
  <c r="F246" i="13"/>
  <c r="T245" i="13"/>
  <c r="S245" i="13"/>
  <c r="O245" i="13"/>
  <c r="N245" i="13"/>
  <c r="I245" i="13"/>
  <c r="F245" i="13"/>
  <c r="T244" i="13"/>
  <c r="S244" i="13"/>
  <c r="O244" i="13"/>
  <c r="N244" i="13"/>
  <c r="I244" i="13"/>
  <c r="F244" i="13"/>
  <c r="T243" i="13"/>
  <c r="S243" i="13"/>
  <c r="O243" i="13"/>
  <c r="N243" i="13"/>
  <c r="I243" i="13"/>
  <c r="F243" i="13"/>
  <c r="T242" i="13"/>
  <c r="S242" i="13"/>
  <c r="O242" i="13"/>
  <c r="N242" i="13"/>
  <c r="I242" i="13"/>
  <c r="F242" i="13"/>
  <c r="T241" i="13"/>
  <c r="S241" i="13"/>
  <c r="O241" i="13"/>
  <c r="N241" i="13"/>
  <c r="I241" i="13"/>
  <c r="F241" i="13"/>
  <c r="T240" i="13"/>
  <c r="S240" i="13"/>
  <c r="O240" i="13"/>
  <c r="N240" i="13"/>
  <c r="I240" i="13"/>
  <c r="F240" i="13"/>
  <c r="T239" i="13"/>
  <c r="S239" i="13"/>
  <c r="O239" i="13"/>
  <c r="N239" i="13"/>
  <c r="I239" i="13"/>
  <c r="F239" i="13"/>
  <c r="T238" i="13"/>
  <c r="S238" i="13"/>
  <c r="O238" i="13"/>
  <c r="N238" i="13"/>
  <c r="I238" i="13"/>
  <c r="F238" i="13"/>
  <c r="T237" i="13"/>
  <c r="S237" i="13"/>
  <c r="O237" i="13"/>
  <c r="N237" i="13"/>
  <c r="I237" i="13"/>
  <c r="F237" i="13"/>
  <c r="T236" i="13"/>
  <c r="S236" i="13"/>
  <c r="O236" i="13"/>
  <c r="N236" i="13"/>
  <c r="I236" i="13"/>
  <c r="F236" i="13"/>
  <c r="T235" i="13"/>
  <c r="S235" i="13"/>
  <c r="O235" i="13"/>
  <c r="N235" i="13"/>
  <c r="I235" i="13"/>
  <c r="F235" i="13"/>
  <c r="T234" i="13"/>
  <c r="S234" i="13"/>
  <c r="O234" i="13"/>
  <c r="N234" i="13"/>
  <c r="I234" i="13"/>
  <c r="F234" i="13"/>
  <c r="T233" i="13"/>
  <c r="S233" i="13"/>
  <c r="O233" i="13"/>
  <c r="N233" i="13"/>
  <c r="I233" i="13"/>
  <c r="F233" i="13"/>
  <c r="T232" i="13"/>
  <c r="S232" i="13"/>
  <c r="O232" i="13"/>
  <c r="N232" i="13"/>
  <c r="I232" i="13"/>
  <c r="F232" i="13"/>
  <c r="T231" i="13"/>
  <c r="S231" i="13"/>
  <c r="O231" i="13"/>
  <c r="N231" i="13"/>
  <c r="I231" i="13"/>
  <c r="F231" i="13"/>
  <c r="T230" i="13"/>
  <c r="S230" i="13"/>
  <c r="O230" i="13"/>
  <c r="N230" i="13"/>
  <c r="I230" i="13"/>
  <c r="F230" i="13"/>
  <c r="T229" i="13"/>
  <c r="S229" i="13"/>
  <c r="O229" i="13"/>
  <c r="N229" i="13"/>
  <c r="I229" i="13"/>
  <c r="F229" i="13"/>
  <c r="T228" i="13"/>
  <c r="S228" i="13"/>
  <c r="O228" i="13"/>
  <c r="N228" i="13"/>
  <c r="I228" i="13"/>
  <c r="F228" i="13"/>
  <c r="T227" i="13"/>
  <c r="S227" i="13"/>
  <c r="O227" i="13"/>
  <c r="N227" i="13"/>
  <c r="I227" i="13"/>
  <c r="F227" i="13"/>
  <c r="T226" i="13"/>
  <c r="S226" i="13"/>
  <c r="O226" i="13"/>
  <c r="N226" i="13"/>
  <c r="I226" i="13"/>
  <c r="F226" i="13"/>
  <c r="T225" i="13"/>
  <c r="S225" i="13"/>
  <c r="O225" i="13"/>
  <c r="N225" i="13"/>
  <c r="I225" i="13"/>
  <c r="F225" i="13"/>
  <c r="T224" i="13"/>
  <c r="S224" i="13"/>
  <c r="O224" i="13"/>
  <c r="N224" i="13"/>
  <c r="I224" i="13"/>
  <c r="F224" i="13"/>
  <c r="T223" i="13"/>
  <c r="S223" i="13"/>
  <c r="O223" i="13"/>
  <c r="N223" i="13"/>
  <c r="I223" i="13"/>
  <c r="F223" i="13"/>
  <c r="T222" i="13"/>
  <c r="S222" i="13"/>
  <c r="O222" i="13"/>
  <c r="N222" i="13"/>
  <c r="I222" i="13"/>
  <c r="F222" i="13"/>
  <c r="T221" i="13"/>
  <c r="S221" i="13"/>
  <c r="O221" i="13"/>
  <c r="N221" i="13"/>
  <c r="I221" i="13"/>
  <c r="F221" i="13"/>
  <c r="T220" i="13"/>
  <c r="S220" i="13"/>
  <c r="O220" i="13"/>
  <c r="N220" i="13"/>
  <c r="I220" i="13"/>
  <c r="F220" i="13"/>
  <c r="T219" i="13"/>
  <c r="S219" i="13"/>
  <c r="O219" i="13"/>
  <c r="N219" i="13"/>
  <c r="I219" i="13"/>
  <c r="F219" i="13"/>
  <c r="T218" i="13"/>
  <c r="S218" i="13"/>
  <c r="O218" i="13"/>
  <c r="N218" i="13"/>
  <c r="I218" i="13"/>
  <c r="F218" i="13"/>
  <c r="T217" i="13"/>
  <c r="S217" i="13"/>
  <c r="O217" i="13"/>
  <c r="N217" i="13"/>
  <c r="I217" i="13"/>
  <c r="F217" i="13"/>
  <c r="T216" i="13"/>
  <c r="S216" i="13"/>
  <c r="O216" i="13"/>
  <c r="N216" i="13"/>
  <c r="I216" i="13"/>
  <c r="F216" i="13"/>
  <c r="T215" i="13"/>
  <c r="S215" i="13"/>
  <c r="O215" i="13"/>
  <c r="N215" i="13"/>
  <c r="I215" i="13"/>
  <c r="F215" i="13"/>
  <c r="T214" i="13"/>
  <c r="S214" i="13"/>
  <c r="O214" i="13"/>
  <c r="N214" i="13"/>
  <c r="I214" i="13"/>
  <c r="F214" i="13"/>
  <c r="T213" i="13"/>
  <c r="S213" i="13"/>
  <c r="O213" i="13"/>
  <c r="N213" i="13"/>
  <c r="I213" i="13"/>
  <c r="F213" i="13"/>
  <c r="T212" i="13"/>
  <c r="S212" i="13"/>
  <c r="O212" i="13"/>
  <c r="N212" i="13"/>
  <c r="I212" i="13"/>
  <c r="F212" i="13"/>
  <c r="T211" i="13"/>
  <c r="S211" i="13"/>
  <c r="O211" i="13"/>
  <c r="N211" i="13"/>
  <c r="I211" i="13"/>
  <c r="F211" i="13"/>
  <c r="T210" i="13"/>
  <c r="S210" i="13"/>
  <c r="O210" i="13"/>
  <c r="N210" i="13"/>
  <c r="I210" i="13"/>
  <c r="F210" i="13"/>
  <c r="T209" i="13"/>
  <c r="S209" i="13"/>
  <c r="O209" i="13"/>
  <c r="N209" i="13"/>
  <c r="I209" i="13"/>
  <c r="F209" i="13"/>
  <c r="T208" i="13"/>
  <c r="S208" i="13"/>
  <c r="O208" i="13"/>
  <c r="N208" i="13"/>
  <c r="I208" i="13"/>
  <c r="F208" i="13"/>
  <c r="T207" i="13"/>
  <c r="S207" i="13"/>
  <c r="O207" i="13"/>
  <c r="N207" i="13"/>
  <c r="I207" i="13"/>
  <c r="F207" i="13"/>
  <c r="T206" i="13"/>
  <c r="S206" i="13"/>
  <c r="O206" i="13"/>
  <c r="N206" i="13"/>
  <c r="I206" i="13"/>
  <c r="F206" i="13"/>
  <c r="T205" i="13"/>
  <c r="S205" i="13"/>
  <c r="O205" i="13"/>
  <c r="N205" i="13"/>
  <c r="I205" i="13"/>
  <c r="F205" i="13"/>
  <c r="T204" i="13"/>
  <c r="S204" i="13"/>
  <c r="O204" i="13"/>
  <c r="N204" i="13"/>
  <c r="I204" i="13"/>
  <c r="F204" i="13"/>
  <c r="T203" i="13"/>
  <c r="S203" i="13"/>
  <c r="O203" i="13"/>
  <c r="N203" i="13"/>
  <c r="I203" i="13"/>
  <c r="F203" i="13"/>
  <c r="T202" i="13"/>
  <c r="S202" i="13"/>
  <c r="O202" i="13"/>
  <c r="N202" i="13"/>
  <c r="I202" i="13"/>
  <c r="F202" i="13"/>
  <c r="T201" i="13"/>
  <c r="S201" i="13"/>
  <c r="O201" i="13"/>
  <c r="N201" i="13"/>
  <c r="I201" i="13"/>
  <c r="F201" i="13"/>
  <c r="T200" i="13"/>
  <c r="S200" i="13"/>
  <c r="O200" i="13"/>
  <c r="N200" i="13"/>
  <c r="I200" i="13"/>
  <c r="F200" i="13"/>
  <c r="T199" i="13"/>
  <c r="S199" i="13"/>
  <c r="O199" i="13"/>
  <c r="N199" i="13"/>
  <c r="I199" i="13"/>
  <c r="F199" i="13"/>
  <c r="T198" i="13"/>
  <c r="S198" i="13"/>
  <c r="O198" i="13"/>
  <c r="N198" i="13"/>
  <c r="I198" i="13"/>
  <c r="F198" i="13"/>
  <c r="T197" i="13"/>
  <c r="S197" i="13"/>
  <c r="O197" i="13"/>
  <c r="N197" i="13"/>
  <c r="I197" i="13"/>
  <c r="F197" i="13"/>
  <c r="T196" i="13"/>
  <c r="S196" i="13"/>
  <c r="O196" i="13"/>
  <c r="N196" i="13"/>
  <c r="I196" i="13"/>
  <c r="F196" i="13"/>
  <c r="T195" i="13"/>
  <c r="S195" i="13"/>
  <c r="O195" i="13"/>
  <c r="N195" i="13"/>
  <c r="I195" i="13"/>
  <c r="F195" i="13"/>
  <c r="T194" i="13"/>
  <c r="S194" i="13"/>
  <c r="O194" i="13"/>
  <c r="N194" i="13"/>
  <c r="I194" i="13"/>
  <c r="F194" i="13"/>
  <c r="T193" i="13"/>
  <c r="S193" i="13"/>
  <c r="O193" i="13"/>
  <c r="N193" i="13"/>
  <c r="I193" i="13"/>
  <c r="F193" i="13"/>
  <c r="T192" i="13"/>
  <c r="S192" i="13"/>
  <c r="O192" i="13"/>
  <c r="N192" i="13"/>
  <c r="I192" i="13"/>
  <c r="F192" i="13"/>
  <c r="T191" i="13"/>
  <c r="S191" i="13"/>
  <c r="O191" i="13"/>
  <c r="N191" i="13"/>
  <c r="I191" i="13"/>
  <c r="F191" i="13"/>
  <c r="T190" i="13"/>
  <c r="S190" i="13"/>
  <c r="O190" i="13"/>
  <c r="N190" i="13"/>
  <c r="I190" i="13"/>
  <c r="F190" i="13"/>
  <c r="T189" i="13"/>
  <c r="S189" i="13"/>
  <c r="O189" i="13"/>
  <c r="N189" i="13"/>
  <c r="I189" i="13"/>
  <c r="F189" i="13"/>
  <c r="T188" i="13"/>
  <c r="S188" i="13"/>
  <c r="O188" i="13"/>
  <c r="N188" i="13"/>
  <c r="I188" i="13"/>
  <c r="F188" i="13"/>
  <c r="T187" i="13"/>
  <c r="S187" i="13"/>
  <c r="O187" i="13"/>
  <c r="N187" i="13"/>
  <c r="I187" i="13"/>
  <c r="F187" i="13"/>
  <c r="T186" i="13"/>
  <c r="S186" i="13"/>
  <c r="O186" i="13"/>
  <c r="N186" i="13"/>
  <c r="I186" i="13"/>
  <c r="F186" i="13"/>
  <c r="T185" i="13"/>
  <c r="S185" i="13"/>
  <c r="O185" i="13"/>
  <c r="N185" i="13"/>
  <c r="I185" i="13"/>
  <c r="F185" i="13"/>
  <c r="T184" i="13"/>
  <c r="S184" i="13"/>
  <c r="O184" i="13"/>
  <c r="N184" i="13"/>
  <c r="I184" i="13"/>
  <c r="F184" i="13"/>
  <c r="T183" i="13"/>
  <c r="S183" i="13"/>
  <c r="O183" i="13"/>
  <c r="N183" i="13"/>
  <c r="I183" i="13"/>
  <c r="F183" i="13"/>
  <c r="T182" i="13"/>
  <c r="S182" i="13"/>
  <c r="O182" i="13"/>
  <c r="N182" i="13"/>
  <c r="I182" i="13"/>
  <c r="F182" i="13"/>
  <c r="T181" i="13"/>
  <c r="S181" i="13"/>
  <c r="O181" i="13"/>
  <c r="N181" i="13"/>
  <c r="I181" i="13"/>
  <c r="F181" i="13"/>
  <c r="T180" i="13"/>
  <c r="S180" i="13"/>
  <c r="O180" i="13"/>
  <c r="N180" i="13"/>
  <c r="I180" i="13"/>
  <c r="F180" i="13"/>
  <c r="T179" i="13"/>
  <c r="S179" i="13"/>
  <c r="O179" i="13"/>
  <c r="N179" i="13"/>
  <c r="I179" i="13"/>
  <c r="F179" i="13"/>
  <c r="T178" i="13"/>
  <c r="S178" i="13"/>
  <c r="O178" i="13"/>
  <c r="N178" i="13"/>
  <c r="I178" i="13"/>
  <c r="F178" i="13"/>
  <c r="T177" i="13"/>
  <c r="S177" i="13"/>
  <c r="O177" i="13"/>
  <c r="N177" i="13"/>
  <c r="I177" i="13"/>
  <c r="F177" i="13"/>
  <c r="T176" i="13"/>
  <c r="S176" i="13"/>
  <c r="O176" i="13"/>
  <c r="N176" i="13"/>
  <c r="I176" i="13"/>
  <c r="F176" i="13"/>
  <c r="T175" i="13"/>
  <c r="S175" i="13"/>
  <c r="O175" i="13"/>
  <c r="N175" i="13"/>
  <c r="I175" i="13"/>
  <c r="F175" i="13"/>
  <c r="T174" i="13"/>
  <c r="S174" i="13"/>
  <c r="O174" i="13"/>
  <c r="N174" i="13"/>
  <c r="I174" i="13"/>
  <c r="F174" i="13"/>
  <c r="T173" i="13"/>
  <c r="S173" i="13"/>
  <c r="O173" i="13"/>
  <c r="N173" i="13"/>
  <c r="I173" i="13"/>
  <c r="F173" i="13"/>
  <c r="T172" i="13"/>
  <c r="S172" i="13"/>
  <c r="O172" i="13"/>
  <c r="N172" i="13"/>
  <c r="I172" i="13"/>
  <c r="F172" i="13"/>
  <c r="T171" i="13"/>
  <c r="S171" i="13"/>
  <c r="O171" i="13"/>
  <c r="N171" i="13"/>
  <c r="I171" i="13"/>
  <c r="F171" i="13"/>
  <c r="T170" i="13"/>
  <c r="S170" i="13"/>
  <c r="O170" i="13"/>
  <c r="N170" i="13"/>
  <c r="I170" i="13"/>
  <c r="F170" i="13"/>
  <c r="T169" i="13"/>
  <c r="S169" i="13"/>
  <c r="O169" i="13"/>
  <c r="N169" i="13"/>
  <c r="I169" i="13"/>
  <c r="F169" i="13"/>
  <c r="T168" i="13"/>
  <c r="S168" i="13"/>
  <c r="O168" i="13"/>
  <c r="N168" i="13"/>
  <c r="I168" i="13"/>
  <c r="F168" i="13"/>
  <c r="T167" i="13"/>
  <c r="S167" i="13"/>
  <c r="O167" i="13"/>
  <c r="N167" i="13"/>
  <c r="I167" i="13"/>
  <c r="F167" i="13"/>
  <c r="T166" i="13"/>
  <c r="S166" i="13"/>
  <c r="O166" i="13"/>
  <c r="N166" i="13"/>
  <c r="I166" i="13"/>
  <c r="F166" i="13"/>
  <c r="T165" i="13"/>
  <c r="S165" i="13"/>
  <c r="O165" i="13"/>
  <c r="N165" i="13"/>
  <c r="I165" i="13"/>
  <c r="F165" i="13"/>
  <c r="T164" i="13"/>
  <c r="S164" i="13"/>
  <c r="O164" i="13"/>
  <c r="N164" i="13"/>
  <c r="I164" i="13"/>
  <c r="F164" i="13"/>
  <c r="T163" i="13"/>
  <c r="S163" i="13"/>
  <c r="O163" i="13"/>
  <c r="N163" i="13"/>
  <c r="I163" i="13"/>
  <c r="F163" i="13"/>
  <c r="T162" i="13"/>
  <c r="S162" i="13"/>
  <c r="O162" i="13"/>
  <c r="N162" i="13"/>
  <c r="I162" i="13"/>
  <c r="F162" i="13"/>
  <c r="T161" i="13"/>
  <c r="S161" i="13"/>
  <c r="O161" i="13"/>
  <c r="N161" i="13"/>
  <c r="I161" i="13"/>
  <c r="F161" i="13"/>
  <c r="T160" i="13"/>
  <c r="S160" i="13"/>
  <c r="O160" i="13"/>
  <c r="N160" i="13"/>
  <c r="I160" i="13"/>
  <c r="F160" i="13"/>
  <c r="T159" i="13"/>
  <c r="S159" i="13"/>
  <c r="O159" i="13"/>
  <c r="N159" i="13"/>
  <c r="I159" i="13"/>
  <c r="F159" i="13"/>
  <c r="T158" i="13"/>
  <c r="S158" i="13"/>
  <c r="O158" i="13"/>
  <c r="N158" i="13"/>
  <c r="I158" i="13"/>
  <c r="F158" i="13"/>
  <c r="T157" i="13"/>
  <c r="S157" i="13"/>
  <c r="O157" i="13"/>
  <c r="N157" i="13"/>
  <c r="I157" i="13"/>
  <c r="F157" i="13"/>
  <c r="T156" i="13"/>
  <c r="S156" i="13"/>
  <c r="O156" i="13"/>
  <c r="N156" i="13"/>
  <c r="I156" i="13"/>
  <c r="F156" i="13"/>
  <c r="T155" i="13"/>
  <c r="S155" i="13"/>
  <c r="O155" i="13"/>
  <c r="N155" i="13"/>
  <c r="I155" i="13"/>
  <c r="F155" i="13"/>
  <c r="T154" i="13"/>
  <c r="S154" i="13"/>
  <c r="O154" i="13"/>
  <c r="N154" i="13"/>
  <c r="I154" i="13"/>
  <c r="F154" i="13"/>
  <c r="T153" i="13"/>
  <c r="S153" i="13"/>
  <c r="O153" i="13"/>
  <c r="N153" i="13"/>
  <c r="I153" i="13"/>
  <c r="F153" i="13"/>
  <c r="T152" i="13"/>
  <c r="S152" i="13"/>
  <c r="O152" i="13"/>
  <c r="N152" i="13"/>
  <c r="I152" i="13"/>
  <c r="F152" i="13"/>
  <c r="T151" i="13"/>
  <c r="S151" i="13"/>
  <c r="O151" i="13"/>
  <c r="N151" i="13"/>
  <c r="I151" i="13"/>
  <c r="F151" i="13"/>
  <c r="T150" i="13"/>
  <c r="S150" i="13"/>
  <c r="O150" i="13"/>
  <c r="N150" i="13"/>
  <c r="I150" i="13"/>
  <c r="F150" i="13"/>
  <c r="T149" i="13"/>
  <c r="S149" i="13"/>
  <c r="O149" i="13"/>
  <c r="N149" i="13"/>
  <c r="I149" i="13"/>
  <c r="F149" i="13"/>
  <c r="T148" i="13"/>
  <c r="S148" i="13"/>
  <c r="O148" i="13"/>
  <c r="N148" i="13"/>
  <c r="I148" i="13"/>
  <c r="F148" i="13"/>
  <c r="T147" i="13"/>
  <c r="S147" i="13"/>
  <c r="O147" i="13"/>
  <c r="N147" i="13"/>
  <c r="I147" i="13"/>
  <c r="F147" i="13"/>
  <c r="T146" i="13"/>
  <c r="S146" i="13"/>
  <c r="O146" i="13"/>
  <c r="N146" i="13"/>
  <c r="I146" i="13"/>
  <c r="F146" i="13"/>
  <c r="T145" i="13"/>
  <c r="S145" i="13"/>
  <c r="O145" i="13"/>
  <c r="N145" i="13"/>
  <c r="I145" i="13"/>
  <c r="F145" i="13"/>
  <c r="T144" i="13"/>
  <c r="S144" i="13"/>
  <c r="O144" i="13"/>
  <c r="N144" i="13"/>
  <c r="I144" i="13"/>
  <c r="F144" i="13"/>
  <c r="T143" i="13"/>
  <c r="S143" i="13"/>
  <c r="O143" i="13"/>
  <c r="N143" i="13"/>
  <c r="I143" i="13"/>
  <c r="F143" i="13"/>
  <c r="T142" i="13"/>
  <c r="S142" i="13"/>
  <c r="O142" i="13"/>
  <c r="N142" i="13"/>
  <c r="I142" i="13"/>
  <c r="F142" i="13"/>
  <c r="T141" i="13"/>
  <c r="S141" i="13"/>
  <c r="O141" i="13"/>
  <c r="N141" i="13"/>
  <c r="I141" i="13"/>
  <c r="F141" i="13"/>
  <c r="T140" i="13"/>
  <c r="S140" i="13"/>
  <c r="O140" i="13"/>
  <c r="N140" i="13"/>
  <c r="I140" i="13"/>
  <c r="F140" i="13"/>
  <c r="T139" i="13"/>
  <c r="S139" i="13"/>
  <c r="O139" i="13"/>
  <c r="N139" i="13"/>
  <c r="I139" i="13"/>
  <c r="F139" i="13"/>
  <c r="T138" i="13"/>
  <c r="S138" i="13"/>
  <c r="O138" i="13"/>
  <c r="N138" i="13"/>
  <c r="I138" i="13"/>
  <c r="F138" i="13"/>
  <c r="T137" i="13"/>
  <c r="S137" i="13"/>
  <c r="O137" i="13"/>
  <c r="N137" i="13"/>
  <c r="I137" i="13"/>
  <c r="F137" i="13"/>
  <c r="T136" i="13"/>
  <c r="S136" i="13"/>
  <c r="O136" i="13"/>
  <c r="N136" i="13"/>
  <c r="I136" i="13"/>
  <c r="F136" i="13"/>
  <c r="T135" i="13"/>
  <c r="S135" i="13"/>
  <c r="O135" i="13"/>
  <c r="N135" i="13"/>
  <c r="I135" i="13"/>
  <c r="F135" i="13"/>
  <c r="T134" i="13"/>
  <c r="S134" i="13"/>
  <c r="O134" i="13"/>
  <c r="N134" i="13"/>
  <c r="I134" i="13"/>
  <c r="F134" i="13"/>
  <c r="T133" i="13"/>
  <c r="S133" i="13"/>
  <c r="O133" i="13"/>
  <c r="N133" i="13"/>
  <c r="I133" i="13"/>
  <c r="F133" i="13"/>
  <c r="T132" i="13"/>
  <c r="S132" i="13"/>
  <c r="O132" i="13"/>
  <c r="N132" i="13"/>
  <c r="I132" i="13"/>
  <c r="F132" i="13"/>
  <c r="T131" i="13"/>
  <c r="S131" i="13"/>
  <c r="O131" i="13"/>
  <c r="N131" i="13"/>
  <c r="I131" i="13"/>
  <c r="F131" i="13"/>
  <c r="T130" i="13"/>
  <c r="S130" i="13"/>
  <c r="O130" i="13"/>
  <c r="N130" i="13"/>
  <c r="I130" i="13"/>
  <c r="F130" i="13"/>
  <c r="T129" i="13"/>
  <c r="S129" i="13"/>
  <c r="O129" i="13"/>
  <c r="N129" i="13"/>
  <c r="I129" i="13"/>
  <c r="F129" i="13"/>
  <c r="T128" i="13"/>
  <c r="S128" i="13"/>
  <c r="O128" i="13"/>
  <c r="N128" i="13"/>
  <c r="I128" i="13"/>
  <c r="F128" i="13"/>
  <c r="T127" i="13"/>
  <c r="S127" i="13"/>
  <c r="O127" i="13"/>
  <c r="N127" i="13"/>
  <c r="I127" i="13"/>
  <c r="F127" i="13"/>
  <c r="T126" i="13"/>
  <c r="S126" i="13"/>
  <c r="O126" i="13"/>
  <c r="N126" i="13"/>
  <c r="I126" i="13"/>
  <c r="F126" i="13"/>
  <c r="T125" i="13"/>
  <c r="S125" i="13"/>
  <c r="O125" i="13"/>
  <c r="N125" i="13"/>
  <c r="I125" i="13"/>
  <c r="F125" i="13"/>
  <c r="T124" i="13"/>
  <c r="S124" i="13"/>
  <c r="O124" i="13"/>
  <c r="N124" i="13"/>
  <c r="I124" i="13"/>
  <c r="F124" i="13"/>
  <c r="T123" i="13"/>
  <c r="S123" i="13"/>
  <c r="O123" i="13"/>
  <c r="N123" i="13"/>
  <c r="I123" i="13"/>
  <c r="F123" i="13"/>
  <c r="T122" i="13"/>
  <c r="S122" i="13"/>
  <c r="O122" i="13"/>
  <c r="N122" i="13"/>
  <c r="I122" i="13"/>
  <c r="F122" i="13"/>
  <c r="T121" i="13"/>
  <c r="S121" i="13"/>
  <c r="O121" i="13"/>
  <c r="N121" i="13"/>
  <c r="I121" i="13"/>
  <c r="F121" i="13"/>
  <c r="T120" i="13"/>
  <c r="S120" i="13"/>
  <c r="O120" i="13"/>
  <c r="N120" i="13"/>
  <c r="I120" i="13"/>
  <c r="F120" i="13"/>
  <c r="T119" i="13"/>
  <c r="S119" i="13"/>
  <c r="O119" i="13"/>
  <c r="N119" i="13"/>
  <c r="I119" i="13"/>
  <c r="F119" i="13"/>
  <c r="T118" i="13"/>
  <c r="S118" i="13"/>
  <c r="O118" i="13"/>
  <c r="N118" i="13"/>
  <c r="I118" i="13"/>
  <c r="F118" i="13"/>
  <c r="T117" i="13"/>
  <c r="S117" i="13"/>
  <c r="O117" i="13"/>
  <c r="N117" i="13"/>
  <c r="I117" i="13"/>
  <c r="F117" i="13"/>
  <c r="T116" i="13"/>
  <c r="S116" i="13"/>
  <c r="O116" i="13"/>
  <c r="N116" i="13"/>
  <c r="I116" i="13"/>
  <c r="F116" i="13"/>
  <c r="T115" i="13"/>
  <c r="S115" i="13"/>
  <c r="O115" i="13"/>
  <c r="N115" i="13"/>
  <c r="I115" i="13"/>
  <c r="F115" i="13"/>
  <c r="T114" i="13"/>
  <c r="S114" i="13"/>
  <c r="O114" i="13"/>
  <c r="N114" i="13"/>
  <c r="I114" i="13"/>
  <c r="F114" i="13"/>
  <c r="T113" i="13"/>
  <c r="S113" i="13"/>
  <c r="O113" i="13"/>
  <c r="N113" i="13"/>
  <c r="I113" i="13"/>
  <c r="F113" i="13"/>
  <c r="T112" i="13"/>
  <c r="S112" i="13"/>
  <c r="O112" i="13"/>
  <c r="N112" i="13"/>
  <c r="I112" i="13"/>
  <c r="F112" i="13"/>
  <c r="T111" i="13"/>
  <c r="S111" i="13"/>
  <c r="O111" i="13"/>
  <c r="N111" i="13"/>
  <c r="I111" i="13"/>
  <c r="F111" i="13"/>
  <c r="T110" i="13"/>
  <c r="S110" i="13"/>
  <c r="O110" i="13"/>
  <c r="N110" i="13"/>
  <c r="I110" i="13"/>
  <c r="F110" i="13"/>
  <c r="T109" i="13"/>
  <c r="S109" i="13"/>
  <c r="O109" i="13"/>
  <c r="N109" i="13"/>
  <c r="I109" i="13"/>
  <c r="F109" i="13"/>
  <c r="T108" i="13"/>
  <c r="S108" i="13"/>
  <c r="O108" i="13"/>
  <c r="N108" i="13"/>
  <c r="I108" i="13"/>
  <c r="F108" i="13"/>
  <c r="T107" i="13"/>
  <c r="S107" i="13"/>
  <c r="O107" i="13"/>
  <c r="N107" i="13"/>
  <c r="I107" i="13"/>
  <c r="F107" i="13"/>
  <c r="T106" i="13"/>
  <c r="S106" i="13"/>
  <c r="O106" i="13"/>
  <c r="N106" i="13"/>
  <c r="I106" i="13"/>
  <c r="F106" i="13"/>
  <c r="T105" i="13"/>
  <c r="S105" i="13"/>
  <c r="O105" i="13"/>
  <c r="N105" i="13"/>
  <c r="I105" i="13"/>
  <c r="F105" i="13"/>
  <c r="T104" i="13"/>
  <c r="S104" i="13"/>
  <c r="O104" i="13"/>
  <c r="N104" i="13"/>
  <c r="I104" i="13"/>
  <c r="F104" i="13"/>
  <c r="T103" i="13"/>
  <c r="S103" i="13"/>
  <c r="O103" i="13"/>
  <c r="N103" i="13"/>
  <c r="I103" i="13"/>
  <c r="F103" i="13"/>
  <c r="T102" i="13"/>
  <c r="S102" i="13"/>
  <c r="O102" i="13"/>
  <c r="N102" i="13"/>
  <c r="I102" i="13"/>
  <c r="F102" i="13"/>
  <c r="T101" i="13"/>
  <c r="S101" i="13"/>
  <c r="O101" i="13"/>
  <c r="N101" i="13"/>
  <c r="I101" i="13"/>
  <c r="F101" i="13"/>
  <c r="T100" i="13"/>
  <c r="S100" i="13"/>
  <c r="O100" i="13"/>
  <c r="N100" i="13"/>
  <c r="I100" i="13"/>
  <c r="F100" i="13"/>
  <c r="T99" i="13"/>
  <c r="S99" i="13"/>
  <c r="O99" i="13"/>
  <c r="N99" i="13"/>
  <c r="I99" i="13"/>
  <c r="F99" i="13"/>
  <c r="T98" i="13"/>
  <c r="S98" i="13"/>
  <c r="O98" i="13"/>
  <c r="N98" i="13"/>
  <c r="I98" i="13"/>
  <c r="F98" i="13"/>
  <c r="T97" i="13"/>
  <c r="S97" i="13"/>
  <c r="O97" i="13"/>
  <c r="N97" i="13"/>
  <c r="I97" i="13"/>
  <c r="F97" i="13"/>
  <c r="T96" i="13"/>
  <c r="S96" i="13"/>
  <c r="O96" i="13"/>
  <c r="N96" i="13"/>
  <c r="I96" i="13"/>
  <c r="F96" i="13"/>
  <c r="T95" i="13"/>
  <c r="S95" i="13"/>
  <c r="O95" i="13"/>
  <c r="N95" i="13"/>
  <c r="I95" i="13"/>
  <c r="F95" i="13"/>
  <c r="T94" i="13"/>
  <c r="S94" i="13"/>
  <c r="O94" i="13"/>
  <c r="N94" i="13"/>
  <c r="I94" i="13"/>
  <c r="F94" i="13"/>
  <c r="T93" i="13"/>
  <c r="S93" i="13"/>
  <c r="O93" i="13"/>
  <c r="N93" i="13"/>
  <c r="I93" i="13"/>
  <c r="F93" i="13"/>
  <c r="T92" i="13"/>
  <c r="S92" i="13"/>
  <c r="O92" i="13"/>
  <c r="N92" i="13"/>
  <c r="I92" i="13"/>
  <c r="F92" i="13"/>
  <c r="T91" i="13"/>
  <c r="S91" i="13"/>
  <c r="O91" i="13"/>
  <c r="N91" i="13"/>
  <c r="I91" i="13"/>
  <c r="F91" i="13"/>
  <c r="T90" i="13"/>
  <c r="S90" i="13"/>
  <c r="O90" i="13"/>
  <c r="N90" i="13"/>
  <c r="I90" i="13"/>
  <c r="F90" i="13"/>
  <c r="T89" i="13"/>
  <c r="S89" i="13"/>
  <c r="O89" i="13"/>
  <c r="N89" i="13"/>
  <c r="I89" i="13"/>
  <c r="F89" i="13"/>
  <c r="T88" i="13"/>
  <c r="S88" i="13"/>
  <c r="O88" i="13"/>
  <c r="N88" i="13"/>
  <c r="I88" i="13"/>
  <c r="F88" i="13"/>
  <c r="T87" i="13"/>
  <c r="S87" i="13"/>
  <c r="O87" i="13"/>
  <c r="N87" i="13"/>
  <c r="I87" i="13"/>
  <c r="F87" i="13"/>
  <c r="T86" i="13"/>
  <c r="S86" i="13"/>
  <c r="O86" i="13"/>
  <c r="N86" i="13"/>
  <c r="I86" i="13"/>
  <c r="F86" i="13"/>
  <c r="T85" i="13"/>
  <c r="S85" i="13"/>
  <c r="O85" i="13"/>
  <c r="N85" i="13"/>
  <c r="I85" i="13"/>
  <c r="F85" i="13"/>
  <c r="T84" i="13"/>
  <c r="S84" i="13"/>
  <c r="O84" i="13"/>
  <c r="N84" i="13"/>
  <c r="I84" i="13"/>
  <c r="F84" i="13"/>
  <c r="T83" i="13"/>
  <c r="S83" i="13"/>
  <c r="O83" i="13"/>
  <c r="N83" i="13"/>
  <c r="I83" i="13"/>
  <c r="F83" i="13"/>
  <c r="T82" i="13"/>
  <c r="S82" i="13"/>
  <c r="O82" i="13"/>
  <c r="N82" i="13"/>
  <c r="I82" i="13"/>
  <c r="F82" i="13"/>
  <c r="T81" i="13"/>
  <c r="S81" i="13"/>
  <c r="O81" i="13"/>
  <c r="N81" i="13"/>
  <c r="I81" i="13"/>
  <c r="F81" i="13"/>
  <c r="T80" i="13"/>
  <c r="S80" i="13"/>
  <c r="O80" i="13"/>
  <c r="N80" i="13"/>
  <c r="I80" i="13"/>
  <c r="F80" i="13"/>
  <c r="T79" i="13"/>
  <c r="S79" i="13"/>
  <c r="O79" i="13"/>
  <c r="N79" i="13"/>
  <c r="I79" i="13"/>
  <c r="F79" i="13"/>
  <c r="T78" i="13"/>
  <c r="S78" i="13"/>
  <c r="O78" i="13"/>
  <c r="N78" i="13"/>
  <c r="I78" i="13"/>
  <c r="F78" i="13"/>
  <c r="T77" i="13"/>
  <c r="S77" i="13"/>
  <c r="O77" i="13"/>
  <c r="N77" i="13"/>
  <c r="I77" i="13"/>
  <c r="F77" i="13"/>
  <c r="T76" i="13"/>
  <c r="S76" i="13"/>
  <c r="O76" i="13"/>
  <c r="N76" i="13"/>
  <c r="I76" i="13"/>
  <c r="F76" i="13"/>
  <c r="T75" i="13"/>
  <c r="S75" i="13"/>
  <c r="O75" i="13"/>
  <c r="N75" i="13"/>
  <c r="I75" i="13"/>
  <c r="F75" i="13"/>
  <c r="T74" i="13"/>
  <c r="S74" i="13"/>
  <c r="O74" i="13"/>
  <c r="N74" i="13"/>
  <c r="I74" i="13"/>
  <c r="F74" i="13"/>
  <c r="T73" i="13"/>
  <c r="S73" i="13"/>
  <c r="O73" i="13"/>
  <c r="N73" i="13"/>
  <c r="I73" i="13"/>
  <c r="F73" i="13"/>
  <c r="T72" i="13"/>
  <c r="S72" i="13"/>
  <c r="O72" i="13"/>
  <c r="N72" i="13"/>
  <c r="I72" i="13"/>
  <c r="F72" i="13"/>
  <c r="T71" i="13"/>
  <c r="S71" i="13"/>
  <c r="O71" i="13"/>
  <c r="N71" i="13"/>
  <c r="I71" i="13"/>
  <c r="F71" i="13"/>
  <c r="T70" i="13"/>
  <c r="S70" i="13"/>
  <c r="O70" i="13"/>
  <c r="N70" i="13"/>
  <c r="I70" i="13"/>
  <c r="F70" i="13"/>
  <c r="T69" i="13"/>
  <c r="S69" i="13"/>
  <c r="O69" i="13"/>
  <c r="N69" i="13"/>
  <c r="I69" i="13"/>
  <c r="F69" i="13"/>
  <c r="T68" i="13"/>
  <c r="S68" i="13"/>
  <c r="O68" i="13"/>
  <c r="N68" i="13"/>
  <c r="I68" i="13"/>
  <c r="F68" i="13"/>
  <c r="T67" i="13"/>
  <c r="S67" i="13"/>
  <c r="O67" i="13"/>
  <c r="N67" i="13"/>
  <c r="I67" i="13"/>
  <c r="F67" i="13"/>
  <c r="T66" i="13"/>
  <c r="S66" i="13"/>
  <c r="O66" i="13"/>
  <c r="N66" i="13"/>
  <c r="I66" i="13"/>
  <c r="F66" i="13"/>
  <c r="T65" i="13"/>
  <c r="S65" i="13"/>
  <c r="O65" i="13"/>
  <c r="N65" i="13"/>
  <c r="I65" i="13"/>
  <c r="F65" i="13"/>
  <c r="T64" i="13"/>
  <c r="S64" i="13"/>
  <c r="O64" i="13"/>
  <c r="N64" i="13"/>
  <c r="I64" i="13"/>
  <c r="F64" i="13"/>
  <c r="T63" i="13"/>
  <c r="S63" i="13"/>
  <c r="O63" i="13"/>
  <c r="N63" i="13"/>
  <c r="I63" i="13"/>
  <c r="F63" i="13"/>
  <c r="T62" i="13"/>
  <c r="S62" i="13"/>
  <c r="O62" i="13"/>
  <c r="N62" i="13"/>
  <c r="I62" i="13"/>
  <c r="F62" i="13"/>
  <c r="T61" i="13"/>
  <c r="S61" i="13"/>
  <c r="O61" i="13"/>
  <c r="N61" i="13"/>
  <c r="I61" i="13"/>
  <c r="F61" i="13"/>
  <c r="T60" i="13"/>
  <c r="S60" i="13"/>
  <c r="O60" i="13"/>
  <c r="N60" i="13"/>
  <c r="I60" i="13"/>
  <c r="F60" i="13"/>
  <c r="T59" i="13"/>
  <c r="S59" i="13"/>
  <c r="O59" i="13"/>
  <c r="N59" i="13"/>
  <c r="I59" i="13"/>
  <c r="F59" i="13"/>
  <c r="T58" i="13"/>
  <c r="S58" i="13"/>
  <c r="O58" i="13"/>
  <c r="N58" i="13"/>
  <c r="I58" i="13"/>
  <c r="F58" i="13"/>
  <c r="T57" i="13"/>
  <c r="S57" i="13"/>
  <c r="O57" i="13"/>
  <c r="N57" i="13"/>
  <c r="I57" i="13"/>
  <c r="F57" i="13"/>
  <c r="T56" i="13"/>
  <c r="S56" i="13"/>
  <c r="O56" i="13"/>
  <c r="N56" i="13"/>
  <c r="I56" i="13"/>
  <c r="F56" i="13"/>
  <c r="T55" i="13"/>
  <c r="S55" i="13"/>
  <c r="O55" i="13"/>
  <c r="N55" i="13"/>
  <c r="I55" i="13"/>
  <c r="F55" i="13"/>
  <c r="T54" i="13"/>
  <c r="S54" i="13"/>
  <c r="O54" i="13"/>
  <c r="N54" i="13"/>
  <c r="I54" i="13"/>
  <c r="F54" i="13"/>
  <c r="T53" i="13"/>
  <c r="S53" i="13"/>
  <c r="O53" i="13"/>
  <c r="N53" i="13"/>
  <c r="I53" i="13"/>
  <c r="F53" i="13"/>
  <c r="T52" i="13"/>
  <c r="S52" i="13"/>
  <c r="O52" i="13"/>
  <c r="N52" i="13"/>
  <c r="I52" i="13"/>
  <c r="F52" i="13"/>
  <c r="T51" i="13"/>
  <c r="S51" i="13"/>
  <c r="O51" i="13"/>
  <c r="N51" i="13"/>
  <c r="I51" i="13"/>
  <c r="F51" i="13"/>
  <c r="T50" i="13"/>
  <c r="S50" i="13"/>
  <c r="O50" i="13"/>
  <c r="N50" i="13"/>
  <c r="I50" i="13"/>
  <c r="F50" i="13"/>
  <c r="T49" i="13"/>
  <c r="S49" i="13"/>
  <c r="O49" i="13"/>
  <c r="N49" i="13"/>
  <c r="I49" i="13"/>
  <c r="F49" i="13"/>
  <c r="T48" i="13"/>
  <c r="S48" i="13"/>
  <c r="O48" i="13"/>
  <c r="N48" i="13"/>
  <c r="I48" i="13"/>
  <c r="F48" i="13"/>
  <c r="T47" i="13"/>
  <c r="S47" i="13"/>
  <c r="O47" i="13"/>
  <c r="N47" i="13"/>
  <c r="I47" i="13"/>
  <c r="F47" i="13"/>
  <c r="T46" i="13"/>
  <c r="S46" i="13"/>
  <c r="O46" i="13"/>
  <c r="N46" i="13"/>
  <c r="I46" i="13"/>
  <c r="F46" i="13"/>
  <c r="T45" i="13"/>
  <c r="S45" i="13"/>
  <c r="O45" i="13"/>
  <c r="N45" i="13"/>
  <c r="I45" i="13"/>
  <c r="F45" i="13"/>
  <c r="T44" i="13"/>
  <c r="S44" i="13"/>
  <c r="O44" i="13"/>
  <c r="N44" i="13"/>
  <c r="I44" i="13"/>
  <c r="F44" i="13"/>
  <c r="T43" i="13"/>
  <c r="S43" i="13"/>
  <c r="O43" i="13"/>
  <c r="N43" i="13"/>
  <c r="I43" i="13"/>
  <c r="F43" i="13"/>
  <c r="T42" i="13"/>
  <c r="S42" i="13"/>
  <c r="O42" i="13"/>
  <c r="N42" i="13"/>
  <c r="I42" i="13"/>
  <c r="F42" i="13"/>
  <c r="T41" i="13"/>
  <c r="S41" i="13"/>
  <c r="O41" i="13"/>
  <c r="N41" i="13"/>
  <c r="I41" i="13"/>
  <c r="F41" i="13"/>
  <c r="T40" i="13"/>
  <c r="S40" i="13"/>
  <c r="O40" i="13"/>
  <c r="N40" i="13"/>
  <c r="I40" i="13"/>
  <c r="F40" i="13"/>
  <c r="T39" i="13"/>
  <c r="S39" i="13"/>
  <c r="O39" i="13"/>
  <c r="N39" i="13"/>
  <c r="I39" i="13"/>
  <c r="F39" i="13"/>
  <c r="T38" i="13"/>
  <c r="S38" i="13"/>
  <c r="O38" i="13"/>
  <c r="N38" i="13"/>
  <c r="I38" i="13"/>
  <c r="F38" i="13"/>
  <c r="T37" i="13"/>
  <c r="S37" i="13"/>
  <c r="O37" i="13"/>
  <c r="N37" i="13"/>
  <c r="I37" i="13"/>
  <c r="F37" i="13"/>
  <c r="T36" i="13"/>
  <c r="S36" i="13"/>
  <c r="O36" i="13"/>
  <c r="N36" i="13"/>
  <c r="I36" i="13"/>
  <c r="F36" i="13"/>
  <c r="T35" i="13"/>
  <c r="S35" i="13"/>
  <c r="O35" i="13"/>
  <c r="N35" i="13"/>
  <c r="I35" i="13"/>
  <c r="F35" i="13"/>
  <c r="T34" i="13"/>
  <c r="S34" i="13"/>
  <c r="O34" i="13"/>
  <c r="N34" i="13"/>
  <c r="I34" i="13"/>
  <c r="F34" i="13"/>
  <c r="T33" i="13"/>
  <c r="S33" i="13"/>
  <c r="O33" i="13"/>
  <c r="N33" i="13"/>
  <c r="I33" i="13"/>
  <c r="F33" i="13"/>
  <c r="T32" i="13"/>
  <c r="S32" i="13"/>
  <c r="O32" i="13"/>
  <c r="N32" i="13"/>
  <c r="I32" i="13"/>
  <c r="F32" i="13"/>
  <c r="T31" i="13"/>
  <c r="S31" i="13"/>
  <c r="O31" i="13"/>
  <c r="N31" i="13"/>
  <c r="I31" i="13"/>
  <c r="F31" i="13"/>
  <c r="T30" i="13"/>
  <c r="S30" i="13"/>
  <c r="O30" i="13"/>
  <c r="N30" i="13"/>
  <c r="I30" i="13"/>
  <c r="F30" i="13"/>
  <c r="T29" i="13"/>
  <c r="S29" i="13"/>
  <c r="O29" i="13"/>
  <c r="N29" i="13"/>
  <c r="I29" i="13"/>
  <c r="F29" i="13"/>
  <c r="T28" i="13"/>
  <c r="S28" i="13"/>
  <c r="O28" i="13"/>
  <c r="N28" i="13"/>
  <c r="I28" i="13"/>
  <c r="F28" i="13"/>
  <c r="T27" i="13"/>
  <c r="S27" i="13"/>
  <c r="O27" i="13"/>
  <c r="N27" i="13"/>
  <c r="I27" i="13"/>
  <c r="F27" i="13"/>
  <c r="T26" i="13"/>
  <c r="S26" i="13"/>
  <c r="O26" i="13"/>
  <c r="N26" i="13"/>
  <c r="I26" i="13"/>
  <c r="F26" i="13"/>
  <c r="T25" i="13"/>
  <c r="S25" i="13"/>
  <c r="O25" i="13"/>
  <c r="N25" i="13"/>
  <c r="I25" i="13"/>
  <c r="F25" i="13"/>
  <c r="T24" i="13"/>
  <c r="S24" i="13"/>
  <c r="O24" i="13"/>
  <c r="N24" i="13"/>
  <c r="I24" i="13"/>
  <c r="F24" i="13"/>
  <c r="T23" i="13"/>
  <c r="S23" i="13"/>
  <c r="O23" i="13"/>
  <c r="N23" i="13"/>
  <c r="I23" i="13"/>
  <c r="F23" i="13"/>
  <c r="T22" i="13"/>
  <c r="S22" i="13"/>
  <c r="O22" i="13"/>
  <c r="N22" i="13"/>
  <c r="I22" i="13"/>
  <c r="F22" i="13"/>
  <c r="T21" i="13"/>
  <c r="S21" i="13"/>
  <c r="O21" i="13"/>
  <c r="N21" i="13"/>
  <c r="I21" i="13"/>
  <c r="F21" i="13"/>
  <c r="T20" i="13"/>
  <c r="S20" i="13"/>
  <c r="O20" i="13"/>
  <c r="N20" i="13"/>
  <c r="I20" i="13"/>
  <c r="F20" i="13"/>
  <c r="T19" i="13"/>
  <c r="S19" i="13"/>
  <c r="O19" i="13"/>
  <c r="N19" i="13"/>
  <c r="I19" i="13"/>
  <c r="F19" i="13"/>
  <c r="T18" i="13"/>
  <c r="S18" i="13"/>
  <c r="O18" i="13"/>
  <c r="N18" i="13"/>
  <c r="I18" i="13"/>
  <c r="F18" i="13"/>
  <c r="T17" i="13"/>
  <c r="S17" i="13"/>
  <c r="O17" i="13"/>
  <c r="N17" i="13"/>
  <c r="I17" i="13"/>
  <c r="F17" i="13"/>
  <c r="T16" i="13"/>
  <c r="S16" i="13"/>
  <c r="O16" i="13"/>
  <c r="N16" i="13"/>
  <c r="I16" i="13"/>
  <c r="F16" i="13"/>
  <c r="T15" i="13"/>
  <c r="S15" i="13"/>
  <c r="O15" i="13"/>
  <c r="N15" i="13"/>
  <c r="I15" i="13"/>
  <c r="F15" i="13"/>
  <c r="T14" i="13"/>
  <c r="S14" i="13"/>
  <c r="O14" i="13"/>
  <c r="N14" i="13"/>
  <c r="I14" i="13"/>
  <c r="F14" i="13"/>
  <c r="T13" i="13"/>
  <c r="S13" i="13"/>
  <c r="O13" i="13"/>
  <c r="N13" i="13"/>
  <c r="I13" i="13"/>
  <c r="F13" i="13"/>
  <c r="T12" i="13"/>
  <c r="S12" i="13"/>
  <c r="O12" i="13"/>
  <c r="N12" i="13"/>
  <c r="I12" i="13"/>
  <c r="F12" i="13"/>
  <c r="T11" i="13"/>
  <c r="S11" i="13"/>
  <c r="O11" i="13"/>
  <c r="N11" i="13"/>
  <c r="I11" i="13"/>
  <c r="F11" i="13"/>
  <c r="T10" i="13"/>
  <c r="S10" i="13"/>
  <c r="O10" i="13"/>
  <c r="N10" i="13"/>
  <c r="I10" i="13"/>
  <c r="F10" i="13"/>
  <c r="T9" i="13"/>
  <c r="S9" i="13"/>
  <c r="O9" i="13"/>
  <c r="N9" i="13"/>
  <c r="I9" i="13"/>
  <c r="F9" i="13"/>
  <c r="T8" i="13"/>
  <c r="S8" i="13"/>
  <c r="O8" i="13"/>
  <c r="N8" i="13"/>
  <c r="I8" i="13"/>
  <c r="F8" i="13"/>
  <c r="T7" i="13"/>
  <c r="S7" i="13"/>
  <c r="O7" i="13"/>
  <c r="N7" i="13"/>
  <c r="I7" i="13"/>
  <c r="F7" i="13"/>
  <c r="T6" i="13"/>
  <c r="S6" i="13"/>
  <c r="O6" i="13"/>
  <c r="N6" i="13"/>
  <c r="I6" i="13"/>
  <c r="F6" i="13"/>
  <c r="T5" i="13"/>
  <c r="S5" i="13"/>
  <c r="O5" i="13"/>
  <c r="N5" i="13"/>
  <c r="I5" i="13"/>
  <c r="F5" i="13"/>
  <c r="T4" i="13"/>
  <c r="S4" i="13"/>
  <c r="O4" i="13"/>
  <c r="N4" i="13"/>
  <c r="I4" i="13"/>
  <c r="F4" i="13"/>
  <c r="T3" i="13"/>
  <c r="S3" i="13"/>
  <c r="O3" i="13"/>
  <c r="N3" i="13"/>
  <c r="I3" i="13"/>
  <c r="F3" i="13"/>
  <c r="T2" i="13"/>
  <c r="S2" i="13"/>
  <c r="O2" i="13"/>
  <c r="N2" i="13"/>
  <c r="I2" i="13"/>
  <c r="F2" i="13"/>
  <c r="B2" i="11"/>
  <c r="D13" i="11"/>
  <c r="C13" i="11"/>
  <c r="B13" i="11"/>
  <c r="D12" i="11"/>
  <c r="D11" i="11"/>
  <c r="D10" i="11"/>
  <c r="D9" i="11"/>
  <c r="D8" i="11"/>
  <c r="D7" i="11"/>
  <c r="D6" i="11"/>
  <c r="D5" i="11"/>
  <c r="D4" i="11"/>
  <c r="D3" i="11"/>
  <c r="D2" i="11"/>
  <c r="C12" i="11"/>
  <c r="C11" i="11"/>
  <c r="C10" i="11"/>
  <c r="C9" i="11"/>
  <c r="C8" i="11"/>
  <c r="C7" i="11"/>
  <c r="C6" i="11"/>
  <c r="C5" i="11"/>
  <c r="C4" i="11"/>
  <c r="C2" i="11"/>
  <c r="C3" i="11"/>
  <c r="B12" i="11"/>
  <c r="B11" i="11"/>
  <c r="B10" i="11"/>
  <c r="B9" i="11"/>
  <c r="B8" i="11"/>
  <c r="B7" i="11"/>
  <c r="B6" i="11"/>
  <c r="B5" i="11"/>
  <c r="E5" i="11" s="1"/>
  <c r="B4" i="11"/>
  <c r="B3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3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9" i="11" l="1"/>
  <c r="H5" i="11"/>
  <c r="H9" i="11"/>
  <c r="G5" i="11"/>
  <c r="G9" i="11"/>
  <c r="E6" i="11"/>
  <c r="F6" i="11" s="1"/>
  <c r="E10" i="11"/>
  <c r="H10" i="11" s="1"/>
  <c r="H12" i="11"/>
  <c r="E12" i="11"/>
  <c r="F12" i="11" s="1"/>
  <c r="E8" i="11"/>
  <c r="F8" i="11" s="1"/>
  <c r="E4" i="11"/>
  <c r="F4" i="11" s="1"/>
  <c r="F10" i="11"/>
  <c r="E11" i="11"/>
  <c r="F11" i="11" s="1"/>
  <c r="E7" i="11"/>
  <c r="F7" i="11" s="1"/>
  <c r="E3" i="11"/>
  <c r="F3" i="11" s="1"/>
  <c r="F9" i="11"/>
  <c r="F5" i="11"/>
  <c r="E2" i="11"/>
  <c r="E13" i="11"/>
  <c r="F13" i="11" s="1"/>
  <c r="H6" i="11" l="1"/>
  <c r="G6" i="11"/>
  <c r="G7" i="11"/>
  <c r="H7" i="11"/>
  <c r="G10" i="11"/>
  <c r="H8" i="11"/>
  <c r="G8" i="11"/>
  <c r="H3" i="11"/>
  <c r="G12" i="11"/>
  <c r="H4" i="11"/>
  <c r="G4" i="11"/>
  <c r="G3" i="11"/>
  <c r="G11" i="11"/>
  <c r="H11" i="11"/>
  <c r="G2" i="11"/>
  <c r="H2" i="11"/>
  <c r="F2" i="11"/>
  <c r="G13" i="11"/>
  <c r="H1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200D13-7426-405C-9B73-8E221EDCE4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CAAC6D-A2F5-43D0-9678-0E340AEF0425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<sst xmlns="http://schemas.openxmlformats.org/spreadsheetml/2006/main" count="13096" uniqueCount="2117">
  <si>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</si>
  <si>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</si>
  <si>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</si>
  <si>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</si>
  <si>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</si>
  <si>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</si>
  <si>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</si>
  <si>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</si>
  <si>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</si>
  <si>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</si>
  <si>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</si>
  <si>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</si>
  <si>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</si>
  <si>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</si>
  <si>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</si>
  <si>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</si>
  <si>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</si>
  <si>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</si>
  <si>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</si>
  <si>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</si>
  <si>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</si>
  <si>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</si>
  <si>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</si>
  <si>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</si>
  <si>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</si>
  <si>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</si>
  <si>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</si>
  <si>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</si>
  <si>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</si>
  <si>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</si>
  <si>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</si>
  <si>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</si>
  <si>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</si>
  <si>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</si>
  <si>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</si>
  <si>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</si>
  <si>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</si>
  <si>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</si>
  <si>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</si>
  <si>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</si>
  <si>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</si>
  <si>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</si>
  <si>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</si>
  <si>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</si>
  <si>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</si>
  <si>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</si>
  <si>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</si>
  <si>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</si>
  <si>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</si>
  <si>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</si>
  <si>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</si>
  <si>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</si>
  <si>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</si>
  <si>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</si>
  <si>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</si>
  <si>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</si>
  <si>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</si>
  <si>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</si>
  <si>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</si>
  <si>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</si>
  <si>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</si>
  <si>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</si>
  <si>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</si>
  <si>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</si>
  <si>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</si>
  <si>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</si>
  <si>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</si>
  <si>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</si>
  <si>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</si>
  <si>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</si>
  <si>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</si>
  <si>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</si>
  <si>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</si>
  <si>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</si>
  <si>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</si>
  <si>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</si>
  <si>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</si>
  <si>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</si>
  <si>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</si>
  <si>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</si>
  <si>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</si>
  <si>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</si>
  <si>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</si>
  <si>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</si>
  <si>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</si>
  <si>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</si>
  <si>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</si>
  <si>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</si>
  <si>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</si>
  <si>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</si>
  <si>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</si>
  <si>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</si>
  <si>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</si>
  <si>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</si>
  <si>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</si>
  <si>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</si>
  <si>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</si>
  <si>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</si>
  <si>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</si>
  <si>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</si>
  <si>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</si>
  <si>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</si>
  <si>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</si>
  <si>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</si>
  <si>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</si>
  <si>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</si>
  <si>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</si>
  <si>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</si>
  <si>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</si>
  <si>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</si>
  <si>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</si>
  <si>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</si>
  <si>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</si>
  <si>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</si>
  <si>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</si>
  <si>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</si>
  <si>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</si>
  <si>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</si>
  <si>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</si>
  <si>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</si>
  <si>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</si>
  <si>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</si>
  <si>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</si>
  <si>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</si>
  <si>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</si>
  <si>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</si>
  <si>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</si>
  <si>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</si>
  <si>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</si>
  <si>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</si>
  <si>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</si>
  <si>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</si>
  <si>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</si>
  <si>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</si>
  <si>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</si>
  <si>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</si>
  <si>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</si>
  <si>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</si>
  <si>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</si>
  <si>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</si>
  <si>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</si>
  <si>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</si>
  <si>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</si>
  <si>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</si>
  <si>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</si>
  <si>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</si>
  <si>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</si>
  <si>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</si>
  <si>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</si>
  <si>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</si>
  <si>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</si>
  <si>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</si>
  <si>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</si>
  <si>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</si>
  <si>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</si>
  <si>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</si>
  <si>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</si>
  <si>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</si>
  <si>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</si>
  <si>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</si>
  <si>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</si>
  <si>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</si>
  <si>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</si>
  <si>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</si>
  <si>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</si>
  <si>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</si>
  <si>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</si>
  <si>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</si>
  <si>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</si>
  <si>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</si>
  <si>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</si>
  <si>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</si>
  <si>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</si>
  <si>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</si>
  <si>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</si>
  <si>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</si>
  <si>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</si>
  <si>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</si>
  <si>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</si>
  <si>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</si>
  <si>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</si>
  <si>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</si>
  <si>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</si>
  <si>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</si>
  <si>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</si>
  <si>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</si>
  <si>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</si>
  <si>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</si>
  <si>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</si>
  <si>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</si>
  <si>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</si>
  <si>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</si>
  <si>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</si>
  <si>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</si>
  <si>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</si>
  <si>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</si>
  <si>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</si>
  <si>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</si>
  <si>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</si>
  <si>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</si>
  <si>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</si>
  <si>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</si>
  <si>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</si>
  <si>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</si>
  <si>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</si>
  <si>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</si>
  <si>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</si>
  <si>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</si>
  <si>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</si>
  <si>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</si>
  <si>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</si>
  <si>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</si>
  <si>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</si>
  <si>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</si>
  <si>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</si>
  <si>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</si>
  <si>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</si>
  <si>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</si>
  <si>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</si>
  <si>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</si>
  <si>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</si>
  <si>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</si>
  <si>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</si>
  <si>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</si>
  <si>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</si>
  <si>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</si>
  <si>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</si>
  <si>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</si>
  <si>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</si>
  <si>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</si>
  <si>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</si>
  <si>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</si>
  <si>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</si>
  <si>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</si>
  <si>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</si>
  <si>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</si>
  <si>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</si>
  <si>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</si>
  <si>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</si>
  <si>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</si>
  <si>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</si>
  <si>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</si>
  <si>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</si>
  <si>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</si>
  <si>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</si>
  <si>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</si>
  <si>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</si>
  <si>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</si>
  <si>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</si>
  <si>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</si>
  <si>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</si>
  <si>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</si>
  <si>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</si>
  <si>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</si>
  <si>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</si>
  <si>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</si>
  <si>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</si>
  <si>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</si>
  <si>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</si>
  <si>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</si>
  <si>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</si>
  <si>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</si>
  <si>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</si>
  <si>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</si>
  <si>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</si>
  <si>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</si>
  <si>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</si>
  <si>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</si>
  <si>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</si>
  <si>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</si>
  <si>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</si>
  <si>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</si>
  <si>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</si>
  <si>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</si>
  <si>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</si>
  <si>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</si>
  <si>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</si>
  <si>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</si>
  <si>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</si>
  <si>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</si>
  <si>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</si>
  <si>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</si>
  <si>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</si>
  <si>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</si>
  <si>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</si>
  <si>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</si>
  <si>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</si>
  <si>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</si>
  <si>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</si>
  <si>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</si>
  <si>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</si>
  <si>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</si>
  <si>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</si>
  <si>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</si>
  <si>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</si>
  <si>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</si>
  <si>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</si>
  <si>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</si>
  <si>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</si>
  <si>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</si>
  <si>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</si>
  <si>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</si>
  <si>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</si>
  <si>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</si>
  <si>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</si>
  <si>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</si>
  <si>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</si>
  <si>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</si>
  <si>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</si>
  <si>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</si>
  <si>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</si>
  <si>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</si>
  <si>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</si>
  <si>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</si>
  <si>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</si>
  <si>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</si>
  <si>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</si>
  <si>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</si>
  <si>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</si>
  <si>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</si>
  <si>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</si>
  <si>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</si>
  <si>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</si>
  <si>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</si>
  <si>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</si>
  <si>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</si>
  <si>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</si>
  <si>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</si>
  <si>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</si>
  <si>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</si>
  <si>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</si>
  <si>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</si>
  <si>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</si>
  <si>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</si>
  <si>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</si>
  <si>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</si>
  <si>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</si>
  <si>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</si>
  <si>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</si>
  <si>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</si>
  <si>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</si>
  <si>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</si>
  <si>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</si>
  <si>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</si>
  <si>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</si>
  <si>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</si>
  <si>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</si>
  <si>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</si>
  <si>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</si>
  <si>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</si>
  <si>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</si>
  <si>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</si>
  <si>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</si>
  <si>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</si>
  <si>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</si>
  <si>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</si>
  <si>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</si>
  <si>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</si>
  <si>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</si>
  <si>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</si>
  <si>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</si>
  <si>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</si>
  <si>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</si>
  <si>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</si>
  <si>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</si>
  <si>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</si>
  <si>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</si>
  <si>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</si>
  <si>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</si>
  <si>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</si>
  <si>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</si>
  <si>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</si>
  <si>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</si>
  <si>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</si>
  <si>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</si>
  <si>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</si>
  <si>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</si>
  <si>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</si>
  <si>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</si>
  <si>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</si>
  <si>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</si>
  <si>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</si>
  <si>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</si>
  <si>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</si>
  <si>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</si>
  <si>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</si>
  <si>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</si>
  <si>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</si>
  <si>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</si>
  <si>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</si>
  <si>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</si>
  <si>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</si>
  <si>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</si>
  <si>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</si>
  <si>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</si>
  <si>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</si>
  <si>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</si>
  <si>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</si>
  <si>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</si>
  <si>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</si>
  <si>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</si>
  <si>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</si>
  <si>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</si>
  <si>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</si>
  <si>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</si>
  <si>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</si>
  <si>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</si>
  <si>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</si>
  <si>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</si>
  <si>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</si>
  <si>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</si>
  <si>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</si>
  <si>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</si>
  <si>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</si>
  <si>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</si>
  <si>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</si>
  <si>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</si>
  <si>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</si>
  <si>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</si>
  <si>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</si>
  <si>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</si>
  <si>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</si>
  <si>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</si>
  <si>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</si>
  <si>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</si>
  <si>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</si>
  <si>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</si>
  <si>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</si>
  <si>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</si>
  <si>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</si>
  <si>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</si>
  <si>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</si>
  <si>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</si>
  <si>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</si>
  <si>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</si>
  <si>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</si>
  <si>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</si>
  <si>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</si>
  <si>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</si>
  <si>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</si>
  <si>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</si>
  <si>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</si>
  <si>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</si>
  <si>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</si>
  <si>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</si>
  <si>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</si>
  <si>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</si>
  <si>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</si>
  <si>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</si>
  <si>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</si>
  <si>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</si>
  <si>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</si>
  <si>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</si>
  <si>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</si>
  <si>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</si>
  <si>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</si>
  <si>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</si>
  <si>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</si>
  <si>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</si>
  <si>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</si>
  <si>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</si>
  <si>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</si>
  <si>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</si>
  <si>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</si>
  <si>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</si>
  <si>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</si>
  <si>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</si>
  <si>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</si>
  <si>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</si>
  <si>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</si>
  <si>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</si>
  <si>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</si>
  <si>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</si>
  <si>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</si>
  <si>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</si>
  <si>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</si>
  <si>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</si>
  <si>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</si>
  <si>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</si>
  <si>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</si>
  <si>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</si>
  <si>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</si>
  <si>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</si>
  <si>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</si>
  <si>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</si>
  <si>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</si>
  <si>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</si>
  <si>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</si>
  <si>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</si>
  <si>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</si>
  <si>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</si>
  <si>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</si>
  <si>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</si>
  <si>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</si>
  <si>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</si>
  <si>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</si>
  <si>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</si>
  <si>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</si>
  <si>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</si>
  <si>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</si>
  <si>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</si>
  <si>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</si>
  <si>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</si>
  <si>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</si>
  <si>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</si>
  <si>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</si>
  <si>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</si>
  <si>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</si>
  <si>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</si>
  <si>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</si>
  <si>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</si>
  <si>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</si>
  <si>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</si>
  <si>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</si>
  <si>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</si>
  <si>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</si>
  <si>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</si>
  <si>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</si>
  <si>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</si>
  <si>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</si>
  <si>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</si>
  <si>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</si>
  <si>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</si>
  <si>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</si>
  <si>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</si>
  <si>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</si>
  <si>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</si>
  <si>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</si>
  <si>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</si>
  <si>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</si>
  <si>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</si>
  <si>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</si>
  <si>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</si>
  <si>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</si>
  <si>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</si>
  <si>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</si>
  <si>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</si>
  <si>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</si>
  <si>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</si>
  <si>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</si>
  <si>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</si>
  <si>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</si>
  <si>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</si>
  <si>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</si>
  <si>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</si>
  <si>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</si>
  <si>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</si>
  <si>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</si>
  <si>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</si>
  <si>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</si>
  <si>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</si>
  <si>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</si>
  <si>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</si>
  <si>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</si>
  <si>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</si>
  <si>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</si>
  <si>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</si>
  <si>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</si>
  <si>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</si>
  <si>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</si>
  <si>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</si>
  <si>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</si>
  <si>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</si>
  <si>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</si>
  <si>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</si>
  <si>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</si>
  <si>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</si>
  <si>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</si>
  <si>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</si>
  <si>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</si>
  <si>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</si>
  <si>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</si>
  <si>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</si>
  <si>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</si>
  <si>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</si>
  <si>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</si>
  <si>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</si>
  <si>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</si>
  <si>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</si>
  <si>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</si>
  <si>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</si>
  <si>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</si>
  <si>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</si>
  <si>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</si>
  <si>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</si>
  <si>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</si>
  <si>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</si>
  <si>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</si>
  <si>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</si>
  <si>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</si>
  <si>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</si>
  <si>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</si>
  <si>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</si>
  <si>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</si>
  <si>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</si>
  <si>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</si>
  <si>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</si>
  <si>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</si>
  <si>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</si>
  <si>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</si>
  <si>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</si>
  <si>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</si>
  <si>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</si>
  <si>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</si>
  <si>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</si>
  <si>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</si>
  <si>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</si>
  <si>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</si>
  <si>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</si>
  <si>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</si>
  <si>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</si>
  <si>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</si>
  <si>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</si>
  <si>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</si>
  <si>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</si>
  <si>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</si>
  <si>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</si>
  <si>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</si>
  <si>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</si>
  <si>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</si>
  <si>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</si>
  <si>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</si>
  <si>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</si>
  <si>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</si>
  <si>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</si>
  <si>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</si>
  <si>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</si>
  <si>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</si>
  <si>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</si>
  <si>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</si>
  <si>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</si>
  <si>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</si>
  <si>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</si>
  <si>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</si>
  <si>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</si>
  <si>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</si>
  <si>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</si>
  <si>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</si>
  <si>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</si>
  <si>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</si>
  <si>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</si>
  <si>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</si>
  <si>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</si>
  <si>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</si>
  <si>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</si>
  <si>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</si>
  <si>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</si>
  <si>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</si>
  <si>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</si>
  <si>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</si>
  <si>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</si>
  <si>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</si>
  <si>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</si>
  <si>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</si>
  <si>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</si>
  <si>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</si>
  <si>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</si>
  <si>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</si>
  <si>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</si>
  <si>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</si>
  <si>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</si>
  <si>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</si>
  <si>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</si>
  <si>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</si>
  <si>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</si>
  <si>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</si>
  <si>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</si>
  <si>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</si>
  <si>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</si>
  <si>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</si>
  <si>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</si>
  <si>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</si>
  <si>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</si>
  <si>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</si>
  <si>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</si>
  <si>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</si>
  <si>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</si>
  <si>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</si>
  <si>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</si>
  <si>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</si>
  <si>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</si>
  <si>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</si>
  <si>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</si>
  <si>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</si>
  <si>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</si>
  <si>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</si>
  <si>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</si>
  <si>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</si>
  <si>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</si>
  <si>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</si>
  <si>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</si>
  <si>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</si>
  <si>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</si>
  <si>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</si>
  <si>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</si>
  <si>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</si>
  <si>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</si>
  <si>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</si>
  <si>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</si>
  <si>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</si>
  <si>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</si>
  <si>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</si>
  <si>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</si>
  <si>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</si>
  <si>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</si>
  <si>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</si>
  <si>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</si>
  <si>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</si>
  <si>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</si>
  <si>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</si>
  <si>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</si>
  <si>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</si>
  <si>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</si>
  <si>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</si>
  <si>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</si>
  <si>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</si>
  <si>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</si>
  <si>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</si>
  <si>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</si>
  <si>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</si>
  <si>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</si>
  <si>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</si>
  <si>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</si>
  <si>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</si>
  <si>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</si>
  <si>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</si>
  <si>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</si>
  <si>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</si>
  <si>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</si>
  <si>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</si>
  <si>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</si>
  <si>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</si>
  <si>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</si>
  <si>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</si>
  <si>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</si>
  <si>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</si>
  <si>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</si>
  <si>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</si>
  <si>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</si>
  <si>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</si>
  <si>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</si>
  <si>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</si>
  <si>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</si>
  <si>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</si>
  <si>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</si>
  <si>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</si>
  <si>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</si>
  <si>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</si>
  <si>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</si>
  <si>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</si>
  <si>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</si>
  <si>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</si>
  <si>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</si>
  <si>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</si>
  <si>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</si>
  <si>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</si>
  <si>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</si>
  <si>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</si>
  <si>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</si>
  <si>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</si>
  <si>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</si>
  <si>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</si>
  <si>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</si>
  <si>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</si>
  <si>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</si>
  <si>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</si>
  <si>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</si>
  <si>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</si>
  <si>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</si>
  <si>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</si>
  <si>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</si>
  <si>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</si>
  <si>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</si>
  <si>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</si>
  <si>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</si>
  <si>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</si>
  <si>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</si>
  <si>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</si>
  <si>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</si>
  <si>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</si>
  <si>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</si>
  <si>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</si>
  <si>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</si>
  <si>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</si>
  <si>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</si>
  <si>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</si>
  <si>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</si>
  <si>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</si>
  <si>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</si>
  <si>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</si>
  <si>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</si>
  <si>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</si>
  <si>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</si>
  <si>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</si>
  <si>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</si>
  <si>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</si>
  <si>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</si>
  <si>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</si>
  <si>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</si>
  <si>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</si>
  <si>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</si>
  <si>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</si>
  <si>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</si>
  <si>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</si>
  <si>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</si>
  <si>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</si>
  <si>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</si>
  <si>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</si>
  <si>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</si>
  <si>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</si>
  <si>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</si>
  <si>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</si>
  <si>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</si>
  <si>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</si>
  <si>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</si>
  <si>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</si>
  <si>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</si>
  <si>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</si>
  <si>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</si>
  <si>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</si>
  <si>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</si>
  <si>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</si>
  <si>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</si>
  <si>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</si>
  <si>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</si>
  <si>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</si>
  <si>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</si>
  <si>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</si>
  <si>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</si>
  <si>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</si>
  <si>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</si>
  <si>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</si>
  <si>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</si>
  <si>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</si>
  <si>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</si>
  <si>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</si>
  <si>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</si>
  <si>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</si>
  <si>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</si>
  <si>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</si>
  <si>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</si>
  <si>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</si>
  <si>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</si>
  <si>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</si>
  <si>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</si>
  <si>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</si>
  <si>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</si>
  <si>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</si>
  <si>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</si>
  <si>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</si>
  <si>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</si>
  <si>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</si>
  <si>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</si>
  <si>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</si>
  <si>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</si>
  <si>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</si>
  <si>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</si>
  <si>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</si>
  <si>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</si>
  <si>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</si>
  <si>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</si>
  <si>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</si>
  <si>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</si>
  <si>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</si>
  <si>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</si>
  <si>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</si>
  <si>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</si>
  <si>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</si>
  <si>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</si>
  <si>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</si>
  <si>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</si>
  <si>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</si>
  <si>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</si>
  <si>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</si>
  <si>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</si>
  <si>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</si>
  <si>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</si>
  <si>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</si>
  <si>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</si>
  <si>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</si>
  <si>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</si>
  <si>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</si>
  <si>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</si>
  <si>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</si>
  <si>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</si>
  <si>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</si>
  <si>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</si>
  <si>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</si>
  <si>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</si>
  <si>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</si>
  <si>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</si>
  <si>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</si>
  <si>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</si>
  <si>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</si>
  <si>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</si>
  <si>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</si>
  <si>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</si>
  <si>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</si>
  <si>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</si>
  <si>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</si>
  <si>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</si>
  <si>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</si>
  <si>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</si>
  <si>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</si>
  <si>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</si>
  <si>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</si>
  <si>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</si>
  <si>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</si>
  <si>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</si>
  <si>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</si>
  <si>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</si>
  <si>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</si>
  <si>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</si>
  <si>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</si>
  <si>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</si>
  <si>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</si>
  <si>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</si>
  <si>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</si>
  <si>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</si>
  <si>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</si>
  <si>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</si>
  <si>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</si>
  <si>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</si>
  <si>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</si>
  <si>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</si>
  <si>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</si>
  <si>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</si>
  <si>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</si>
  <si>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</si>
  <si>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</si>
  <si>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</si>
  <si>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</si>
  <si>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</si>
  <si>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</si>
  <si>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</si>
  <si>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</si>
  <si>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</si>
  <si>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</si>
  <si>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</si>
  <si>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</si>
  <si>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</si>
  <si>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</si>
  <si>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</si>
  <si>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</si>
  <si>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</si>
  <si>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</si>
  <si>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</si>
  <si>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</si>
  <si>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</si>
  <si>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</si>
  <si>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</si>
  <si>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</si>
  <si>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</si>
  <si>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</si>
  <si>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</si>
  <si>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</si>
  <si>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</si>
  <si>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</si>
  <si>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</si>
  <si>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</si>
  <si>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</si>
  <si>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</si>
  <si>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</si>
  <si>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</si>
  <si>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</si>
  <si>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</si>
  <si>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</si>
  <si>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</si>
  <si>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</si>
  <si>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</si>
  <si>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</si>
  <si>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</si>
  <si>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</si>
  <si>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</si>
  <si>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</si>
  <si>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</si>
  <si>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</si>
  <si>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</si>
  <si>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</si>
  <si>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</si>
  <si>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</si>
  <si>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</si>
  <si>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</si>
  <si>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</si>
  <si>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</si>
  <si>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</si>
  <si>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</si>
  <si>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</si>
  <si>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</si>
  <si>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</si>
  <si>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</si>
  <si>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</si>
  <si>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</si>
  <si>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</si>
  <si>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</si>
  <si>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</si>
  <si>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</si>
  <si>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</si>
  <si>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</si>
  <si>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</si>
  <si>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</si>
  <si>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</si>
  <si>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</si>
  <si>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</si>
  <si>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</si>
  <si>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</si>
  <si>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</si>
  <si>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</si>
  <si>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</si>
  <si>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</si>
  <si>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</si>
  <si>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</si>
  <si>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</si>
  <si>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</si>
  <si>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</si>
  <si>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</si>
  <si>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</si>
  <si>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</si>
  <si>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</si>
  <si>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</si>
  <si>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</si>
  <si>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</si>
  <si>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</si>
  <si>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</si>
  <si>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</si>
  <si>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</si>
  <si>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</si>
  <si>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</si>
  <si>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</si>
  <si>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</si>
  <si>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</si>
  <si>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</si>
  <si>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</si>
  <si>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</si>
  <si>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</si>
  <si>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</si>
  <si>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</si>
  <si>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</si>
  <si>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</si>
  <si>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</si>
  <si>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</si>
  <si>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</si>
  <si>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</si>
  <si>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</si>
  <si>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</si>
  <si>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</si>
  <si>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</si>
  <si>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</si>
  <si>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</si>
  <si>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</si>
  <si>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</si>
  <si>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</si>
  <si>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</si>
  <si>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</si>
  <si>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</si>
  <si>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</si>
  <si>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</si>
  <si>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</si>
  <si>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</si>
  <si>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</si>
  <si>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</si>
  <si>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</si>
  <si>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</si>
  <si>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</si>
  <si>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</si>
  <si>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</si>
  <si>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</si>
  <si>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</si>
  <si>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</si>
  <si>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</si>
  <si>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</si>
  <si>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</si>
  <si>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</si>
  <si>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</si>
  <si>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</si>
  <si>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</si>
  <si>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</si>
  <si>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</si>
  <si>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</si>
  <si>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</si>
  <si>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</si>
  <si>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</si>
  <si>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</si>
  <si>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</si>
  <si>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</si>
  <si>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</si>
  <si>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</si>
  <si>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</si>
  <si>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</si>
  <si>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</si>
  <si>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</si>
  <si>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</si>
  <si>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</si>
  <si>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</si>
  <si>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</si>
  <si>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</si>
  <si>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</si>
  <si>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</si>
  <si>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</si>
  <si>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</si>
  <si>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</si>
  <si>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</si>
  <si>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</si>
  <si>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</si>
  <si>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</si>
  <si>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</si>
  <si>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</si>
  <si>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</si>
  <si>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</si>
  <si>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</si>
  <si>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</si>
  <si>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</si>
  <si>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</si>
  <si>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</si>
  <si>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</si>
  <si>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</si>
  <si>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</si>
  <si>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</si>
  <si>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</si>
  <si>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</si>
  <si>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</si>
  <si>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</si>
  <si>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</si>
  <si>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</si>
  <si>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</si>
  <si>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</si>
  <si>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</si>
  <si>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</si>
  <si>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</si>
  <si>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</si>
  <si>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</si>
  <si>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</si>
  <si>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</si>
  <si>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</si>
  <si>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</si>
  <si>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</si>
  <si>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</si>
  <si>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</si>
  <si>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</si>
  <si>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</si>
  <si>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</si>
  <si>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</si>
  <si>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</si>
  <si>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</si>
  <si>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</si>
  <si>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</si>
  <si>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</si>
  <si>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</si>
  <si>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</si>
  <si>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</si>
  <si>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</si>
  <si>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</si>
  <si>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</si>
  <si>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</si>
  <si>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</si>
  <si>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</si>
  <si>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</si>
  <si>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</si>
  <si>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</si>
  <si>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</si>
  <si>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</si>
  <si>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</si>
  <si>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</si>
  <si>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</si>
  <si>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</si>
  <si>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</si>
  <si>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</si>
  <si>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</si>
  <si>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</si>
  <si>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</si>
  <si>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</si>
  <si>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</si>
  <si>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</si>
  <si>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</si>
  <si>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</si>
  <si>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</si>
  <si>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</si>
  <si>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</si>
  <si>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</si>
  <si>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</si>
  <si>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</si>
  <si>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</si>
  <si>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</si>
  <si>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</si>
  <si>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</si>
  <si>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</si>
  <si>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</si>
  <si>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</si>
  <si>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</si>
  <si>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</si>
  <si>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</si>
  <si>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</si>
  <si>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</si>
  <si>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</si>
  <si>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</si>
  <si>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</si>
  <si>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</si>
  <si>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</si>
  <si>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</si>
  <si>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</si>
  <si>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</si>
  <si>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</si>
  <si>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</si>
  <si>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</si>
  <si>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</si>
  <si>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</si>
  <si>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</si>
  <si>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</si>
  <si>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</si>
  <si>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</si>
  <si>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</si>
  <si>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</si>
  <si>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</si>
  <si>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</si>
  <si>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</si>
  <si>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</si>
  <si>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</si>
  <si>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</si>
  <si>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</si>
  <si>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</si>
  <si>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</si>
  <si>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</si>
  <si>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</si>
  <si>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</si>
  <si>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</si>
  <si>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</si>
  <si>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</si>
  <si>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</si>
  <si>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</si>
  <si>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</si>
  <si>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</si>
  <si>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</si>
  <si>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</si>
  <si>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</si>
  <si>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</si>
  <si>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</si>
  <si>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</si>
  <si>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</si>
  <si>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</si>
  <si>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</si>
  <si>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</si>
  <si>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</si>
  <si>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</si>
  <si>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</si>
  <si>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</si>
  <si>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</si>
  <si>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</si>
  <si>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</si>
  <si>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</si>
  <si>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</si>
  <si>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</si>
  <si>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</si>
  <si>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</si>
  <si>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</si>
  <si>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</si>
  <si>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</si>
  <si>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</si>
  <si>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</si>
  <si>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</si>
  <si>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</si>
  <si>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</si>
  <si>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</si>
  <si>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</si>
  <si>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</si>
  <si>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</si>
  <si>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</si>
  <si>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</si>
  <si>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</si>
  <si>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</si>
  <si>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</si>
  <si>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</si>
  <si>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</si>
  <si>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</si>
  <si>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</si>
  <si>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</si>
  <si>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</si>
  <si>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</si>
  <si>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</si>
  <si>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</si>
  <si>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</si>
  <si>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</si>
  <si>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</si>
  <si>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</si>
  <si>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</si>
  <si>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</si>
  <si>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</si>
  <si>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</si>
  <si>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</si>
  <si>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</si>
  <si>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</si>
  <si>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</si>
  <si>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</si>
  <si>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</si>
  <si>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</si>
  <si>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</si>
  <si>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</si>
  <si>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</si>
  <si>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</si>
  <si>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</si>
  <si>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</si>
  <si>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</si>
  <si>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</si>
  <si>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</si>
  <si>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</si>
  <si>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</si>
  <si>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</si>
  <si>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</si>
  <si>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</si>
  <si>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</si>
  <si>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</si>
  <si>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</si>
  <si>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</si>
  <si>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</si>
  <si>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</si>
  <si>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</si>
  <si>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</si>
  <si>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</si>
  <si>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</si>
  <si>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</si>
  <si>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</si>
  <si>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</si>
  <si>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</si>
  <si>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</si>
  <si>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</si>
  <si>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</si>
  <si>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</si>
  <si>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</si>
  <si>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</si>
  <si>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</si>
  <si>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</si>
  <si>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</si>
  <si>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</si>
  <si>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</si>
  <si>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</si>
  <si>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</si>
  <si>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</si>
  <si>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</si>
  <si>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</si>
  <si>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</si>
  <si>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</si>
  <si>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</si>
  <si>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</si>
  <si>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</si>
  <si>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</si>
  <si>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</si>
  <si>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</si>
  <si>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</si>
  <si>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</si>
  <si>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</si>
  <si>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</si>
  <si>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</si>
  <si>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</si>
  <si>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</si>
  <si>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</si>
  <si>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</si>
  <si>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</si>
  <si>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</si>
  <si>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</si>
  <si>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</si>
  <si>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</si>
  <si>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</si>
  <si>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</si>
  <si>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</si>
  <si>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</si>
  <si>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</si>
  <si>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</si>
  <si>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</si>
  <si>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</si>
  <si>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</si>
  <si>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</si>
  <si>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</si>
  <si>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</si>
  <si>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</si>
  <si>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</si>
  <si>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</si>
  <si>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</si>
  <si>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</si>
  <si>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</si>
  <si>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</si>
  <si>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</si>
  <si>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</si>
  <si>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</si>
  <si>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</si>
  <si>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</si>
  <si>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</si>
  <si>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</si>
  <si>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</si>
  <si>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</si>
  <si>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</si>
  <si>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</si>
  <si>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</si>
  <si>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</si>
  <si>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</si>
  <si>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</si>
  <si>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</si>
  <si>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</si>
  <si>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</si>
  <si>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</si>
  <si>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</si>
  <si>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</si>
  <si>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</si>
  <si>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</si>
  <si>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</si>
  <si>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</si>
  <si>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</si>
  <si>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</si>
  <si>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</si>
  <si>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</si>
  <si>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</si>
  <si>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</si>
  <si>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</si>
  <si>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</si>
  <si>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</si>
  <si>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</si>
  <si>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</si>
  <si>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</si>
  <si>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</si>
  <si>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</si>
  <si>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</si>
  <si>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</si>
  <si>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</si>
  <si>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</si>
  <si>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</si>
  <si>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</si>
  <si>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</si>
  <si>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</si>
  <si>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</si>
  <si>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</si>
  <si>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</si>
  <si>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</si>
  <si>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</si>
  <si>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</si>
  <si>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</si>
  <si>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</si>
  <si>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</si>
  <si>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</si>
  <si>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</si>
  <si>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</si>
  <si>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</si>
  <si>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</si>
  <si>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</si>
  <si>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</si>
  <si>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</si>
  <si>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</si>
  <si>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</si>
  <si>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</si>
  <si>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</si>
  <si>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</si>
  <si>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</si>
  <si>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</si>
  <si>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</si>
  <si>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</si>
  <si>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</si>
  <si>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</si>
  <si>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</si>
  <si>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</si>
  <si>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</si>
  <si>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</si>
  <si>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</si>
  <si>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</si>
  <si>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</si>
  <si>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</si>
  <si>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</si>
  <si>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</si>
  <si>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</si>
  <si>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</si>
  <si>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</si>
  <si>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</si>
  <si>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</si>
  <si>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</si>
  <si>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</si>
  <si>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</si>
  <si>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</si>
  <si>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</si>
  <si>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</si>
  <si>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</si>
  <si>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</si>
  <si>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</si>
  <si>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</si>
  <si>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</si>
  <si>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</si>
  <si>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</si>
  <si>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</si>
  <si>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</si>
  <si>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</si>
  <si>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</si>
  <si>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</si>
  <si>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</si>
  <si>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</si>
  <si>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</si>
  <si>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</si>
  <si>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</si>
  <si>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</si>
  <si>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</si>
  <si>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</si>
  <si>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</si>
  <si>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</si>
  <si>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</si>
  <si>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</si>
  <si>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</si>
  <si>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</si>
  <si>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</si>
  <si>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</si>
  <si>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</si>
  <si>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</si>
  <si>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</si>
  <si>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</si>
  <si>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</si>
  <si>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</si>
  <si>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</si>
  <si>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</si>
  <si>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</si>
  <si>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</si>
  <si>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</si>
  <si>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</si>
  <si>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</si>
  <si>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</si>
  <si>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</si>
  <si>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</si>
  <si>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</si>
  <si>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</si>
  <si>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</si>
  <si>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</si>
  <si>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</si>
  <si>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</si>
  <si>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</si>
  <si>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</si>
  <si>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</si>
  <si>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</si>
  <si>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</si>
  <si>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</si>
  <si>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</si>
  <si>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</si>
  <si>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</si>
  <si>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</si>
  <si>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</si>
  <si>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</si>
  <si>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</si>
  <si>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</si>
  <si>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</si>
  <si>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</si>
  <si>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</si>
  <si>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</si>
  <si>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</si>
  <si>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</si>
  <si>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</si>
  <si>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</si>
  <si>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</si>
  <si>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</si>
  <si>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</si>
  <si>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</si>
  <si>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</si>
  <si>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</si>
  <si>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</si>
  <si>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</si>
  <si>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</si>
  <si>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</si>
  <si>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</si>
  <si>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</si>
  <si>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</si>
  <si>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</si>
  <si>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</si>
  <si>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</si>
  <si>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</si>
  <si>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</si>
  <si>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</si>
  <si>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</si>
  <si>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</si>
  <si>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</si>
  <si>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</si>
  <si>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</si>
  <si>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</si>
  <si>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</si>
  <si>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</si>
  <si>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</si>
  <si>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</si>
  <si>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</si>
  <si>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</si>
  <si>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</si>
  <si>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</si>
  <si>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</si>
  <si>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</si>
  <si>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</si>
  <si>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</si>
  <si>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</si>
  <si>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</si>
  <si>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</si>
  <si>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</si>
  <si>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</si>
  <si>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</si>
  <si>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</si>
  <si>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</si>
  <si>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</si>
  <si>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</si>
  <si>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</si>
  <si>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</si>
  <si>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</si>
  <si>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</si>
  <si>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</si>
  <si>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</si>
  <si>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</si>
  <si>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</si>
  <si>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</si>
  <si>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</si>
  <si>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</si>
  <si>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</si>
  <si>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</si>
  <si>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</si>
  <si>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</si>
  <si>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</si>
  <si>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</si>
  <si>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</si>
  <si>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</si>
  <si>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</si>
  <si>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</si>
  <si>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</si>
  <si>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</si>
  <si>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</si>
  <si>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</si>
  <si>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</si>
  <si>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</si>
  <si>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</si>
  <si>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</si>
  <si>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</si>
  <si>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</si>
  <si>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</si>
  <si>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</si>
  <si>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</si>
  <si>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</si>
  <si>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</si>
  <si>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</si>
  <si>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</si>
  <si>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</si>
  <si>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</si>
  <si>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</si>
  <si>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</si>
  <si>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</si>
  <si>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</si>
  <si>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</si>
  <si>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</si>
  <si>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</si>
  <si>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</si>
  <si>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</si>
  <si>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</si>
  <si>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</si>
  <si>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</si>
  <si>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</si>
  <si>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</si>
  <si>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</si>
  <si>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</si>
  <si>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</si>
  <si>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</si>
  <si>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</si>
  <si>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</si>
  <si>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</si>
  <si>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</si>
  <si>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</si>
  <si>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</si>
  <si>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</si>
  <si>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</si>
  <si>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</si>
  <si>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</si>
  <si>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</si>
  <si>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</si>
  <si>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</si>
  <si>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</si>
  <si>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</si>
  <si>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</si>
  <si>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</si>
  <si>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</si>
  <si>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</si>
  <si>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</si>
  <si>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</si>
  <si>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</si>
  <si>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</si>
  <si>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</si>
  <si>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</si>
  <si>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</si>
  <si>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</si>
  <si>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</si>
  <si>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</si>
  <si>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</si>
  <si>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</si>
  <si>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</si>
  <si>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</si>
  <si>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</si>
  <si>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</si>
  <si>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</si>
  <si>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</si>
  <si>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</si>
  <si>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</si>
  <si>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</si>
  <si>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</si>
  <si>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</si>
  <si>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</si>
  <si>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</si>
  <si>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</si>
  <si>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</si>
  <si>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</si>
  <si>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</si>
  <si>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</si>
  <si>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</si>
  <si>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</si>
  <si>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</si>
  <si>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</si>
  <si>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</si>
  <si>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</si>
  <si>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</si>
  <si>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</si>
  <si>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</si>
  <si>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</si>
  <si>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</si>
  <si>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</si>
  <si>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</si>
  <si>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</si>
  <si>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</si>
  <si>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</si>
  <si>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</si>
  <si>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</si>
  <si>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</si>
  <si>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</si>
  <si>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</si>
  <si>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</si>
  <si>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</si>
  <si>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</si>
  <si>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</si>
  <si>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</si>
  <si>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</si>
  <si>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</si>
  <si>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</si>
  <si>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</si>
  <si>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</si>
  <si>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</si>
  <si>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</si>
  <si>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</si>
  <si>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</si>
  <si>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</si>
  <si>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</si>
  <si>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</si>
  <si>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</si>
  <si>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</si>
  <si>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</si>
  <si>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</si>
  <si>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</si>
  <si>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</si>
  <si>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</si>
  <si>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</si>
  <si>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</si>
  <si>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</si>
  <si>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</si>
  <si>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</si>
  <si>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</si>
  <si>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</si>
  <si>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</si>
  <si>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</si>
  <si>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</si>
  <si>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</si>
  <si>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</si>
  <si>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</si>
  <si>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</si>
  <si>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</si>
  <si>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</si>
  <si>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</si>
  <si>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</si>
  <si>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</si>
  <si>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</si>
  <si>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</si>
  <si>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</si>
  <si>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</si>
  <si>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</si>
  <si>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</si>
  <si>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</si>
  <si>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</si>
  <si>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</si>
  <si>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</si>
  <si>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</si>
  <si>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</si>
  <si>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</si>
  <si>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</si>
  <si>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</si>
  <si>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</si>
  <si>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</si>
  <si>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</si>
  <si>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</si>
  <si>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</si>
  <si>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</si>
  <si>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</si>
  <si>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</si>
  <si>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</si>
  <si>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</si>
  <si>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</si>
  <si>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</si>
  <si>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</si>
  <si>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</si>
  <si>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</si>
  <si>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</si>
  <si>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</si>
  <si>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</si>
  <si>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</si>
  <si>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</si>
  <si>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</si>
  <si>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</si>
  <si>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</si>
  <si>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</si>
  <si>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</si>
  <si>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</si>
  <si>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</si>
  <si>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</si>
  <si>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</si>
  <si>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</si>
  <si>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</si>
  <si>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</si>
  <si>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</si>
  <si>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</si>
  <si>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</si>
  <si>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</si>
  <si>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</si>
  <si>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</si>
  <si>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</si>
  <si>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</si>
  <si>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</si>
  <si>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</si>
  <si>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</si>
  <si>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</si>
  <si>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</si>
  <si>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</si>
  <si>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</si>
  <si>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</si>
  <si>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</si>
  <si>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</si>
  <si>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</si>
  <si>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</si>
  <si>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</si>
  <si>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</si>
  <si>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</si>
  <si>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</si>
  <si>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</si>
  <si>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</si>
  <si>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</si>
  <si>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</si>
  <si>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</si>
  <si>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</si>
  <si>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</si>
  <si>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</si>
  <si>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</si>
  <si>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</si>
  <si>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</si>
  <si>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</si>
  <si>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</si>
  <si>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</si>
  <si>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</si>
  <si>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</si>
  <si>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</si>
  <si>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</si>
  <si>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</si>
  <si>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</si>
  <si>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</si>
  <si>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</si>
  <si>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</si>
  <si>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</si>
  <si>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</si>
  <si>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</si>
  <si>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</si>
  <si>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</si>
  <si>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</si>
  <si>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</si>
  <si>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</si>
  <si>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</si>
  <si>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</si>
  <si>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</si>
  <si>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</si>
  <si>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</si>
  <si>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</si>
  <si>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</si>
  <si>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</si>
  <si>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</si>
  <si>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</si>
  <si>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</si>
  <si>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</si>
  <si>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</si>
  <si>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</si>
  <si>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</si>
  <si>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</si>
  <si>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</si>
  <si>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</si>
  <si>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</si>
  <si>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</si>
  <si>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</si>
  <si>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</si>
  <si>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</si>
  <si>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</si>
  <si>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</si>
  <si>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</si>
  <si>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</si>
  <si>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</si>
  <si>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</si>
  <si>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</si>
  <si>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</si>
  <si>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</si>
  <si>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</si>
  <si>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</si>
  <si>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</si>
  <si>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</si>
  <si>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</si>
  <si>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</si>
  <si>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</si>
  <si>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</si>
  <si>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</si>
  <si>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</si>
  <si>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</si>
  <si>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</si>
  <si>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</si>
  <si>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</si>
  <si>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</si>
  <si>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</si>
  <si>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</si>
  <si>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</si>
  <si>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</si>
  <si>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</si>
  <si>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</si>
  <si>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</si>
  <si>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</si>
  <si>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</si>
  <si>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</si>
  <si>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</si>
  <si>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</si>
  <si>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</si>
  <si>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</si>
  <si>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</si>
  <si>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</si>
  <si>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</si>
  <si>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</si>
  <si>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</si>
  <si>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</si>
  <si>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</si>
  <si>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</si>
  <si>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</si>
  <si>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</si>
  <si>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</si>
  <si>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</si>
  <si>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</si>
  <si>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</si>
  <si>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</si>
  <si>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</si>
  <si>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</si>
  <si>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</si>
  <si>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</si>
  <si>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</si>
  <si>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</si>
  <si>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</si>
  <si>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</si>
  <si>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</si>
  <si>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</si>
  <si>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</si>
  <si>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</si>
  <si>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</si>
  <si>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</si>
  <si>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</si>
  <si>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</si>
  <si>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</si>
  <si>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</si>
  <si>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</si>
  <si>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</si>
  <si>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</si>
  <si>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</si>
  <si>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</si>
  <si>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</si>
  <si>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</si>
  <si>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</si>
  <si>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</si>
  <si>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</si>
  <si>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</si>
  <si>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</si>
  <si>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</si>
  <si>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</si>
  <si>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</si>
  <si>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</si>
  <si>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</si>
  <si>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</si>
  <si>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</si>
  <si>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</si>
  <si>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</si>
  <si>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</si>
  <si>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</si>
  <si>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</si>
  <si>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</si>
  <si>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</si>
  <si>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</si>
  <si>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</si>
  <si>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</si>
  <si>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</si>
  <si>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</si>
  <si>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</si>
  <si>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</si>
  <si>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</si>
  <si>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</si>
  <si>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</si>
  <si>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</si>
  <si>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</si>
  <si>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</si>
  <si>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</si>
  <si>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</si>
  <si>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</si>
  <si>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</si>
  <si>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</si>
  <si>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</si>
  <si>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</si>
  <si>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</si>
  <si>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</si>
  <si>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</si>
  <si>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</si>
  <si>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</si>
  <si>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</si>
  <si>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</si>
  <si>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</si>
  <si>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</si>
  <si>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</si>
  <si>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</si>
  <si>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</si>
  <si>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</si>
  <si>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</si>
  <si>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</si>
  <si>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</si>
  <si>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</si>
  <si>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</si>
  <si>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</si>
  <si>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</si>
  <si>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</si>
  <si>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</si>
  <si>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parent category</t>
  </si>
  <si>
    <t>sub-category</t>
  </si>
  <si>
    <t>category_sub-category</t>
  </si>
  <si>
    <t>average donation</t>
  </si>
  <si>
    <t>Row Labels</t>
  </si>
  <si>
    <t>Grand Total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</si>
  <si>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</si>
  <si>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</si>
  <si>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</si>
  <si>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</si>
  <si>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</si>
  <si>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</si>
  <si>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</si>
  <si>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</si>
  <si>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</si>
  <si>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</si>
  <si>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</si>
  <si>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</si>
  <si>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</si>
  <si>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</si>
  <si>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</si>
  <si>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</si>
  <si>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</si>
  <si>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</si>
  <si>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</si>
  <si>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</si>
  <si>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</si>
  <si>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</si>
  <si>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</si>
  <si>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</si>
  <si>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</si>
  <si>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</si>
  <si>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</si>
  <si>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</si>
  <si>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</si>
  <si>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</si>
  <si>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</si>
  <si>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</si>
  <si>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</si>
  <si>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</si>
  <si>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</si>
  <si>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</si>
  <si>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</si>
  <si>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</si>
  <si>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</si>
  <si>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</si>
  <si>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</si>
  <si>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</si>
  <si>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</si>
  <si>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</si>
  <si>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</si>
  <si>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</si>
  <si>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</si>
  <si>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</si>
  <si>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</si>
  <si>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</si>
  <si>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</si>
  <si>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</si>
  <si>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</si>
  <si>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</si>
  <si>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</si>
  <si>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</si>
  <si>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</si>
  <si>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</si>
  <si>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</si>
  <si>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</si>
  <si>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</si>
  <si>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</si>
  <si>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</si>
  <si>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</si>
  <si>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</si>
  <si>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</si>
  <si>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</si>
  <si>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</si>
  <si>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</si>
  <si>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</si>
  <si>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</si>
  <si>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</si>
  <si>
    <t>Sum of backers_count</t>
  </si>
  <si>
    <t>Successful Campaigns</t>
  </si>
  <si>
    <t>Mean # of Backers</t>
  </si>
  <si>
    <t>Median # of Backers</t>
  </si>
  <si>
    <t>Minimum Number of Backers</t>
  </si>
  <si>
    <t>Maximum Number of Backers</t>
  </si>
  <si>
    <t>Variance</t>
  </si>
  <si>
    <t>Standard Deviation</t>
  </si>
  <si>
    <t>Failed Campaigns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</si>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</sst>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43" fontId="0" fillId="0" borderId="0" xfId="43" applyFont="1"/>
    <xf numFmtId="165" fontId="0" fillId="0" borderId="0" xfId="43" applyNumberFormat="1" applyFont="1"/>
    <xf numFmtId="0" fontId="0" fillId="0" borderId="0" xfId="43" applyNumberFormat="1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[CrowdfundingBook_2.xlsx]Category Results!PivotTable2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Results'!$B$3:$B$4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0E-4BE2-886C-92C331EC512A}"/>
            </c:ext>
          </c:extLst>
        </c:ser>
        <c:ser>
          <c:idx val="1"/>
          <c:order val="1"/>
          <c:tx>
            <c:strRef>
              <c:f>'Category Results'!$C$3:$C$4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0E-4BE2-886C-92C331EC512A}"/>
            </c:ext>
          </c:extLst>
        </c:ser>
        <c:ser>
          <c:idx val="2"/>
          <c:order val="2"/>
          <c:tx>
            <c:strRef>
              <c:f>'Category Results'!$D$3:$D$4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0E-4BE2-886C-92C331EC512A}"/>
            </c:ext>
          </c:extLst>
        </c:ser>
        <c:ser>
          <c:idx val="3"/>
          <c:order val="3"/>
          <c:tx>
            <c:strRef>
              <c:f>'Category Results'!$E$3:$E$4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0E-4BE2-886C-92C331EC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0805168"/>
        <c:axId val="670806416"/>
      </c:barChart>
      <c:catAx>
        <c:axId val="6708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6416"/>
        <c:crosses val="autoZero"/>
        <c:auto val="1"/>
        <c:lblAlgn val="ctr"/>
        <c:lblOffset val="100"/>
        <c:noMultiLvlLbl val="0"/>
      </c:catAx>
      <c:valAx>
        <c:axId val="6708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[CrowdfundingBook_2.xlsx]Sub-cat Results!PivotTable3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Results'!$B$4:$B$5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516-8DD9-66E5406375E7}"/>
            </c:ext>
          </c:extLst>
        </c:ser>
        <c:ser>
          <c:idx val="1"/>
          <c:order val="1"/>
          <c:tx>
            <c:strRef>
              <c:f>'Sub-cat Results'!$C$4:$C$5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C-4516-8DD9-66E5406375E7}"/>
            </c:ext>
          </c:extLst>
        </c:ser>
        <c:ser>
          <c:idx val="2"/>
          <c:order val="2"/>
          <c:tx>
            <c:strRef>
              <c:f>'Sub-cat Results'!$D$4:$D$5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C-4516-8DD9-66E5406375E7}"/>
            </c:ext>
          </c:extLst>
        </c:ser>
        <c:ser>
          <c:idx val="3"/>
          <c:order val="3"/>
          <c:tx>
            <c:strRef>
              <c:f>'Sub-cat Results'!$E$4:$E$5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C-4516-8DD9-66E54063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9731264"/>
        <c:axId val="1039726688"/>
      </c:barChart>
      <c:catAx>
        <c:axId val="10397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26688"/>
        <c:crosses val="autoZero"/>
        <c:auto val="1"/>
        <c:lblAlgn val="ctr"/>
        <c:lblOffset val="100"/>
        <c:noMultiLvlLbl val="0"/>
      </c:catAx>
      <c:valAx>
        <c:axId val="10397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[CrowdfundingBook_2.xlsx]Category by 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'Category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9-4109-804F-CA87762AD723}"/>
            </c:ext>
          </c:extLst>
        </c:ser>
        <c:ser>
          <c:idx val="1"/>
          <c:order val="1"/>
          <c:tx>
            <c:strRef>
              <c:f>'Category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9-4109-804F-CA87762AD723}"/>
            </c:ext>
          </c:extLst>
        </c:ser>
        <c:ser>
          <c:idx val="2"/>
          <c:order val="2"/>
          <c:tx>
            <c:strRef>
              <c:f>'Category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9-4109-804F-CA87762A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04703"/>
        <c:axId val="1012104287"/>
      </c:lineChart>
      <c:catAx>
        <c:axId val="10121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4287"/>
        <c:crosses val="autoZero"/>
        <c:auto val="1"/>
        <c:lblAlgn val="ctr"/>
        <c:lblOffset val="100"/>
        <c:noMultiLvlLbl val="0"/>
      </c:catAx>
      <c:valAx>
        <c:axId val="10121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C-4C80-B7E1-9C419A588E6A}"/>
            </c:ext>
          </c:extLst>
        </c:ser>
        <c:ser>
          <c:idx val="1"/>
          <c:order val="1"/>
          <c:tx>
            <c:strRef>
              <c:f>'Bonus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C-4C80-B7E1-9C419A588E6A}"/>
            </c:ext>
          </c:extLst>
        </c:ser>
        <c:ser>
          <c:idx val="2"/>
          <c:order val="2"/>
          <c:tx>
            <c:strRef>
              <c:f>'Bonus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C-4C80-B7E1-9C419A58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40240"/>
        <c:axId val="337840656"/>
      </c:lineChart>
      <c:catAx>
        <c:axId val="337840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0656"/>
        <c:crosses val="autoZero"/>
        <c:auto val="1"/>
        <c:lblAlgn val="ctr"/>
        <c:lblOffset val="100"/>
        <c:noMultiLvlLbl val="0"/>
      </c:catAx>
      <c:valAx>
        <c:axId val="3378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024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[CrowdfundingBook_2.xlsx]Sheet1!PivotTable1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Sheet1!$A$6:$A$395</c:f>
              <c:strCache>
                <c:ptCount val="389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64</c:v>
                </c:pt>
                <c:pt idx="19">
                  <c:v>65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100</c:v>
                </c:pt>
                <c:pt idx="47">
                  <c:v>101</c:v>
                </c:pt>
                <c:pt idx="48">
                  <c:v>102</c:v>
                </c:pt>
                <c:pt idx="49">
                  <c:v>103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119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172</c:v>
                </c:pt>
                <c:pt idx="105">
                  <c:v>173</c:v>
                </c:pt>
                <c:pt idx="106">
                  <c:v>174</c:v>
                </c:pt>
                <c:pt idx="107">
                  <c:v>175</c:v>
                </c:pt>
                <c:pt idx="108">
                  <c:v>176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189</c:v>
                </c:pt>
                <c:pt idx="119">
                  <c:v>190</c:v>
                </c:pt>
                <c:pt idx="120">
                  <c:v>191</c:v>
                </c:pt>
                <c:pt idx="121">
                  <c:v>192</c:v>
                </c:pt>
                <c:pt idx="122">
                  <c:v>193</c:v>
                </c:pt>
                <c:pt idx="123">
                  <c:v>194</c:v>
                </c:pt>
                <c:pt idx="124">
                  <c:v>195</c:v>
                </c:pt>
                <c:pt idx="125">
                  <c:v>196</c:v>
                </c:pt>
                <c:pt idx="126">
                  <c:v>198</c:v>
                </c:pt>
                <c:pt idx="127">
                  <c:v>199</c:v>
                </c:pt>
                <c:pt idx="128">
                  <c:v>201</c:v>
                </c:pt>
                <c:pt idx="129">
                  <c:v>202</c:v>
                </c:pt>
                <c:pt idx="130">
                  <c:v>203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209</c:v>
                </c:pt>
                <c:pt idx="135">
                  <c:v>210</c:v>
                </c:pt>
                <c:pt idx="136">
                  <c:v>211</c:v>
                </c:pt>
                <c:pt idx="137">
                  <c:v>214</c:v>
                </c:pt>
                <c:pt idx="138">
                  <c:v>216</c:v>
                </c:pt>
                <c:pt idx="139">
                  <c:v>217</c:v>
                </c:pt>
                <c:pt idx="140">
                  <c:v>218</c:v>
                </c:pt>
                <c:pt idx="141">
                  <c:v>219</c:v>
                </c:pt>
                <c:pt idx="142">
                  <c:v>220</c:v>
                </c:pt>
                <c:pt idx="143">
                  <c:v>221</c:v>
                </c:pt>
                <c:pt idx="144">
                  <c:v>222</c:v>
                </c:pt>
                <c:pt idx="145">
                  <c:v>223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236</c:v>
                </c:pt>
                <c:pt idx="153">
                  <c:v>237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244</c:v>
                </c:pt>
                <c:pt idx="158">
                  <c:v>245</c:v>
                </c:pt>
                <c:pt idx="159">
                  <c:v>246</c:v>
                </c:pt>
                <c:pt idx="160">
                  <c:v>247</c:v>
                </c:pt>
                <c:pt idx="161">
                  <c:v>249</c:v>
                </c:pt>
                <c:pt idx="162">
                  <c:v>250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255</c:v>
                </c:pt>
                <c:pt idx="167">
                  <c:v>261</c:v>
                </c:pt>
                <c:pt idx="168">
                  <c:v>264</c:v>
                </c:pt>
                <c:pt idx="169">
                  <c:v>266</c:v>
                </c:pt>
                <c:pt idx="170">
                  <c:v>268</c:v>
                </c:pt>
                <c:pt idx="171">
                  <c:v>269</c:v>
                </c:pt>
                <c:pt idx="172">
                  <c:v>270</c:v>
                </c:pt>
                <c:pt idx="173">
                  <c:v>272</c:v>
                </c:pt>
                <c:pt idx="174">
                  <c:v>275</c:v>
                </c:pt>
                <c:pt idx="175">
                  <c:v>279</c:v>
                </c:pt>
                <c:pt idx="176">
                  <c:v>280</c:v>
                </c:pt>
                <c:pt idx="177">
                  <c:v>282</c:v>
                </c:pt>
                <c:pt idx="178">
                  <c:v>288</c:v>
                </c:pt>
                <c:pt idx="179">
                  <c:v>290</c:v>
                </c:pt>
                <c:pt idx="180">
                  <c:v>295</c:v>
                </c:pt>
                <c:pt idx="181">
                  <c:v>296</c:v>
                </c:pt>
                <c:pt idx="182">
                  <c:v>297</c:v>
                </c:pt>
                <c:pt idx="183">
                  <c:v>299</c:v>
                </c:pt>
                <c:pt idx="184">
                  <c:v>300</c:v>
                </c:pt>
                <c:pt idx="185">
                  <c:v>303</c:v>
                </c:pt>
                <c:pt idx="186">
                  <c:v>307</c:v>
                </c:pt>
                <c:pt idx="187">
                  <c:v>316</c:v>
                </c:pt>
                <c:pt idx="188">
                  <c:v>323</c:v>
                </c:pt>
                <c:pt idx="189">
                  <c:v>329</c:v>
                </c:pt>
                <c:pt idx="190">
                  <c:v>330</c:v>
                </c:pt>
                <c:pt idx="191">
                  <c:v>331</c:v>
                </c:pt>
                <c:pt idx="192">
                  <c:v>336</c:v>
                </c:pt>
                <c:pt idx="193">
                  <c:v>337</c:v>
                </c:pt>
                <c:pt idx="194">
                  <c:v>340</c:v>
                </c:pt>
                <c:pt idx="195">
                  <c:v>361</c:v>
                </c:pt>
                <c:pt idx="196">
                  <c:v>363</c:v>
                </c:pt>
                <c:pt idx="197">
                  <c:v>366</c:v>
                </c:pt>
                <c:pt idx="198">
                  <c:v>369</c:v>
                </c:pt>
                <c:pt idx="199">
                  <c:v>374</c:v>
                </c:pt>
                <c:pt idx="200">
                  <c:v>375</c:v>
                </c:pt>
                <c:pt idx="201">
                  <c:v>381</c:v>
                </c:pt>
                <c:pt idx="202">
                  <c:v>393</c:v>
                </c:pt>
                <c:pt idx="203">
                  <c:v>397</c:v>
                </c:pt>
                <c:pt idx="204">
                  <c:v>409</c:v>
                </c:pt>
                <c:pt idx="205">
                  <c:v>411</c:v>
                </c:pt>
                <c:pt idx="206">
                  <c:v>419</c:v>
                </c:pt>
                <c:pt idx="207">
                  <c:v>432</c:v>
                </c:pt>
                <c:pt idx="208">
                  <c:v>452</c:v>
                </c:pt>
                <c:pt idx="209">
                  <c:v>454</c:v>
                </c:pt>
                <c:pt idx="210">
                  <c:v>460</c:v>
                </c:pt>
                <c:pt idx="211">
                  <c:v>462</c:v>
                </c:pt>
                <c:pt idx="212">
                  <c:v>470</c:v>
                </c:pt>
                <c:pt idx="213">
                  <c:v>480</c:v>
                </c:pt>
                <c:pt idx="214">
                  <c:v>484</c:v>
                </c:pt>
                <c:pt idx="215">
                  <c:v>498</c:v>
                </c:pt>
                <c:pt idx="216">
                  <c:v>524</c:v>
                </c:pt>
                <c:pt idx="217">
                  <c:v>533</c:v>
                </c:pt>
                <c:pt idx="218">
                  <c:v>536</c:v>
                </c:pt>
                <c:pt idx="219">
                  <c:v>546</c:v>
                </c:pt>
                <c:pt idx="220">
                  <c:v>554</c:v>
                </c:pt>
                <c:pt idx="221">
                  <c:v>555</c:v>
                </c:pt>
                <c:pt idx="222">
                  <c:v>589</c:v>
                </c:pt>
                <c:pt idx="223">
                  <c:v>645</c:v>
                </c:pt>
                <c:pt idx="224">
                  <c:v>659</c:v>
                </c:pt>
                <c:pt idx="225">
                  <c:v>676</c:v>
                </c:pt>
                <c:pt idx="226">
                  <c:v>723</c:v>
                </c:pt>
                <c:pt idx="227">
                  <c:v>762</c:v>
                </c:pt>
                <c:pt idx="228">
                  <c:v>768</c:v>
                </c:pt>
                <c:pt idx="229">
                  <c:v>820</c:v>
                </c:pt>
                <c:pt idx="230">
                  <c:v>890</c:v>
                </c:pt>
                <c:pt idx="231">
                  <c:v>903</c:v>
                </c:pt>
                <c:pt idx="232">
                  <c:v>909</c:v>
                </c:pt>
                <c:pt idx="233">
                  <c:v>943</c:v>
                </c:pt>
                <c:pt idx="234">
                  <c:v>980</c:v>
                </c:pt>
                <c:pt idx="235">
                  <c:v>1015</c:v>
                </c:pt>
                <c:pt idx="236">
                  <c:v>1022</c:v>
                </c:pt>
                <c:pt idx="237">
                  <c:v>1052</c:v>
                </c:pt>
                <c:pt idx="238">
                  <c:v>1071</c:v>
                </c:pt>
                <c:pt idx="239">
                  <c:v>1073</c:v>
                </c:pt>
                <c:pt idx="240">
                  <c:v>1095</c:v>
                </c:pt>
                <c:pt idx="241">
                  <c:v>1101</c:v>
                </c:pt>
                <c:pt idx="242">
                  <c:v>1113</c:v>
                </c:pt>
                <c:pt idx="243">
                  <c:v>1137</c:v>
                </c:pt>
                <c:pt idx="244">
                  <c:v>1140</c:v>
                </c:pt>
                <c:pt idx="245">
                  <c:v>1152</c:v>
                </c:pt>
                <c:pt idx="246">
                  <c:v>1170</c:v>
                </c:pt>
                <c:pt idx="247">
                  <c:v>1249</c:v>
                </c:pt>
                <c:pt idx="248">
                  <c:v>1267</c:v>
                </c:pt>
                <c:pt idx="249">
                  <c:v>1280</c:v>
                </c:pt>
                <c:pt idx="250">
                  <c:v>1297</c:v>
                </c:pt>
                <c:pt idx="251">
                  <c:v>1345</c:v>
                </c:pt>
                <c:pt idx="252">
                  <c:v>1354</c:v>
                </c:pt>
                <c:pt idx="253">
                  <c:v>1385</c:v>
                </c:pt>
                <c:pt idx="254">
                  <c:v>1396</c:v>
                </c:pt>
                <c:pt idx="255">
                  <c:v>1425</c:v>
                </c:pt>
                <c:pt idx="256">
                  <c:v>1442</c:v>
                </c:pt>
                <c:pt idx="257">
                  <c:v>1460</c:v>
                </c:pt>
                <c:pt idx="258">
                  <c:v>1467</c:v>
                </c:pt>
                <c:pt idx="259">
                  <c:v>1470</c:v>
                </c:pt>
                <c:pt idx="260">
                  <c:v>1518</c:v>
                </c:pt>
                <c:pt idx="261">
                  <c:v>1539</c:v>
                </c:pt>
                <c:pt idx="262">
                  <c:v>1548</c:v>
                </c:pt>
                <c:pt idx="263">
                  <c:v>1559</c:v>
                </c:pt>
                <c:pt idx="264">
                  <c:v>1561</c:v>
                </c:pt>
                <c:pt idx="265">
                  <c:v>1572</c:v>
                </c:pt>
                <c:pt idx="266">
                  <c:v>1573</c:v>
                </c:pt>
                <c:pt idx="267">
                  <c:v>1600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1613</c:v>
                </c:pt>
                <c:pt idx="272">
                  <c:v>1621</c:v>
                </c:pt>
                <c:pt idx="273">
                  <c:v>1629</c:v>
                </c:pt>
                <c:pt idx="274">
                  <c:v>1681</c:v>
                </c:pt>
                <c:pt idx="275">
                  <c:v>1684</c:v>
                </c:pt>
                <c:pt idx="276">
                  <c:v>1690</c:v>
                </c:pt>
                <c:pt idx="277">
                  <c:v>1697</c:v>
                </c:pt>
                <c:pt idx="278">
                  <c:v>1703</c:v>
                </c:pt>
                <c:pt idx="279">
                  <c:v>1713</c:v>
                </c:pt>
                <c:pt idx="280">
                  <c:v>1773</c:v>
                </c:pt>
                <c:pt idx="281">
                  <c:v>1782</c:v>
                </c:pt>
                <c:pt idx="282">
                  <c:v>1784</c:v>
                </c:pt>
                <c:pt idx="283">
                  <c:v>1785</c:v>
                </c:pt>
                <c:pt idx="284">
                  <c:v>1797</c:v>
                </c:pt>
                <c:pt idx="285">
                  <c:v>1815</c:v>
                </c:pt>
                <c:pt idx="286">
                  <c:v>1821</c:v>
                </c:pt>
                <c:pt idx="287">
                  <c:v>1866</c:v>
                </c:pt>
                <c:pt idx="288">
                  <c:v>1884</c:v>
                </c:pt>
                <c:pt idx="289">
                  <c:v>1887</c:v>
                </c:pt>
                <c:pt idx="290">
                  <c:v>1894</c:v>
                </c:pt>
                <c:pt idx="291">
                  <c:v>1902</c:v>
                </c:pt>
                <c:pt idx="292">
                  <c:v>1917</c:v>
                </c:pt>
                <c:pt idx="293">
                  <c:v>1965</c:v>
                </c:pt>
                <c:pt idx="294">
                  <c:v>1989</c:v>
                </c:pt>
                <c:pt idx="295">
                  <c:v>1991</c:v>
                </c:pt>
                <c:pt idx="296">
                  <c:v>2013</c:v>
                </c:pt>
                <c:pt idx="297">
                  <c:v>2038</c:v>
                </c:pt>
                <c:pt idx="298">
                  <c:v>2043</c:v>
                </c:pt>
                <c:pt idx="299">
                  <c:v>2053</c:v>
                </c:pt>
                <c:pt idx="300">
                  <c:v>2080</c:v>
                </c:pt>
                <c:pt idx="301">
                  <c:v>2100</c:v>
                </c:pt>
                <c:pt idx="302">
                  <c:v>2105</c:v>
                </c:pt>
                <c:pt idx="303">
                  <c:v>2106</c:v>
                </c:pt>
                <c:pt idx="304">
                  <c:v>2107</c:v>
                </c:pt>
                <c:pt idx="305">
                  <c:v>2120</c:v>
                </c:pt>
                <c:pt idx="306">
                  <c:v>2144</c:v>
                </c:pt>
                <c:pt idx="307">
                  <c:v>2188</c:v>
                </c:pt>
                <c:pt idx="308">
                  <c:v>2218</c:v>
                </c:pt>
                <c:pt idx="309">
                  <c:v>2220</c:v>
                </c:pt>
                <c:pt idx="310">
                  <c:v>2230</c:v>
                </c:pt>
                <c:pt idx="311">
                  <c:v>2237</c:v>
                </c:pt>
                <c:pt idx="312">
                  <c:v>2261</c:v>
                </c:pt>
                <c:pt idx="313">
                  <c:v>2266</c:v>
                </c:pt>
                <c:pt idx="314">
                  <c:v>2283</c:v>
                </c:pt>
                <c:pt idx="315">
                  <c:v>2289</c:v>
                </c:pt>
                <c:pt idx="316">
                  <c:v>2293</c:v>
                </c:pt>
                <c:pt idx="317">
                  <c:v>2320</c:v>
                </c:pt>
                <c:pt idx="318">
                  <c:v>2326</c:v>
                </c:pt>
                <c:pt idx="319">
                  <c:v>2331</c:v>
                </c:pt>
                <c:pt idx="320">
                  <c:v>2346</c:v>
                </c:pt>
                <c:pt idx="321">
                  <c:v>2353</c:v>
                </c:pt>
                <c:pt idx="322">
                  <c:v>2409</c:v>
                </c:pt>
                <c:pt idx="323">
                  <c:v>2414</c:v>
                </c:pt>
                <c:pt idx="324">
                  <c:v>2431</c:v>
                </c:pt>
                <c:pt idx="325">
                  <c:v>2436</c:v>
                </c:pt>
                <c:pt idx="326">
                  <c:v>2441</c:v>
                </c:pt>
                <c:pt idx="327">
                  <c:v>2443</c:v>
                </c:pt>
                <c:pt idx="328">
                  <c:v>2468</c:v>
                </c:pt>
                <c:pt idx="329">
                  <c:v>2475</c:v>
                </c:pt>
                <c:pt idx="330">
                  <c:v>2489</c:v>
                </c:pt>
                <c:pt idx="331">
                  <c:v>2506</c:v>
                </c:pt>
                <c:pt idx="332">
                  <c:v>2526</c:v>
                </c:pt>
                <c:pt idx="333">
                  <c:v>2528</c:v>
                </c:pt>
                <c:pt idx="334">
                  <c:v>2551</c:v>
                </c:pt>
                <c:pt idx="335">
                  <c:v>2662</c:v>
                </c:pt>
                <c:pt idx="336">
                  <c:v>2673</c:v>
                </c:pt>
                <c:pt idx="337">
                  <c:v>2693</c:v>
                </c:pt>
                <c:pt idx="338">
                  <c:v>2725</c:v>
                </c:pt>
                <c:pt idx="339">
                  <c:v>2739</c:v>
                </c:pt>
                <c:pt idx="340">
                  <c:v>2756</c:v>
                </c:pt>
                <c:pt idx="341">
                  <c:v>2768</c:v>
                </c:pt>
                <c:pt idx="342">
                  <c:v>2805</c:v>
                </c:pt>
                <c:pt idx="343">
                  <c:v>2857</c:v>
                </c:pt>
                <c:pt idx="344">
                  <c:v>2875</c:v>
                </c:pt>
                <c:pt idx="345">
                  <c:v>2893</c:v>
                </c:pt>
                <c:pt idx="346">
                  <c:v>2985</c:v>
                </c:pt>
                <c:pt idx="347">
                  <c:v>3016</c:v>
                </c:pt>
                <c:pt idx="348">
                  <c:v>3036</c:v>
                </c:pt>
                <c:pt idx="349">
                  <c:v>3059</c:v>
                </c:pt>
                <c:pt idx="350">
                  <c:v>3063</c:v>
                </c:pt>
                <c:pt idx="351">
                  <c:v>3116</c:v>
                </c:pt>
                <c:pt idx="352">
                  <c:v>3131</c:v>
                </c:pt>
                <c:pt idx="353">
                  <c:v>3177</c:v>
                </c:pt>
                <c:pt idx="354">
                  <c:v>3205</c:v>
                </c:pt>
                <c:pt idx="355">
                  <c:v>3272</c:v>
                </c:pt>
                <c:pt idx="356">
                  <c:v>3308</c:v>
                </c:pt>
                <c:pt idx="357">
                  <c:v>3318</c:v>
                </c:pt>
                <c:pt idx="358">
                  <c:v>3376</c:v>
                </c:pt>
                <c:pt idx="359">
                  <c:v>3388</c:v>
                </c:pt>
                <c:pt idx="360">
                  <c:v>3533</c:v>
                </c:pt>
                <c:pt idx="361">
                  <c:v>3537</c:v>
                </c:pt>
                <c:pt idx="362">
                  <c:v>3594</c:v>
                </c:pt>
                <c:pt idx="363">
                  <c:v>3596</c:v>
                </c:pt>
                <c:pt idx="364">
                  <c:v>3657</c:v>
                </c:pt>
                <c:pt idx="365">
                  <c:v>3727</c:v>
                </c:pt>
                <c:pt idx="366">
                  <c:v>3742</c:v>
                </c:pt>
                <c:pt idx="367">
                  <c:v>3777</c:v>
                </c:pt>
                <c:pt idx="368">
                  <c:v>3934</c:v>
                </c:pt>
                <c:pt idx="369">
                  <c:v>4006</c:v>
                </c:pt>
                <c:pt idx="370">
                  <c:v>4065</c:v>
                </c:pt>
                <c:pt idx="371">
                  <c:v>4233</c:v>
                </c:pt>
                <c:pt idx="372">
                  <c:v>4289</c:v>
                </c:pt>
                <c:pt idx="373">
                  <c:v>4358</c:v>
                </c:pt>
                <c:pt idx="374">
                  <c:v>4498</c:v>
                </c:pt>
                <c:pt idx="375">
                  <c:v>4799</c:v>
                </c:pt>
                <c:pt idx="376">
                  <c:v>5139</c:v>
                </c:pt>
                <c:pt idx="377">
                  <c:v>5168</c:v>
                </c:pt>
                <c:pt idx="378">
                  <c:v>5180</c:v>
                </c:pt>
                <c:pt idx="379">
                  <c:v>5203</c:v>
                </c:pt>
                <c:pt idx="380">
                  <c:v>5419</c:v>
                </c:pt>
                <c:pt idx="381">
                  <c:v>5512</c:v>
                </c:pt>
                <c:pt idx="382">
                  <c:v>5880</c:v>
                </c:pt>
                <c:pt idx="383">
                  <c:v>5966</c:v>
                </c:pt>
                <c:pt idx="384">
                  <c:v>6212</c:v>
                </c:pt>
                <c:pt idx="385">
                  <c:v>6286</c:v>
                </c:pt>
                <c:pt idx="386">
                  <c:v>6406</c:v>
                </c:pt>
                <c:pt idx="387">
                  <c:v>6465</c:v>
                </c:pt>
                <c:pt idx="388">
                  <c:v>7295</c:v>
                </c:pt>
              </c:strCache>
            </c:strRef>
          </c:cat>
          <c:val>
            <c:numRef>
              <c:f>Sheet1!$B$6:$B$395</c:f>
              <c:numCache>
                <c:formatCode>General</c:formatCode>
                <c:ptCount val="389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64</c:v>
                </c:pt>
                <c:pt idx="4">
                  <c:v>34</c:v>
                </c:pt>
                <c:pt idx="5">
                  <c:v>40</c:v>
                </c:pt>
                <c:pt idx="6">
                  <c:v>82</c:v>
                </c:pt>
                <c:pt idx="7">
                  <c:v>42</c:v>
                </c:pt>
                <c:pt idx="8">
                  <c:v>86</c:v>
                </c:pt>
                <c:pt idx="9">
                  <c:v>144</c:v>
                </c:pt>
                <c:pt idx="10">
                  <c:v>150</c:v>
                </c:pt>
                <c:pt idx="11">
                  <c:v>52</c:v>
                </c:pt>
                <c:pt idx="12">
                  <c:v>106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64</c:v>
                </c:pt>
                <c:pt idx="19">
                  <c:v>130</c:v>
                </c:pt>
                <c:pt idx="20">
                  <c:v>67</c:v>
                </c:pt>
                <c:pt idx="21">
                  <c:v>68</c:v>
                </c:pt>
                <c:pt idx="22">
                  <c:v>138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152</c:v>
                </c:pt>
                <c:pt idx="27">
                  <c:v>156</c:v>
                </c:pt>
                <c:pt idx="28">
                  <c:v>480</c:v>
                </c:pt>
                <c:pt idx="29">
                  <c:v>81</c:v>
                </c:pt>
                <c:pt idx="30">
                  <c:v>164</c:v>
                </c:pt>
                <c:pt idx="31">
                  <c:v>166</c:v>
                </c:pt>
                <c:pt idx="32">
                  <c:v>168</c:v>
                </c:pt>
                <c:pt idx="33">
                  <c:v>510</c:v>
                </c:pt>
                <c:pt idx="34">
                  <c:v>258</c:v>
                </c:pt>
                <c:pt idx="35">
                  <c:v>261</c:v>
                </c:pt>
                <c:pt idx="36">
                  <c:v>352</c:v>
                </c:pt>
                <c:pt idx="37">
                  <c:v>178</c:v>
                </c:pt>
                <c:pt idx="38">
                  <c:v>91</c:v>
                </c:pt>
                <c:pt idx="39">
                  <c:v>460</c:v>
                </c:pt>
                <c:pt idx="40">
                  <c:v>93</c:v>
                </c:pt>
                <c:pt idx="41">
                  <c:v>282</c:v>
                </c:pt>
                <c:pt idx="42">
                  <c:v>95</c:v>
                </c:pt>
                <c:pt idx="43">
                  <c:v>288</c:v>
                </c:pt>
                <c:pt idx="44">
                  <c:v>97</c:v>
                </c:pt>
                <c:pt idx="45">
                  <c:v>196</c:v>
                </c:pt>
                <c:pt idx="46">
                  <c:v>200</c:v>
                </c:pt>
                <c:pt idx="47">
                  <c:v>202</c:v>
                </c:pt>
                <c:pt idx="48">
                  <c:v>204</c:v>
                </c:pt>
                <c:pt idx="49">
                  <c:v>206</c:v>
                </c:pt>
                <c:pt idx="50">
                  <c:v>105</c:v>
                </c:pt>
                <c:pt idx="51">
                  <c:v>212</c:v>
                </c:pt>
                <c:pt idx="52">
                  <c:v>535</c:v>
                </c:pt>
                <c:pt idx="53">
                  <c:v>440</c:v>
                </c:pt>
                <c:pt idx="54">
                  <c:v>111</c:v>
                </c:pt>
                <c:pt idx="55">
                  <c:v>336</c:v>
                </c:pt>
                <c:pt idx="56">
                  <c:v>226</c:v>
                </c:pt>
                <c:pt idx="57">
                  <c:v>342</c:v>
                </c:pt>
                <c:pt idx="58">
                  <c:v>115</c:v>
                </c:pt>
                <c:pt idx="59">
                  <c:v>232</c:v>
                </c:pt>
                <c:pt idx="60">
                  <c:v>234</c:v>
                </c:pt>
                <c:pt idx="61">
                  <c:v>119</c:v>
                </c:pt>
                <c:pt idx="62">
                  <c:v>363</c:v>
                </c:pt>
                <c:pt idx="63">
                  <c:v>488</c:v>
                </c:pt>
                <c:pt idx="64">
                  <c:v>369</c:v>
                </c:pt>
                <c:pt idx="65">
                  <c:v>125</c:v>
                </c:pt>
                <c:pt idx="66">
                  <c:v>630</c:v>
                </c:pt>
                <c:pt idx="67">
                  <c:v>254</c:v>
                </c:pt>
                <c:pt idx="68">
                  <c:v>256</c:v>
                </c:pt>
                <c:pt idx="69">
                  <c:v>258</c:v>
                </c:pt>
                <c:pt idx="70">
                  <c:v>260</c:v>
                </c:pt>
                <c:pt idx="71">
                  <c:v>655</c:v>
                </c:pt>
                <c:pt idx="72">
                  <c:v>396</c:v>
                </c:pt>
                <c:pt idx="73">
                  <c:v>399</c:v>
                </c:pt>
                <c:pt idx="74">
                  <c:v>402</c:v>
                </c:pt>
                <c:pt idx="75">
                  <c:v>405</c:v>
                </c:pt>
                <c:pt idx="76">
                  <c:v>136</c:v>
                </c:pt>
                <c:pt idx="77">
                  <c:v>274</c:v>
                </c:pt>
                <c:pt idx="78">
                  <c:v>414</c:v>
                </c:pt>
                <c:pt idx="79">
                  <c:v>278</c:v>
                </c:pt>
                <c:pt idx="80">
                  <c:v>420</c:v>
                </c:pt>
                <c:pt idx="81">
                  <c:v>568</c:v>
                </c:pt>
                <c:pt idx="82">
                  <c:v>143</c:v>
                </c:pt>
                <c:pt idx="83">
                  <c:v>576</c:v>
                </c:pt>
                <c:pt idx="84">
                  <c:v>146</c:v>
                </c:pt>
                <c:pt idx="85">
                  <c:v>441</c:v>
                </c:pt>
                <c:pt idx="86">
                  <c:v>296</c:v>
                </c:pt>
                <c:pt idx="87">
                  <c:v>298</c:v>
                </c:pt>
                <c:pt idx="88">
                  <c:v>300</c:v>
                </c:pt>
                <c:pt idx="89">
                  <c:v>616</c:v>
                </c:pt>
                <c:pt idx="90">
                  <c:v>620</c:v>
                </c:pt>
                <c:pt idx="91">
                  <c:v>312</c:v>
                </c:pt>
                <c:pt idx="92">
                  <c:v>785</c:v>
                </c:pt>
                <c:pt idx="93">
                  <c:v>316</c:v>
                </c:pt>
                <c:pt idx="94">
                  <c:v>477</c:v>
                </c:pt>
                <c:pt idx="95">
                  <c:v>320</c:v>
                </c:pt>
                <c:pt idx="96">
                  <c:v>161</c:v>
                </c:pt>
                <c:pt idx="97">
                  <c:v>326</c:v>
                </c:pt>
                <c:pt idx="98">
                  <c:v>820</c:v>
                </c:pt>
                <c:pt idx="99">
                  <c:v>660</c:v>
                </c:pt>
                <c:pt idx="100">
                  <c:v>166</c:v>
                </c:pt>
                <c:pt idx="101">
                  <c:v>336</c:v>
                </c:pt>
                <c:pt idx="102">
                  <c:v>169</c:v>
                </c:pt>
                <c:pt idx="103">
                  <c:v>510</c:v>
                </c:pt>
                <c:pt idx="104">
                  <c:v>172</c:v>
                </c:pt>
                <c:pt idx="105">
                  <c:v>173</c:v>
                </c:pt>
                <c:pt idx="106">
                  <c:v>348</c:v>
                </c:pt>
                <c:pt idx="107">
                  <c:v>175</c:v>
                </c:pt>
                <c:pt idx="108">
                  <c:v>176</c:v>
                </c:pt>
                <c:pt idx="109">
                  <c:v>179</c:v>
                </c:pt>
                <c:pt idx="110">
                  <c:v>720</c:v>
                </c:pt>
                <c:pt idx="111">
                  <c:v>362</c:v>
                </c:pt>
                <c:pt idx="112">
                  <c:v>182</c:v>
                </c:pt>
                <c:pt idx="113">
                  <c:v>366</c:v>
                </c:pt>
                <c:pt idx="114">
                  <c:v>184</c:v>
                </c:pt>
                <c:pt idx="115">
                  <c:v>185</c:v>
                </c:pt>
                <c:pt idx="116">
                  <c:v>930</c:v>
                </c:pt>
                <c:pt idx="117">
                  <c:v>187</c:v>
                </c:pt>
                <c:pt idx="118">
                  <c:v>378</c:v>
                </c:pt>
                <c:pt idx="119">
                  <c:v>380</c:v>
                </c:pt>
                <c:pt idx="120">
                  <c:v>573</c:v>
                </c:pt>
                <c:pt idx="121">
                  <c:v>384</c:v>
                </c:pt>
                <c:pt idx="122">
                  <c:v>193</c:v>
                </c:pt>
                <c:pt idx="123">
                  <c:v>776</c:v>
                </c:pt>
                <c:pt idx="124">
                  <c:v>390</c:v>
                </c:pt>
                <c:pt idx="125">
                  <c:v>196</c:v>
                </c:pt>
                <c:pt idx="126">
                  <c:v>594</c:v>
                </c:pt>
                <c:pt idx="127">
                  <c:v>597</c:v>
                </c:pt>
                <c:pt idx="128">
                  <c:v>201</c:v>
                </c:pt>
                <c:pt idx="129">
                  <c:v>404</c:v>
                </c:pt>
                <c:pt idx="130">
                  <c:v>406</c:v>
                </c:pt>
                <c:pt idx="131">
                  <c:v>205</c:v>
                </c:pt>
                <c:pt idx="132">
                  <c:v>206</c:v>
                </c:pt>
                <c:pt idx="133">
                  <c:v>414</c:v>
                </c:pt>
                <c:pt idx="134">
                  <c:v>209</c:v>
                </c:pt>
                <c:pt idx="135">
                  <c:v>210</c:v>
                </c:pt>
                <c:pt idx="136">
                  <c:v>422</c:v>
                </c:pt>
                <c:pt idx="137">
                  <c:v>214</c:v>
                </c:pt>
                <c:pt idx="138">
                  <c:v>216</c:v>
                </c:pt>
                <c:pt idx="139">
                  <c:v>217</c:v>
                </c:pt>
                <c:pt idx="140">
                  <c:v>436</c:v>
                </c:pt>
                <c:pt idx="141">
                  <c:v>219</c:v>
                </c:pt>
                <c:pt idx="142">
                  <c:v>440</c:v>
                </c:pt>
                <c:pt idx="143">
                  <c:v>442</c:v>
                </c:pt>
                <c:pt idx="144">
                  <c:v>444</c:v>
                </c:pt>
                <c:pt idx="145">
                  <c:v>223</c:v>
                </c:pt>
                <c:pt idx="146">
                  <c:v>225</c:v>
                </c:pt>
                <c:pt idx="147">
                  <c:v>452</c:v>
                </c:pt>
                <c:pt idx="148">
                  <c:v>227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472</c:v>
                </c:pt>
                <c:pt idx="153">
                  <c:v>237</c:v>
                </c:pt>
                <c:pt idx="154">
                  <c:v>476</c:v>
                </c:pt>
                <c:pt idx="155">
                  <c:v>239</c:v>
                </c:pt>
                <c:pt idx="156">
                  <c:v>241</c:v>
                </c:pt>
                <c:pt idx="157">
                  <c:v>488</c:v>
                </c:pt>
                <c:pt idx="158">
                  <c:v>245</c:v>
                </c:pt>
                <c:pt idx="159">
                  <c:v>492</c:v>
                </c:pt>
                <c:pt idx="160">
                  <c:v>494</c:v>
                </c:pt>
                <c:pt idx="161">
                  <c:v>498</c:v>
                </c:pt>
                <c:pt idx="162">
                  <c:v>250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255</c:v>
                </c:pt>
                <c:pt idx="167">
                  <c:v>522</c:v>
                </c:pt>
                <c:pt idx="168">
                  <c:v>264</c:v>
                </c:pt>
                <c:pt idx="169">
                  <c:v>266</c:v>
                </c:pt>
                <c:pt idx="170">
                  <c:v>268</c:v>
                </c:pt>
                <c:pt idx="171">
                  <c:v>269</c:v>
                </c:pt>
                <c:pt idx="172">
                  <c:v>270</c:v>
                </c:pt>
                <c:pt idx="173">
                  <c:v>272</c:v>
                </c:pt>
                <c:pt idx="174">
                  <c:v>275</c:v>
                </c:pt>
                <c:pt idx="175">
                  <c:v>279</c:v>
                </c:pt>
                <c:pt idx="176">
                  <c:v>280</c:v>
                </c:pt>
                <c:pt idx="177">
                  <c:v>282</c:v>
                </c:pt>
                <c:pt idx="178">
                  <c:v>288</c:v>
                </c:pt>
                <c:pt idx="179">
                  <c:v>290</c:v>
                </c:pt>
                <c:pt idx="180">
                  <c:v>295</c:v>
                </c:pt>
                <c:pt idx="181">
                  <c:v>296</c:v>
                </c:pt>
                <c:pt idx="182">
                  <c:v>297</c:v>
                </c:pt>
                <c:pt idx="183">
                  <c:v>299</c:v>
                </c:pt>
                <c:pt idx="184">
                  <c:v>600</c:v>
                </c:pt>
                <c:pt idx="185">
                  <c:v>303</c:v>
                </c:pt>
                <c:pt idx="186">
                  <c:v>614</c:v>
                </c:pt>
                <c:pt idx="187">
                  <c:v>316</c:v>
                </c:pt>
                <c:pt idx="188">
                  <c:v>323</c:v>
                </c:pt>
                <c:pt idx="189">
                  <c:v>329</c:v>
                </c:pt>
                <c:pt idx="190">
                  <c:v>330</c:v>
                </c:pt>
                <c:pt idx="191">
                  <c:v>331</c:v>
                </c:pt>
                <c:pt idx="192">
                  <c:v>336</c:v>
                </c:pt>
                <c:pt idx="193">
                  <c:v>337</c:v>
                </c:pt>
                <c:pt idx="194">
                  <c:v>340</c:v>
                </c:pt>
                <c:pt idx="195">
                  <c:v>361</c:v>
                </c:pt>
                <c:pt idx="196">
                  <c:v>363</c:v>
                </c:pt>
                <c:pt idx="197">
                  <c:v>366</c:v>
                </c:pt>
                <c:pt idx="198">
                  <c:v>369</c:v>
                </c:pt>
                <c:pt idx="199">
                  <c:v>374</c:v>
                </c:pt>
                <c:pt idx="200">
                  <c:v>375</c:v>
                </c:pt>
                <c:pt idx="201">
                  <c:v>762</c:v>
                </c:pt>
                <c:pt idx="202">
                  <c:v>393</c:v>
                </c:pt>
                <c:pt idx="203">
                  <c:v>397</c:v>
                </c:pt>
                <c:pt idx="204">
                  <c:v>409</c:v>
                </c:pt>
                <c:pt idx="205">
                  <c:v>411</c:v>
                </c:pt>
                <c:pt idx="206">
                  <c:v>419</c:v>
                </c:pt>
                <c:pt idx="207">
                  <c:v>432</c:v>
                </c:pt>
                <c:pt idx="208">
                  <c:v>452</c:v>
                </c:pt>
                <c:pt idx="209">
                  <c:v>454</c:v>
                </c:pt>
                <c:pt idx="210">
                  <c:v>460</c:v>
                </c:pt>
                <c:pt idx="211">
                  <c:v>462</c:v>
                </c:pt>
                <c:pt idx="212">
                  <c:v>470</c:v>
                </c:pt>
                <c:pt idx="213">
                  <c:v>480</c:v>
                </c:pt>
                <c:pt idx="214">
                  <c:v>484</c:v>
                </c:pt>
                <c:pt idx="215">
                  <c:v>498</c:v>
                </c:pt>
                <c:pt idx="216">
                  <c:v>524</c:v>
                </c:pt>
                <c:pt idx="217">
                  <c:v>533</c:v>
                </c:pt>
                <c:pt idx="218">
                  <c:v>536</c:v>
                </c:pt>
                <c:pt idx="219">
                  <c:v>546</c:v>
                </c:pt>
                <c:pt idx="220">
                  <c:v>554</c:v>
                </c:pt>
                <c:pt idx="221">
                  <c:v>555</c:v>
                </c:pt>
                <c:pt idx="222">
                  <c:v>589</c:v>
                </c:pt>
                <c:pt idx="223">
                  <c:v>645</c:v>
                </c:pt>
                <c:pt idx="224">
                  <c:v>659</c:v>
                </c:pt>
                <c:pt idx="225">
                  <c:v>676</c:v>
                </c:pt>
                <c:pt idx="226">
                  <c:v>723</c:v>
                </c:pt>
                <c:pt idx="227">
                  <c:v>762</c:v>
                </c:pt>
                <c:pt idx="228">
                  <c:v>768</c:v>
                </c:pt>
                <c:pt idx="229">
                  <c:v>820</c:v>
                </c:pt>
                <c:pt idx="230">
                  <c:v>890</c:v>
                </c:pt>
                <c:pt idx="231">
                  <c:v>903</c:v>
                </c:pt>
                <c:pt idx="232">
                  <c:v>909</c:v>
                </c:pt>
                <c:pt idx="233">
                  <c:v>943</c:v>
                </c:pt>
                <c:pt idx="234">
                  <c:v>980</c:v>
                </c:pt>
                <c:pt idx="235">
                  <c:v>1015</c:v>
                </c:pt>
                <c:pt idx="236">
                  <c:v>1022</c:v>
                </c:pt>
                <c:pt idx="237">
                  <c:v>1052</c:v>
                </c:pt>
                <c:pt idx="238">
                  <c:v>2142</c:v>
                </c:pt>
                <c:pt idx="239">
                  <c:v>1073</c:v>
                </c:pt>
                <c:pt idx="240">
                  <c:v>1095</c:v>
                </c:pt>
                <c:pt idx="241">
                  <c:v>1101</c:v>
                </c:pt>
                <c:pt idx="242">
                  <c:v>1113</c:v>
                </c:pt>
                <c:pt idx="243">
                  <c:v>1137</c:v>
                </c:pt>
                <c:pt idx="244">
                  <c:v>1140</c:v>
                </c:pt>
                <c:pt idx="245">
                  <c:v>1152</c:v>
                </c:pt>
                <c:pt idx="246">
                  <c:v>1170</c:v>
                </c:pt>
                <c:pt idx="247">
                  <c:v>1249</c:v>
                </c:pt>
                <c:pt idx="248">
                  <c:v>1267</c:v>
                </c:pt>
                <c:pt idx="249">
                  <c:v>1280</c:v>
                </c:pt>
                <c:pt idx="250">
                  <c:v>1297</c:v>
                </c:pt>
                <c:pt idx="251">
                  <c:v>1345</c:v>
                </c:pt>
                <c:pt idx="252">
                  <c:v>1354</c:v>
                </c:pt>
                <c:pt idx="253">
                  <c:v>1385</c:v>
                </c:pt>
                <c:pt idx="254">
                  <c:v>2792</c:v>
                </c:pt>
                <c:pt idx="255">
                  <c:v>1425</c:v>
                </c:pt>
                <c:pt idx="256">
                  <c:v>1442</c:v>
                </c:pt>
                <c:pt idx="257">
                  <c:v>1460</c:v>
                </c:pt>
                <c:pt idx="258">
                  <c:v>1467</c:v>
                </c:pt>
                <c:pt idx="259">
                  <c:v>1470</c:v>
                </c:pt>
                <c:pt idx="260">
                  <c:v>1518</c:v>
                </c:pt>
                <c:pt idx="261">
                  <c:v>1539</c:v>
                </c:pt>
                <c:pt idx="262">
                  <c:v>1548</c:v>
                </c:pt>
                <c:pt idx="263">
                  <c:v>1559</c:v>
                </c:pt>
                <c:pt idx="264">
                  <c:v>1561</c:v>
                </c:pt>
                <c:pt idx="265">
                  <c:v>1572</c:v>
                </c:pt>
                <c:pt idx="266">
                  <c:v>1573</c:v>
                </c:pt>
                <c:pt idx="267">
                  <c:v>1600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1613</c:v>
                </c:pt>
                <c:pt idx="272">
                  <c:v>1621</c:v>
                </c:pt>
                <c:pt idx="273">
                  <c:v>1629</c:v>
                </c:pt>
                <c:pt idx="274">
                  <c:v>1681</c:v>
                </c:pt>
                <c:pt idx="275">
                  <c:v>1684</c:v>
                </c:pt>
                <c:pt idx="276">
                  <c:v>1690</c:v>
                </c:pt>
                <c:pt idx="277">
                  <c:v>1697</c:v>
                </c:pt>
                <c:pt idx="278">
                  <c:v>1703</c:v>
                </c:pt>
                <c:pt idx="279">
                  <c:v>1713</c:v>
                </c:pt>
                <c:pt idx="280">
                  <c:v>1773</c:v>
                </c:pt>
                <c:pt idx="281">
                  <c:v>1782</c:v>
                </c:pt>
                <c:pt idx="282">
                  <c:v>1784</c:v>
                </c:pt>
                <c:pt idx="283">
                  <c:v>1785</c:v>
                </c:pt>
                <c:pt idx="284">
                  <c:v>1797</c:v>
                </c:pt>
                <c:pt idx="285">
                  <c:v>1815</c:v>
                </c:pt>
                <c:pt idx="286">
                  <c:v>1821</c:v>
                </c:pt>
                <c:pt idx="287">
                  <c:v>1866</c:v>
                </c:pt>
                <c:pt idx="288">
                  <c:v>1884</c:v>
                </c:pt>
                <c:pt idx="289">
                  <c:v>1887</c:v>
                </c:pt>
                <c:pt idx="290">
                  <c:v>1894</c:v>
                </c:pt>
                <c:pt idx="291">
                  <c:v>1902</c:v>
                </c:pt>
                <c:pt idx="292">
                  <c:v>1917</c:v>
                </c:pt>
                <c:pt idx="293">
                  <c:v>1965</c:v>
                </c:pt>
                <c:pt idx="294">
                  <c:v>1989</c:v>
                </c:pt>
                <c:pt idx="295">
                  <c:v>1991</c:v>
                </c:pt>
                <c:pt idx="296">
                  <c:v>2013</c:v>
                </c:pt>
                <c:pt idx="297">
                  <c:v>2038</c:v>
                </c:pt>
                <c:pt idx="298">
                  <c:v>2043</c:v>
                </c:pt>
                <c:pt idx="299">
                  <c:v>2053</c:v>
                </c:pt>
                <c:pt idx="300">
                  <c:v>2080</c:v>
                </c:pt>
                <c:pt idx="301">
                  <c:v>2100</c:v>
                </c:pt>
                <c:pt idx="302">
                  <c:v>2105</c:v>
                </c:pt>
                <c:pt idx="303">
                  <c:v>2106</c:v>
                </c:pt>
                <c:pt idx="304">
                  <c:v>2107</c:v>
                </c:pt>
                <c:pt idx="305">
                  <c:v>2120</c:v>
                </c:pt>
                <c:pt idx="306">
                  <c:v>2144</c:v>
                </c:pt>
                <c:pt idx="307">
                  <c:v>2188</c:v>
                </c:pt>
                <c:pt idx="308">
                  <c:v>2218</c:v>
                </c:pt>
                <c:pt idx="309">
                  <c:v>2220</c:v>
                </c:pt>
                <c:pt idx="310">
                  <c:v>2230</c:v>
                </c:pt>
                <c:pt idx="311">
                  <c:v>2237</c:v>
                </c:pt>
                <c:pt idx="312">
                  <c:v>2261</c:v>
                </c:pt>
                <c:pt idx="313">
                  <c:v>2266</c:v>
                </c:pt>
                <c:pt idx="314">
                  <c:v>2283</c:v>
                </c:pt>
                <c:pt idx="315">
                  <c:v>2289</c:v>
                </c:pt>
                <c:pt idx="316">
                  <c:v>2293</c:v>
                </c:pt>
                <c:pt idx="317">
                  <c:v>2320</c:v>
                </c:pt>
                <c:pt idx="318">
                  <c:v>2326</c:v>
                </c:pt>
                <c:pt idx="319">
                  <c:v>2331</c:v>
                </c:pt>
                <c:pt idx="320">
                  <c:v>2346</c:v>
                </c:pt>
                <c:pt idx="321">
                  <c:v>2353</c:v>
                </c:pt>
                <c:pt idx="322">
                  <c:v>2409</c:v>
                </c:pt>
                <c:pt idx="323">
                  <c:v>2414</c:v>
                </c:pt>
                <c:pt idx="324">
                  <c:v>2431</c:v>
                </c:pt>
                <c:pt idx="325">
                  <c:v>2436</c:v>
                </c:pt>
                <c:pt idx="326">
                  <c:v>2441</c:v>
                </c:pt>
                <c:pt idx="327">
                  <c:v>4886</c:v>
                </c:pt>
                <c:pt idx="328">
                  <c:v>2468</c:v>
                </c:pt>
                <c:pt idx="329">
                  <c:v>2475</c:v>
                </c:pt>
                <c:pt idx="330">
                  <c:v>2489</c:v>
                </c:pt>
                <c:pt idx="331">
                  <c:v>2506</c:v>
                </c:pt>
                <c:pt idx="332">
                  <c:v>2526</c:v>
                </c:pt>
                <c:pt idx="333">
                  <c:v>2528</c:v>
                </c:pt>
                <c:pt idx="334">
                  <c:v>2551</c:v>
                </c:pt>
                <c:pt idx="335">
                  <c:v>2662</c:v>
                </c:pt>
                <c:pt idx="336">
                  <c:v>2673</c:v>
                </c:pt>
                <c:pt idx="337">
                  <c:v>2693</c:v>
                </c:pt>
                <c:pt idx="338">
                  <c:v>2725</c:v>
                </c:pt>
                <c:pt idx="339">
                  <c:v>2739</c:v>
                </c:pt>
                <c:pt idx="340">
                  <c:v>2756</c:v>
                </c:pt>
                <c:pt idx="341">
                  <c:v>2768</c:v>
                </c:pt>
                <c:pt idx="342">
                  <c:v>2805</c:v>
                </c:pt>
                <c:pt idx="343">
                  <c:v>2857</c:v>
                </c:pt>
                <c:pt idx="344">
                  <c:v>2875</c:v>
                </c:pt>
                <c:pt idx="345">
                  <c:v>2893</c:v>
                </c:pt>
                <c:pt idx="346">
                  <c:v>2985</c:v>
                </c:pt>
                <c:pt idx="347">
                  <c:v>3016</c:v>
                </c:pt>
                <c:pt idx="348">
                  <c:v>3036</c:v>
                </c:pt>
                <c:pt idx="349">
                  <c:v>3059</c:v>
                </c:pt>
                <c:pt idx="350">
                  <c:v>3063</c:v>
                </c:pt>
                <c:pt idx="351">
                  <c:v>3116</c:v>
                </c:pt>
                <c:pt idx="352">
                  <c:v>3131</c:v>
                </c:pt>
                <c:pt idx="353">
                  <c:v>3177</c:v>
                </c:pt>
                <c:pt idx="354">
                  <c:v>3205</c:v>
                </c:pt>
                <c:pt idx="355">
                  <c:v>3272</c:v>
                </c:pt>
                <c:pt idx="356">
                  <c:v>3308</c:v>
                </c:pt>
                <c:pt idx="357">
                  <c:v>3318</c:v>
                </c:pt>
                <c:pt idx="358">
                  <c:v>3376</c:v>
                </c:pt>
                <c:pt idx="359">
                  <c:v>3388</c:v>
                </c:pt>
                <c:pt idx="360">
                  <c:v>3533</c:v>
                </c:pt>
                <c:pt idx="361">
                  <c:v>3537</c:v>
                </c:pt>
                <c:pt idx="362">
                  <c:v>3594</c:v>
                </c:pt>
                <c:pt idx="363">
                  <c:v>3596</c:v>
                </c:pt>
                <c:pt idx="364">
                  <c:v>3657</c:v>
                </c:pt>
                <c:pt idx="365">
                  <c:v>3727</c:v>
                </c:pt>
                <c:pt idx="366">
                  <c:v>3742</c:v>
                </c:pt>
                <c:pt idx="367">
                  <c:v>3777</c:v>
                </c:pt>
                <c:pt idx="368">
                  <c:v>3934</c:v>
                </c:pt>
                <c:pt idx="369">
                  <c:v>4006</c:v>
                </c:pt>
                <c:pt idx="370">
                  <c:v>4065</c:v>
                </c:pt>
                <c:pt idx="371">
                  <c:v>4233</c:v>
                </c:pt>
                <c:pt idx="372">
                  <c:v>4289</c:v>
                </c:pt>
                <c:pt idx="373">
                  <c:v>4358</c:v>
                </c:pt>
                <c:pt idx="374">
                  <c:v>4498</c:v>
                </c:pt>
                <c:pt idx="375">
                  <c:v>4799</c:v>
                </c:pt>
                <c:pt idx="376">
                  <c:v>5139</c:v>
                </c:pt>
                <c:pt idx="377">
                  <c:v>5168</c:v>
                </c:pt>
                <c:pt idx="378">
                  <c:v>5180</c:v>
                </c:pt>
                <c:pt idx="379">
                  <c:v>5203</c:v>
                </c:pt>
                <c:pt idx="380">
                  <c:v>5419</c:v>
                </c:pt>
                <c:pt idx="381">
                  <c:v>5512</c:v>
                </c:pt>
                <c:pt idx="382">
                  <c:v>5880</c:v>
                </c:pt>
                <c:pt idx="383">
                  <c:v>5966</c:v>
                </c:pt>
                <c:pt idx="384">
                  <c:v>6212</c:v>
                </c:pt>
                <c:pt idx="385">
                  <c:v>6286</c:v>
                </c:pt>
                <c:pt idx="386">
                  <c:v>6406</c:v>
                </c:pt>
                <c:pt idx="387">
                  <c:v>6465</c:v>
                </c:pt>
                <c:pt idx="388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225-950C-0030EA65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67664"/>
        <c:axId val="104870576"/>
      </c:barChart>
      <c:catAx>
        <c:axId val="1048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0576"/>
        <c:crosses val="autoZero"/>
        <c:auto val="1"/>
        <c:lblAlgn val="ctr"/>
        <c:lblOffset val="100"/>
        <c:noMultiLvlLbl val="0"/>
      </c:catAx>
      <c:valAx>
        <c:axId val="104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</xdr:row>
      <xdr:rowOff>171449</xdr:rowOff>
    </xdr:from>
    <xdr:to>
      <xdr:col>17</xdr:col>
      <xdr:colOff>152400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5AC8A-34D3-6DA8-CEF6-8B8E9A99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2</xdr:row>
      <xdr:rowOff>38100</xdr:rowOff>
    </xdr:from>
    <xdr:to>
      <xdr:col>20</xdr:col>
      <xdr:colOff>409575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7A1B5-1B7F-FAE0-199B-D4AEAD819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</xdr:row>
      <xdr:rowOff>90486</xdr:rowOff>
    </xdr:from>
    <xdr:to>
      <xdr:col>22</xdr:col>
      <xdr:colOff>219075</xdr:colOff>
      <xdr:row>33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5465F93-6964-C3FB-640B-B91FB42F9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13</xdr:row>
      <xdr:rowOff>185736</xdr:rowOff>
    </xdr:from>
    <xdr:to>
      <xdr:col>8</xdr:col>
      <xdr:colOff>352425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85380-0A92-BF3E-1F36-93DB8479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3</xdr:row>
      <xdr:rowOff>33336</xdr:rowOff>
    </xdr:from>
    <xdr:to>
      <xdr:col>7</xdr:col>
      <xdr:colOff>1457325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28DF3-237B-9965-C446-A32F67E39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Passanisi" refreshedDate="44838.57518738426" createdVersion="8" refreshedVersion="8" minRefreshableVersion="3" recordCount="1000" xr:uid="{6CDF6277-89CD-48C2-812F-F919644411F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_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cent Passanisi" refreshedDate="44838.640564351852" backgroundQuery="1" createdVersion="8" refreshedVersion="8" minRefreshableVersion="3" recordCount="0" supportSubquery="1" supportAdvancedDrill="1" xr:uid="{3B183469-E38F-4F03-8592-61B451D582CE}">
  <cacheSource type="external" connectionId="1"/>
  <cacheFields count="6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].[date created conversion]" caption="date created conversion" numFmtId="0" hierarchy="13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_sub-category]" caption="category_sub-category" attribute="1" defaultMemberUniqueName="[Range].[category_sub-category].[All]" allUniqueName="[Range].[category_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Passanisi" refreshedDate="44842.667060995373" createdVersion="8" refreshedVersion="8" minRefreshableVersion="3" recordCount="1001" xr:uid="{27C0B1C8-7C82-408D-82CF-1DBC529C1C86}">
  <cacheSource type="worksheet">
    <worksheetSource ref="G1:H1048576" sheet="Crowdfunding"/>
  </cacheSource>
  <cacheFields count="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x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x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x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x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x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x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x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x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x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x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x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x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x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x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x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x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x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x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x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x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x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x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x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x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x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x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x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x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x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x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x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x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x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x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x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x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x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x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x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x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x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x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x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x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x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x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x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x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x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x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x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x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x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x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x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x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x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x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x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x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x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x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x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x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x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x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x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x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x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x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x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x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x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x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x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x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x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x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x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x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x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x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x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x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x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x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x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x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x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x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x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x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x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x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x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x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x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x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x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x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x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x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x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x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x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x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x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x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x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x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x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x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x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x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x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x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x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x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x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x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x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x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x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x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x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x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x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x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x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x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x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x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x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x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x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x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x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x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x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x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x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x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x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x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x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x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x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x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x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x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x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x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x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x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x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x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x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x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x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x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x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x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x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x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x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x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x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x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x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x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x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x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x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x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x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x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x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x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x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x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x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x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x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x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x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x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x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x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x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x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x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x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x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x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x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x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x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x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x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x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x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x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x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x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x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x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x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x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x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x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x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x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x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x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x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x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x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x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x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x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x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x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x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x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x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x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x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x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x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x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x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x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x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x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x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x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x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x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x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x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x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x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x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x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x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x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x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x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x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x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x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x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x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x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x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x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x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x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x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x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x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x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x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x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x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x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x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x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x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x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x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x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x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x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x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x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x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x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x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x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x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x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x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x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x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x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x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x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x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x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x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x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x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x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x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x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x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x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x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x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x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x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x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x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x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x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x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x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x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x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x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x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x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x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x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x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x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x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x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x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x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x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x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x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x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x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x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x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x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x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x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x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x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x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x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x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x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x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x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x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x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x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x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x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x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x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x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x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x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x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x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x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x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x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x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x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x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x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x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x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x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x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x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x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x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x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x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x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x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x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x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x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x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x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x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x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x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x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x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x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x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x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x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x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x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x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x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x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x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x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x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x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x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x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x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x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x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x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x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x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x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x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x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x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x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x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x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x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x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x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x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x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x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x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x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x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x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x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x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x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x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x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x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x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x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x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x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x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x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x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x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x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x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x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x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x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x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x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x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x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x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x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x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x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x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x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x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x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x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x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x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x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x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x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x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x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x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x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x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x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x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x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x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x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x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x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x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x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x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x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x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x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x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x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x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x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x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x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x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x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x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x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x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x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x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x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x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x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x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x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x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x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x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x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x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x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x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x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x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x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x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x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x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x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x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x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x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x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x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x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x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x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x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x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x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x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x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x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x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x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x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x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x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x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x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x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x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x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x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x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x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x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x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x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x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x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x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x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x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x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x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x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x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x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x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x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x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x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x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x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x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x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x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x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x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x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x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x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x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x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x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x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x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x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x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x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x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x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x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x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x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x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x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x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x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x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x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x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x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x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x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x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x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x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x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x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x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x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x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x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x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x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x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x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x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x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x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x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x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x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x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x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x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x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x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x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x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x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x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x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x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x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x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x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x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x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x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x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x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x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x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x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x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x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x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x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x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x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x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x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x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x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x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x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x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x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x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x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x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x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x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x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x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x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x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x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x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x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x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x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x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x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x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x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x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x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x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x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x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x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x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x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x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x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x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x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x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x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x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x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x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x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x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x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x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x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x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x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x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x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x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x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x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x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x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x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x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x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x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x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x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x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x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x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x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x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x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x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x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x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x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x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x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x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x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x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x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x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x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x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x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x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x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x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x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x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x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x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x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x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x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x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x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x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x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x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x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x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x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x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x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x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x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x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x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x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x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x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x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x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x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x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x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x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x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x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x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x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x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x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x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x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x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x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x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x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x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x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x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x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x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x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x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x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x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x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x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x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x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x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x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x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x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x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x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x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x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x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x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x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x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x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x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x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x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x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x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x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x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x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x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x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x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x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x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x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x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x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x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x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x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x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x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x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x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x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x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x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x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x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x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x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x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x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x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x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x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x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x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x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x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x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x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x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x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x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x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x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x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x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x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x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x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x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x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x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x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x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x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x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x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x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x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x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x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x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x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x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x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x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x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x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x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x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x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x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x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x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x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x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x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x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x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x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x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x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x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x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x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x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x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x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x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x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x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x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x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x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x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x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x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x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x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x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x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x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x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x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x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x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x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x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x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x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x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x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x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x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x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x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x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x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x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x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x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x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x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x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x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x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x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x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x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x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x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x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x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x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x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x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x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x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x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x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x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x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x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x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x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x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x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x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x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x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x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x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x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x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x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x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x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x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x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x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x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x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x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x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x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x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x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x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x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x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x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x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x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x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x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x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x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x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x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x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x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x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x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x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x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x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x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x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x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x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x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x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x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x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x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x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x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x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x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x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x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x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x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x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x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x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x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x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x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x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x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x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x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x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1"/>
    <x v="2"/>
  </r>
  <r>
    <x v="0"/>
    <x v="3"/>
  </r>
  <r>
    <x v="0"/>
    <x v="4"/>
  </r>
  <r>
    <x v="1"/>
    <x v="5"/>
  </r>
  <r>
    <x v="0"/>
    <x v="6"/>
  </r>
  <r>
    <x v="1"/>
    <x v="7"/>
  </r>
  <r>
    <x v="2"/>
    <x v="8"/>
  </r>
  <r>
    <x v="0"/>
    <x v="9"/>
  </r>
  <r>
    <x v="1"/>
    <x v="10"/>
  </r>
  <r>
    <x v="0"/>
    <x v="11"/>
  </r>
  <r>
    <x v="0"/>
    <x v="12"/>
  </r>
  <r>
    <x v="1"/>
    <x v="13"/>
  </r>
  <r>
    <x v="0"/>
    <x v="14"/>
  </r>
  <r>
    <x v="0"/>
    <x v="15"/>
  </r>
  <r>
    <x v="1"/>
    <x v="16"/>
  </r>
  <r>
    <x v="1"/>
    <x v="17"/>
  </r>
  <r>
    <x v="3"/>
    <x v="18"/>
  </r>
  <r>
    <x v="0"/>
    <x v="19"/>
  </r>
  <r>
    <x v="1"/>
    <x v="20"/>
  </r>
  <r>
    <x v="0"/>
    <x v="21"/>
  </r>
  <r>
    <x v="1"/>
    <x v="22"/>
  </r>
  <r>
    <x v="1"/>
    <x v="23"/>
  </r>
  <r>
    <x v="1"/>
    <x v="24"/>
  </r>
  <r>
    <x v="1"/>
    <x v="25"/>
  </r>
  <r>
    <x v="3"/>
    <x v="26"/>
  </r>
  <r>
    <x v="0"/>
    <x v="27"/>
  </r>
  <r>
    <x v="1"/>
    <x v="28"/>
  </r>
  <r>
    <x v="1"/>
    <x v="29"/>
  </r>
  <r>
    <x v="1"/>
    <x v="30"/>
  </r>
  <r>
    <x v="1"/>
    <x v="31"/>
  </r>
  <r>
    <x v="0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0"/>
    <x v="39"/>
  </r>
  <r>
    <x v="1"/>
    <x v="40"/>
  </r>
  <r>
    <x v="1"/>
    <x v="41"/>
  </r>
  <r>
    <x v="1"/>
    <x v="42"/>
  </r>
  <r>
    <x v="1"/>
    <x v="43"/>
  </r>
  <r>
    <x v="1"/>
    <x v="13"/>
  </r>
  <r>
    <x v="0"/>
    <x v="44"/>
  </r>
  <r>
    <x v="1"/>
    <x v="45"/>
  </r>
  <r>
    <x v="1"/>
    <x v="46"/>
  </r>
  <r>
    <x v="1"/>
    <x v="47"/>
  </r>
  <r>
    <x v="1"/>
    <x v="48"/>
  </r>
  <r>
    <x v="0"/>
    <x v="49"/>
  </r>
  <r>
    <x v="0"/>
    <x v="50"/>
  </r>
  <r>
    <x v="0"/>
    <x v="51"/>
  </r>
  <r>
    <x v="1"/>
    <x v="52"/>
  </r>
  <r>
    <x v="0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0"/>
    <x v="60"/>
  </r>
  <r>
    <x v="1"/>
    <x v="61"/>
  </r>
  <r>
    <x v="0"/>
    <x v="62"/>
  </r>
  <r>
    <x v="0"/>
    <x v="63"/>
  </r>
  <r>
    <x v="1"/>
    <x v="64"/>
  </r>
  <r>
    <x v="0"/>
    <x v="65"/>
  </r>
  <r>
    <x v="1"/>
    <x v="66"/>
  </r>
  <r>
    <x v="1"/>
    <x v="67"/>
  </r>
  <r>
    <x v="3"/>
    <x v="68"/>
  </r>
  <r>
    <x v="1"/>
    <x v="69"/>
  </r>
  <r>
    <x v="1"/>
    <x v="70"/>
  </r>
  <r>
    <x v="1"/>
    <x v="71"/>
  </r>
  <r>
    <x v="1"/>
    <x v="39"/>
  </r>
  <r>
    <x v="1"/>
    <x v="72"/>
  </r>
  <r>
    <x v="1"/>
    <x v="73"/>
  </r>
  <r>
    <x v="0"/>
    <x v="74"/>
  </r>
  <r>
    <x v="0"/>
    <x v="75"/>
  </r>
  <r>
    <x v="1"/>
    <x v="76"/>
  </r>
  <r>
    <x v="0"/>
    <x v="77"/>
  </r>
  <r>
    <x v="1"/>
    <x v="78"/>
  </r>
  <r>
    <x v="1"/>
    <x v="79"/>
  </r>
  <r>
    <x v="1"/>
    <x v="80"/>
  </r>
  <r>
    <x v="0"/>
    <x v="81"/>
  </r>
  <r>
    <x v="1"/>
    <x v="82"/>
  </r>
  <r>
    <x v="1"/>
    <x v="83"/>
  </r>
  <r>
    <x v="1"/>
    <x v="84"/>
  </r>
  <r>
    <x v="0"/>
    <x v="85"/>
  </r>
  <r>
    <x v="1"/>
    <x v="86"/>
  </r>
  <r>
    <x v="1"/>
    <x v="87"/>
  </r>
  <r>
    <x v="0"/>
    <x v="88"/>
  </r>
  <r>
    <x v="0"/>
    <x v="89"/>
  </r>
  <r>
    <x v="1"/>
    <x v="90"/>
  </r>
  <r>
    <x v="3"/>
    <x v="91"/>
  </r>
  <r>
    <x v="1"/>
    <x v="80"/>
  </r>
  <r>
    <x v="1"/>
    <x v="11"/>
  </r>
  <r>
    <x v="1"/>
    <x v="92"/>
  </r>
  <r>
    <x v="1"/>
    <x v="86"/>
  </r>
  <r>
    <x v="0"/>
    <x v="93"/>
  </r>
  <r>
    <x v="1"/>
    <x v="55"/>
  </r>
  <r>
    <x v="0"/>
    <x v="49"/>
  </r>
  <r>
    <x v="1"/>
    <x v="55"/>
  </r>
  <r>
    <x v="1"/>
    <x v="94"/>
  </r>
  <r>
    <x v="0"/>
    <x v="95"/>
  </r>
  <r>
    <x v="1"/>
    <x v="96"/>
  </r>
  <r>
    <x v="1"/>
    <x v="97"/>
  </r>
  <r>
    <x v="1"/>
    <x v="98"/>
  </r>
  <r>
    <x v="1"/>
    <x v="99"/>
  </r>
  <r>
    <x v="1"/>
    <x v="100"/>
  </r>
  <r>
    <x v="0"/>
    <x v="101"/>
  </r>
  <r>
    <x v="0"/>
    <x v="102"/>
  </r>
  <r>
    <x v="1"/>
    <x v="103"/>
  </r>
  <r>
    <x v="1"/>
    <x v="104"/>
  </r>
  <r>
    <x v="1"/>
    <x v="54"/>
  </r>
  <r>
    <x v="1"/>
    <x v="105"/>
  </r>
  <r>
    <x v="0"/>
    <x v="106"/>
  </r>
  <r>
    <x v="0"/>
    <x v="107"/>
  </r>
  <r>
    <x v="1"/>
    <x v="108"/>
  </r>
  <r>
    <x v="1"/>
    <x v="109"/>
  </r>
  <r>
    <x v="1"/>
    <x v="110"/>
  </r>
  <r>
    <x v="1"/>
    <x v="111"/>
  </r>
  <r>
    <x v="1"/>
    <x v="112"/>
  </r>
  <r>
    <x v="0"/>
    <x v="113"/>
  </r>
  <r>
    <x v="0"/>
    <x v="114"/>
  </r>
  <r>
    <x v="1"/>
    <x v="115"/>
  </r>
  <r>
    <x v="1"/>
    <x v="80"/>
  </r>
  <r>
    <x v="0"/>
    <x v="116"/>
  </r>
  <r>
    <x v="0"/>
    <x v="117"/>
  </r>
  <r>
    <x v="3"/>
    <x v="118"/>
  </r>
  <r>
    <x v="3"/>
    <x v="12"/>
  </r>
  <r>
    <x v="1"/>
    <x v="119"/>
  </r>
  <r>
    <x v="1"/>
    <x v="120"/>
  </r>
  <r>
    <x v="1"/>
    <x v="121"/>
  </r>
  <r>
    <x v="1"/>
    <x v="122"/>
  </r>
  <r>
    <x v="0"/>
    <x v="123"/>
  </r>
  <r>
    <x v="0"/>
    <x v="124"/>
  </r>
  <r>
    <x v="3"/>
    <x v="125"/>
  </r>
  <r>
    <x v="1"/>
    <x v="126"/>
  </r>
  <r>
    <x v="0"/>
    <x v="127"/>
  </r>
  <r>
    <x v="0"/>
    <x v="128"/>
  </r>
  <r>
    <x v="1"/>
    <x v="129"/>
  </r>
  <r>
    <x v="1"/>
    <x v="130"/>
  </r>
  <r>
    <x v="1"/>
    <x v="124"/>
  </r>
  <r>
    <x v="1"/>
    <x v="131"/>
  </r>
  <r>
    <x v="1"/>
    <x v="18"/>
  </r>
  <r>
    <x v="1"/>
    <x v="132"/>
  </r>
  <r>
    <x v="3"/>
    <x v="133"/>
  </r>
  <r>
    <x v="1"/>
    <x v="134"/>
  </r>
  <r>
    <x v="1"/>
    <x v="37"/>
  </r>
  <r>
    <x v="1"/>
    <x v="135"/>
  </r>
  <r>
    <x v="0"/>
    <x v="49"/>
  </r>
  <r>
    <x v="0"/>
    <x v="50"/>
  </r>
  <r>
    <x v="1"/>
    <x v="136"/>
  </r>
  <r>
    <x v="0"/>
    <x v="137"/>
  </r>
  <r>
    <x v="0"/>
    <x v="138"/>
  </r>
  <r>
    <x v="0"/>
    <x v="139"/>
  </r>
  <r>
    <x v="3"/>
    <x v="140"/>
  </r>
  <r>
    <x v="0"/>
    <x v="141"/>
  </r>
  <r>
    <x v="1"/>
    <x v="142"/>
  </r>
  <r>
    <x v="1"/>
    <x v="143"/>
  </r>
  <r>
    <x v="1"/>
    <x v="55"/>
  </r>
  <r>
    <x v="0"/>
    <x v="51"/>
  </r>
  <r>
    <x v="1"/>
    <x v="144"/>
  </r>
  <r>
    <x v="1"/>
    <x v="67"/>
  </r>
  <r>
    <x v="1"/>
    <x v="20"/>
  </r>
  <r>
    <x v="1"/>
    <x v="145"/>
  </r>
  <r>
    <x v="1"/>
    <x v="146"/>
  </r>
  <r>
    <x v="1"/>
    <x v="147"/>
  </r>
  <r>
    <x v="0"/>
    <x v="148"/>
  </r>
  <r>
    <x v="1"/>
    <x v="149"/>
  </r>
  <r>
    <x v="0"/>
    <x v="109"/>
  </r>
  <r>
    <x v="0"/>
    <x v="62"/>
  </r>
  <r>
    <x v="0"/>
    <x v="150"/>
  </r>
  <r>
    <x v="1"/>
    <x v="151"/>
  </r>
  <r>
    <x v="1"/>
    <x v="44"/>
  </r>
  <r>
    <x v="0"/>
    <x v="152"/>
  </r>
  <r>
    <x v="0"/>
    <x v="153"/>
  </r>
  <r>
    <x v="1"/>
    <x v="154"/>
  </r>
  <r>
    <x v="0"/>
    <x v="155"/>
  </r>
  <r>
    <x v="1"/>
    <x v="156"/>
  </r>
  <r>
    <x v="1"/>
    <x v="157"/>
  </r>
  <r>
    <x v="0"/>
    <x v="158"/>
  </r>
  <r>
    <x v="1"/>
    <x v="159"/>
  </r>
  <r>
    <x v="0"/>
    <x v="99"/>
  </r>
  <r>
    <x v="1"/>
    <x v="160"/>
  </r>
  <r>
    <x v="0"/>
    <x v="161"/>
  </r>
  <r>
    <x v="0"/>
    <x v="162"/>
  </r>
  <r>
    <x v="1"/>
    <x v="163"/>
  </r>
  <r>
    <x v="0"/>
    <x v="164"/>
  </r>
  <r>
    <x v="3"/>
    <x v="165"/>
  </r>
  <r>
    <x v="0"/>
    <x v="3"/>
  </r>
  <r>
    <x v="0"/>
    <x v="99"/>
  </r>
  <r>
    <x v="0"/>
    <x v="166"/>
  </r>
  <r>
    <x v="0"/>
    <x v="167"/>
  </r>
  <r>
    <x v="1"/>
    <x v="105"/>
  </r>
  <r>
    <x v="1"/>
    <x v="168"/>
  </r>
  <r>
    <x v="0"/>
    <x v="16"/>
  </r>
  <r>
    <x v="1"/>
    <x v="169"/>
  </r>
  <r>
    <x v="0"/>
    <x v="170"/>
  </r>
  <r>
    <x v="0"/>
    <x v="171"/>
  </r>
  <r>
    <x v="0"/>
    <x v="49"/>
  </r>
  <r>
    <x v="1"/>
    <x v="144"/>
  </r>
  <r>
    <x v="3"/>
    <x v="172"/>
  </r>
  <r>
    <x v="1"/>
    <x v="173"/>
  </r>
  <r>
    <x v="0"/>
    <x v="174"/>
  </r>
  <r>
    <x v="1"/>
    <x v="175"/>
  </r>
  <r>
    <x v="3"/>
    <x v="176"/>
  </r>
  <r>
    <x v="1"/>
    <x v="177"/>
  </r>
  <r>
    <x v="1"/>
    <x v="178"/>
  </r>
  <r>
    <x v="2"/>
    <x v="179"/>
  </r>
  <r>
    <x v="0"/>
    <x v="31"/>
  </r>
  <r>
    <x v="0"/>
    <x v="180"/>
  </r>
  <r>
    <x v="1"/>
    <x v="170"/>
  </r>
  <r>
    <x v="1"/>
    <x v="181"/>
  </r>
  <r>
    <x v="1"/>
    <x v="34"/>
  </r>
  <r>
    <x v="0"/>
    <x v="182"/>
  </r>
  <r>
    <x v="1"/>
    <x v="183"/>
  </r>
  <r>
    <x v="0"/>
    <x v="184"/>
  </r>
  <r>
    <x v="1"/>
    <x v="185"/>
  </r>
  <r>
    <x v="1"/>
    <x v="186"/>
  </r>
  <r>
    <x v="0"/>
    <x v="68"/>
  </r>
  <r>
    <x v="0"/>
    <x v="187"/>
  </r>
  <r>
    <x v="1"/>
    <x v="188"/>
  </r>
  <r>
    <x v="0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3"/>
    <x v="109"/>
  </r>
  <r>
    <x v="1"/>
    <x v="45"/>
  </r>
  <r>
    <x v="1"/>
    <x v="197"/>
  </r>
  <r>
    <x v="1"/>
    <x v="46"/>
  </r>
  <r>
    <x v="0"/>
    <x v="45"/>
  </r>
  <r>
    <x v="0"/>
    <x v="176"/>
  </r>
  <r>
    <x v="1"/>
    <x v="198"/>
  </r>
  <r>
    <x v="1"/>
    <x v="199"/>
  </r>
  <r>
    <x v="0"/>
    <x v="142"/>
  </r>
  <r>
    <x v="1"/>
    <x v="200"/>
  </r>
  <r>
    <x v="1"/>
    <x v="74"/>
  </r>
  <r>
    <x v="1"/>
    <x v="201"/>
  </r>
  <r>
    <x v="1"/>
    <x v="202"/>
  </r>
  <r>
    <x v="1"/>
    <x v="4"/>
  </r>
  <r>
    <x v="1"/>
    <x v="203"/>
  </r>
  <r>
    <x v="1"/>
    <x v="42"/>
  </r>
  <r>
    <x v="1"/>
    <x v="204"/>
  </r>
  <r>
    <x v="1"/>
    <x v="205"/>
  </r>
  <r>
    <x v="1"/>
    <x v="206"/>
  </r>
  <r>
    <x v="0"/>
    <x v="49"/>
  </r>
  <r>
    <x v="0"/>
    <x v="196"/>
  </r>
  <r>
    <x v="1"/>
    <x v="207"/>
  </r>
  <r>
    <x v="0"/>
    <x v="208"/>
  </r>
  <r>
    <x v="1"/>
    <x v="39"/>
  </r>
  <r>
    <x v="1"/>
    <x v="209"/>
  </r>
  <r>
    <x v="0"/>
    <x v="27"/>
  </r>
  <r>
    <x v="1"/>
    <x v="45"/>
  </r>
  <r>
    <x v="1"/>
    <x v="129"/>
  </r>
  <r>
    <x v="1"/>
    <x v="188"/>
  </r>
  <r>
    <x v="1"/>
    <x v="210"/>
  </r>
  <r>
    <x v="0"/>
    <x v="211"/>
  </r>
  <r>
    <x v="1"/>
    <x v="37"/>
  </r>
  <r>
    <x v="1"/>
    <x v="134"/>
  </r>
  <r>
    <x v="1"/>
    <x v="212"/>
  </r>
  <r>
    <x v="1"/>
    <x v="99"/>
  </r>
  <r>
    <x v="0"/>
    <x v="213"/>
  </r>
  <r>
    <x v="1"/>
    <x v="214"/>
  </r>
  <r>
    <x v="1"/>
    <x v="44"/>
  </r>
  <r>
    <x v="1"/>
    <x v="215"/>
  </r>
  <r>
    <x v="3"/>
    <x v="216"/>
  </r>
  <r>
    <x v="2"/>
    <x v="217"/>
  </r>
  <r>
    <x v="1"/>
    <x v="218"/>
  </r>
  <r>
    <x v="1"/>
    <x v="219"/>
  </r>
  <r>
    <x v="0"/>
    <x v="27"/>
  </r>
  <r>
    <x v="1"/>
    <x v="220"/>
  </r>
  <r>
    <x v="0"/>
    <x v="221"/>
  </r>
  <r>
    <x v="1"/>
    <x v="100"/>
  </r>
  <r>
    <x v="1"/>
    <x v="222"/>
  </r>
  <r>
    <x v="1"/>
    <x v="223"/>
  </r>
  <r>
    <x v="1"/>
    <x v="224"/>
  </r>
  <r>
    <x v="0"/>
    <x v="225"/>
  </r>
  <r>
    <x v="1"/>
    <x v="221"/>
  </r>
  <r>
    <x v="0"/>
    <x v="226"/>
  </r>
  <r>
    <x v="0"/>
    <x v="227"/>
  </r>
  <r>
    <x v="1"/>
    <x v="228"/>
  </r>
  <r>
    <x v="3"/>
    <x v="229"/>
  </r>
  <r>
    <x v="1"/>
    <x v="230"/>
  </r>
  <r>
    <x v="0"/>
    <x v="231"/>
  </r>
  <r>
    <x v="1"/>
    <x v="232"/>
  </r>
  <r>
    <x v="0"/>
    <x v="233"/>
  </r>
  <r>
    <x v="1"/>
    <x v="37"/>
  </r>
  <r>
    <x v="0"/>
    <x v="234"/>
  </r>
  <r>
    <x v="3"/>
    <x v="235"/>
  </r>
  <r>
    <x v="1"/>
    <x v="236"/>
  </r>
  <r>
    <x v="0"/>
    <x v="237"/>
  </r>
  <r>
    <x v="0"/>
    <x v="63"/>
  </r>
  <r>
    <x v="0"/>
    <x v="238"/>
  </r>
  <r>
    <x v="1"/>
    <x v="239"/>
  </r>
  <r>
    <x v="0"/>
    <x v="240"/>
  </r>
  <r>
    <x v="0"/>
    <x v="49"/>
  </r>
  <r>
    <x v="1"/>
    <x v="241"/>
  </r>
  <r>
    <x v="0"/>
    <x v="242"/>
  </r>
  <r>
    <x v="0"/>
    <x v="235"/>
  </r>
  <r>
    <x v="1"/>
    <x v="23"/>
  </r>
  <r>
    <x v="1"/>
    <x v="72"/>
  </r>
  <r>
    <x v="0"/>
    <x v="243"/>
  </r>
  <r>
    <x v="1"/>
    <x v="244"/>
  </r>
  <r>
    <x v="0"/>
    <x v="245"/>
  </r>
  <r>
    <x v="3"/>
    <x v="51"/>
  </r>
  <r>
    <x v="0"/>
    <x v="36"/>
  </r>
  <r>
    <x v="1"/>
    <x v="246"/>
  </r>
  <r>
    <x v="1"/>
    <x v="247"/>
  </r>
  <r>
    <x v="1"/>
    <x v="248"/>
  </r>
  <r>
    <x v="1"/>
    <x v="221"/>
  </r>
  <r>
    <x v="0"/>
    <x v="249"/>
  </r>
  <r>
    <x v="0"/>
    <x v="250"/>
  </r>
  <r>
    <x v="0"/>
    <x v="141"/>
  </r>
  <r>
    <x v="0"/>
    <x v="68"/>
  </r>
  <r>
    <x v="3"/>
    <x v="251"/>
  </r>
  <r>
    <x v="0"/>
    <x v="175"/>
  </r>
  <r>
    <x v="0"/>
    <x v="194"/>
  </r>
  <r>
    <x v="1"/>
    <x v="252"/>
  </r>
  <r>
    <x v="0"/>
    <x v="150"/>
  </r>
  <r>
    <x v="1"/>
    <x v="253"/>
  </r>
  <r>
    <x v="0"/>
    <x v="107"/>
  </r>
  <r>
    <x v="0"/>
    <x v="58"/>
  </r>
  <r>
    <x v="0"/>
    <x v="254"/>
  </r>
  <r>
    <x v="1"/>
    <x v="255"/>
  </r>
  <r>
    <x v="2"/>
    <x v="57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0"/>
    <x v="262"/>
  </r>
  <r>
    <x v="1"/>
    <x v="263"/>
  </r>
  <r>
    <x v="1"/>
    <x v="264"/>
  </r>
  <r>
    <x v="3"/>
    <x v="265"/>
  </r>
  <r>
    <x v="0"/>
    <x v="224"/>
  </r>
  <r>
    <x v="0"/>
    <x v="266"/>
  </r>
  <r>
    <x v="0"/>
    <x v="267"/>
  </r>
  <r>
    <x v="0"/>
    <x v="98"/>
  </r>
  <r>
    <x v="0"/>
    <x v="268"/>
  </r>
  <r>
    <x v="0"/>
    <x v="269"/>
  </r>
  <r>
    <x v="0"/>
    <x v="270"/>
  </r>
  <r>
    <x v="1"/>
    <x v="271"/>
  </r>
  <r>
    <x v="0"/>
    <x v="272"/>
  </r>
  <r>
    <x v="0"/>
    <x v="273"/>
  </r>
  <r>
    <x v="0"/>
    <x v="49"/>
  </r>
  <r>
    <x v="1"/>
    <x v="274"/>
  </r>
  <r>
    <x v="0"/>
    <x v="254"/>
  </r>
  <r>
    <x v="1"/>
    <x v="275"/>
  </r>
  <r>
    <x v="1"/>
    <x v="175"/>
  </r>
  <r>
    <x v="2"/>
    <x v="99"/>
  </r>
  <r>
    <x v="0"/>
    <x v="174"/>
  </r>
  <r>
    <x v="1"/>
    <x v="142"/>
  </r>
  <r>
    <x v="0"/>
    <x v="276"/>
  </r>
  <r>
    <x v="1"/>
    <x v="277"/>
  </r>
  <r>
    <x v="1"/>
    <x v="278"/>
  </r>
  <r>
    <x v="1"/>
    <x v="39"/>
  </r>
  <r>
    <x v="1"/>
    <x v="271"/>
  </r>
  <r>
    <x v="1"/>
    <x v="279"/>
  </r>
  <r>
    <x v="1"/>
    <x v="129"/>
  </r>
  <r>
    <x v="1"/>
    <x v="192"/>
  </r>
  <r>
    <x v="1"/>
    <x v="196"/>
  </r>
  <r>
    <x v="0"/>
    <x v="51"/>
  </r>
  <r>
    <x v="1"/>
    <x v="280"/>
  </r>
  <r>
    <x v="1"/>
    <x v="110"/>
  </r>
  <r>
    <x v="1"/>
    <x v="281"/>
  </r>
  <r>
    <x v="0"/>
    <x v="282"/>
  </r>
  <r>
    <x v="1"/>
    <x v="283"/>
  </r>
  <r>
    <x v="1"/>
    <x v="284"/>
  </r>
  <r>
    <x v="0"/>
    <x v="165"/>
  </r>
  <r>
    <x v="0"/>
    <x v="270"/>
  </r>
  <r>
    <x v="1"/>
    <x v="54"/>
  </r>
  <r>
    <x v="0"/>
    <x v="78"/>
  </r>
  <r>
    <x v="0"/>
    <x v="285"/>
  </r>
  <r>
    <x v="0"/>
    <x v="9"/>
  </r>
  <r>
    <x v="1"/>
    <x v="286"/>
  </r>
  <r>
    <x v="1"/>
    <x v="287"/>
  </r>
  <r>
    <x v="0"/>
    <x v="109"/>
  </r>
  <r>
    <x v="1"/>
    <x v="288"/>
  </r>
  <r>
    <x v="1"/>
    <x v="289"/>
  </r>
  <r>
    <x v="1"/>
    <x v="290"/>
  </r>
  <r>
    <x v="0"/>
    <x v="291"/>
  </r>
  <r>
    <x v="0"/>
    <x v="292"/>
  </r>
  <r>
    <x v="3"/>
    <x v="293"/>
  </r>
  <r>
    <x v="1"/>
    <x v="294"/>
  </r>
  <r>
    <x v="1"/>
    <x v="126"/>
  </r>
  <r>
    <x v="0"/>
    <x v="295"/>
  </r>
  <r>
    <x v="0"/>
    <x v="296"/>
  </r>
  <r>
    <x v="1"/>
    <x v="297"/>
  </r>
  <r>
    <x v="1"/>
    <x v="298"/>
  </r>
  <r>
    <x v="1"/>
    <x v="10"/>
  </r>
  <r>
    <x v="1"/>
    <x v="299"/>
  </r>
  <r>
    <x v="1"/>
    <x v="211"/>
  </r>
  <r>
    <x v="1"/>
    <x v="300"/>
  </r>
  <r>
    <x v="0"/>
    <x v="301"/>
  </r>
  <r>
    <x v="0"/>
    <x v="49"/>
  </r>
  <r>
    <x v="1"/>
    <x v="302"/>
  </r>
  <r>
    <x v="0"/>
    <x v="174"/>
  </r>
  <r>
    <x v="0"/>
    <x v="303"/>
  </r>
  <r>
    <x v="1"/>
    <x v="304"/>
  </r>
  <r>
    <x v="0"/>
    <x v="305"/>
  </r>
  <r>
    <x v="1"/>
    <x v="306"/>
  </r>
  <r>
    <x v="1"/>
    <x v="307"/>
  </r>
  <r>
    <x v="1"/>
    <x v="110"/>
  </r>
  <r>
    <x v="0"/>
    <x v="308"/>
  </r>
  <r>
    <x v="2"/>
    <x v="309"/>
  </r>
  <r>
    <x v="1"/>
    <x v="172"/>
  </r>
  <r>
    <x v="1"/>
    <x v="38"/>
  </r>
  <r>
    <x v="2"/>
    <x v="310"/>
  </r>
  <r>
    <x v="0"/>
    <x v="311"/>
  </r>
  <r>
    <x v="0"/>
    <x v="312"/>
  </r>
  <r>
    <x v="0"/>
    <x v="313"/>
  </r>
  <r>
    <x v="0"/>
    <x v="27"/>
  </r>
  <r>
    <x v="0"/>
    <x v="314"/>
  </r>
  <r>
    <x v="1"/>
    <x v="315"/>
  </r>
  <r>
    <x v="1"/>
    <x v="115"/>
  </r>
  <r>
    <x v="0"/>
    <x v="316"/>
  </r>
  <r>
    <x v="1"/>
    <x v="317"/>
  </r>
  <r>
    <x v="0"/>
    <x v="318"/>
  </r>
  <r>
    <x v="0"/>
    <x v="100"/>
  </r>
  <r>
    <x v="1"/>
    <x v="45"/>
  </r>
  <r>
    <x v="1"/>
    <x v="319"/>
  </r>
  <r>
    <x v="1"/>
    <x v="320"/>
  </r>
  <r>
    <x v="0"/>
    <x v="321"/>
  </r>
  <r>
    <x v="3"/>
    <x v="322"/>
  </r>
  <r>
    <x v="0"/>
    <x v="286"/>
  </r>
  <r>
    <x v="1"/>
    <x v="115"/>
  </r>
  <r>
    <x v="0"/>
    <x v="222"/>
  </r>
  <r>
    <x v="0"/>
    <x v="323"/>
  </r>
  <r>
    <x v="3"/>
    <x v="234"/>
  </r>
  <r>
    <x v="1"/>
    <x v="324"/>
  </r>
  <r>
    <x v="1"/>
    <x v="61"/>
  </r>
  <r>
    <x v="1"/>
    <x v="325"/>
  </r>
  <r>
    <x v="1"/>
    <x v="326"/>
  </r>
  <r>
    <x v="1"/>
    <x v="327"/>
  </r>
  <r>
    <x v="1"/>
    <x v="328"/>
  </r>
  <r>
    <x v="0"/>
    <x v="235"/>
  </r>
  <r>
    <x v="1"/>
    <x v="182"/>
  </r>
  <r>
    <x v="3"/>
    <x v="329"/>
  </r>
  <r>
    <x v="1"/>
    <x v="102"/>
  </r>
  <r>
    <x v="1"/>
    <x v="73"/>
  </r>
  <r>
    <x v="0"/>
    <x v="129"/>
  </r>
  <r>
    <x v="3"/>
    <x v="330"/>
  </r>
  <r>
    <x v="0"/>
    <x v="331"/>
  </r>
  <r>
    <x v="1"/>
    <x v="99"/>
  </r>
  <r>
    <x v="0"/>
    <x v="49"/>
  </r>
  <r>
    <x v="1"/>
    <x v="332"/>
  </r>
  <r>
    <x v="0"/>
    <x v="249"/>
  </r>
  <r>
    <x v="0"/>
    <x v="333"/>
  </r>
  <r>
    <x v="0"/>
    <x v="334"/>
  </r>
  <r>
    <x v="1"/>
    <x v="335"/>
  </r>
  <r>
    <x v="1"/>
    <x v="336"/>
  </r>
  <r>
    <x v="0"/>
    <x v="337"/>
  </r>
  <r>
    <x v="1"/>
    <x v="338"/>
  </r>
  <r>
    <x v="0"/>
    <x v="339"/>
  </r>
  <r>
    <x v="1"/>
    <x v="126"/>
  </r>
  <r>
    <x v="1"/>
    <x v="340"/>
  </r>
  <r>
    <x v="0"/>
    <x v="341"/>
  </r>
  <r>
    <x v="1"/>
    <x v="342"/>
  </r>
  <r>
    <x v="1"/>
    <x v="343"/>
  </r>
  <r>
    <x v="1"/>
    <x v="175"/>
  </r>
  <r>
    <x v="1"/>
    <x v="344"/>
  </r>
  <r>
    <x v="1"/>
    <x v="279"/>
  </r>
  <r>
    <x v="0"/>
    <x v="36"/>
  </r>
  <r>
    <x v="1"/>
    <x v="122"/>
  </r>
  <r>
    <x v="1"/>
    <x v="345"/>
  </r>
  <r>
    <x v="1"/>
    <x v="346"/>
  </r>
  <r>
    <x v="0"/>
    <x v="347"/>
  </r>
  <r>
    <x v="1"/>
    <x v="88"/>
  </r>
  <r>
    <x v="1"/>
    <x v="23"/>
  </r>
  <r>
    <x v="1"/>
    <x v="57"/>
  </r>
  <r>
    <x v="0"/>
    <x v="348"/>
  </r>
  <r>
    <x v="0"/>
    <x v="86"/>
  </r>
  <r>
    <x v="1"/>
    <x v="349"/>
  </r>
  <r>
    <x v="1"/>
    <x v="350"/>
  </r>
  <r>
    <x v="1"/>
    <x v="215"/>
  </r>
  <r>
    <x v="0"/>
    <x v="351"/>
  </r>
  <r>
    <x v="0"/>
    <x v="352"/>
  </r>
  <r>
    <x v="0"/>
    <x v="353"/>
  </r>
  <r>
    <x v="1"/>
    <x v="354"/>
  </r>
  <r>
    <x v="0"/>
    <x v="355"/>
  </r>
  <r>
    <x v="0"/>
    <x v="356"/>
  </r>
  <r>
    <x v="1"/>
    <x v="357"/>
  </r>
  <r>
    <x v="1"/>
    <x v="127"/>
  </r>
  <r>
    <x v="1"/>
    <x v="72"/>
  </r>
  <r>
    <x v="1"/>
    <x v="358"/>
  </r>
  <r>
    <x v="1"/>
    <x v="120"/>
  </r>
  <r>
    <x v="3"/>
    <x v="359"/>
  </r>
  <r>
    <x v="1"/>
    <x v="251"/>
  </r>
  <r>
    <x v="1"/>
    <x v="360"/>
  </r>
  <r>
    <x v="1"/>
    <x v="135"/>
  </r>
  <r>
    <x v="0"/>
    <x v="71"/>
  </r>
  <r>
    <x v="0"/>
    <x v="53"/>
  </r>
  <r>
    <x v="0"/>
    <x v="361"/>
  </r>
  <r>
    <x v="0"/>
    <x v="362"/>
  </r>
  <r>
    <x v="0"/>
    <x v="0"/>
  </r>
  <r>
    <x v="0"/>
    <x v="363"/>
  </r>
  <r>
    <x v="1"/>
    <x v="129"/>
  </r>
  <r>
    <x v="1"/>
    <x v="364"/>
  </r>
  <r>
    <x v="0"/>
    <x v="197"/>
  </r>
  <r>
    <x v="0"/>
    <x v="365"/>
  </r>
  <r>
    <x v="1"/>
    <x v="366"/>
  </r>
  <r>
    <x v="0"/>
    <x v="161"/>
  </r>
  <r>
    <x v="1"/>
    <x v="367"/>
  </r>
  <r>
    <x v="0"/>
    <x v="368"/>
  </r>
  <r>
    <x v="1"/>
    <x v="54"/>
  </r>
  <r>
    <x v="0"/>
    <x v="369"/>
  </r>
  <r>
    <x v="1"/>
    <x v="370"/>
  </r>
  <r>
    <x v="3"/>
    <x v="164"/>
  </r>
  <r>
    <x v="3"/>
    <x v="371"/>
  </r>
  <r>
    <x v="0"/>
    <x v="221"/>
  </r>
  <r>
    <x v="0"/>
    <x v="372"/>
  </r>
  <r>
    <x v="1"/>
    <x v="373"/>
  </r>
  <r>
    <x v="0"/>
    <x v="234"/>
  </r>
  <r>
    <x v="1"/>
    <x v="374"/>
  </r>
  <r>
    <x v="1"/>
    <x v="235"/>
  </r>
  <r>
    <x v="1"/>
    <x v="375"/>
  </r>
  <r>
    <x v="0"/>
    <x v="271"/>
  </r>
  <r>
    <x v="1"/>
    <x v="121"/>
  </r>
  <r>
    <x v="0"/>
    <x v="376"/>
  </r>
  <r>
    <x v="0"/>
    <x v="377"/>
  </r>
  <r>
    <x v="1"/>
    <x v="98"/>
  </r>
  <r>
    <x v="0"/>
    <x v="378"/>
  </r>
  <r>
    <x v="0"/>
    <x v="175"/>
  </r>
  <r>
    <x v="0"/>
    <x v="352"/>
  </r>
  <r>
    <x v="0"/>
    <x v="200"/>
  </r>
  <r>
    <x v="2"/>
    <x v="379"/>
  </r>
  <r>
    <x v="1"/>
    <x v="105"/>
  </r>
  <r>
    <x v="1"/>
    <x v="380"/>
  </r>
  <r>
    <x v="0"/>
    <x v="166"/>
  </r>
  <r>
    <x v="1"/>
    <x v="381"/>
  </r>
  <r>
    <x v="1"/>
    <x v="382"/>
  </r>
  <r>
    <x v="1"/>
    <x v="383"/>
  </r>
  <r>
    <x v="0"/>
    <x v="384"/>
  </r>
  <r>
    <x v="0"/>
    <x v="385"/>
  </r>
  <r>
    <x v="1"/>
    <x v="326"/>
  </r>
  <r>
    <x v="0"/>
    <x v="386"/>
  </r>
  <r>
    <x v="0"/>
    <x v="240"/>
  </r>
  <r>
    <x v="0"/>
    <x v="80"/>
  </r>
  <r>
    <x v="1"/>
    <x v="286"/>
  </r>
  <r>
    <x v="0"/>
    <x v="387"/>
  </r>
  <r>
    <x v="1"/>
    <x v="39"/>
  </r>
  <r>
    <x v="1"/>
    <x v="388"/>
  </r>
  <r>
    <x v="1"/>
    <x v="389"/>
  </r>
  <r>
    <x v="1"/>
    <x v="390"/>
  </r>
  <r>
    <x v="3"/>
    <x v="49"/>
  </r>
  <r>
    <x v="0"/>
    <x v="391"/>
  </r>
  <r>
    <x v="0"/>
    <x v="45"/>
  </r>
  <r>
    <x v="0"/>
    <x v="392"/>
  </r>
  <r>
    <x v="1"/>
    <x v="353"/>
  </r>
  <r>
    <x v="1"/>
    <x v="18"/>
  </r>
  <r>
    <x v="1"/>
    <x v="393"/>
  </r>
  <r>
    <x v="1"/>
    <x v="394"/>
  </r>
  <r>
    <x v="1"/>
    <x v="105"/>
  </r>
  <r>
    <x v="1"/>
    <x v="395"/>
  </r>
  <r>
    <x v="1"/>
    <x v="396"/>
  </r>
  <r>
    <x v="1"/>
    <x v="40"/>
  </r>
  <r>
    <x v="0"/>
    <x v="150"/>
  </r>
  <r>
    <x v="1"/>
    <x v="72"/>
  </r>
  <r>
    <x v="0"/>
    <x v="397"/>
  </r>
  <r>
    <x v="1"/>
    <x v="398"/>
  </r>
  <r>
    <x v="0"/>
    <x v="95"/>
  </r>
  <r>
    <x v="1"/>
    <x v="146"/>
  </r>
  <r>
    <x v="1"/>
    <x v="399"/>
  </r>
  <r>
    <x v="1"/>
    <x v="400"/>
  </r>
  <r>
    <x v="1"/>
    <x v="401"/>
  </r>
  <r>
    <x v="0"/>
    <x v="164"/>
  </r>
  <r>
    <x v="3"/>
    <x v="115"/>
  </r>
  <r>
    <x v="1"/>
    <x v="402"/>
  </r>
  <r>
    <x v="1"/>
    <x v="358"/>
  </r>
  <r>
    <x v="0"/>
    <x v="21"/>
  </r>
  <r>
    <x v="0"/>
    <x v="251"/>
  </r>
  <r>
    <x v="3"/>
    <x v="95"/>
  </r>
  <r>
    <x v="0"/>
    <x v="242"/>
  </r>
  <r>
    <x v="1"/>
    <x v="215"/>
  </r>
  <r>
    <x v="1"/>
    <x v="403"/>
  </r>
  <r>
    <x v="0"/>
    <x v="83"/>
  </r>
  <r>
    <x v="0"/>
    <x v="344"/>
  </r>
  <r>
    <x v="1"/>
    <x v="404"/>
  </r>
  <r>
    <x v="1"/>
    <x v="405"/>
  </r>
  <r>
    <x v="1"/>
    <x v="158"/>
  </r>
  <r>
    <x v="1"/>
    <x v="406"/>
  </r>
  <r>
    <x v="0"/>
    <x v="388"/>
  </r>
  <r>
    <x v="0"/>
    <x v="407"/>
  </r>
  <r>
    <x v="0"/>
    <x v="408"/>
  </r>
  <r>
    <x v="0"/>
    <x v="99"/>
  </r>
  <r>
    <x v="1"/>
    <x v="408"/>
  </r>
  <r>
    <x v="0"/>
    <x v="259"/>
  </r>
  <r>
    <x v="1"/>
    <x v="409"/>
  </r>
  <r>
    <x v="0"/>
    <x v="144"/>
  </r>
  <r>
    <x v="1"/>
    <x v="410"/>
  </r>
  <r>
    <x v="0"/>
    <x v="236"/>
  </r>
  <r>
    <x v="1"/>
    <x v="411"/>
  </r>
  <r>
    <x v="1"/>
    <x v="412"/>
  </r>
  <r>
    <x v="0"/>
    <x v="172"/>
  </r>
  <r>
    <x v="0"/>
    <x v="49"/>
  </r>
  <r>
    <x v="1"/>
    <x v="346"/>
  </r>
  <r>
    <x v="1"/>
    <x v="413"/>
  </r>
  <r>
    <x v="1"/>
    <x v="408"/>
  </r>
  <r>
    <x v="1"/>
    <x v="414"/>
  </r>
  <r>
    <x v="1"/>
    <x v="37"/>
  </r>
  <r>
    <x v="1"/>
    <x v="415"/>
  </r>
  <r>
    <x v="1"/>
    <x v="416"/>
  </r>
  <r>
    <x v="1"/>
    <x v="417"/>
  </r>
  <r>
    <x v="1"/>
    <x v="124"/>
  </r>
  <r>
    <x v="1"/>
    <x v="418"/>
  </r>
  <r>
    <x v="3"/>
    <x v="27"/>
  </r>
  <r>
    <x v="1"/>
    <x v="325"/>
  </r>
  <r>
    <x v="1"/>
    <x v="150"/>
  </r>
  <r>
    <x v="1"/>
    <x v="419"/>
  </r>
  <r>
    <x v="1"/>
    <x v="73"/>
  </r>
  <r>
    <x v="1"/>
    <x v="202"/>
  </r>
  <r>
    <x v="1"/>
    <x v="12"/>
  </r>
  <r>
    <x v="0"/>
    <x v="420"/>
  </r>
  <r>
    <x v="0"/>
    <x v="355"/>
  </r>
  <r>
    <x v="1"/>
    <x v="58"/>
  </r>
  <r>
    <x v="1"/>
    <x v="421"/>
  </r>
  <r>
    <x v="0"/>
    <x v="251"/>
  </r>
  <r>
    <x v="1"/>
    <x v="422"/>
  </r>
  <r>
    <x v="1"/>
    <x v="423"/>
  </r>
  <r>
    <x v="0"/>
    <x v="197"/>
  </r>
  <r>
    <x v="1"/>
    <x v="288"/>
  </r>
  <r>
    <x v="1"/>
    <x v="110"/>
  </r>
  <r>
    <x v="1"/>
    <x v="87"/>
  </r>
  <r>
    <x v="0"/>
    <x v="424"/>
  </r>
  <r>
    <x v="3"/>
    <x v="215"/>
  </r>
  <r>
    <x v="1"/>
    <x v="425"/>
  </r>
  <r>
    <x v="2"/>
    <x v="426"/>
  </r>
  <r>
    <x v="0"/>
    <x v="339"/>
  </r>
  <r>
    <x v="3"/>
    <x v="427"/>
  </r>
  <r>
    <x v="1"/>
    <x v="428"/>
  </r>
  <r>
    <x v="0"/>
    <x v="429"/>
  </r>
  <r>
    <x v="0"/>
    <x v="167"/>
  </r>
  <r>
    <x v="0"/>
    <x v="115"/>
  </r>
  <r>
    <x v="2"/>
    <x v="430"/>
  </r>
  <r>
    <x v="0"/>
    <x v="431"/>
  </r>
  <r>
    <x v="1"/>
    <x v="346"/>
  </r>
  <r>
    <x v="1"/>
    <x v="30"/>
  </r>
  <r>
    <x v="1"/>
    <x v="432"/>
  </r>
  <r>
    <x v="0"/>
    <x v="433"/>
  </r>
  <r>
    <x v="0"/>
    <x v="434"/>
  </r>
  <r>
    <x v="0"/>
    <x v="435"/>
  </r>
  <r>
    <x v="0"/>
    <x v="6"/>
  </r>
  <r>
    <x v="3"/>
    <x v="419"/>
  </r>
  <r>
    <x v="0"/>
    <x v="436"/>
  </r>
  <r>
    <x v="0"/>
    <x v="49"/>
  </r>
  <r>
    <x v="0"/>
    <x v="437"/>
  </r>
  <r>
    <x v="1"/>
    <x v="438"/>
  </r>
  <r>
    <x v="1"/>
    <x v="439"/>
  </r>
  <r>
    <x v="1"/>
    <x v="440"/>
  </r>
  <r>
    <x v="1"/>
    <x v="441"/>
  </r>
  <r>
    <x v="0"/>
    <x v="442"/>
  </r>
  <r>
    <x v="0"/>
    <x v="443"/>
  </r>
  <r>
    <x v="3"/>
    <x v="444"/>
  </r>
  <r>
    <x v="0"/>
    <x v="424"/>
  </r>
  <r>
    <x v="0"/>
    <x v="385"/>
  </r>
  <r>
    <x v="0"/>
    <x v="445"/>
  </r>
  <r>
    <x v="0"/>
    <x v="54"/>
  </r>
  <r>
    <x v="0"/>
    <x v="215"/>
  </r>
  <r>
    <x v="0"/>
    <x v="446"/>
  </r>
  <r>
    <x v="1"/>
    <x v="447"/>
  </r>
  <r>
    <x v="3"/>
    <x v="270"/>
  </r>
  <r>
    <x v="1"/>
    <x v="448"/>
  </r>
  <r>
    <x v="0"/>
    <x v="70"/>
  </r>
  <r>
    <x v="1"/>
    <x v="449"/>
  </r>
  <r>
    <x v="1"/>
    <x v="450"/>
  </r>
  <r>
    <x v="1"/>
    <x v="451"/>
  </r>
  <r>
    <x v="0"/>
    <x v="452"/>
  </r>
  <r>
    <x v="0"/>
    <x v="125"/>
  </r>
  <r>
    <x v="3"/>
    <x v="453"/>
  </r>
  <r>
    <x v="1"/>
    <x v="269"/>
  </r>
  <r>
    <x v="1"/>
    <x v="454"/>
  </r>
  <r>
    <x v="0"/>
    <x v="41"/>
  </r>
  <r>
    <x v="3"/>
    <x v="455"/>
  </r>
  <r>
    <x v="1"/>
    <x v="456"/>
  </r>
  <r>
    <x v="0"/>
    <x v="457"/>
  </r>
  <r>
    <x v="0"/>
    <x v="458"/>
  </r>
  <r>
    <x v="1"/>
    <x v="459"/>
  </r>
  <r>
    <x v="1"/>
    <x v="98"/>
  </r>
  <r>
    <x v="1"/>
    <x v="460"/>
  </r>
  <r>
    <x v="0"/>
    <x v="461"/>
  </r>
  <r>
    <x v="1"/>
    <x v="38"/>
  </r>
  <r>
    <x v="1"/>
    <x v="462"/>
  </r>
  <r>
    <x v="1"/>
    <x v="463"/>
  </r>
  <r>
    <x v="1"/>
    <x v="464"/>
  </r>
  <r>
    <x v="1"/>
    <x v="257"/>
  </r>
  <r>
    <x v="1"/>
    <x v="465"/>
  </r>
  <r>
    <x v="0"/>
    <x v="385"/>
  </r>
  <r>
    <x v="0"/>
    <x v="466"/>
  </r>
  <r>
    <x v="0"/>
    <x v="467"/>
  </r>
  <r>
    <x v="1"/>
    <x v="468"/>
  </r>
  <r>
    <x v="0"/>
    <x v="469"/>
  </r>
  <r>
    <x v="1"/>
    <x v="470"/>
  </r>
  <r>
    <x v="1"/>
    <x v="471"/>
  </r>
  <r>
    <x v="0"/>
    <x v="75"/>
  </r>
  <r>
    <x v="0"/>
    <x v="49"/>
  </r>
  <r>
    <x v="1"/>
    <x v="472"/>
  </r>
  <r>
    <x v="0"/>
    <x v="100"/>
  </r>
  <r>
    <x v="1"/>
    <x v="473"/>
  </r>
  <r>
    <x v="1"/>
    <x v="220"/>
  </r>
  <r>
    <x v="0"/>
    <x v="474"/>
  </r>
  <r>
    <x v="1"/>
    <x v="475"/>
  </r>
  <r>
    <x v="1"/>
    <x v="170"/>
  </r>
  <r>
    <x v="1"/>
    <x v="231"/>
  </r>
  <r>
    <x v="1"/>
    <x v="129"/>
  </r>
  <r>
    <x v="1"/>
    <x v="476"/>
  </r>
  <r>
    <x v="0"/>
    <x v="443"/>
  </r>
  <r>
    <x v="1"/>
    <x v="381"/>
  </r>
  <r>
    <x v="1"/>
    <x v="459"/>
  </r>
  <r>
    <x v="1"/>
    <x v="477"/>
  </r>
  <r>
    <x v="0"/>
    <x v="478"/>
  </r>
  <r>
    <x v="1"/>
    <x v="144"/>
  </r>
  <r>
    <x v="1"/>
    <x v="479"/>
  </r>
  <r>
    <x v="1"/>
    <x v="480"/>
  </r>
  <r>
    <x v="1"/>
    <x v="300"/>
  </r>
  <r>
    <x v="3"/>
    <x v="63"/>
  </r>
  <r>
    <x v="3"/>
    <x v="101"/>
  </r>
  <r>
    <x v="1"/>
    <x v="481"/>
  </r>
  <r>
    <x v="1"/>
    <x v="358"/>
  </r>
  <r>
    <x v="1"/>
    <x v="246"/>
  </r>
  <r>
    <x v="0"/>
    <x v="482"/>
  </r>
  <r>
    <x v="3"/>
    <x v="168"/>
  </r>
  <r>
    <x v="1"/>
    <x v="483"/>
  </r>
  <r>
    <x v="0"/>
    <x v="234"/>
  </r>
  <r>
    <x v="1"/>
    <x v="393"/>
  </r>
  <r>
    <x v="1"/>
    <x v="130"/>
  </r>
  <r>
    <x v="3"/>
    <x v="319"/>
  </r>
  <r>
    <x v="0"/>
    <x v="484"/>
  </r>
  <r>
    <x v="1"/>
    <x v="485"/>
  </r>
  <r>
    <x v="1"/>
    <x v="486"/>
  </r>
  <r>
    <x v="1"/>
    <x v="487"/>
  </r>
  <r>
    <x v="3"/>
    <x v="226"/>
  </r>
  <r>
    <x v="1"/>
    <x v="80"/>
  </r>
  <r>
    <x v="0"/>
    <x v="27"/>
  </r>
  <r>
    <x v="0"/>
    <x v="271"/>
  </r>
  <r>
    <x v="0"/>
    <x v="36"/>
  </r>
  <r>
    <x v="1"/>
    <x v="406"/>
  </r>
  <r>
    <x v="1"/>
    <x v="393"/>
  </r>
  <r>
    <x v="0"/>
    <x v="68"/>
  </r>
  <r>
    <x v="1"/>
    <x v="382"/>
  </r>
  <r>
    <x v="0"/>
    <x v="298"/>
  </r>
  <r>
    <x v="1"/>
    <x v="488"/>
  </r>
  <r>
    <x v="1"/>
    <x v="489"/>
  </r>
  <r>
    <x v="3"/>
    <x v="490"/>
  </r>
  <r>
    <x v="1"/>
    <x v="491"/>
  </r>
  <r>
    <x v="0"/>
    <x v="49"/>
  </r>
  <r>
    <x v="1"/>
    <x v="492"/>
  </r>
  <r>
    <x v="3"/>
    <x v="493"/>
  </r>
  <r>
    <x v="1"/>
    <x v="231"/>
  </r>
  <r>
    <x v="1"/>
    <x v="494"/>
  </r>
  <r>
    <x v="1"/>
    <x v="495"/>
  </r>
  <r>
    <x v="1"/>
    <x v="496"/>
  </r>
  <r>
    <x v="1"/>
    <x v="493"/>
  </r>
  <r>
    <x v="1"/>
    <x v="497"/>
  </r>
  <r>
    <x v="0"/>
    <x v="498"/>
  </r>
  <r>
    <x v="0"/>
    <x v="155"/>
  </r>
  <r>
    <x v="1"/>
    <x v="499"/>
  </r>
  <r>
    <x v="1"/>
    <x v="16"/>
  </r>
  <r>
    <x v="1"/>
    <x v="500"/>
  </r>
  <r>
    <x v="1"/>
    <x v="496"/>
  </r>
  <r>
    <x v="1"/>
    <x v="40"/>
  </r>
  <r>
    <x v="0"/>
    <x v="501"/>
  </r>
  <r>
    <x v="0"/>
    <x v="502"/>
  </r>
  <r>
    <x v="1"/>
    <x v="503"/>
  </r>
  <r>
    <x v="0"/>
    <x v="504"/>
  </r>
  <r>
    <x v="1"/>
    <x v="505"/>
  </r>
  <r>
    <x v="3"/>
    <x v="150"/>
  </r>
  <r>
    <x v="1"/>
    <x v="506"/>
  </r>
  <r>
    <x v="1"/>
    <x v="507"/>
  </r>
  <r>
    <x v="1"/>
    <x v="373"/>
  </r>
  <r>
    <x v="0"/>
    <x v="234"/>
  </r>
  <r>
    <x v="0"/>
    <x v="508"/>
  </r>
  <r>
    <x v="0"/>
    <x v="103"/>
  </r>
  <r>
    <x v="1"/>
    <x v="5"/>
  </r>
  <r>
    <x v="0"/>
    <x v="509"/>
  </r>
  <r>
    <x v="1"/>
    <x v="55"/>
  </r>
  <r>
    <x v="3"/>
    <x v="75"/>
  </r>
  <r>
    <x v="1"/>
    <x v="510"/>
  </r>
  <r>
    <x v="1"/>
    <x v="188"/>
  </r>
  <r>
    <x v="1"/>
    <x v="511"/>
  </r>
  <r>
    <x v="1"/>
    <x v="78"/>
  </r>
  <r>
    <x v="1"/>
    <x v="512"/>
  </r>
  <r>
    <x v="0"/>
    <x v="513"/>
  </r>
  <r>
    <x v="2"/>
    <x v="249"/>
  </r>
  <r>
    <x v="0"/>
    <x v="430"/>
  </r>
  <r>
    <x v="3"/>
    <x v="260"/>
  </r>
  <r>
    <x v="0"/>
    <x v="514"/>
  </r>
  <r>
    <x v="0"/>
    <x v="243"/>
  </r>
  <r>
    <x v="1"/>
    <x v="483"/>
  </r>
  <r>
    <x v="1"/>
    <x v="460"/>
  </r>
  <r>
    <x v="0"/>
    <x v="249"/>
  </r>
  <r>
    <x v="0"/>
    <x v="373"/>
  </r>
  <r>
    <x v="1"/>
    <x v="515"/>
  </r>
  <r>
    <x v="1"/>
    <x v="246"/>
  </r>
  <r>
    <x v="0"/>
    <x v="516"/>
  </r>
  <r>
    <x v="0"/>
    <x v="49"/>
  </r>
  <r>
    <x v="1"/>
    <x v="88"/>
  </r>
  <r>
    <x v="1"/>
    <x v="23"/>
  </r>
  <r>
    <x v="1"/>
    <x v="517"/>
  </r>
  <r>
    <x v="1"/>
    <x v="205"/>
  </r>
  <r>
    <x v="0"/>
    <x v="109"/>
  </r>
  <r>
    <x v="1"/>
    <x v="70"/>
  </r>
  <r>
    <x v="1"/>
    <x v="177"/>
  </r>
  <r>
    <x v="0"/>
    <x v="161"/>
  </r>
  <r>
    <x v="0"/>
    <x v="518"/>
  </r>
  <r>
    <x v="1"/>
    <x v="394"/>
  </r>
  <r>
    <x v="0"/>
    <x v="89"/>
  </r>
  <r>
    <x v="1"/>
    <x v="519"/>
  </r>
  <r>
    <x v="1"/>
    <x v="520"/>
  </r>
  <r>
    <x v="0"/>
    <x v="521"/>
  </r>
  <r>
    <x v="1"/>
    <x v="236"/>
  </r>
  <r>
    <x v="1"/>
    <x v="221"/>
  </r>
  <r>
    <x v="1"/>
    <x v="522"/>
  </r>
  <r>
    <x v="1"/>
    <x v="464"/>
  </r>
  <r>
    <x v="0"/>
    <x v="523"/>
  </r>
  <r>
    <x v="1"/>
    <x v="524"/>
  </r>
  <r>
    <x v="1"/>
    <x v="155"/>
  </r>
  <r>
    <x v="1"/>
    <x v="525"/>
  </r>
  <r>
    <x v="1"/>
    <x v="526"/>
  </r>
  <r>
    <x v="1"/>
    <x v="527"/>
  </r>
  <r>
    <x v="1"/>
    <x v="144"/>
  </r>
  <r>
    <x v="1"/>
    <x v="346"/>
  </r>
  <r>
    <x v="1"/>
    <x v="172"/>
  </r>
  <r>
    <x v="0"/>
    <x v="131"/>
  </r>
  <r>
    <x v="0"/>
    <x v="110"/>
  </r>
  <r>
    <x v="0"/>
    <x v="528"/>
  </r>
  <r>
    <x v="1"/>
    <x v="529"/>
  </r>
  <r>
    <x v="1"/>
    <x v="265"/>
  </r>
  <r>
    <x v="1"/>
    <x v="34"/>
  </r>
  <r>
    <x v="1"/>
    <x v="530"/>
  </r>
  <r>
    <x v="0"/>
    <x v="531"/>
  </r>
  <r>
    <x v="0"/>
    <x v="115"/>
  </r>
  <r>
    <x v="1"/>
    <x v="532"/>
  </r>
  <r>
    <x v="1"/>
    <x v="210"/>
  </r>
  <r>
    <x v="1"/>
    <x v="144"/>
  </r>
  <r>
    <x v="1"/>
    <x v="533"/>
  </r>
  <r>
    <x v="1"/>
    <x v="287"/>
  </r>
  <r>
    <x v="1"/>
    <x v="227"/>
  </r>
  <r>
    <x v="0"/>
    <x v="254"/>
  </r>
  <r>
    <x v="3"/>
    <x v="115"/>
  </r>
  <r>
    <x v="1"/>
    <x v="534"/>
  </r>
  <r>
    <x v="1"/>
    <x v="44"/>
  </r>
  <r>
    <x v="1"/>
    <x v="460"/>
  </r>
  <r>
    <x v="1"/>
    <x v="535"/>
  </r>
  <r>
    <x v="1"/>
    <x v="253"/>
  </r>
  <r>
    <x v="0"/>
    <x v="49"/>
  </r>
  <r>
    <x v="1"/>
    <x v="415"/>
  </r>
  <r>
    <x v="0"/>
    <x v="249"/>
  </r>
  <r>
    <x v="1"/>
    <x v="50"/>
  </r>
  <r>
    <x v="1"/>
    <x v="536"/>
  </r>
  <r>
    <x v="1"/>
    <x v="15"/>
  </r>
  <r>
    <x v="1"/>
    <x v="1"/>
  </r>
  <r>
    <x v="1"/>
    <x v="537"/>
  </r>
  <r>
    <x v="0"/>
    <x v="164"/>
  </r>
  <r>
    <x v="0"/>
    <x v="377"/>
  </r>
  <r>
    <x v="1"/>
    <x v="167"/>
  </r>
  <r>
    <x v="1"/>
    <x v="25"/>
  </r>
  <r>
    <x v="1"/>
    <x v="72"/>
  </r>
  <r>
    <x v="1"/>
    <x v="538"/>
  </r>
  <r>
    <x v="1"/>
    <x v="503"/>
  </r>
  <r>
    <x v="1"/>
    <x v="539"/>
  </r>
  <r>
    <x v="3"/>
    <x v="540"/>
  </r>
  <r>
    <x v="1"/>
    <x v="402"/>
  </r>
  <r>
    <x v="1"/>
    <x v="105"/>
  </r>
  <r>
    <x v="0"/>
    <x v="541"/>
  </r>
  <r>
    <x v="0"/>
    <x v="246"/>
  </r>
  <r>
    <x v="1"/>
    <x v="542"/>
  </r>
  <r>
    <x v="1"/>
    <x v="543"/>
  </r>
  <r>
    <x v="1"/>
    <x v="544"/>
  </r>
  <r>
    <x v="1"/>
    <x v="545"/>
  </r>
  <r>
    <x v="0"/>
    <x v="109"/>
  </r>
  <r>
    <x v="0"/>
    <x v="176"/>
  </r>
  <r>
    <x v="0"/>
    <x v="546"/>
  </r>
  <r>
    <x v="0"/>
    <x v="65"/>
  </r>
  <r>
    <x v="1"/>
    <x v="4"/>
  </r>
  <r>
    <x v="1"/>
    <x v="547"/>
  </r>
  <r>
    <x v="0"/>
    <x v="15"/>
  </r>
  <r>
    <x v="1"/>
    <x v="175"/>
  </r>
  <r>
    <x v="1"/>
    <x v="548"/>
  </r>
  <r>
    <x v="0"/>
    <x v="549"/>
  </r>
  <r>
    <x v="1"/>
    <x v="550"/>
  </r>
  <r>
    <x v="0"/>
    <x v="551"/>
  </r>
  <r>
    <x v="0"/>
    <x v="249"/>
  </r>
  <r>
    <x v="1"/>
    <x v="552"/>
  </r>
  <r>
    <x v="1"/>
    <x v="393"/>
  </r>
  <r>
    <x v="1"/>
    <x v="553"/>
  </r>
  <r>
    <x v="1"/>
    <x v="34"/>
  </r>
  <r>
    <x v="1"/>
    <x v="554"/>
  </r>
  <r>
    <x v="1"/>
    <x v="134"/>
  </r>
  <r>
    <x v="1"/>
    <x v="75"/>
  </r>
  <r>
    <x v="0"/>
    <x v="37"/>
  </r>
  <r>
    <x v="1"/>
    <x v="555"/>
  </r>
  <r>
    <x v="0"/>
    <x v="11"/>
  </r>
  <r>
    <x v="0"/>
    <x v="556"/>
  </r>
  <r>
    <x v="1"/>
    <x v="300"/>
  </r>
  <r>
    <x v="0"/>
    <x v="49"/>
  </r>
  <r>
    <x v="1"/>
    <x v="122"/>
  </r>
  <r>
    <x v="1"/>
    <x v="460"/>
  </r>
  <r>
    <x v="2"/>
    <x v="443"/>
  </r>
  <r>
    <x v="0"/>
    <x v="36"/>
  </r>
  <r>
    <x v="1"/>
    <x v="64"/>
  </r>
  <r>
    <x v="1"/>
    <x v="271"/>
  </r>
  <r>
    <x v="0"/>
    <x v="142"/>
  </r>
  <r>
    <x v="1"/>
    <x v="557"/>
  </r>
  <r>
    <x v="1"/>
    <x v="175"/>
  </r>
  <r>
    <x v="3"/>
    <x v="102"/>
  </r>
  <r>
    <x v="1"/>
    <x v="558"/>
  </r>
  <r>
    <x v="1"/>
    <x v="559"/>
  </r>
  <r>
    <x v="0"/>
    <x v="560"/>
  </r>
  <r>
    <x v="0"/>
    <x v="561"/>
  </r>
  <r>
    <x v="1"/>
    <x v="562"/>
  </r>
  <r>
    <x v="0"/>
    <x v="550"/>
  </r>
  <r>
    <x v="2"/>
    <x v="11"/>
  </r>
  <r>
    <x v="1"/>
    <x v="388"/>
  </r>
  <r>
    <x v="0"/>
    <x v="537"/>
  </r>
  <r>
    <x v="1"/>
    <x v="563"/>
  </r>
  <r>
    <x v="0"/>
    <x v="63"/>
  </r>
  <r>
    <x v="1"/>
    <x v="564"/>
  </r>
  <r>
    <x v="1"/>
    <x v="174"/>
  </r>
  <r>
    <x v="1"/>
    <x v="565"/>
  </r>
  <r>
    <x v="1"/>
    <x v="167"/>
  </r>
  <r>
    <x v="0"/>
    <x v="27"/>
  </r>
  <r>
    <x v="0"/>
    <x v="95"/>
  </r>
  <r>
    <x v="1"/>
    <x v="566"/>
  </r>
  <r>
    <x v="1"/>
    <x v="229"/>
  </r>
  <r>
    <x v="1"/>
    <x v="72"/>
  </r>
  <r>
    <x v="0"/>
    <x v="192"/>
  </r>
  <r>
    <x v="1"/>
    <x v="358"/>
  </r>
  <r>
    <x v="1"/>
    <x v="567"/>
  </r>
  <r>
    <x v="1"/>
    <x v="339"/>
  </r>
  <r>
    <x v="1"/>
    <x v="227"/>
  </r>
  <r>
    <x v="0"/>
    <x v="356"/>
  </r>
  <r>
    <x v="3"/>
    <x v="568"/>
  </r>
  <r>
    <x v="1"/>
    <x v="87"/>
  </r>
  <r>
    <x v="0"/>
    <x v="109"/>
  </r>
  <r>
    <x v="2"/>
    <x v="569"/>
  </r>
  <r>
    <x v="0"/>
    <x v="373"/>
  </r>
  <r>
    <x v="0"/>
    <x v="109"/>
  </r>
  <r>
    <x v="1"/>
    <x v="493"/>
  </r>
  <r>
    <x v="0"/>
    <x v="570"/>
  </r>
  <r>
    <x v="0"/>
    <x v="571"/>
  </r>
  <r>
    <x v="0"/>
    <x v="483"/>
  </r>
  <r>
    <x v="0"/>
    <x v="171"/>
  </r>
  <r>
    <x v="3"/>
    <x v="415"/>
  </r>
  <r>
    <x v="1"/>
    <x v="84"/>
  </r>
  <r>
    <x v="0"/>
    <x v="49"/>
  </r>
  <r>
    <x v="1"/>
    <x v="572"/>
  </r>
  <r>
    <x v="3"/>
    <x v="428"/>
  </r>
  <r>
    <x v="0"/>
    <x v="356"/>
  </r>
  <r>
    <x v="1"/>
    <x v="573"/>
  </r>
  <r>
    <x v="1"/>
    <x v="175"/>
  </r>
  <r>
    <x v="0"/>
    <x v="268"/>
  </r>
  <r>
    <x v="1"/>
    <x v="54"/>
  </r>
  <r>
    <x v="1"/>
    <x v="192"/>
  </r>
  <r>
    <x v="0"/>
    <x v="406"/>
  </r>
  <r>
    <x v="0"/>
    <x v="12"/>
  </r>
  <r>
    <x v="1"/>
    <x v="287"/>
  </r>
  <r>
    <x v="1"/>
    <x v="574"/>
  </r>
  <r>
    <x v="0"/>
    <x v="493"/>
  </r>
  <r>
    <x v="1"/>
    <x v="287"/>
  </r>
  <r>
    <x v="1"/>
    <x v="512"/>
  </r>
  <r>
    <x v="1"/>
    <x v="242"/>
  </r>
  <r>
    <x v="1"/>
    <x v="575"/>
  </r>
  <r>
    <x v="1"/>
    <x v="493"/>
  </r>
  <r>
    <x v="1"/>
    <x v="576"/>
  </r>
  <r>
    <x v="0"/>
    <x v="577"/>
  </r>
  <r>
    <x v="0"/>
    <x v="3"/>
  </r>
  <r>
    <x v="1"/>
    <x v="578"/>
  </r>
  <r>
    <x v="0"/>
    <x v="526"/>
  </r>
  <r>
    <x v="1"/>
    <x v="235"/>
  </r>
  <r>
    <x v="1"/>
    <x v="18"/>
  </r>
  <r>
    <x v="1"/>
    <x v="382"/>
  </r>
  <r>
    <x v="0"/>
    <x v="109"/>
  </r>
  <r>
    <x v="1"/>
    <x v="45"/>
  </r>
  <r>
    <x v="1"/>
    <x v="579"/>
  </r>
  <r>
    <x v="0"/>
    <x v="580"/>
  </r>
  <r>
    <x v="1"/>
    <x v="581"/>
  </r>
  <r>
    <x v="0"/>
    <x v="51"/>
  </r>
  <r>
    <x v="1"/>
    <x v="582"/>
  </r>
  <r>
    <x v="1"/>
    <x v="345"/>
  </r>
  <r>
    <x v="0"/>
    <x v="583"/>
  </r>
  <r>
    <x v="0"/>
    <x v="45"/>
  </r>
  <r>
    <x v="1"/>
    <x v="584"/>
  </r>
  <r>
    <x v="0"/>
    <x v="251"/>
  </r>
  <r>
    <x v="1"/>
    <x v="31"/>
  </r>
  <r>
    <x v="0"/>
    <x v="251"/>
  </r>
  <r>
    <x v="1"/>
    <x v="585"/>
  </r>
  <r>
    <x v="1"/>
    <x v="227"/>
  </r>
  <r>
    <x v="3"/>
    <x v="51"/>
  </r>
  <r>
    <x v="0"/>
    <x v="586"/>
  </r>
  <r>
    <x v="1"/>
    <x v="587"/>
  </r>
  <r>
    <x v="0"/>
    <x v="192"/>
  </r>
  <r>
    <x v="3"/>
    <x v="279"/>
  </r>
  <r>
    <x v="0"/>
    <x v="82"/>
  </r>
  <r>
    <x v="3"/>
    <x v="588"/>
  </r>
  <r>
    <x v="4"/>
    <x v="5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C0286-3329-4FCF-B2EC-AC21591A07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9DBAB-A2AB-43AA-9A33-AAEFD488BB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D0126-8C9D-419F-A865-43C2D422B5BA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llDrilled="1" subtotalTop="0" showAll="0" dataSourceSort="1" defaultAttributeDrillState="1">
      <items count="12">
        <item n="2010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13" name="[Range].[date created conversion].[All]" cap="All"/>
  </pageFields>
  <dataFields count="1">
    <dataField name="Count of outcome" fld="2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8DF89-C6F5-4AD2-97DD-6458445493A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395" firstHeaderRow="1" firstDataRow="2" firstDataCol="1"/>
  <pivotFields count="2">
    <pivotField axis="axisCol" showAll="0">
      <items count="6">
        <item h="1" x="3"/>
        <item h="1" x="0"/>
        <item h="1" x="2"/>
        <item x="1"/>
        <item h="1" x="4"/>
        <item t="default"/>
      </items>
    </pivotField>
    <pivotField axis="axisRow"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</pivotFields>
  <rowFields count="1">
    <field x="1"/>
  </rowFields>
  <rowItems count="390">
    <i>
      <x v="11"/>
    </i>
    <i>
      <x v="20"/>
    </i>
    <i>
      <x v="21"/>
    </i>
    <i>
      <x v="25"/>
    </i>
    <i>
      <x v="27"/>
    </i>
    <i>
      <x v="33"/>
    </i>
    <i>
      <x v="34"/>
    </i>
    <i>
      <x v="35"/>
    </i>
    <i>
      <x v="36"/>
    </i>
    <i>
      <x v="41"/>
    </i>
    <i>
      <x v="43"/>
    </i>
    <i>
      <x v="45"/>
    </i>
    <i>
      <x v="46"/>
    </i>
    <i>
      <x v="47"/>
    </i>
    <i>
      <x v="48"/>
    </i>
    <i>
      <x v="49"/>
    </i>
    <i>
      <x v="52"/>
    </i>
    <i>
      <x v="55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1"/>
    </i>
    <i>
      <x v="252"/>
    </i>
    <i>
      <x v="253"/>
    </i>
    <i>
      <x v="254"/>
    </i>
    <i>
      <x v="255"/>
    </i>
    <i>
      <x v="256"/>
    </i>
    <i>
      <x v="259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2"/>
    </i>
    <i>
      <x v="296"/>
    </i>
    <i>
      <x v="298"/>
    </i>
    <i>
      <x v="299"/>
    </i>
    <i>
      <x v="300"/>
    </i>
    <i>
      <x v="301"/>
    </i>
    <i>
      <x v="305"/>
    </i>
    <i>
      <x v="312"/>
    </i>
    <i>
      <x v="315"/>
    </i>
    <i>
      <x v="319"/>
    </i>
    <i>
      <x v="323"/>
    </i>
    <i>
      <x v="328"/>
    </i>
    <i>
      <x v="329"/>
    </i>
    <i>
      <x v="335"/>
    </i>
    <i>
      <x v="344"/>
    </i>
    <i>
      <x v="346"/>
    </i>
    <i>
      <x v="348"/>
    </i>
    <i>
      <x v="355"/>
    </i>
    <i>
      <x v="358"/>
    </i>
    <i>
      <x v="360"/>
    </i>
    <i>
      <x v="361"/>
    </i>
    <i>
      <x v="363"/>
    </i>
    <i>
      <x v="367"/>
    </i>
    <i>
      <x v="369"/>
    </i>
    <i>
      <x v="371"/>
    </i>
    <i>
      <x v="372"/>
    </i>
    <i>
      <x v="374"/>
    </i>
    <i>
      <x v="379"/>
    </i>
    <i>
      <x v="380"/>
    </i>
    <i>
      <x v="381"/>
    </i>
    <i>
      <x v="382"/>
    </i>
    <i>
      <x v="391"/>
    </i>
    <i>
      <x v="394"/>
    </i>
    <i>
      <x v="396"/>
    </i>
    <i>
      <x v="398"/>
    </i>
    <i>
      <x v="400"/>
    </i>
    <i>
      <x v="401"/>
    </i>
    <i>
      <x v="403"/>
    </i>
    <i>
      <x v="404"/>
    </i>
    <i>
      <x v="405"/>
    </i>
    <i>
      <x v="407"/>
    </i>
    <i>
      <x v="408"/>
    </i>
    <i>
      <x v="409"/>
    </i>
    <i>
      <x v="410"/>
    </i>
    <i>
      <x v="413"/>
    </i>
    <i>
      <x v="415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4"/>
    </i>
    <i>
      <x v="425"/>
    </i>
    <i>
      <x v="427"/>
    </i>
    <i>
      <x v="428"/>
    </i>
    <i>
      <x v="430"/>
    </i>
    <i>
      <x v="433"/>
    </i>
    <i>
      <x v="434"/>
    </i>
    <i>
      <x v="435"/>
    </i>
    <i>
      <x v="437"/>
    </i>
    <i>
      <x v="438"/>
    </i>
    <i>
      <x v="439"/>
    </i>
    <i>
      <x v="442"/>
    </i>
    <i>
      <x v="443"/>
    </i>
    <i>
      <x v="444"/>
    </i>
    <i>
      <x v="445"/>
    </i>
    <i>
      <x v="448"/>
    </i>
    <i>
      <x v="449"/>
    </i>
    <i>
      <x v="450"/>
    </i>
    <i>
      <x v="452"/>
    </i>
    <i>
      <x v="453"/>
    </i>
    <i>
      <x v="455"/>
    </i>
    <i>
      <x v="457"/>
    </i>
    <i>
      <x v="458"/>
    </i>
    <i>
      <x v="460"/>
    </i>
    <i>
      <x v="461"/>
    </i>
    <i>
      <x v="463"/>
    </i>
    <i>
      <x v="464"/>
    </i>
    <i>
      <x v="466"/>
    </i>
    <i>
      <x v="468"/>
    </i>
    <i>
      <x v="469"/>
    </i>
    <i>
      <x v="470"/>
    </i>
    <i>
      <x v="473"/>
    </i>
    <i>
      <x v="474"/>
    </i>
    <i>
      <x v="475"/>
    </i>
    <i>
      <x v="476"/>
    </i>
    <i>
      <x v="477"/>
    </i>
    <i>
      <x v="479"/>
    </i>
    <i>
      <x v="481"/>
    </i>
    <i>
      <x v="484"/>
    </i>
    <i>
      <x v="486"/>
    </i>
    <i>
      <x v="487"/>
    </i>
    <i>
      <x v="488"/>
    </i>
    <i>
      <x v="489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9"/>
    </i>
    <i>
      <x v="520"/>
    </i>
    <i>
      <x v="521"/>
    </i>
    <i>
      <x v="522"/>
    </i>
    <i>
      <x v="523"/>
    </i>
    <i>
      <x v="525"/>
    </i>
    <i>
      <x v="526"/>
    </i>
    <i>
      <x v="527"/>
    </i>
    <i>
      <x v="528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3"/>
    </i>
    <i>
      <x v="545"/>
    </i>
    <i>
      <x v="546"/>
    </i>
    <i>
      <x v="547"/>
    </i>
    <i>
      <x v="549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2"/>
    </i>
    <i>
      <x v="563"/>
    </i>
    <i>
      <x v="564"/>
    </i>
    <i>
      <x v="565"/>
    </i>
    <i>
      <x v="566"/>
    </i>
    <i>
      <x v="567"/>
    </i>
    <i>
      <x v="570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1"/>
    </i>
    <i>
      <x v="582"/>
    </i>
    <i>
      <x v="584"/>
    </i>
    <i>
      <x v="585"/>
    </i>
    <i>
      <x v="586"/>
    </i>
    <i>
      <x v="587"/>
    </i>
    <i>
      <x v="588"/>
    </i>
    <i t="grand">
      <x/>
    </i>
  </rowItems>
  <colFields count="1">
    <field x="0"/>
  </colFields>
  <colItems count="2">
    <i>
      <x v="3"/>
    </i>
    <i t="grand">
      <x/>
    </i>
  </colItems>
  <dataFields count="1">
    <dataField name="Sum of backers_count" fld="1" baseField="0" baseItem="0"/>
  </dataFields>
  <chartFormats count="2">
    <chartFormat chart="0" format="1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customWidth="1"/>
    <col min="8" max="8" width="13" bestFit="1" customWidth="1"/>
    <col min="9" max="9" width="13" customWidth="1"/>
    <col min="12" max="13" width="11.125" bestFit="1" customWidth="1"/>
    <col min="14" max="14" width="30.5" style="10" customWidth="1"/>
    <col min="15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2029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N67" si="5">(((L4/60)/60)/24)+DATE(1970,1,1)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5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5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5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5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5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5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5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5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5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5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5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5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5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5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5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5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5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5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5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5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5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5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5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5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5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5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5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5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5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5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5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5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5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5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5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5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5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5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5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5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5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5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5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5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5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5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5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5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5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5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5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5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5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5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5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5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5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5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5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5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5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5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6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_xlfn.TEXTBEFORE(R67,"/")</f>
        <v>theater</v>
      </c>
      <c r="T67" t="str">
        <f t="shared" ref="T67:T130" si="9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10">E68/D68</f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N131" si="11">(((L68/60)/60)/24)+DATE(1970,1,1)</f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0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11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0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11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0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11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0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11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0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11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0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11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0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11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0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11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0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11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0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11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0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11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0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11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0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11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0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11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0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11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0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11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0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11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0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11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0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11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0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11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0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11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0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11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0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11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0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11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0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11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0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11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0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11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0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11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0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11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0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11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0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11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0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11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0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11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0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11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0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11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0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11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0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11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0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11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0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11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0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11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0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11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0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11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0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11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0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11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0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11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0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11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0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11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0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11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0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11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0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11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0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11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0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11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0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11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0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11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0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11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0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11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0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11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0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11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0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11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0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11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0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11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0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11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0"/>
        <v>3.2026936026936029E-2</v>
      </c>
      <c r="G131" t="s">
        <v>74</v>
      </c>
      <c r="H131">
        <v>55</v>
      </c>
      <c r="I131" s="5">
        <f t="shared" ref="I131:I194" si="12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1"/>
        <v>42038.25</v>
      </c>
      <c r="O131" s="8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_xlfn.TEXTBEFORE(R131,"/")</f>
        <v>food</v>
      </c>
      <c r="T131" t="str">
        <f t="shared" ref="T131:T194" si="15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6">E132/D132</f>
        <v>1.5546875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N195" si="17">(((L132/60)/60)/24)+DATE(1970,1,1)</f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6"/>
        <v>1.0085974499089254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7"/>
        <v>41607.25</v>
      </c>
      <c r="O133" s="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6"/>
        <v>1.1618181818181819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7"/>
        <v>43112.25</v>
      </c>
      <c r="O134" s="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6"/>
        <v>3.1077777777777778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7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6"/>
        <v>0.89736683417085428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7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6"/>
        <v>0.71272727272727276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7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6"/>
        <v>3.2862318840579711E-2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7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6"/>
        <v>2.617777777777778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7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6"/>
        <v>0.96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7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6"/>
        <v>0.20896851248642778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7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6"/>
        <v>2.2316363636363636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7"/>
        <v>43156.25</v>
      </c>
      <c r="O142" s="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6"/>
        <v>1.0159097978227061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7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6"/>
        <v>2.3003999999999998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7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6"/>
        <v>1.355925925925926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7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6"/>
        <v>1.2909999999999999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7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6"/>
        <v>2.3651200000000001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7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6"/>
        <v>0.17249999999999999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7"/>
        <v>40855.25</v>
      </c>
      <c r="O148" s="8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6"/>
        <v>1.1249397590361445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7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6"/>
        <v>1.2102150537634409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7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6"/>
        <v>2.1987096774193549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7"/>
        <v>41275.25</v>
      </c>
      <c r="O151" s="8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6"/>
        <v>0.01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7"/>
        <v>43450.25</v>
      </c>
      <c r="O152" s="8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6"/>
        <v>0.64166909620991253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7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6"/>
        <v>4.2306746987951804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7"/>
        <v>42783.25</v>
      </c>
      <c r="O154" s="8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6"/>
        <v>0.92984160506863778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7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6"/>
        <v>0.58756567425569173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7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6"/>
        <v>0.65022222222222226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7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6"/>
        <v>0.73939560439560437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7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6"/>
        <v>0.52666666666666662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7"/>
        <v>41638.25</v>
      </c>
      <c r="O159" s="8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6"/>
        <v>2.2095238095238097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7"/>
        <v>42346.25</v>
      </c>
      <c r="O160" s="8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6"/>
        <v>1.0001150627615063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7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6"/>
        <v>1.6231249999999999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7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6"/>
        <v>0.78181818181818186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7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6"/>
        <v>1.4973770491803278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7"/>
        <v>43442.25</v>
      </c>
      <c r="O164" s="8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6"/>
        <v>2.5325714285714285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7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6"/>
        <v>1.0016943521594683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7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6"/>
        <v>1.2199004424778761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7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6"/>
        <v>1.3713265306122449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7"/>
        <v>40534.25</v>
      </c>
      <c r="O168" s="8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6"/>
        <v>4.155384615384615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7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6"/>
        <v>0.3130913348946136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7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6"/>
        <v>4.240815450643777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7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6"/>
        <v>2.9388623072833599E-2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7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6"/>
        <v>0.1063265306122449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7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6"/>
        <v>0.82874999999999999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7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6"/>
        <v>1.6301447776628748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7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6"/>
        <v>8.9466666666666672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7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6"/>
        <v>0.26191501103752757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7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6"/>
        <v>0.74834782608695649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7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6"/>
        <v>4.1647680412371137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7"/>
        <v>40497.25</v>
      </c>
      <c r="O179" s="8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6"/>
        <v>0.96208333333333329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7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6"/>
        <v>3.5771910112359548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7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6"/>
        <v>3.0845714285714285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7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6"/>
        <v>0.61802325581395345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7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6"/>
        <v>7.2232472324723247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7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6"/>
        <v>0.69117647058823528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7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6"/>
        <v>2.9305555555555554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7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6"/>
        <v>0.71799999999999997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7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6"/>
        <v>0.31934684684684683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7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6"/>
        <v>2.2987375415282392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7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6"/>
        <v>0.3201219512195122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7"/>
        <v>41975.25</v>
      </c>
      <c r="O190" s="8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6"/>
        <v>0.23525352848928385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7"/>
        <v>42433.25</v>
      </c>
      <c r="O191" s="8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6"/>
        <v>0.68594594594594593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7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6"/>
        <v>0.37952380952380954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7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6"/>
        <v>0.19992957746478873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7"/>
        <v>41817.208333333336</v>
      </c>
      <c r="O194" s="8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6"/>
        <v>0.45636363636363636</v>
      </c>
      <c r="G195" t="s">
        <v>14</v>
      </c>
      <c r="H195">
        <v>65</v>
      </c>
      <c r="I195" s="5">
        <f t="shared" ref="I195:I258" si="18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7"/>
        <v>43198.208333333328</v>
      </c>
      <c r="O195" s="8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_xlfn.TEXTBEFORE(R195,"/")</f>
        <v>music</v>
      </c>
      <c r="T195" t="str">
        <f t="shared" ref="T195:T258" si="21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22">E196/D196</f>
        <v>1.227605633802817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N259" si="23">(((L196/60)/60)/24)+DATE(1970,1,1)</f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2"/>
        <v>3.61753164556962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3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2"/>
        <v>0.63146341463414635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3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2"/>
        <v>2.9820475319926874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3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2"/>
        <v>9.5585443037974685E-2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3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2"/>
        <v>0.5377777777777778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3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2"/>
        <v>0.02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3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2"/>
        <v>6.8119047619047617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3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2"/>
        <v>0.78831325301204824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3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2"/>
        <v>1.3440792216817234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3"/>
        <v>42752.25</v>
      </c>
      <c r="O205" s="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2"/>
        <v>3.372E-2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3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2"/>
        <v>4.3184615384615386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3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2"/>
        <v>0.38844444444444443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3"/>
        <v>40236.25</v>
      </c>
      <c r="O208" s="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2"/>
        <v>4.2569999999999997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3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2"/>
        <v>1.0112239715591671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3"/>
        <v>43048.25</v>
      </c>
      <c r="O210" s="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2"/>
        <v>0.21188688946015424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3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2"/>
        <v>0.67425531914893622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3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2"/>
        <v>0.9492337164750958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3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2"/>
        <v>1.5185185185185186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3"/>
        <v>43814.25</v>
      </c>
      <c r="O214" s="8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2"/>
        <v>1.9516382252559727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3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2"/>
        <v>10.231428571428571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3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2"/>
        <v>3.8418367346938778E-2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3"/>
        <v>43509.25</v>
      </c>
      <c r="O217" s="8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2"/>
        <v>1.5507066557107643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3"/>
        <v>40869.25</v>
      </c>
      <c r="O218" s="8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2"/>
        <v>0.44753477588871715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3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2"/>
        <v>2.1594736842105262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3"/>
        <v>40858.25</v>
      </c>
      <c r="O220" s="8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2"/>
        <v>3.3212709832134291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3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2"/>
        <v>8.4430379746835441E-2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3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2"/>
        <v>0.9862551440329218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3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2"/>
        <v>1.3797916666666667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3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2"/>
        <v>0.93810996563573879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3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2"/>
        <v>4.0363930885529156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3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2"/>
        <v>2.6017404129793511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3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2"/>
        <v>3.6663333333333332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3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2"/>
        <v>1.687208538587849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3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2"/>
        <v>1.1990717911530093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3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2"/>
        <v>1.936892523364486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3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2"/>
        <v>4.2016666666666671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3"/>
        <v>43805.25</v>
      </c>
      <c r="O232" s="8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2"/>
        <v>0.76708333333333334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3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2"/>
        <v>1.7126470588235294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3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2"/>
        <v>1.5789473684210527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3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2"/>
        <v>1.0908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3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2"/>
        <v>0.41732558139534881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3"/>
        <v>42779.25</v>
      </c>
      <c r="O237" s="8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2"/>
        <v>0.10944303797468355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3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2"/>
        <v>1.593763440860215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3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2"/>
        <v>4.2241666666666671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3"/>
        <v>43083.25</v>
      </c>
      <c r="O240" s="8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2"/>
        <v>0.97718749999999999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3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2"/>
        <v>4.1878911564625847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3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2"/>
        <v>1.0191632047477746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3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2"/>
        <v>1.2772619047619047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3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2"/>
        <v>4.4521739130434783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3"/>
        <v>43163.25</v>
      </c>
      <c r="O245" s="8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2"/>
        <v>5.6971428571428575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3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2"/>
        <v>5.0934482758620687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3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2"/>
        <v>3.2553333333333332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3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2"/>
        <v>9.3261616161616168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3"/>
        <v>42726.25</v>
      </c>
      <c r="O249" s="8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2"/>
        <v>2.1133870967741935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3"/>
        <v>42004.25</v>
      </c>
      <c r="O250" s="8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2"/>
        <v>2.7332520325203253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3"/>
        <v>42006.25</v>
      </c>
      <c r="O251" s="8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2"/>
        <v>0.03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3"/>
        <v>40203.25</v>
      </c>
      <c r="O252" s="8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2"/>
        <v>0.54084507042253516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3"/>
        <v>41252.25</v>
      </c>
      <c r="O253" s="8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2"/>
        <v>6.2629999999999999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3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2"/>
        <v>0.8902139917695473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3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2"/>
        <v>1.8489130434782608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3"/>
        <v>42787.25</v>
      </c>
      <c r="O256" s="8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2"/>
        <v>1.2016770186335404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3"/>
        <v>40590.25</v>
      </c>
      <c r="O257" s="8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2"/>
        <v>0.23390243902439026</v>
      </c>
      <c r="G258" t="s">
        <v>14</v>
      </c>
      <c r="H258">
        <v>15</v>
      </c>
      <c r="I258" s="5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3"/>
        <v>42393.25</v>
      </c>
      <c r="O258" s="8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2"/>
        <v>1.46</v>
      </c>
      <c r="G259" t="s">
        <v>20</v>
      </c>
      <c r="H259">
        <v>92</v>
      </c>
      <c r="I259" s="5">
        <f t="shared" ref="I259:I322" si="24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3"/>
        <v>41338.25</v>
      </c>
      <c r="O259" s="8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_xlfn.TEXTBEFORE(R259,"/")</f>
        <v>theater</v>
      </c>
      <c r="T259" t="str">
        <f t="shared" ref="T259:T322" si="27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8">E260/D260</f>
        <v>2.6848000000000001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N323" si="29">(((L260/60)/60)/24)+DATE(1970,1,1)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8"/>
        <v>5.9749999999999996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9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8"/>
        <v>1.5769841269841269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9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8"/>
        <v>0.31201660735468567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9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8"/>
        <v>3.1341176470588237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9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8"/>
        <v>3.7089655172413791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9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8"/>
        <v>3.6266447368421053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9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8"/>
        <v>1.2308163265306122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9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8"/>
        <v>0.76766756032171579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9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8"/>
        <v>2.3362012987012988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9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8"/>
        <v>1.8053333333333332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9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8"/>
        <v>2.5262857142857142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9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8"/>
        <v>0.27176538240368026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9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8"/>
        <v>1.2706571242680547E-2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9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8"/>
        <v>3.0400978473581213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9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8"/>
        <v>1.3723076923076922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9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8"/>
        <v>0.32208333333333333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9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8"/>
        <v>2.4151282051282053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9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8"/>
        <v>0.96799999999999997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9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8"/>
        <v>10.664285714285715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9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8"/>
        <v>3.2588888888888889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9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8"/>
        <v>1.7070000000000001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9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8"/>
        <v>5.8144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9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8"/>
        <v>0.91520972644376897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9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8"/>
        <v>1.0804761904761904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9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8"/>
        <v>0.18728395061728395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9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8"/>
        <v>0.83193877551020412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9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8"/>
        <v>7.0633333333333335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9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8"/>
        <v>0.17446030330062445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9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8"/>
        <v>2.0973015873015872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9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8"/>
        <v>0.97785714285714287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9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8"/>
        <v>16.842500000000001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9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8"/>
        <v>0.54402135231316728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9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8"/>
        <v>4.5661111111111108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9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8"/>
        <v>9.8219178082191785E-2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9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8"/>
        <v>0.16384615384615384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9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8"/>
        <v>13.396666666666667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9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8"/>
        <v>0.35650077760497667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9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8"/>
        <v>0.54950819672131146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9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8"/>
        <v>0.94236111111111109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9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8"/>
        <v>1.4391428571428571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9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8"/>
        <v>0.51421052631578945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9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8"/>
        <v>0.05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9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8"/>
        <v>13.446666666666667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9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8"/>
        <v>0.31844940867279897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9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8"/>
        <v>0.82617647058823529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9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8"/>
        <v>5.4614285714285717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9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8"/>
        <v>2.8621428571428571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9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8"/>
        <v>7.9076923076923072E-2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9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8"/>
        <v>1.3213677811550153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9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8"/>
        <v>0.74077834179357027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9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8"/>
        <v>0.75292682926829269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9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8"/>
        <v>0.20333333333333334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9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8"/>
        <v>2.0336507936507937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9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8"/>
        <v>3.1022842639593908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9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8"/>
        <v>3.9531818181818181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9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8"/>
        <v>2.9471428571428571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9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8"/>
        <v>0.33894736842105261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9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8"/>
        <v>0.66677083333333331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9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8"/>
        <v>0.19227272727272726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9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8"/>
        <v>0.15842105263157893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9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8"/>
        <v>0.38702380952380955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9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8"/>
        <v>9.5876777251184833E-2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9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8"/>
        <v>0.94144366197183094</v>
      </c>
      <c r="G323" t="s">
        <v>14</v>
      </c>
      <c r="H323">
        <v>2468</v>
      </c>
      <c r="I323" s="5">
        <f t="shared" ref="I323:I386" si="30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9"/>
        <v>40634.208333333336</v>
      </c>
      <c r="O323" s="8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_xlfn.TEXTBEFORE(R323,"/")</f>
        <v>film &amp; video</v>
      </c>
      <c r="T323" t="str">
        <f t="shared" ref="T323:T386" si="33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34">E324/D324</f>
        <v>1.6656234096692113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N387" si="35">(((L324/60)/60)/24)+DATE(1970,1,1)</f>
        <v>40507.25</v>
      </c>
      <c r="O324" s="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4"/>
        <v>0.24134831460674158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5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4"/>
        <v>1.6405633802816901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5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4"/>
        <v>0.90723076923076929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5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4"/>
        <v>0.46194444444444444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5"/>
        <v>42364.25</v>
      </c>
      <c r="O328" s="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4"/>
        <v>0.38538461538461538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5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4"/>
        <v>1.3356231003039514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5"/>
        <v>43434.25</v>
      </c>
      <c r="O330" s="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4"/>
        <v>0.22896588486140726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5"/>
        <v>42716.25</v>
      </c>
      <c r="O331" s="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4"/>
        <v>1.8495548961424333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5"/>
        <v>43077.25</v>
      </c>
      <c r="O332" s="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4"/>
        <v>4.4372727272727275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5"/>
        <v>40896.25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4"/>
        <v>1.999806763285024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5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4"/>
        <v>1.2395833333333333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5"/>
        <v>43424.25</v>
      </c>
      <c r="O335" s="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4"/>
        <v>1.8661329305135952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5"/>
        <v>43110.25</v>
      </c>
      <c r="O336" s="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4"/>
        <v>1.1428538550057536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5"/>
        <v>43784.25</v>
      </c>
      <c r="O337" s="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4"/>
        <v>0.97032531824611035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5"/>
        <v>40527.25</v>
      </c>
      <c r="O338" s="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4"/>
        <v>1.2281904761904763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5"/>
        <v>43780.25</v>
      </c>
      <c r="O339" s="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4"/>
        <v>1.7914326647564469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5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4"/>
        <v>0.79951577402787966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5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4"/>
        <v>0.94242587601078165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5"/>
        <v>40889.25</v>
      </c>
      <c r="O342" s="8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4"/>
        <v>0.84669291338582675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5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4"/>
        <v>0.66521920668058454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5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4"/>
        <v>0.53922222222222227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5"/>
        <v>41597.25</v>
      </c>
      <c r="O345" s="8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4"/>
        <v>0.41983299595141699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5"/>
        <v>43122.25</v>
      </c>
      <c r="O346" s="8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4"/>
        <v>0.14694796954314721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5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4"/>
        <v>0.34475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5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4"/>
        <v>14.007777777777777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5"/>
        <v>42046.25</v>
      </c>
      <c r="O349" s="8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4"/>
        <v>0.71770351758793971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5"/>
        <v>42782.25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4"/>
        <v>0.53074115044247783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5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4"/>
        <v>0.05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5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4"/>
        <v>1.2770715249662619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5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4"/>
        <v>0.34892857142857142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5"/>
        <v>42315.25</v>
      </c>
      <c r="O354" s="8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4"/>
        <v>4.105982142857143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5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4"/>
        <v>1.2373770491803278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5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4"/>
        <v>0.58973684210526311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5"/>
        <v>42757.25</v>
      </c>
      <c r="O357" s="8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4"/>
        <v>0.36892473118279567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5"/>
        <v>40922.25</v>
      </c>
      <c r="O358" s="8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4"/>
        <v>1.8491304347826087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5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4"/>
        <v>0.11814432989690722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5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4"/>
        <v>2.9870000000000001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5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4"/>
        <v>2.2635175879396985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5"/>
        <v>40544.25</v>
      </c>
      <c r="O362" s="8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4"/>
        <v>1.7356363636363636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5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4"/>
        <v>3.7175675675675675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5"/>
        <v>40570.25</v>
      </c>
      <c r="O364" s="8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4"/>
        <v>1.601923076923077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5"/>
        <v>40904.25</v>
      </c>
      <c r="O365" s="8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4"/>
        <v>16.163333333333334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5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4"/>
        <v>7.3343749999999996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5"/>
        <v>42733.25</v>
      </c>
      <c r="O367" s="8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4"/>
        <v>5.9211111111111112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5"/>
        <v>40546.25</v>
      </c>
      <c r="O368" s="8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4"/>
        <v>0.18888888888888888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5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4"/>
        <v>2.7680769230769231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5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4"/>
        <v>2.730185185185185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5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4"/>
        <v>1.593633125556545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5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4"/>
        <v>0.67869978858350954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5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4"/>
        <v>15.915555555555555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5"/>
        <v>42012.25</v>
      </c>
      <c r="O374" s="8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4"/>
        <v>7.3018222222222224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5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4"/>
        <v>0.13185782556750297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5"/>
        <v>43476.25</v>
      </c>
      <c r="O376" s="8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4"/>
        <v>0.54777777777777781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5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4"/>
        <v>3.6102941176470589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5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4"/>
        <v>0.10257545271629778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5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4"/>
        <v>0.13962962962962963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5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4"/>
        <v>0.40444444444444444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5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4"/>
        <v>1.6032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5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4"/>
        <v>1.8394339622641509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5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4"/>
        <v>0.63769230769230767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5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4"/>
        <v>2.2538095238095237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5"/>
        <v>43509.25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4"/>
        <v>1.7200961538461539</v>
      </c>
      <c r="G386" t="s">
        <v>20</v>
      </c>
      <c r="H386">
        <v>4799</v>
      </c>
      <c r="I386" s="5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5"/>
        <v>42776.25</v>
      </c>
      <c r="O386" s="8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4"/>
        <v>1.4616709511568124</v>
      </c>
      <c r="G387" t="s">
        <v>20</v>
      </c>
      <c r="H387">
        <v>1137</v>
      </c>
      <c r="I387" s="5">
        <f t="shared" ref="I387:I450" si="36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5"/>
        <v>43553.208333333328</v>
      </c>
      <c r="O387" s="8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_xlfn.TEXTBEFORE(R387,"/")</f>
        <v>publishing</v>
      </c>
      <c r="T387" t="str">
        <f t="shared" ref="T387:T450" si="39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40">E388/D388</f>
        <v>0.76423616236162362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N451" si="41">(((L388/60)/60)/24)+DATE(1970,1,1)</f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0"/>
        <v>0.39261467889908258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41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0"/>
        <v>0.11270034843205574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41"/>
        <v>40912.25</v>
      </c>
      <c r="O390" s="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0"/>
        <v>1.2211084337349398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41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0"/>
        <v>1.8654166666666667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41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0"/>
        <v>7.27317880794702E-2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41"/>
        <v>41653.25</v>
      </c>
      <c r="O393" s="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0"/>
        <v>0.65642371234207963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41"/>
        <v>40549.25</v>
      </c>
      <c r="O394" s="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0"/>
        <v>2.2896178343949045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41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0"/>
        <v>4.6937499999999996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41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0"/>
        <v>1.3011267605633803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41"/>
        <v>40885.25</v>
      </c>
      <c r="O397" s="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0"/>
        <v>1.6705422993492407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41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0"/>
        <v>1.738641975308642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41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0"/>
        <v>7.1776470588235295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41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0"/>
        <v>0.63850976361767731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41"/>
        <v>40576.25</v>
      </c>
      <c r="O401" s="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0"/>
        <v>0.02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41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0"/>
        <v>15.302222222222222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41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0"/>
        <v>0.40356164383561643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41"/>
        <v>40914.25</v>
      </c>
      <c r="O404" s="8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0"/>
        <v>0.86220633299284988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41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0"/>
        <v>3.1558486707566464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41"/>
        <v>43053.25</v>
      </c>
      <c r="O406" s="8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0"/>
        <v>0.89618243243243245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41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0"/>
        <v>1.8214503816793892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41"/>
        <v>41304.25</v>
      </c>
      <c r="O408" s="8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0"/>
        <v>3.5588235294117645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41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0"/>
        <v>1.3183695652173912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41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0"/>
        <v>0.46315634218289087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41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0"/>
        <v>0.36132726089785294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41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0"/>
        <v>1.0462820512820512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41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0"/>
        <v>6.6885714285714286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41"/>
        <v>41642.25</v>
      </c>
      <c r="O414" s="8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0"/>
        <v>0.62072823218997364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41"/>
        <v>43431.25</v>
      </c>
      <c r="O415" s="8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0"/>
        <v>0.84699787460148779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41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0"/>
        <v>0.11059030837004405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41"/>
        <v>40921.25</v>
      </c>
      <c r="O417" s="8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0"/>
        <v>0.43838781575037145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41"/>
        <v>40560.25</v>
      </c>
      <c r="O418" s="8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0"/>
        <v>0.55470588235294116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41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0"/>
        <v>0.57399511301160655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41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0"/>
        <v>1.2343497363796134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41"/>
        <v>40899.25</v>
      </c>
      <c r="O421" s="8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0"/>
        <v>1.2846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41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0"/>
        <v>0.63989361702127656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41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0"/>
        <v>1.2729885057471264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41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0"/>
        <v>0.10638024357239513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41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0"/>
        <v>0.40470588235294119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41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0"/>
        <v>2.8766666666666665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41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0"/>
        <v>5.7294444444444448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41"/>
        <v>41332.25</v>
      </c>
      <c r="O428" s="8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0"/>
        <v>1.1290429799426933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41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0"/>
        <v>0.46387573964497042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41"/>
        <v>40585.25</v>
      </c>
      <c r="O430" s="8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0"/>
        <v>0.90675916230366493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41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0"/>
        <v>0.67740740740740746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41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0"/>
        <v>1.9249019607843136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41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0"/>
        <v>0.82714285714285718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41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0"/>
        <v>0.54163920922570019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41"/>
        <v>41603.25</v>
      </c>
      <c r="O435" s="8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0"/>
        <v>0.16722222222222222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41"/>
        <v>42705.25</v>
      </c>
      <c r="O436" s="8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0"/>
        <v>1.168766404199475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41"/>
        <v>41988.25</v>
      </c>
      <c r="O437" s="8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0"/>
        <v>10.521538461538462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41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0"/>
        <v>1.2307407407407407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41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0"/>
        <v>1.7863855421686747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41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0"/>
        <v>3.5528169014084505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41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0"/>
        <v>1.6190634146341463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41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0"/>
        <v>0.24914285714285714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41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0"/>
        <v>1.9872222222222222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41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0"/>
        <v>0.34752688172043011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41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0"/>
        <v>1.7641935483870967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41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0"/>
        <v>5.1138095238095236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41"/>
        <v>40515.25</v>
      </c>
      <c r="O447" s="8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0"/>
        <v>0.82044117647058823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41"/>
        <v>41261.25</v>
      </c>
      <c r="O448" s="8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0"/>
        <v>0.24326030927835052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41"/>
        <v>43088.25</v>
      </c>
      <c r="O449" s="8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0"/>
        <v>0.50482758620689661</v>
      </c>
      <c r="G450" t="s">
        <v>14</v>
      </c>
      <c r="H450">
        <v>605</v>
      </c>
      <c r="I450" s="5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41"/>
        <v>41378.208333333336</v>
      </c>
      <c r="O450" s="8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0"/>
        <v>9.67</v>
      </c>
      <c r="G451" t="s">
        <v>20</v>
      </c>
      <c r="H451">
        <v>86</v>
      </c>
      <c r="I451" s="5">
        <f t="shared" ref="I451:I514" si="42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41"/>
        <v>43530.25</v>
      </c>
      <c r="O451" s="8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_xlfn.TEXTBEFORE(R451,"/")</f>
        <v>games</v>
      </c>
      <c r="T451" t="str">
        <f t="shared" ref="T451:T514" si="45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46">E452/D452</f>
        <v>0.04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N515" si="47">(((L452/60)/60)/24)+DATE(1970,1,1)</f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6"/>
        <v>1.2284501347708894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7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6"/>
        <v>0.63437500000000002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7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6"/>
        <v>0.56331688596491225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7"/>
        <v>42705.25</v>
      </c>
      <c r="O455" s="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6"/>
        <v>0.44074999999999998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7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6"/>
        <v>1.1837253218884121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7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6"/>
        <v>1.041243169398907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7"/>
        <v>43141.25</v>
      </c>
      <c r="O458" s="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6"/>
        <v>0.26640000000000003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7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6"/>
        <v>3.5120118343195266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7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6"/>
        <v>0.90063492063492068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7"/>
        <v>42001.25</v>
      </c>
      <c r="O461" s="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6"/>
        <v>1.7162500000000001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7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6"/>
        <v>1.4104655870445344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7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6"/>
        <v>0.30579449152542371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7"/>
        <v>41304.25</v>
      </c>
      <c r="O464" s="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6"/>
        <v>1.0816455696202532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7"/>
        <v>41639.25</v>
      </c>
      <c r="O465" s="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6"/>
        <v>1.3345505617977529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7"/>
        <v>43142.25</v>
      </c>
      <c r="O466" s="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6"/>
        <v>1.8785106382978722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7"/>
        <v>43127.25</v>
      </c>
      <c r="O467" s="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6"/>
        <v>3.32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7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6"/>
        <v>5.7521428571428572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7"/>
        <v>42331.25</v>
      </c>
      <c r="O469" s="8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6"/>
        <v>0.40500000000000003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7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6"/>
        <v>1.8442857142857143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7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6"/>
        <v>2.8580555555555556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7"/>
        <v>42716.25</v>
      </c>
      <c r="O472" s="8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6"/>
        <v>3.19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7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6"/>
        <v>0.39234070221066319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7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6"/>
        <v>1.7814000000000001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7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6"/>
        <v>3.6515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7"/>
        <v>41989.25</v>
      </c>
      <c r="O476" s="8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6"/>
        <v>1.1394594594594594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7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6"/>
        <v>0.29828720626631855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7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6"/>
        <v>0.54270588235294115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7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6"/>
        <v>2.3634156976744185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7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6"/>
        <v>5.1291666666666664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7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6"/>
        <v>1.0065116279069768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7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6"/>
        <v>0.81348423194303154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7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6"/>
        <v>0.16404761904761905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7"/>
        <v>40963.25</v>
      </c>
      <c r="O484" s="8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6"/>
        <v>0.52774617067833696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7"/>
        <v>43811.25</v>
      </c>
      <c r="O485" s="8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6"/>
        <v>2.6020608108108108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7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6"/>
        <v>0.30732891832229581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7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6"/>
        <v>0.13500000000000001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7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6"/>
        <v>1.7862556663644606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7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6"/>
        <v>2.2005660377358489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7"/>
        <v>42403.25</v>
      </c>
      <c r="O490" s="8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6"/>
        <v>1.015108695652174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7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6"/>
        <v>1.915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7"/>
        <v>43786.25</v>
      </c>
      <c r="O492" s="8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6"/>
        <v>3.0534683098591549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7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6"/>
        <v>0.23995287958115183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7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6"/>
        <v>7.2377777777777776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7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6"/>
        <v>5.4736000000000002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7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6"/>
        <v>4.1449999999999996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7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6"/>
        <v>9.0696409140369975E-3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7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6"/>
        <v>0.34173469387755101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7"/>
        <v>42724.25</v>
      </c>
      <c r="O499" s="8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6"/>
        <v>0.239488107549121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7"/>
        <v>42005.25</v>
      </c>
      <c r="O500" s="8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6"/>
        <v>0.48072649572649573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7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6"/>
        <v>0</v>
      </c>
      <c r="G502" t="s">
        <v>14</v>
      </c>
      <c r="H502">
        <v>0</v>
      </c>
      <c r="I502" s="5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7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6"/>
        <v>0.70145182291666663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7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6"/>
        <v>5.2992307692307694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7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6"/>
        <v>1.8032549019607844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7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6"/>
        <v>0.92320000000000002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7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6"/>
        <v>0.13901001112347053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7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6"/>
        <v>9.2707777777777771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7"/>
        <v>43062.25</v>
      </c>
      <c r="O508" s="8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6"/>
        <v>0.39857142857142858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7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6"/>
        <v>1.1222929936305732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7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6"/>
        <v>0.70925816023738875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7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6"/>
        <v>1.1908974358974358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7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6"/>
        <v>0.24017591339648173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7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6"/>
        <v>1.3931868131868133</v>
      </c>
      <c r="G514" t="s">
        <v>20</v>
      </c>
      <c r="H514">
        <v>239</v>
      </c>
      <c r="I514" s="5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7"/>
        <v>41825.208333333336</v>
      </c>
      <c r="O514" s="8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6"/>
        <v>0.39277108433734942</v>
      </c>
      <c r="G515" t="s">
        <v>74</v>
      </c>
      <c r="H515">
        <v>35</v>
      </c>
      <c r="I515" s="5">
        <f t="shared" ref="I515:I578" si="48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7"/>
        <v>40430.208333333336</v>
      </c>
      <c r="O515" s="8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_xlfn.TEXTBEFORE(R515,"/")</f>
        <v>film &amp; video</v>
      </c>
      <c r="T515" t="str">
        <f t="shared" ref="T515:T578" si="51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52">E516/D516</f>
        <v>0.22439077144917088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N579" si="53">(((L516/60)/60)/24)+DATE(1970,1,1)</f>
        <v>41614.25</v>
      </c>
      <c r="O516" s="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2"/>
        <v>0.55779069767441858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3"/>
        <v>40900.25</v>
      </c>
      <c r="O517" s="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2"/>
        <v>0.42523125996810207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3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2"/>
        <v>1.1200000000000001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3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2"/>
        <v>7.0681818181818179E-2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3"/>
        <v>43154.25</v>
      </c>
      <c r="O520" s="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2"/>
        <v>1.0174563871693867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3"/>
        <v>42012.25</v>
      </c>
      <c r="O521" s="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2"/>
        <v>4.2575000000000003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3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2"/>
        <v>1.4553947368421052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3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2"/>
        <v>0.32453465346534655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3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2"/>
        <v>7.003333333333333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3"/>
        <v>40241.25</v>
      </c>
      <c r="O525" s="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2"/>
        <v>0.83904860392967939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3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2"/>
        <v>0.84190476190476193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3"/>
        <v>40505.25</v>
      </c>
      <c r="O527" s="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2"/>
        <v>1.5595180722891566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3"/>
        <v>42364.25</v>
      </c>
      <c r="O528" s="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2"/>
        <v>0.99619450317124736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3"/>
        <v>42405.25</v>
      </c>
      <c r="O529" s="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2"/>
        <v>0.80300000000000005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3"/>
        <v>41601.25</v>
      </c>
      <c r="O530" s="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2"/>
        <v>0.11254901960784314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3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2"/>
        <v>0.91740952380952379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3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2"/>
        <v>0.95521156936261387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3"/>
        <v>41589.25</v>
      </c>
      <c r="O533" s="8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2"/>
        <v>5.0287499999999996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3"/>
        <v>43125.25</v>
      </c>
      <c r="O534" s="8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2"/>
        <v>1.5924394463667819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3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2"/>
        <v>0.15022446689113356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3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2"/>
        <v>4.820384615384615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3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2"/>
        <v>1.4996938775510205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3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2"/>
        <v>1.1722156398104266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3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2"/>
        <v>0.37695968274950431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3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2"/>
        <v>0.72653061224489801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3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2"/>
        <v>2.6598113207547169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3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2"/>
        <v>0.24205617977528091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3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2"/>
        <v>2.5064935064935064E-2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3"/>
        <v>42391.25</v>
      </c>
      <c r="O544" s="8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2"/>
        <v>0.1632979976442874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3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2"/>
        <v>2.7650000000000001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3"/>
        <v>42377.25</v>
      </c>
      <c r="O546" s="8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2"/>
        <v>0.88803571428571426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3"/>
        <v>43824.25</v>
      </c>
      <c r="O547" s="8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2"/>
        <v>1.6357142857142857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3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2"/>
        <v>9.69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3"/>
        <v>42029.25</v>
      </c>
      <c r="O549" s="8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2"/>
        <v>2.7091376701966716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3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2"/>
        <v>2.8421355932203389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3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2"/>
        <v>0.04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3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2"/>
        <v>0.58632981676846196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3"/>
        <v>41993.25</v>
      </c>
      <c r="O553" s="8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2"/>
        <v>0.98511111111111116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3"/>
        <v>42700.25</v>
      </c>
      <c r="O554" s="8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2"/>
        <v>0.43975381008206332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3"/>
        <v>40545.25</v>
      </c>
      <c r="O555" s="8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2"/>
        <v>1.5166315789473683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3"/>
        <v>42723.25</v>
      </c>
      <c r="O556" s="8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2"/>
        <v>2.2363492063492063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3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2"/>
        <v>2.3975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3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2"/>
        <v>1.9933333333333334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3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2"/>
        <v>1.373448275862069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3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2"/>
        <v>1.009696106362773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3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2"/>
        <v>7.9416000000000002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3"/>
        <v>40865.25</v>
      </c>
      <c r="O562" s="8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2"/>
        <v>3.6970000000000001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3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2"/>
        <v>0.12818181818181817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3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2"/>
        <v>1.3802702702702703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3"/>
        <v>43417.25</v>
      </c>
      <c r="O565" s="8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2"/>
        <v>0.83813278008298753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3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2"/>
        <v>2.0460063224446787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3"/>
        <v>40862.25</v>
      </c>
      <c r="O567" s="8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2"/>
        <v>0.44344086021505374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3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2"/>
        <v>2.1860294117647059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3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2"/>
        <v>1.8603314917127072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3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2"/>
        <v>2.3733830845771142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3"/>
        <v>40554.25</v>
      </c>
      <c r="O571" s="8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2"/>
        <v>3.0565384615384614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3"/>
        <v>41993.25</v>
      </c>
      <c r="O572" s="8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2"/>
        <v>0.94142857142857139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3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2"/>
        <v>0.54400000000000004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3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2"/>
        <v>1.1188059701492536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3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2"/>
        <v>3.6914814814814814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3"/>
        <v>43806.25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2"/>
        <v>0.62930372148859548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3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2"/>
        <v>0.6492783505154639</v>
      </c>
      <c r="G578" t="s">
        <v>14</v>
      </c>
      <c r="H578">
        <v>64</v>
      </c>
      <c r="I578" s="5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3"/>
        <v>43040.208333333328</v>
      </c>
      <c r="O578" s="8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2"/>
        <v>0.18853658536585366</v>
      </c>
      <c r="G579" t="s">
        <v>74</v>
      </c>
      <c r="H579">
        <v>37</v>
      </c>
      <c r="I579" s="5">
        <f t="shared" ref="I579:I642" si="5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53"/>
        <v>40613.25</v>
      </c>
      <c r="O579" s="8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_xlfn.TEXTBEFORE(R579,"/")</f>
        <v>music</v>
      </c>
      <c r="T579" t="str">
        <f t="shared" ref="T579:T642" si="57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58">E580/D580</f>
        <v>0.1675440414507772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N643" si="59">(((L580/60)/60)/24)+DATE(1970,1,1)</f>
        <v>40878.25</v>
      </c>
      <c r="O580" s="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8"/>
        <v>1.0111290322580646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9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8"/>
        <v>3.4150228310502282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9"/>
        <v>41696.25</v>
      </c>
      <c r="O582" s="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8"/>
        <v>0.64016666666666666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9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8"/>
        <v>0.5208045977011494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9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8"/>
        <v>3.2240211640211642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9"/>
        <v>40959.25</v>
      </c>
      <c r="O585" s="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8"/>
        <v>1.1950810185185186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9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8"/>
        <v>1.4679775280898877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9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8"/>
        <v>9.5057142857142853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9"/>
        <v>40499.25</v>
      </c>
      <c r="O588" s="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8"/>
        <v>0.72893617021276591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9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8"/>
        <v>0.7900824873096447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9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8"/>
        <v>0.64721518987341775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9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8"/>
        <v>0.82028169014084507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9"/>
        <v>41994.25</v>
      </c>
      <c r="O592" s="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8"/>
        <v>10.376666666666667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9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8"/>
        <v>0.12910076530612244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9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8"/>
        <v>1.5484210526315789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9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8"/>
        <v>7.0991735537190084E-2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9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8"/>
        <v>2.0852773826458035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9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8"/>
        <v>0.99683544303797467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9"/>
        <v>42434.25</v>
      </c>
      <c r="O598" s="8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8"/>
        <v>2.0159756097560977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9"/>
        <v>43786.25</v>
      </c>
      <c r="O599" s="8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8"/>
        <v>1.6209032258064515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9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8"/>
        <v>3.6436208125445471E-2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9"/>
        <v>42047.25</v>
      </c>
      <c r="O601" s="8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8"/>
        <v>0.05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9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8"/>
        <v>2.0663492063492064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9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8"/>
        <v>1.2823628691983122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9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8"/>
        <v>1.1966037735849056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9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8"/>
        <v>1.7073055242390078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9"/>
        <v>40565.25</v>
      </c>
      <c r="O606" s="8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8"/>
        <v>1.8721212121212121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9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8"/>
        <v>1.8838235294117647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9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8"/>
        <v>1.3129869186046512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9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8"/>
        <v>2.8397435897435899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9"/>
        <v>43530.25</v>
      </c>
      <c r="O610" s="8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8"/>
        <v>1.2041999999999999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9"/>
        <v>43481.25</v>
      </c>
      <c r="O611" s="8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8"/>
        <v>4.1905607476635511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9"/>
        <v>41259.25</v>
      </c>
      <c r="O612" s="8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8"/>
        <v>0.13853658536585367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9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8"/>
        <v>1.3943548387096774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9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8"/>
        <v>1.74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9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8"/>
        <v>1.5549056603773586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9"/>
        <v>42746.25</v>
      </c>
      <c r="O616" s="8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8"/>
        <v>1.7044705882352942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9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8"/>
        <v>1.8951562500000001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9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8"/>
        <v>2.4971428571428573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9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8"/>
        <v>0.48860523665659616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9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8"/>
        <v>0.28461970393057684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9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8"/>
        <v>2.6802325581395348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9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8"/>
        <v>6.1980078125000002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9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8"/>
        <v>3.1301587301587303E-2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9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8"/>
        <v>1.5992152704135738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9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8"/>
        <v>2.793921568627451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9"/>
        <v>42029.25</v>
      </c>
      <c r="O626" s="8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8"/>
        <v>0.77373333333333338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9"/>
        <v>43857.25</v>
      </c>
      <c r="O627" s="8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8"/>
        <v>2.0632812500000002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9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8"/>
        <v>6.9424999999999999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9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8"/>
        <v>1.5178947368421052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9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8"/>
        <v>0.64582072176949945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9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8"/>
        <v>0.62873684210526315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9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8"/>
        <v>3.1039864864864866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9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8"/>
        <v>0.42859916782246882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9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8"/>
        <v>0.83119402985074631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9"/>
        <v>42315.25</v>
      </c>
      <c r="O635" s="8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8"/>
        <v>0.78531302876480547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9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8"/>
        <v>1.1409352517985611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9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8"/>
        <v>0.64537683358624176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9"/>
        <v>40926.25</v>
      </c>
      <c r="O638" s="8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8"/>
        <v>0.79411764705882348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9"/>
        <v>42688.25</v>
      </c>
      <c r="O639" s="8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8"/>
        <v>0.11419117647058824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9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8"/>
        <v>0.56186046511627907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9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8"/>
        <v>0.16501669449081802</v>
      </c>
      <c r="G642" t="s">
        <v>14</v>
      </c>
      <c r="H642">
        <v>257</v>
      </c>
      <c r="I642" s="5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9"/>
        <v>42387.25</v>
      </c>
      <c r="O642" s="8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8"/>
        <v>1.1996808510638297</v>
      </c>
      <c r="G643" t="s">
        <v>20</v>
      </c>
      <c r="H643">
        <v>194</v>
      </c>
      <c r="I643" s="5">
        <f t="shared" ref="I643:I706" si="60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9"/>
        <v>42786.25</v>
      </c>
      <c r="O643" s="8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_xlfn.TEXTBEFORE(R643,"/")</f>
        <v>theater</v>
      </c>
      <c r="T643" t="str">
        <f t="shared" ref="T643:T706" si="63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64">E644/D644</f>
        <v>1.4545652173913044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N707" si="65">(((L644/60)/60)/24)+DATE(1970,1,1)</f>
        <v>43451.25</v>
      </c>
      <c r="O644" s="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4"/>
        <v>2.2138255033557046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5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4"/>
        <v>0.48396694214876035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5"/>
        <v>43452.25</v>
      </c>
      <c r="O646" s="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4"/>
        <v>0.92911504424778757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5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4"/>
        <v>0.88599797365754818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5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4"/>
        <v>0.41399999999999998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5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4"/>
        <v>0.63056795131845844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5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4"/>
        <v>0.48482333607230893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5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4"/>
        <v>0.02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5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4"/>
        <v>0.88479410269445857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5"/>
        <v>41692.25</v>
      </c>
      <c r="O653" s="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4"/>
        <v>1.2684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5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4"/>
        <v>23.388333333333332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5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4"/>
        <v>5.0838857142857146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5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4"/>
        <v>1.9147826086956521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5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4"/>
        <v>0.42127533783783783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5"/>
        <v>43097.25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4"/>
        <v>8.2400000000000001E-2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5"/>
        <v>43096.25</v>
      </c>
      <c r="O659" s="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4"/>
        <v>0.60064638783269964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5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4"/>
        <v>0.47232808616404309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5"/>
        <v>40570.25</v>
      </c>
      <c r="O661" s="8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4"/>
        <v>0.81736263736263737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5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4"/>
        <v>0.54187265917603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5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4"/>
        <v>0.97868131868131869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5"/>
        <v>43443.25</v>
      </c>
      <c r="O664" s="8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4"/>
        <v>0.77239999999999998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5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4"/>
        <v>0.33464735516372796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5"/>
        <v>40959.25</v>
      </c>
      <c r="O666" s="8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4"/>
        <v>2.3958823529411766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5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4"/>
        <v>0.64032258064516134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5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4"/>
        <v>1.7615942028985507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5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4"/>
        <v>0.20338181818181819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5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4"/>
        <v>3.5864754098360656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5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4"/>
        <v>4.6885802469135802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5"/>
        <v>42425.25</v>
      </c>
      <c r="O672" s="8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4"/>
        <v>1.220563524590164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5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4"/>
        <v>0.55931783729156137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5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4"/>
        <v>0.43660714285714286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5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4"/>
        <v>0.33538371411833628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5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4"/>
        <v>1.2297938144329896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5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4"/>
        <v>1.8974959871589085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5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4"/>
        <v>0.83622641509433959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5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4"/>
        <v>0.17968844221105529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5"/>
        <v>43484.25</v>
      </c>
      <c r="O680" s="8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4"/>
        <v>10.365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5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4"/>
        <v>0.97405219780219776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5"/>
        <v>43813.25</v>
      </c>
      <c r="O682" s="8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4"/>
        <v>0.86386203150461705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5"/>
        <v>40898.25</v>
      </c>
      <c r="O683" s="8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4"/>
        <v>1.5016666666666667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5"/>
        <v>41619.25</v>
      </c>
      <c r="O684" s="8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4"/>
        <v>3.5843478260869563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5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4"/>
        <v>5.4285714285714288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5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4"/>
        <v>0.67500714285714281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5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4"/>
        <v>1.9174666666666667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5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4"/>
        <v>9.32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5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4"/>
        <v>4.2927586206896553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5"/>
        <v>43475.25</v>
      </c>
      <c r="O690" s="8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4"/>
        <v>1.0065753424657535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5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4"/>
        <v>2.266111111111111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5"/>
        <v>40874.25</v>
      </c>
      <c r="O692" s="8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4"/>
        <v>1.4238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5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4"/>
        <v>0.90633333333333332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5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4"/>
        <v>0.63966740576496672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5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4"/>
        <v>0.84131868131868137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5"/>
        <v>43066.25</v>
      </c>
      <c r="O696" s="8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4"/>
        <v>1.3393478260869565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5"/>
        <v>42322.25</v>
      </c>
      <c r="O697" s="8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4"/>
        <v>0.59042047531992692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5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4"/>
        <v>1.5280062063615205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5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4"/>
        <v>4.466912114014252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5"/>
        <v>40871.25</v>
      </c>
      <c r="O700" s="8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4"/>
        <v>0.8439189189189189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5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4"/>
        <v>0.03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5"/>
        <v>40203.25</v>
      </c>
      <c r="O702" s="8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4"/>
        <v>1.7502692307692307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5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4"/>
        <v>0.54137931034482756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5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4"/>
        <v>3.1187381703470032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5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4"/>
        <v>1.2278160919540231</v>
      </c>
      <c r="G706" t="s">
        <v>20</v>
      </c>
      <c r="H706">
        <v>116</v>
      </c>
      <c r="I706" s="5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5"/>
        <v>42555.208333333328</v>
      </c>
      <c r="O706" s="8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4"/>
        <v>0.99026517383618151</v>
      </c>
      <c r="G707" t="s">
        <v>14</v>
      </c>
      <c r="H707">
        <v>2025</v>
      </c>
      <c r="I707" s="5">
        <f t="shared" ref="I707:I770" si="66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65"/>
        <v>41619.25</v>
      </c>
      <c r="O707" s="8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_xlfn.TEXTBEFORE(R707,"/")</f>
        <v>publishing</v>
      </c>
      <c r="T707" t="str">
        <f t="shared" ref="T707:T770" si="69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70">E708/D708</f>
        <v>1.278468634686347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N771" si="71">(((L708/60)/60)/24)+DATE(1970,1,1)</f>
        <v>43471.25</v>
      </c>
      <c r="O708" s="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0"/>
        <v>1.5861643835616439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1"/>
        <v>43442.25</v>
      </c>
      <c r="O709" s="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0"/>
        <v>7.0705882352941174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1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0"/>
        <v>1.4238775510204082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1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0"/>
        <v>1.4786046511627906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1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0"/>
        <v>0.20322580645161289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1"/>
        <v>42393.25</v>
      </c>
      <c r="O713" s="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0"/>
        <v>18.40625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1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0"/>
        <v>1.6194202898550725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1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0"/>
        <v>4.7282077922077921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1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0"/>
        <v>0.24466101694915254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1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0"/>
        <v>5.1764999999999999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1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0"/>
        <v>2.4764285714285714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1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0"/>
        <v>1.0020481927710843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1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0"/>
        <v>1.53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1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0"/>
        <v>0.37091954022988505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1"/>
        <v>43152.25</v>
      </c>
      <c r="O722" s="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0"/>
        <v>4.3923948220064728E-2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1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0"/>
        <v>1.5650721649484536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1"/>
        <v>43045.25</v>
      </c>
      <c r="O724" s="8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0"/>
        <v>2.704081632653061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1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0"/>
        <v>1.3405952380952382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1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0"/>
        <v>0.50398033126293995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1"/>
        <v>41958.25</v>
      </c>
      <c r="O727" s="8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0"/>
        <v>0.88815837937384901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1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0"/>
        <v>1.65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1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0"/>
        <v>0.17499999999999999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1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0"/>
        <v>1.8566071428571429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1"/>
        <v>41309.25</v>
      </c>
      <c r="O731" s="8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0"/>
        <v>4.1266319444444441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1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0"/>
        <v>0.90249999999999997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1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0"/>
        <v>0.91984615384615387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1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0"/>
        <v>5.2700632911392402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1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0"/>
        <v>3.1914285714285713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1"/>
        <v>42763.25</v>
      </c>
      <c r="O736" s="8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0"/>
        <v>3.5418867924528303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1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0"/>
        <v>0.32896103896103895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1"/>
        <v>42055.25</v>
      </c>
      <c r="O738" s="8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0"/>
        <v>1.358918918918919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1"/>
        <v>42685.25</v>
      </c>
      <c r="O739" s="8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0"/>
        <v>2.0843373493975904E-2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1"/>
        <v>41959.25</v>
      </c>
      <c r="O740" s="8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0"/>
        <v>0.61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1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0"/>
        <v>0.30037735849056602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1"/>
        <v>42769.25</v>
      </c>
      <c r="O742" s="8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0"/>
        <v>11.791666666666666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1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0"/>
        <v>11.260833333333334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1"/>
        <v>40197.25</v>
      </c>
      <c r="O744" s="8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0"/>
        <v>0.12923076923076923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1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0"/>
        <v>7.12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1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0"/>
        <v>0.30304347826086958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1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0"/>
        <v>2.1250896057347672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1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0"/>
        <v>2.2885714285714287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1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0"/>
        <v>0.34959979476654696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1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0"/>
        <v>1.5729069767441861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1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0"/>
        <v>0.01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1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0"/>
        <v>2.3230555555555554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1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0"/>
        <v>0.92448275862068963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1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0"/>
        <v>2.5670212765957445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1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0"/>
        <v>1.6847017045454546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1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0"/>
        <v>1.6657777777777778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1"/>
        <v>43096.25</v>
      </c>
      <c r="O757" s="8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0"/>
        <v>7.7207692307692311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1"/>
        <v>42024.25</v>
      </c>
      <c r="O758" s="8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0"/>
        <v>4.0685714285714285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1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0"/>
        <v>5.6420608108108112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1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0"/>
        <v>0.6842686567164179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1"/>
        <v>43136.25</v>
      </c>
      <c r="O761" s="8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0"/>
        <v>0.34351966873706002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1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0"/>
        <v>6.5545454545454547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1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0"/>
        <v>1.7725714285714285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1"/>
        <v>41241.25</v>
      </c>
      <c r="O764" s="8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0"/>
        <v>1.1317857142857144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1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0"/>
        <v>7.2818181818181822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1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0"/>
        <v>2.0833333333333335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1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0"/>
        <v>0.31171232876712329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1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0"/>
        <v>0.56967078189300413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1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0"/>
        <v>2.31</v>
      </c>
      <c r="G770" t="s">
        <v>20</v>
      </c>
      <c r="H770">
        <v>150</v>
      </c>
      <c r="I770" s="5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1"/>
        <v>41619.25</v>
      </c>
      <c r="O770" s="8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0"/>
        <v>0.86867834394904464</v>
      </c>
      <c r="G771" t="s">
        <v>14</v>
      </c>
      <c r="H771">
        <v>3410</v>
      </c>
      <c r="I771" s="5">
        <f t="shared" ref="I771:I834" si="72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71"/>
        <v>41501.208333333336</v>
      </c>
      <c r="O771" s="8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_xlfn.TEXTBEFORE(R771,"/")</f>
        <v>games</v>
      </c>
      <c r="T771" t="str">
        <f t="shared" ref="T771:T834" si="75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76">E772/D772</f>
        <v>2.7074418604651163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N835" si="77">(((L772/60)/60)/24)+DATE(1970,1,1)</f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6"/>
        <v>0.49446428571428569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7"/>
        <v>43491.25</v>
      </c>
      <c r="O773" s="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6"/>
        <v>1.1335962566844919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7"/>
        <v>43505.25</v>
      </c>
      <c r="O774" s="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6"/>
        <v>1.9055555555555554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7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6"/>
        <v>1.355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7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6"/>
        <v>0.10297872340425532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7"/>
        <v>41949.25</v>
      </c>
      <c r="O777" s="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6"/>
        <v>0.65544223826714798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7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6"/>
        <v>0.49026652452025588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7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6"/>
        <v>7.8792307692307695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7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6"/>
        <v>0.80306347746090156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7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6"/>
        <v>1.0629411764705883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7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6"/>
        <v>0.50735632183908042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7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6"/>
        <v>2.153137254901961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7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6"/>
        <v>1.4122972972972974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7"/>
        <v>41625.25</v>
      </c>
      <c r="O785" s="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6"/>
        <v>1.1533745781777278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7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6"/>
        <v>1.9311940298507462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7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6"/>
        <v>7.2973333333333334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7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6"/>
        <v>0.99663398692810456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7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6"/>
        <v>0.88166666666666671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7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6"/>
        <v>0.37233333333333335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7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6"/>
        <v>0.30540075309306081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7"/>
        <v>40223.25</v>
      </c>
      <c r="O792" s="8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6"/>
        <v>0.25714285714285712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7"/>
        <v>42715.25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6"/>
        <v>0.34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7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6"/>
        <v>11.859090909090909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7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6"/>
        <v>1.2539393939393939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7"/>
        <v>43091.25</v>
      </c>
      <c r="O796" s="8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6"/>
        <v>0.14394366197183098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7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6"/>
        <v>0.54807692307692313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7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6"/>
        <v>1.0963157894736841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7"/>
        <v>43464.25</v>
      </c>
      <c r="O799" s="8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6"/>
        <v>1.8847058823529412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7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6"/>
        <v>0.87008284023668636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7"/>
        <v>42399.25</v>
      </c>
      <c r="O801" s="8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6"/>
        <v>0.01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7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6"/>
        <v>2.0291304347826089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7"/>
        <v>43830.25</v>
      </c>
      <c r="O803" s="8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6"/>
        <v>1.9703225806451612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7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6"/>
        <v>1.07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7"/>
        <v>43492.25</v>
      </c>
      <c r="O805" s="8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6"/>
        <v>2.6873076923076922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7"/>
        <v>43102.25</v>
      </c>
      <c r="O806" s="8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6"/>
        <v>0.50845360824742269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7"/>
        <v>41958.25</v>
      </c>
      <c r="O807" s="8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6"/>
        <v>11.802857142857142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7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6"/>
        <v>2.64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7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6"/>
        <v>0.30442307692307691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7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6"/>
        <v>0.62880681818181816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7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6"/>
        <v>1.9312499999999999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7"/>
        <v>43067.25</v>
      </c>
      <c r="O812" s="8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6"/>
        <v>0.77102702702702708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7"/>
        <v>42378.25</v>
      </c>
      <c r="O813" s="8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6"/>
        <v>2.2552763819095478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7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6"/>
        <v>2.3940625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7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6"/>
        <v>0.921875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7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6"/>
        <v>1.3023333333333333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7"/>
        <v>43068.25</v>
      </c>
      <c r="O817" s="8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6"/>
        <v>6.1521739130434785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7"/>
        <v>41680.25</v>
      </c>
      <c r="O818" s="8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6"/>
        <v>3.687953216374269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7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6"/>
        <v>10.948571428571428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7"/>
        <v>43486.25</v>
      </c>
      <c r="O820" s="8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6"/>
        <v>0.50662921348314605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7"/>
        <v>41237.25</v>
      </c>
      <c r="O821" s="8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6"/>
        <v>8.0060000000000002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7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6"/>
        <v>2.9128571428571428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7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6"/>
        <v>3.4996666666666667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7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6"/>
        <v>3.5707317073170732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7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6"/>
        <v>1.2648941176470587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7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6"/>
        <v>3.875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7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6"/>
        <v>4.5703571428571426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7"/>
        <v>40525.25</v>
      </c>
      <c r="O828" s="8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6"/>
        <v>2.6669565217391304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7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6"/>
        <v>0.69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7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6"/>
        <v>0.51343749999999999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7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6"/>
        <v>1.1710526315789473E-2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7"/>
        <v>43103.25</v>
      </c>
      <c r="O832" s="8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6"/>
        <v>1.089773429454171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7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6"/>
        <v>3.1517592592592591</v>
      </c>
      <c r="G834" t="s">
        <v>20</v>
      </c>
      <c r="H834">
        <v>1297</v>
      </c>
      <c r="I834" s="5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7"/>
        <v>42299.208333333328</v>
      </c>
      <c r="O834" s="8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6"/>
        <v>1.5769117647058823</v>
      </c>
      <c r="G835" t="s">
        <v>20</v>
      </c>
      <c r="H835">
        <v>165</v>
      </c>
      <c r="I835" s="5">
        <f t="shared" ref="I835:I898" si="78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77"/>
        <v>40588.25</v>
      </c>
      <c r="O835" s="8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_xlfn.TEXTBEFORE(R835,"/")</f>
        <v>publishing</v>
      </c>
      <c r="T835" t="str">
        <f t="shared" ref="T835:T898" si="81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82">E836/D836</f>
        <v>1.5380821917808218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N899" si="83">(((L836/60)/60)/24)+DATE(1970,1,1)</f>
        <v>41448.208333333336</v>
      </c>
      <c r="O836" s="8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2"/>
        <v>0.89738979118329465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3"/>
        <v>42063.25</v>
      </c>
      <c r="O837" s="8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2"/>
        <v>0.75135802469135804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3"/>
        <v>40214.25</v>
      </c>
      <c r="O838" s="8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2"/>
        <v>8.5288135593220336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3"/>
        <v>40629.208333333336</v>
      </c>
      <c r="O839" s="8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2"/>
        <v>1.3890625000000001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3"/>
        <v>43370.208333333328</v>
      </c>
      <c r="O840" s="8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2"/>
        <v>1.9018181818181819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3"/>
        <v>41715.208333333336</v>
      </c>
      <c r="O841" s="8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2"/>
        <v>1.0024333619948409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3"/>
        <v>41836.208333333336</v>
      </c>
      <c r="O842" s="8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2"/>
        <v>1.4275824175824177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3"/>
        <v>42419.25</v>
      </c>
      <c r="O843" s="8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2"/>
        <v>5.6313333333333331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3"/>
        <v>43266.208333333328</v>
      </c>
      <c r="O844" s="8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2"/>
        <v>0.30715909090909088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3"/>
        <v>43338.208333333328</v>
      </c>
      <c r="O845" s="8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2"/>
        <v>0.99397727272727276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3"/>
        <v>40930.25</v>
      </c>
      <c r="O846" s="8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2"/>
        <v>1.9754935622317598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3"/>
        <v>43235.208333333328</v>
      </c>
      <c r="O847" s="8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2"/>
        <v>5.085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3"/>
        <v>43302.208333333328</v>
      </c>
      <c r="O848" s="8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2"/>
        <v>2.3774468085106384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3"/>
        <v>43107.25</v>
      </c>
      <c r="O849" s="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2"/>
        <v>3.3846875000000001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3"/>
        <v>40341.208333333336</v>
      </c>
      <c r="O850" s="8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2"/>
        <v>1.3308955223880596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3"/>
        <v>40948.25</v>
      </c>
      <c r="O851" s="8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2"/>
        <v>0.01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3"/>
        <v>40866.25</v>
      </c>
      <c r="O852" s="8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2"/>
        <v>2.0779999999999998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3"/>
        <v>41031.208333333336</v>
      </c>
      <c r="O853" s="8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2"/>
        <v>0.51122448979591839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3"/>
        <v>40740.208333333336</v>
      </c>
      <c r="O854" s="8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2"/>
        <v>6.5205847953216374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3"/>
        <v>40714.208333333336</v>
      </c>
      <c r="O855" s="8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2"/>
        <v>1.1363099415204678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3"/>
        <v>43787.25</v>
      </c>
      <c r="O856" s="8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2"/>
        <v>1.0237606837606839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3"/>
        <v>40712.208333333336</v>
      </c>
      <c r="O857" s="8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2"/>
        <v>3.5658333333333334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3"/>
        <v>41023.208333333336</v>
      </c>
      <c r="O858" s="8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2"/>
        <v>1.3986792452830188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3"/>
        <v>40944.25</v>
      </c>
      <c r="O859" s="8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2"/>
        <v>0.69450000000000001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3"/>
        <v>43211.208333333328</v>
      </c>
      <c r="O860" s="8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2"/>
        <v>0.35534246575342465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3"/>
        <v>41334.25</v>
      </c>
      <c r="O861" s="8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2"/>
        <v>2.5165000000000002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3"/>
        <v>43515.25</v>
      </c>
      <c r="O862" s="8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2"/>
        <v>1.0587500000000001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3"/>
        <v>40258.208333333336</v>
      </c>
      <c r="O863" s="8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2"/>
        <v>1.8742857142857143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3"/>
        <v>40756.208333333336</v>
      </c>
      <c r="O864" s="8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2"/>
        <v>3.8678571428571429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3"/>
        <v>42172.208333333328</v>
      </c>
      <c r="O865" s="8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2"/>
        <v>3.4707142857142856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3"/>
        <v>42601.208333333328</v>
      </c>
      <c r="O866" s="8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2"/>
        <v>1.8582098765432098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3"/>
        <v>41897.208333333336</v>
      </c>
      <c r="O867" s="8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2"/>
        <v>0.43241247264770238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3"/>
        <v>40671.208333333336</v>
      </c>
      <c r="O868" s="8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2"/>
        <v>1.6243749999999999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3"/>
        <v>43382.208333333328</v>
      </c>
      <c r="O869" s="8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2"/>
        <v>1.8484285714285715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3"/>
        <v>41559.208333333336</v>
      </c>
      <c r="O870" s="8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2"/>
        <v>0.23703520691785052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3"/>
        <v>40350.208333333336</v>
      </c>
      <c r="O871" s="8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2"/>
        <v>0.89870129870129867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3"/>
        <v>42240.208333333328</v>
      </c>
      <c r="O872" s="8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2"/>
        <v>2.7260419580419581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3"/>
        <v>43040.208333333328</v>
      </c>
      <c r="O873" s="8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2"/>
        <v>1.7004255319148935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3"/>
        <v>43346.208333333328</v>
      </c>
      <c r="O874" s="8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2"/>
        <v>1.8828503562945369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3"/>
        <v>41647.25</v>
      </c>
      <c r="O875" s="8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2"/>
        <v>3.4693532338308457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3"/>
        <v>40291.208333333336</v>
      </c>
      <c r="O876" s="8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2"/>
        <v>0.6917721518987342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3"/>
        <v>40556.25</v>
      </c>
      <c r="O877" s="8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2"/>
        <v>0.25433734939759034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3"/>
        <v>43624.208333333328</v>
      </c>
      <c r="O878" s="8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2"/>
        <v>0.77400977995110021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3"/>
        <v>42577.208333333328</v>
      </c>
      <c r="O879" s="8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2"/>
        <v>0.37481481481481482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3"/>
        <v>43845.25</v>
      </c>
      <c r="O880" s="8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2"/>
        <v>5.4379999999999997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3"/>
        <v>42788.25</v>
      </c>
      <c r="O881" s="8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2"/>
        <v>2.2852189349112426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3"/>
        <v>43667.208333333328</v>
      </c>
      <c r="O882" s="8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2"/>
        <v>0.38948339483394834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3"/>
        <v>42194.208333333328</v>
      </c>
      <c r="O883" s="8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2"/>
        <v>3.7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3"/>
        <v>42025.25</v>
      </c>
      <c r="O884" s="8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2"/>
        <v>2.3791176470588233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3"/>
        <v>40323.208333333336</v>
      </c>
      <c r="O885" s="8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2"/>
        <v>0.64036299765807958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3"/>
        <v>41763.208333333336</v>
      </c>
      <c r="O886" s="8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2"/>
        <v>1.1827777777777777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3"/>
        <v>40335.208333333336</v>
      </c>
      <c r="O887" s="8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2"/>
        <v>0.84824037184594958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3"/>
        <v>40416.208333333336</v>
      </c>
      <c r="O888" s="8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2"/>
        <v>0.29346153846153844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3"/>
        <v>42202.208333333328</v>
      </c>
      <c r="O889" s="8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2"/>
        <v>2.0989655172413793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3"/>
        <v>42836.208333333328</v>
      </c>
      <c r="O890" s="8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2"/>
        <v>1.697857142857143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3"/>
        <v>41710.208333333336</v>
      </c>
      <c r="O891" s="8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2"/>
        <v>1.1595907738095239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3"/>
        <v>43640.208333333328</v>
      </c>
      <c r="O892" s="8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2"/>
        <v>2.5859999999999999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3"/>
        <v>40880.25</v>
      </c>
      <c r="O893" s="8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2"/>
        <v>2.3058333333333332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3"/>
        <v>40319.208333333336</v>
      </c>
      <c r="O894" s="8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2"/>
        <v>1.2821428571428573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3"/>
        <v>42170.208333333328</v>
      </c>
      <c r="O895" s="8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2"/>
        <v>1.8870588235294117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3"/>
        <v>41466.208333333336</v>
      </c>
      <c r="O896" s="8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2"/>
        <v>6.9511889862327911E-2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3"/>
        <v>43134.25</v>
      </c>
      <c r="O897" s="8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2"/>
        <v>7.7443434343434348</v>
      </c>
      <c r="G898" t="s">
        <v>20</v>
      </c>
      <c r="H898">
        <v>1460</v>
      </c>
      <c r="I898" s="5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3"/>
        <v>40738.208333333336</v>
      </c>
      <c r="O898" s="8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2"/>
        <v>0.27693181818181817</v>
      </c>
      <c r="G899" t="s">
        <v>14</v>
      </c>
      <c r="H899">
        <v>27</v>
      </c>
      <c r="I899" s="5">
        <f t="shared" ref="I899:I962" si="84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83"/>
        <v>43583.208333333328</v>
      </c>
      <c r="O899" s="8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_xlfn.TEXTBEFORE(R899,"/")</f>
        <v>theater</v>
      </c>
      <c r="T899" t="str">
        <f t="shared" ref="T899:T962" si="87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88">E900/D900</f>
        <v>0.52479620323841425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N963" si="89">(((L900/60)/60)/24)+DATE(1970,1,1)</f>
        <v>43815.25</v>
      </c>
      <c r="O900" s="8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8"/>
        <v>4.0709677419354842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9"/>
        <v>41554.208333333336</v>
      </c>
      <c r="O901" s="8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8"/>
        <v>0.02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9"/>
        <v>41901.208333333336</v>
      </c>
      <c r="O902" s="8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8"/>
        <v>1.5617857142857143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9"/>
        <v>43298.208333333328</v>
      </c>
      <c r="O903" s="8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8"/>
        <v>2.5242857142857145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9"/>
        <v>42399.25</v>
      </c>
      <c r="O904" s="8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8"/>
        <v>1.729268292682927E-2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9"/>
        <v>41034.208333333336</v>
      </c>
      <c r="O905" s="8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8"/>
        <v>0.12230769230769231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9"/>
        <v>41186.208333333336</v>
      </c>
      <c r="O906" s="8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8"/>
        <v>1.6398734177215191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9"/>
        <v>41536.208333333336</v>
      </c>
      <c r="O907" s="8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8"/>
        <v>1.6298181818181818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9"/>
        <v>42868.208333333328</v>
      </c>
      <c r="O908" s="8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8"/>
        <v>0.20252747252747252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9"/>
        <v>40660.208333333336</v>
      </c>
      <c r="O909" s="8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8"/>
        <v>3.1924083769633507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9"/>
        <v>41031.208333333336</v>
      </c>
      <c r="O910" s="8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8"/>
        <v>4.7894444444444444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9"/>
        <v>43255.208333333328</v>
      </c>
      <c r="O911" s="8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8"/>
        <v>0.19556634304207121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9"/>
        <v>42026.25</v>
      </c>
      <c r="O912" s="8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8"/>
        <v>1.9894827586206896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9"/>
        <v>43717.208333333328</v>
      </c>
      <c r="O913" s="8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8"/>
        <v>7.95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9"/>
        <v>41157.208333333336</v>
      </c>
      <c r="O914" s="8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8"/>
        <v>0.50621082621082625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9"/>
        <v>43597.208333333328</v>
      </c>
      <c r="O915" s="8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8"/>
        <v>0.57437499999999997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9"/>
        <v>41490.208333333336</v>
      </c>
      <c r="O916" s="8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8"/>
        <v>1.5562827640984909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9"/>
        <v>42976.208333333328</v>
      </c>
      <c r="O917" s="8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8"/>
        <v>0.36297297297297298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9"/>
        <v>41991.25</v>
      </c>
      <c r="O918" s="8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8"/>
        <v>0.58250000000000002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9"/>
        <v>40722.208333333336</v>
      </c>
      <c r="O919" s="8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8"/>
        <v>2.3739473684210526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9"/>
        <v>41117.208333333336</v>
      </c>
      <c r="O920" s="8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8"/>
        <v>0.58750000000000002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9"/>
        <v>43022.208333333328</v>
      </c>
      <c r="O921" s="8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8"/>
        <v>1.8256603773584905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9"/>
        <v>43503.25</v>
      </c>
      <c r="O922" s="8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8"/>
        <v>7.5436408977556111E-3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9"/>
        <v>40951.25</v>
      </c>
      <c r="O923" s="8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8"/>
        <v>1.7595330739299611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9"/>
        <v>43443.25</v>
      </c>
      <c r="O924" s="8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8"/>
        <v>2.3788235294117648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9"/>
        <v>40373.208333333336</v>
      </c>
      <c r="O925" s="8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8"/>
        <v>4.8805076142131982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9"/>
        <v>43769.208333333328</v>
      </c>
      <c r="O926" s="8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8"/>
        <v>2.2406666666666668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9"/>
        <v>43000.208333333328</v>
      </c>
      <c r="O927" s="8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8"/>
        <v>0.18126436781609195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9"/>
        <v>42502.208333333328</v>
      </c>
      <c r="O928" s="8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8"/>
        <v>0.45847222222222223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9"/>
        <v>41102.208333333336</v>
      </c>
      <c r="O929" s="8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8"/>
        <v>1.1731541218637993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9"/>
        <v>41637.25</v>
      </c>
      <c r="O930" s="8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8"/>
        <v>2.173090909090909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9"/>
        <v>42858.208333333328</v>
      </c>
      <c r="O931" s="8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8"/>
        <v>1.1228571428571428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9"/>
        <v>42060.25</v>
      </c>
      <c r="O932" s="8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8"/>
        <v>0.72518987341772156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9"/>
        <v>41818.208333333336</v>
      </c>
      <c r="O933" s="8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8"/>
        <v>2.1230434782608696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9"/>
        <v>41709.208333333336</v>
      </c>
      <c r="O934" s="8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8"/>
        <v>2.3974657534246577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9"/>
        <v>41372.208333333336</v>
      </c>
      <c r="O935" s="8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8"/>
        <v>1.8193548387096774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9"/>
        <v>42422.25</v>
      </c>
      <c r="O936" s="8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8"/>
        <v>1.6413114754098361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9"/>
        <v>42209.208333333328</v>
      </c>
      <c r="O937" s="8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8"/>
        <v>1.6375968992248063E-2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9"/>
        <v>43668.208333333328</v>
      </c>
      <c r="O938" s="8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8"/>
        <v>0.49643859649122807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9"/>
        <v>42334.25</v>
      </c>
      <c r="O939" s="8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8"/>
        <v>1.0970652173913042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9"/>
        <v>43263.208333333328</v>
      </c>
      <c r="O940" s="8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8"/>
        <v>0.49217948717948717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9"/>
        <v>40670.208333333336</v>
      </c>
      <c r="O941" s="8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8"/>
        <v>0.62232323232323228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9"/>
        <v>41244.25</v>
      </c>
      <c r="O942" s="8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8"/>
        <v>0.1305813953488372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9"/>
        <v>40552.25</v>
      </c>
      <c r="O943" s="8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8"/>
        <v>0.64635416666666667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9"/>
        <v>40568.25</v>
      </c>
      <c r="O944" s="8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8"/>
        <v>1.5958666666666668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9"/>
        <v>41906.208333333336</v>
      </c>
      <c r="O945" s="8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8"/>
        <v>0.81420000000000003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9"/>
        <v>42776.25</v>
      </c>
      <c r="O946" s="8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8"/>
        <v>0.32444767441860467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9"/>
        <v>41004.208333333336</v>
      </c>
      <c r="O947" s="8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8"/>
        <v>9.9141184124918666E-2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9"/>
        <v>40710.208333333336</v>
      </c>
      <c r="O948" s="8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8"/>
        <v>0.26694444444444443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9"/>
        <v>41908.208333333336</v>
      </c>
      <c r="O949" s="8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8"/>
        <v>0.62957446808510642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9"/>
        <v>41985.25</v>
      </c>
      <c r="O950" s="8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8"/>
        <v>1.6135593220338984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9"/>
        <v>42112.208333333328</v>
      </c>
      <c r="O951" s="8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8"/>
        <v>0.05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9"/>
        <v>43571.208333333328</v>
      </c>
      <c r="O952" s="8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8"/>
        <v>10.969379310344827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9"/>
        <v>42730.25</v>
      </c>
      <c r="O953" s="8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8"/>
        <v>0.70094158075601376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9"/>
        <v>42591.208333333328</v>
      </c>
      <c r="O954" s="8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8"/>
        <v>0.6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9"/>
        <v>42358.25</v>
      </c>
      <c r="O955" s="8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8"/>
        <v>3.6709859154929578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9"/>
        <v>41174.208333333336</v>
      </c>
      <c r="O956" s="8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8"/>
        <v>11.09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9"/>
        <v>41238.25</v>
      </c>
      <c r="O957" s="8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8"/>
        <v>0.19028784648187633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9"/>
        <v>42360.25</v>
      </c>
      <c r="O958" s="8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8"/>
        <v>1.2687755102040816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9"/>
        <v>40955.25</v>
      </c>
      <c r="O959" s="8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8"/>
        <v>7.3463636363636367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9"/>
        <v>40350.208333333336</v>
      </c>
      <c r="O960" s="8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8"/>
        <v>4.5731034482758622E-2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9"/>
        <v>40357.208333333336</v>
      </c>
      <c r="O961" s="8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8"/>
        <v>0.85054545454545449</v>
      </c>
      <c r="G962" t="s">
        <v>14</v>
      </c>
      <c r="H962">
        <v>55</v>
      </c>
      <c r="I962" s="5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9"/>
        <v>42408.25</v>
      </c>
      <c r="O962" s="8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88"/>
        <v>1.1929824561403508</v>
      </c>
      <c r="G963" t="s">
        <v>20</v>
      </c>
      <c r="H963">
        <v>155</v>
      </c>
      <c r="I963" s="5">
        <f t="shared" ref="I963:I1001" si="90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89"/>
        <v>40591.25</v>
      </c>
      <c r="O963" s="8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_xlfn.TEXTBEFORE(R963,"/")</f>
        <v>publishing</v>
      </c>
      <c r="T963" t="str">
        <f t="shared" ref="T963:T1001" si="93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94">E964/D964</f>
        <v>2.9602777777777778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N999" si="95">(((L964/60)/60)/24)+DATE(1970,1,1)</f>
        <v>41592.25</v>
      </c>
      <c r="O964" s="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4"/>
        <v>0.84694915254237291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5"/>
        <v>40607.25</v>
      </c>
      <c r="O965" s="8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4"/>
        <v>3.5578378378378379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5"/>
        <v>42135.208333333328</v>
      </c>
      <c r="O966" s="8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4"/>
        <v>3.8640909090909092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5"/>
        <v>40203.25</v>
      </c>
      <c r="O967" s="8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4"/>
        <v>7.9223529411764702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5"/>
        <v>42901.208333333328</v>
      </c>
      <c r="O968" s="8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4"/>
        <v>1.3703393665158372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5"/>
        <v>41005.208333333336</v>
      </c>
      <c r="O969" s="8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4"/>
        <v>3.3820833333333336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5"/>
        <v>40544.25</v>
      </c>
      <c r="O970" s="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4"/>
        <v>1.0822784810126582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5"/>
        <v>43821.25</v>
      </c>
      <c r="O971" s="8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4"/>
        <v>0.60757639620653314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5"/>
        <v>40672.208333333336</v>
      </c>
      <c r="O972" s="8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4"/>
        <v>0.27725490196078434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5"/>
        <v>41555.208333333336</v>
      </c>
      <c r="O973" s="8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4"/>
        <v>2.283934426229508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5"/>
        <v>41792.208333333336</v>
      </c>
      <c r="O974" s="8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4"/>
        <v>0.21615194054500414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5"/>
        <v>40522.25</v>
      </c>
      <c r="O975" s="8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4"/>
        <v>3.73875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5"/>
        <v>41412.208333333336</v>
      </c>
      <c r="O976" s="8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4"/>
        <v>1.5492592592592593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5"/>
        <v>42337.25</v>
      </c>
      <c r="O977" s="8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4"/>
        <v>3.2214999999999998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5"/>
        <v>40571.25</v>
      </c>
      <c r="O978" s="8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4"/>
        <v>0.73957142857142855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5"/>
        <v>43138.25</v>
      </c>
      <c r="O979" s="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4"/>
        <v>8.641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5"/>
        <v>42686.25</v>
      </c>
      <c r="O980" s="8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4"/>
        <v>1.432624584717608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5"/>
        <v>42078.208333333328</v>
      </c>
      <c r="O981" s="8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4"/>
        <v>0.40281762295081969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5"/>
        <v>42307.208333333328</v>
      </c>
      <c r="O982" s="8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4"/>
        <v>1.7822388059701493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5"/>
        <v>43094.25</v>
      </c>
      <c r="O983" s="8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4"/>
        <v>0.84930555555555554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5"/>
        <v>40743.208333333336</v>
      </c>
      <c r="O984" s="8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4"/>
        <v>1.4593648334624323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5"/>
        <v>43681.208333333328</v>
      </c>
      <c r="O985" s="8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4"/>
        <v>1.5246153846153847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5"/>
        <v>43716.208333333328</v>
      </c>
      <c r="O986" s="8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4"/>
        <v>0.67129542790152408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5"/>
        <v>41614.25</v>
      </c>
      <c r="O987" s="8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4"/>
        <v>0.40307692307692305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5"/>
        <v>40638.208333333336</v>
      </c>
      <c r="O988" s="8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4"/>
        <v>2.1679032258064517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5"/>
        <v>42852.208333333328</v>
      </c>
      <c r="O989" s="8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4"/>
        <v>0.52117021276595743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5"/>
        <v>42686.25</v>
      </c>
      <c r="O990" s="8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4"/>
        <v>4.9958333333333336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5"/>
        <v>43571.208333333328</v>
      </c>
      <c r="O991" s="8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4"/>
        <v>0.87679487179487181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5"/>
        <v>42432.25</v>
      </c>
      <c r="O992" s="8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4"/>
        <v>1.131734693877551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5"/>
        <v>41907.208333333336</v>
      </c>
      <c r="O993" s="8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4"/>
        <v>4.2654838709677421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5"/>
        <v>43227.208333333328</v>
      </c>
      <c r="O994" s="8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4"/>
        <v>0.77632653061224488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5"/>
        <v>42362.25</v>
      </c>
      <c r="O995" s="8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4"/>
        <v>0.52496810772501767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5"/>
        <v>41929.208333333336</v>
      </c>
      <c r="O996" s="8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4"/>
        <v>1.5746762589928058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5"/>
        <v>43408.208333333328</v>
      </c>
      <c r="O997" s="8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4"/>
        <v>0.72939393939393937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5"/>
        <v>41276.25</v>
      </c>
      <c r="O998" s="8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4"/>
        <v>0.60565789473684206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5"/>
        <v>41659.25</v>
      </c>
      <c r="O999" s="8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4"/>
        <v>0.5679129129129129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8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4"/>
        <v>0.56542754275427543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8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autoFilter ref="G1:H1001" xr:uid="{00000000-0001-0000-0000-000000000000}"/>
  <conditionalFormatting sqref="G1:G1048576">
    <cfRule type="cellIs" dxfId="7" priority="6" operator="equal">
      <formula>"live"</formula>
    </cfRule>
    <cfRule type="cellIs" dxfId="6" priority="7" operator="equal">
      <formula>"canceled"</formula>
    </cfRule>
    <cfRule type="cellIs" dxfId="5" priority="8" operator="equal">
      <formula>"successful"</formula>
    </cfRule>
    <cfRule type="cellIs" dxfId="4" priority="9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9F87-08F8-4783-ABD8-745276A1EDDE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1" bestFit="1" customWidth="1"/>
  </cols>
  <sheetData>
    <row r="1" spans="1:6" x14ac:dyDescent="0.25">
      <c r="A1" s="6" t="s">
        <v>6</v>
      </c>
      <c r="B1" t="s">
        <v>2036</v>
      </c>
    </row>
    <row r="3" spans="1:6" x14ac:dyDescent="0.25">
      <c r="A3" s="6" t="s">
        <v>2046</v>
      </c>
      <c r="B3" s="6" t="s">
        <v>2035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2040</v>
      </c>
      <c r="E8">
        <v>4</v>
      </c>
      <c r="F8">
        <v>4</v>
      </c>
    </row>
    <row r="9" spans="1:6" x14ac:dyDescent="0.2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4041-0F54-4C77-B02D-62DD06D6775B}">
  <dimension ref="A1:F30"/>
  <sheetViews>
    <sheetView topLeftCell="A4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2036</v>
      </c>
    </row>
    <row r="2" spans="1:6" x14ac:dyDescent="0.25">
      <c r="A2" s="6" t="s">
        <v>2029</v>
      </c>
      <c r="B2" t="s">
        <v>2036</v>
      </c>
    </row>
    <row r="4" spans="1:6" x14ac:dyDescent="0.25">
      <c r="A4" s="6" t="s">
        <v>2046</v>
      </c>
      <c r="B4" s="6" t="s">
        <v>2035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CD76-E34D-4E71-B6AE-12E35293772D}">
  <dimension ref="A1:E18"/>
  <sheetViews>
    <sheetView workbookViewId="0"/>
  </sheetViews>
  <sheetFormatPr defaultRowHeight="15.75" x14ac:dyDescent="0.25"/>
  <cols>
    <col min="1" max="1" width="16.5" bestFit="1" customWidth="1"/>
    <col min="2" max="2" width="9.75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2029</v>
      </c>
      <c r="B1" t="s" vm="1">
        <v>2073</v>
      </c>
    </row>
    <row r="2" spans="1:5" x14ac:dyDescent="0.25">
      <c r="A2" s="6" t="s">
        <v>2086</v>
      </c>
      <c r="B2" t="s" vm="2">
        <v>2073</v>
      </c>
    </row>
    <row r="4" spans="1:5" x14ac:dyDescent="0.25">
      <c r="A4" s="6" t="s">
        <v>2046</v>
      </c>
      <c r="B4" s="6" t="s">
        <v>2035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47DE-1602-4039-A635-420D0A752187}">
  <dimension ref="A1:H13"/>
  <sheetViews>
    <sheetView workbookViewId="0">
      <selection activeCell="B3" sqref="B3"/>
    </sheetView>
  </sheetViews>
  <sheetFormatPr defaultRowHeight="15.75" x14ac:dyDescent="0.25"/>
  <cols>
    <col min="1" max="1" width="22.625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COUNTIFS(Crowdfunding!$D$2:D$1001,"&lt;1000",Crowdfunding!$G$2:$G$1001,"successful")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2096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2097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BE32-926F-45FE-A7DB-DD1CEF78F6A8}">
  <dimension ref="A1:J566"/>
  <sheetViews>
    <sheetView workbookViewId="0">
      <selection activeCell="G19" sqref="G19"/>
    </sheetView>
  </sheetViews>
  <sheetFormatPr defaultRowHeight="15.75" x14ac:dyDescent="0.25"/>
  <cols>
    <col min="1" max="1" width="11"/>
    <col min="2" max="2" width="13" bestFit="1" customWidth="1"/>
    <col min="4" max="4" width="11"/>
    <col min="5" max="5" width="13" bestFit="1" customWidth="1"/>
    <col min="10" max="10" width="13.75" style="12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25">
      <c r="A2" t="s">
        <v>20</v>
      </c>
      <c r="B2">
        <v>154</v>
      </c>
      <c r="D2" t="s">
        <v>14</v>
      </c>
      <c r="E2">
        <v>6080</v>
      </c>
      <c r="G2" s="11" t="s">
        <v>2108</v>
      </c>
    </row>
    <row r="3" spans="1:10" x14ac:dyDescent="0.25">
      <c r="A3" t="s">
        <v>20</v>
      </c>
      <c r="B3">
        <v>82</v>
      </c>
      <c r="D3" t="s">
        <v>14</v>
      </c>
      <c r="E3">
        <v>5681</v>
      </c>
      <c r="G3" t="s">
        <v>2109</v>
      </c>
      <c r="J3" s="12">
        <f>AVERAGE(B2:B566)</f>
        <v>851.14690265486729</v>
      </c>
    </row>
    <row r="4" spans="1:10" x14ac:dyDescent="0.25">
      <c r="A4" t="s">
        <v>20</v>
      </c>
      <c r="B4">
        <v>131</v>
      </c>
      <c r="D4" t="s">
        <v>14</v>
      </c>
      <c r="E4">
        <v>5497</v>
      </c>
      <c r="G4" t="s">
        <v>2110</v>
      </c>
      <c r="J4" s="13">
        <f>MEDIAN(B2:B566)</f>
        <v>201</v>
      </c>
    </row>
    <row r="5" spans="1:10" x14ac:dyDescent="0.25">
      <c r="A5" t="s">
        <v>20</v>
      </c>
      <c r="B5">
        <v>176</v>
      </c>
      <c r="D5" t="s">
        <v>14</v>
      </c>
      <c r="E5">
        <v>4697</v>
      </c>
      <c r="G5" t="s">
        <v>2116</v>
      </c>
      <c r="J5" s="13">
        <f>_xlfn.MODE.SNGL(B2:B566)</f>
        <v>85</v>
      </c>
    </row>
    <row r="6" spans="1:10" x14ac:dyDescent="0.25">
      <c r="A6" t="s">
        <v>20</v>
      </c>
      <c r="B6">
        <v>186</v>
      </c>
      <c r="D6" t="s">
        <v>14</v>
      </c>
      <c r="E6">
        <v>4428</v>
      </c>
      <c r="G6" t="s">
        <v>2111</v>
      </c>
      <c r="J6" s="13">
        <f>MIN(B2:B566)</f>
        <v>16</v>
      </c>
    </row>
    <row r="7" spans="1:10" x14ac:dyDescent="0.25">
      <c r="A7" t="s">
        <v>20</v>
      </c>
      <c r="B7">
        <v>307</v>
      </c>
      <c r="D7" t="s">
        <v>14</v>
      </c>
      <c r="E7">
        <v>4405</v>
      </c>
      <c r="G7" t="s">
        <v>2112</v>
      </c>
      <c r="J7" s="13">
        <f>MAX(B2:B566)</f>
        <v>7295</v>
      </c>
    </row>
    <row r="8" spans="1:10" x14ac:dyDescent="0.25">
      <c r="A8" t="s">
        <v>20</v>
      </c>
      <c r="B8">
        <v>180</v>
      </c>
      <c r="D8" t="s">
        <v>14</v>
      </c>
      <c r="E8">
        <v>3868</v>
      </c>
      <c r="G8" t="s">
        <v>2113</v>
      </c>
      <c r="J8" s="12">
        <f>_xlfn.VAR.P(B2:B566)</f>
        <v>1603373.7324019109</v>
      </c>
    </row>
    <row r="9" spans="1:10" x14ac:dyDescent="0.25">
      <c r="A9" t="s">
        <v>20</v>
      </c>
      <c r="B9">
        <v>121</v>
      </c>
      <c r="D9" t="s">
        <v>14</v>
      </c>
      <c r="E9">
        <v>3483</v>
      </c>
      <c r="G9" t="s">
        <v>2114</v>
      </c>
      <c r="J9" s="12">
        <f>_xlfn.STDEV.P(B2:B566)</f>
        <v>1266.2439466397898</v>
      </c>
    </row>
    <row r="10" spans="1:10" x14ac:dyDescent="0.25">
      <c r="A10" t="s">
        <v>20</v>
      </c>
      <c r="B10">
        <v>202</v>
      </c>
      <c r="D10" t="s">
        <v>14</v>
      </c>
      <c r="E10">
        <v>3410</v>
      </c>
    </row>
    <row r="11" spans="1:10" x14ac:dyDescent="0.25">
      <c r="A11" t="s">
        <v>20</v>
      </c>
      <c r="B11">
        <v>76</v>
      </c>
      <c r="D11" t="s">
        <v>14</v>
      </c>
      <c r="E11">
        <v>3387</v>
      </c>
      <c r="G11" s="11" t="s">
        <v>2115</v>
      </c>
    </row>
    <row r="12" spans="1:10" x14ac:dyDescent="0.25">
      <c r="A12" t="s">
        <v>20</v>
      </c>
      <c r="B12">
        <v>72</v>
      </c>
      <c r="D12" t="s">
        <v>14</v>
      </c>
      <c r="E12">
        <v>3304</v>
      </c>
      <c r="G12" t="s">
        <v>2109</v>
      </c>
      <c r="J12" s="12">
        <f>AVERAGE(E2:E365)</f>
        <v>585.61538461538464</v>
      </c>
    </row>
    <row r="13" spans="1:10" x14ac:dyDescent="0.25">
      <c r="A13" t="s">
        <v>20</v>
      </c>
      <c r="B13">
        <v>100</v>
      </c>
      <c r="D13" t="s">
        <v>14</v>
      </c>
      <c r="E13">
        <v>3182</v>
      </c>
      <c r="G13" t="s">
        <v>2110</v>
      </c>
      <c r="J13" s="12">
        <f>MEDIAN(E2:E365)</f>
        <v>114.5</v>
      </c>
    </row>
    <row r="14" spans="1:10" x14ac:dyDescent="0.25">
      <c r="A14" t="s">
        <v>20</v>
      </c>
      <c r="B14">
        <v>130</v>
      </c>
      <c r="D14" t="s">
        <v>14</v>
      </c>
      <c r="E14">
        <v>3015</v>
      </c>
      <c r="G14" t="s">
        <v>2116</v>
      </c>
      <c r="J14" s="13">
        <f>_xlfn.MODE.SNGL(E2:E365)</f>
        <v>1</v>
      </c>
    </row>
    <row r="15" spans="1:10" x14ac:dyDescent="0.25">
      <c r="A15" t="s">
        <v>20</v>
      </c>
      <c r="B15">
        <v>187</v>
      </c>
      <c r="D15" t="s">
        <v>14</v>
      </c>
      <c r="E15">
        <v>2955</v>
      </c>
      <c r="G15" t="s">
        <v>2111</v>
      </c>
      <c r="J15" s="14">
        <f>MIN(E2:E365)</f>
        <v>0</v>
      </c>
    </row>
    <row r="16" spans="1:10" x14ac:dyDescent="0.25">
      <c r="A16" t="s">
        <v>20</v>
      </c>
      <c r="B16">
        <v>175</v>
      </c>
      <c r="D16" t="s">
        <v>14</v>
      </c>
      <c r="E16">
        <v>2928</v>
      </c>
      <c r="G16" t="s">
        <v>2112</v>
      </c>
      <c r="J16" s="13">
        <f>MAX(E2:E365)</f>
        <v>6080</v>
      </c>
    </row>
    <row r="17" spans="1:10" x14ac:dyDescent="0.25">
      <c r="A17" t="s">
        <v>20</v>
      </c>
      <c r="B17">
        <v>179</v>
      </c>
      <c r="D17" t="s">
        <v>14</v>
      </c>
      <c r="E17">
        <v>2915</v>
      </c>
      <c r="G17" t="s">
        <v>2113</v>
      </c>
      <c r="J17" s="12">
        <f>_xlfn.VAR.P(E2:E365)</f>
        <v>921574.68174133555</v>
      </c>
    </row>
    <row r="18" spans="1:10" x14ac:dyDescent="0.25">
      <c r="A18" t="s">
        <v>20</v>
      </c>
      <c r="B18">
        <v>157</v>
      </c>
      <c r="D18" t="s">
        <v>14</v>
      </c>
      <c r="E18">
        <v>2779</v>
      </c>
      <c r="G18" t="s">
        <v>2114</v>
      </c>
      <c r="J18" s="12">
        <f>_xlfn.STDEV.P(E2:E365)</f>
        <v>959.98681331637863</v>
      </c>
    </row>
    <row r="19" spans="1:10" x14ac:dyDescent="0.25">
      <c r="A19" t="s">
        <v>20</v>
      </c>
      <c r="B19">
        <v>157</v>
      </c>
      <c r="D19" t="s">
        <v>14</v>
      </c>
      <c r="E19">
        <v>2690</v>
      </c>
    </row>
    <row r="20" spans="1:10" x14ac:dyDescent="0.25">
      <c r="A20" t="s">
        <v>20</v>
      </c>
      <c r="B20">
        <v>172</v>
      </c>
      <c r="D20" t="s">
        <v>14</v>
      </c>
      <c r="E20">
        <v>2604</v>
      </c>
    </row>
    <row r="21" spans="1:10" x14ac:dyDescent="0.25">
      <c r="A21" t="s">
        <v>20</v>
      </c>
      <c r="B21">
        <v>113</v>
      </c>
      <c r="D21" t="s">
        <v>14</v>
      </c>
      <c r="E21">
        <v>2468</v>
      </c>
    </row>
    <row r="22" spans="1:10" x14ac:dyDescent="0.25">
      <c r="A22" t="s">
        <v>20</v>
      </c>
      <c r="B22">
        <v>48</v>
      </c>
      <c r="D22" t="s">
        <v>14</v>
      </c>
      <c r="E22">
        <v>2307</v>
      </c>
    </row>
    <row r="23" spans="1:10" x14ac:dyDescent="0.25">
      <c r="A23" t="s">
        <v>20</v>
      </c>
      <c r="B23">
        <v>53</v>
      </c>
      <c r="D23" t="s">
        <v>14</v>
      </c>
      <c r="E23">
        <v>2253</v>
      </c>
    </row>
    <row r="24" spans="1:10" x14ac:dyDescent="0.25">
      <c r="A24" t="s">
        <v>20</v>
      </c>
      <c r="B24">
        <v>203</v>
      </c>
      <c r="D24" t="s">
        <v>14</v>
      </c>
      <c r="E24">
        <v>2201</v>
      </c>
    </row>
    <row r="25" spans="1:10" x14ac:dyDescent="0.25">
      <c r="A25" t="s">
        <v>20</v>
      </c>
      <c r="B25">
        <v>94</v>
      </c>
      <c r="D25" t="s">
        <v>14</v>
      </c>
      <c r="E25">
        <v>2179</v>
      </c>
    </row>
    <row r="26" spans="1:10" x14ac:dyDescent="0.25">
      <c r="A26" t="s">
        <v>20</v>
      </c>
      <c r="B26">
        <v>123</v>
      </c>
      <c r="D26" t="s">
        <v>14</v>
      </c>
      <c r="E26">
        <v>2176</v>
      </c>
    </row>
    <row r="27" spans="1:10" x14ac:dyDescent="0.25">
      <c r="A27" t="s">
        <v>20</v>
      </c>
      <c r="B27">
        <v>218</v>
      </c>
      <c r="D27" t="s">
        <v>14</v>
      </c>
      <c r="E27">
        <v>2108</v>
      </c>
    </row>
    <row r="28" spans="1:10" x14ac:dyDescent="0.25">
      <c r="A28" t="s">
        <v>20</v>
      </c>
      <c r="B28">
        <v>144</v>
      </c>
      <c r="D28" t="s">
        <v>14</v>
      </c>
      <c r="E28">
        <v>2072</v>
      </c>
    </row>
    <row r="29" spans="1:10" x14ac:dyDescent="0.25">
      <c r="A29" t="s">
        <v>20</v>
      </c>
      <c r="B29">
        <v>101</v>
      </c>
      <c r="D29" t="s">
        <v>14</v>
      </c>
      <c r="E29">
        <v>2062</v>
      </c>
    </row>
    <row r="30" spans="1:10" x14ac:dyDescent="0.25">
      <c r="A30" t="s">
        <v>20</v>
      </c>
      <c r="B30">
        <v>193</v>
      </c>
      <c r="D30" t="s">
        <v>14</v>
      </c>
      <c r="E30">
        <v>2025</v>
      </c>
    </row>
    <row r="31" spans="1:10" x14ac:dyDescent="0.25">
      <c r="A31" t="s">
        <v>20</v>
      </c>
      <c r="B31">
        <v>132</v>
      </c>
      <c r="D31" t="s">
        <v>14</v>
      </c>
      <c r="E31">
        <v>1999</v>
      </c>
    </row>
    <row r="32" spans="1:10" x14ac:dyDescent="0.25">
      <c r="A32" t="s">
        <v>20</v>
      </c>
      <c r="B32">
        <v>154</v>
      </c>
      <c r="D32" t="s">
        <v>14</v>
      </c>
      <c r="E32">
        <v>1979</v>
      </c>
    </row>
    <row r="33" spans="1:5" x14ac:dyDescent="0.25">
      <c r="A33" t="s">
        <v>20</v>
      </c>
      <c r="B33">
        <v>106</v>
      </c>
      <c r="D33" t="s">
        <v>14</v>
      </c>
      <c r="E33">
        <v>1910</v>
      </c>
    </row>
    <row r="34" spans="1:5" x14ac:dyDescent="0.25">
      <c r="A34" t="s">
        <v>20</v>
      </c>
      <c r="B34">
        <v>239</v>
      </c>
      <c r="D34" t="s">
        <v>14</v>
      </c>
      <c r="E34">
        <v>1886</v>
      </c>
    </row>
    <row r="35" spans="1:5" x14ac:dyDescent="0.25">
      <c r="A35" t="s">
        <v>20</v>
      </c>
      <c r="B35">
        <v>241</v>
      </c>
      <c r="D35" t="s">
        <v>14</v>
      </c>
      <c r="E35">
        <v>1825</v>
      </c>
    </row>
    <row r="36" spans="1:5" x14ac:dyDescent="0.25">
      <c r="A36" t="s">
        <v>20</v>
      </c>
      <c r="B36">
        <v>147</v>
      </c>
      <c r="D36" t="s">
        <v>14</v>
      </c>
      <c r="E36">
        <v>1796</v>
      </c>
    </row>
    <row r="37" spans="1:5" x14ac:dyDescent="0.25">
      <c r="A37" t="s">
        <v>20</v>
      </c>
      <c r="B37">
        <v>159</v>
      </c>
      <c r="D37" t="s">
        <v>14</v>
      </c>
      <c r="E37">
        <v>1790</v>
      </c>
    </row>
    <row r="38" spans="1:5" x14ac:dyDescent="0.25">
      <c r="A38" t="s">
        <v>20</v>
      </c>
      <c r="B38">
        <v>155</v>
      </c>
      <c r="D38" t="s">
        <v>14</v>
      </c>
      <c r="E38">
        <v>1784</v>
      </c>
    </row>
    <row r="39" spans="1:5" x14ac:dyDescent="0.25">
      <c r="A39" t="s">
        <v>20</v>
      </c>
      <c r="B39">
        <v>222</v>
      </c>
      <c r="D39" t="s">
        <v>14</v>
      </c>
      <c r="E39">
        <v>1758</v>
      </c>
    </row>
    <row r="40" spans="1:5" x14ac:dyDescent="0.25">
      <c r="A40" t="s">
        <v>20</v>
      </c>
      <c r="B40">
        <v>190</v>
      </c>
      <c r="D40" t="s">
        <v>14</v>
      </c>
      <c r="E40">
        <v>1748</v>
      </c>
    </row>
    <row r="41" spans="1:5" x14ac:dyDescent="0.25">
      <c r="A41" t="s">
        <v>20</v>
      </c>
      <c r="B41">
        <v>270</v>
      </c>
      <c r="D41" t="s">
        <v>14</v>
      </c>
      <c r="E41">
        <v>1691</v>
      </c>
    </row>
    <row r="42" spans="1:5" x14ac:dyDescent="0.25">
      <c r="A42" t="s">
        <v>20</v>
      </c>
      <c r="B42">
        <v>56</v>
      </c>
      <c r="D42" t="s">
        <v>14</v>
      </c>
      <c r="E42">
        <v>1684</v>
      </c>
    </row>
    <row r="43" spans="1:5" x14ac:dyDescent="0.25">
      <c r="A43" t="s">
        <v>20</v>
      </c>
      <c r="B43">
        <v>189</v>
      </c>
      <c r="D43" t="s">
        <v>14</v>
      </c>
      <c r="E43">
        <v>1657</v>
      </c>
    </row>
    <row r="44" spans="1:5" x14ac:dyDescent="0.25">
      <c r="A44" t="s">
        <v>20</v>
      </c>
      <c r="B44">
        <v>92</v>
      </c>
      <c r="D44" t="s">
        <v>14</v>
      </c>
      <c r="E44">
        <v>1625</v>
      </c>
    </row>
    <row r="45" spans="1:5" x14ac:dyDescent="0.25">
      <c r="A45" t="s">
        <v>20</v>
      </c>
      <c r="B45">
        <v>128</v>
      </c>
      <c r="D45" t="s">
        <v>14</v>
      </c>
      <c r="E45">
        <v>1608</v>
      </c>
    </row>
    <row r="46" spans="1:5" x14ac:dyDescent="0.25">
      <c r="A46" t="s">
        <v>20</v>
      </c>
      <c r="B46">
        <v>194</v>
      </c>
      <c r="D46" t="s">
        <v>14</v>
      </c>
      <c r="E46">
        <v>1596</v>
      </c>
    </row>
    <row r="47" spans="1:5" x14ac:dyDescent="0.25">
      <c r="A47" t="s">
        <v>20</v>
      </c>
      <c r="B47">
        <v>142</v>
      </c>
      <c r="D47" t="s">
        <v>14</v>
      </c>
      <c r="E47">
        <v>1538</v>
      </c>
    </row>
    <row r="48" spans="1:5" x14ac:dyDescent="0.25">
      <c r="A48" t="s">
        <v>20</v>
      </c>
      <c r="B48">
        <v>65</v>
      </c>
      <c r="D48" t="s">
        <v>14</v>
      </c>
      <c r="E48">
        <v>1482</v>
      </c>
    </row>
    <row r="49" spans="1:5" x14ac:dyDescent="0.25">
      <c r="A49" t="s">
        <v>20</v>
      </c>
      <c r="B49">
        <v>50</v>
      </c>
      <c r="D49" t="s">
        <v>14</v>
      </c>
      <c r="E49">
        <v>1467</v>
      </c>
    </row>
    <row r="50" spans="1:5" x14ac:dyDescent="0.25">
      <c r="A50" t="s">
        <v>20</v>
      </c>
      <c r="B50">
        <v>81</v>
      </c>
      <c r="D50" t="s">
        <v>14</v>
      </c>
      <c r="E50">
        <v>1467</v>
      </c>
    </row>
    <row r="51" spans="1:5" x14ac:dyDescent="0.25">
      <c r="A51" t="s">
        <v>20</v>
      </c>
      <c r="B51">
        <v>131</v>
      </c>
      <c r="D51" t="s">
        <v>14</v>
      </c>
      <c r="E51">
        <v>1439</v>
      </c>
    </row>
    <row r="52" spans="1:5" x14ac:dyDescent="0.25">
      <c r="A52" t="s">
        <v>20</v>
      </c>
      <c r="B52">
        <v>164</v>
      </c>
      <c r="D52" t="s">
        <v>14</v>
      </c>
      <c r="E52">
        <v>1368</v>
      </c>
    </row>
    <row r="53" spans="1:5" x14ac:dyDescent="0.25">
      <c r="A53" t="s">
        <v>20</v>
      </c>
      <c r="B53">
        <v>97</v>
      </c>
      <c r="D53" t="s">
        <v>14</v>
      </c>
      <c r="E53">
        <v>1335</v>
      </c>
    </row>
    <row r="54" spans="1:5" x14ac:dyDescent="0.25">
      <c r="A54" t="s">
        <v>20</v>
      </c>
      <c r="B54">
        <v>156</v>
      </c>
      <c r="D54" t="s">
        <v>14</v>
      </c>
      <c r="E54">
        <v>1296</v>
      </c>
    </row>
    <row r="55" spans="1:5" x14ac:dyDescent="0.25">
      <c r="A55" t="s">
        <v>20</v>
      </c>
      <c r="B55">
        <v>199</v>
      </c>
      <c r="D55" t="s">
        <v>14</v>
      </c>
      <c r="E55">
        <v>1274</v>
      </c>
    </row>
    <row r="56" spans="1:5" x14ac:dyDescent="0.25">
      <c r="A56" t="s">
        <v>20</v>
      </c>
      <c r="B56">
        <v>148</v>
      </c>
      <c r="D56" t="s">
        <v>14</v>
      </c>
      <c r="E56">
        <v>1258</v>
      </c>
    </row>
    <row r="57" spans="1:5" x14ac:dyDescent="0.25">
      <c r="A57" t="s">
        <v>20</v>
      </c>
      <c r="B57">
        <v>116</v>
      </c>
      <c r="D57" t="s">
        <v>14</v>
      </c>
      <c r="E57">
        <v>1257</v>
      </c>
    </row>
    <row r="58" spans="1:5" x14ac:dyDescent="0.25">
      <c r="A58" t="s">
        <v>20</v>
      </c>
      <c r="B58">
        <v>237</v>
      </c>
      <c r="D58" t="s">
        <v>14</v>
      </c>
      <c r="E58">
        <v>1229</v>
      </c>
    </row>
    <row r="59" spans="1:5" x14ac:dyDescent="0.25">
      <c r="A59" t="s">
        <v>20</v>
      </c>
      <c r="B59">
        <v>214</v>
      </c>
      <c r="D59" t="s">
        <v>14</v>
      </c>
      <c r="E59">
        <v>1225</v>
      </c>
    </row>
    <row r="60" spans="1:5" x14ac:dyDescent="0.25">
      <c r="A60" t="s">
        <v>20</v>
      </c>
      <c r="B60">
        <v>246</v>
      </c>
      <c r="D60" t="s">
        <v>14</v>
      </c>
      <c r="E60">
        <v>1221</v>
      </c>
    </row>
    <row r="61" spans="1:5" x14ac:dyDescent="0.25">
      <c r="A61" t="s">
        <v>20</v>
      </c>
      <c r="B61">
        <v>68</v>
      </c>
      <c r="D61" t="s">
        <v>14</v>
      </c>
      <c r="E61">
        <v>1220</v>
      </c>
    </row>
    <row r="62" spans="1:5" x14ac:dyDescent="0.25">
      <c r="A62" t="s">
        <v>20</v>
      </c>
      <c r="B62">
        <v>168</v>
      </c>
      <c r="D62" t="s">
        <v>14</v>
      </c>
      <c r="E62">
        <v>1198</v>
      </c>
    </row>
    <row r="63" spans="1:5" x14ac:dyDescent="0.25">
      <c r="A63" t="s">
        <v>20</v>
      </c>
      <c r="B63">
        <v>83</v>
      </c>
      <c r="D63" t="s">
        <v>14</v>
      </c>
      <c r="E63">
        <v>1194</v>
      </c>
    </row>
    <row r="64" spans="1:5" x14ac:dyDescent="0.25">
      <c r="A64" t="s">
        <v>20</v>
      </c>
      <c r="B64">
        <v>137</v>
      </c>
      <c r="D64" t="s">
        <v>14</v>
      </c>
      <c r="E64">
        <v>1181</v>
      </c>
    </row>
    <row r="65" spans="1:5" x14ac:dyDescent="0.25">
      <c r="A65" t="s">
        <v>20</v>
      </c>
      <c r="B65">
        <v>85</v>
      </c>
      <c r="D65" t="s">
        <v>14</v>
      </c>
      <c r="E65">
        <v>1130</v>
      </c>
    </row>
    <row r="66" spans="1:5" x14ac:dyDescent="0.25">
      <c r="A66" t="s">
        <v>20</v>
      </c>
      <c r="B66">
        <v>195</v>
      </c>
      <c r="D66" t="s">
        <v>14</v>
      </c>
      <c r="E66">
        <v>1121</v>
      </c>
    </row>
    <row r="67" spans="1:5" x14ac:dyDescent="0.25">
      <c r="A67" t="s">
        <v>20</v>
      </c>
      <c r="B67">
        <v>140</v>
      </c>
      <c r="D67" t="s">
        <v>14</v>
      </c>
      <c r="E67">
        <v>1120</v>
      </c>
    </row>
    <row r="68" spans="1:5" x14ac:dyDescent="0.25">
      <c r="A68" t="s">
        <v>20</v>
      </c>
      <c r="B68">
        <v>115</v>
      </c>
      <c r="D68" t="s">
        <v>14</v>
      </c>
      <c r="E68">
        <v>1072</v>
      </c>
    </row>
    <row r="69" spans="1:5" x14ac:dyDescent="0.25">
      <c r="A69" t="s">
        <v>20</v>
      </c>
      <c r="B69">
        <v>127</v>
      </c>
      <c r="D69" t="s">
        <v>14</v>
      </c>
      <c r="E69">
        <v>1068</v>
      </c>
    </row>
    <row r="70" spans="1:5" x14ac:dyDescent="0.25">
      <c r="A70" t="s">
        <v>20</v>
      </c>
      <c r="B70">
        <v>186</v>
      </c>
      <c r="D70" t="s">
        <v>14</v>
      </c>
      <c r="E70">
        <v>1063</v>
      </c>
    </row>
    <row r="71" spans="1:5" x14ac:dyDescent="0.25">
      <c r="A71" t="s">
        <v>20</v>
      </c>
      <c r="B71">
        <v>82</v>
      </c>
      <c r="D71" t="s">
        <v>14</v>
      </c>
      <c r="E71">
        <v>1059</v>
      </c>
    </row>
    <row r="72" spans="1:5" x14ac:dyDescent="0.25">
      <c r="A72" t="s">
        <v>20</v>
      </c>
      <c r="B72">
        <v>158</v>
      </c>
      <c r="D72" t="s">
        <v>14</v>
      </c>
      <c r="E72">
        <v>1028</v>
      </c>
    </row>
    <row r="73" spans="1:5" x14ac:dyDescent="0.25">
      <c r="A73" t="s">
        <v>20</v>
      </c>
      <c r="B73">
        <v>64</v>
      </c>
      <c r="D73" t="s">
        <v>14</v>
      </c>
      <c r="E73">
        <v>1000</v>
      </c>
    </row>
    <row r="74" spans="1:5" x14ac:dyDescent="0.25">
      <c r="A74" t="s">
        <v>20</v>
      </c>
      <c r="B74">
        <v>84</v>
      </c>
      <c r="D74" t="s">
        <v>14</v>
      </c>
      <c r="E74">
        <v>955</v>
      </c>
    </row>
    <row r="75" spans="1:5" x14ac:dyDescent="0.25">
      <c r="A75" t="s">
        <v>20</v>
      </c>
      <c r="B75">
        <v>129</v>
      </c>
      <c r="D75" t="s">
        <v>14</v>
      </c>
      <c r="E75">
        <v>941</v>
      </c>
    </row>
    <row r="76" spans="1:5" x14ac:dyDescent="0.25">
      <c r="A76" t="s">
        <v>20</v>
      </c>
      <c r="B76">
        <v>80</v>
      </c>
      <c r="D76" t="s">
        <v>14</v>
      </c>
      <c r="E76">
        <v>940</v>
      </c>
    </row>
    <row r="77" spans="1:5" x14ac:dyDescent="0.25">
      <c r="A77" t="s">
        <v>20</v>
      </c>
      <c r="B77">
        <v>92</v>
      </c>
      <c r="D77" t="s">
        <v>14</v>
      </c>
      <c r="E77">
        <v>934</v>
      </c>
    </row>
    <row r="78" spans="1:5" x14ac:dyDescent="0.25">
      <c r="A78" t="s">
        <v>20</v>
      </c>
      <c r="B78">
        <v>94</v>
      </c>
      <c r="D78" t="s">
        <v>14</v>
      </c>
      <c r="E78">
        <v>931</v>
      </c>
    </row>
    <row r="79" spans="1:5" x14ac:dyDescent="0.25">
      <c r="A79" t="s">
        <v>20</v>
      </c>
      <c r="B79">
        <v>189</v>
      </c>
      <c r="D79" t="s">
        <v>14</v>
      </c>
      <c r="E79">
        <v>926</v>
      </c>
    </row>
    <row r="80" spans="1:5" x14ac:dyDescent="0.25">
      <c r="A80" t="s">
        <v>20</v>
      </c>
      <c r="B80">
        <v>122</v>
      </c>
      <c r="D80" t="s">
        <v>14</v>
      </c>
      <c r="E80">
        <v>923</v>
      </c>
    </row>
    <row r="81" spans="1:5" x14ac:dyDescent="0.25">
      <c r="A81" t="s">
        <v>20</v>
      </c>
      <c r="B81">
        <v>103</v>
      </c>
      <c r="D81" t="s">
        <v>14</v>
      </c>
      <c r="E81">
        <v>908</v>
      </c>
    </row>
    <row r="82" spans="1:5" x14ac:dyDescent="0.25">
      <c r="A82" t="s">
        <v>20</v>
      </c>
      <c r="B82">
        <v>191</v>
      </c>
      <c r="D82" t="s">
        <v>14</v>
      </c>
      <c r="E82">
        <v>889</v>
      </c>
    </row>
    <row r="83" spans="1:5" x14ac:dyDescent="0.25">
      <c r="A83" t="s">
        <v>20</v>
      </c>
      <c r="B83">
        <v>87</v>
      </c>
      <c r="D83" t="s">
        <v>14</v>
      </c>
      <c r="E83">
        <v>886</v>
      </c>
    </row>
    <row r="84" spans="1:5" x14ac:dyDescent="0.25">
      <c r="A84" t="s">
        <v>20</v>
      </c>
      <c r="B84">
        <v>207</v>
      </c>
      <c r="D84" t="s">
        <v>14</v>
      </c>
      <c r="E84">
        <v>859</v>
      </c>
    </row>
    <row r="85" spans="1:5" x14ac:dyDescent="0.25">
      <c r="A85" t="s">
        <v>20</v>
      </c>
      <c r="B85">
        <v>150</v>
      </c>
      <c r="D85" t="s">
        <v>14</v>
      </c>
      <c r="E85">
        <v>846</v>
      </c>
    </row>
    <row r="86" spans="1:5" x14ac:dyDescent="0.25">
      <c r="A86" t="s">
        <v>20</v>
      </c>
      <c r="B86">
        <v>329</v>
      </c>
      <c r="D86" t="s">
        <v>14</v>
      </c>
      <c r="E86">
        <v>842</v>
      </c>
    </row>
    <row r="87" spans="1:5" x14ac:dyDescent="0.25">
      <c r="A87" t="s">
        <v>20</v>
      </c>
      <c r="B87">
        <v>62</v>
      </c>
      <c r="D87" t="s">
        <v>14</v>
      </c>
      <c r="E87">
        <v>838</v>
      </c>
    </row>
    <row r="88" spans="1:5" x14ac:dyDescent="0.25">
      <c r="A88" t="s">
        <v>20</v>
      </c>
      <c r="B88">
        <v>206</v>
      </c>
      <c r="D88" t="s">
        <v>14</v>
      </c>
      <c r="E88">
        <v>831</v>
      </c>
    </row>
    <row r="89" spans="1:5" x14ac:dyDescent="0.25">
      <c r="A89" t="s">
        <v>20</v>
      </c>
      <c r="B89">
        <v>119</v>
      </c>
      <c r="D89" t="s">
        <v>14</v>
      </c>
      <c r="E89">
        <v>830</v>
      </c>
    </row>
    <row r="90" spans="1:5" x14ac:dyDescent="0.25">
      <c r="A90" t="s">
        <v>20</v>
      </c>
      <c r="B90">
        <v>282</v>
      </c>
      <c r="D90" t="s">
        <v>14</v>
      </c>
      <c r="E90">
        <v>830</v>
      </c>
    </row>
    <row r="91" spans="1:5" x14ac:dyDescent="0.25">
      <c r="A91" t="s">
        <v>20</v>
      </c>
      <c r="B91">
        <v>110</v>
      </c>
      <c r="D91" t="s">
        <v>14</v>
      </c>
      <c r="E91">
        <v>803</v>
      </c>
    </row>
    <row r="92" spans="1:5" x14ac:dyDescent="0.25">
      <c r="A92" t="s">
        <v>20</v>
      </c>
      <c r="B92">
        <v>134</v>
      </c>
      <c r="D92" t="s">
        <v>14</v>
      </c>
      <c r="E92">
        <v>792</v>
      </c>
    </row>
    <row r="93" spans="1:5" x14ac:dyDescent="0.25">
      <c r="A93" t="s">
        <v>20</v>
      </c>
      <c r="B93">
        <v>85</v>
      </c>
      <c r="D93" t="s">
        <v>14</v>
      </c>
      <c r="E93">
        <v>782</v>
      </c>
    </row>
    <row r="94" spans="1:5" x14ac:dyDescent="0.25">
      <c r="A94" t="s">
        <v>20</v>
      </c>
      <c r="B94">
        <v>78</v>
      </c>
      <c r="D94" t="s">
        <v>14</v>
      </c>
      <c r="E94">
        <v>774</v>
      </c>
    </row>
    <row r="95" spans="1:5" x14ac:dyDescent="0.25">
      <c r="A95" t="s">
        <v>20</v>
      </c>
      <c r="B95">
        <v>183</v>
      </c>
      <c r="D95" t="s">
        <v>14</v>
      </c>
      <c r="E95">
        <v>752</v>
      </c>
    </row>
    <row r="96" spans="1:5" x14ac:dyDescent="0.25">
      <c r="A96" t="s">
        <v>20</v>
      </c>
      <c r="B96">
        <v>170</v>
      </c>
      <c r="D96" t="s">
        <v>14</v>
      </c>
      <c r="E96">
        <v>750</v>
      </c>
    </row>
    <row r="97" spans="1:5" x14ac:dyDescent="0.25">
      <c r="A97" t="s">
        <v>20</v>
      </c>
      <c r="B97">
        <v>182</v>
      </c>
      <c r="D97" t="s">
        <v>14</v>
      </c>
      <c r="E97">
        <v>750</v>
      </c>
    </row>
    <row r="98" spans="1:5" x14ac:dyDescent="0.25">
      <c r="A98" t="s">
        <v>20</v>
      </c>
      <c r="B98">
        <v>133</v>
      </c>
      <c r="D98" t="s">
        <v>14</v>
      </c>
      <c r="E98">
        <v>747</v>
      </c>
    </row>
    <row r="99" spans="1:5" x14ac:dyDescent="0.25">
      <c r="A99" t="s">
        <v>20</v>
      </c>
      <c r="B99">
        <v>300</v>
      </c>
      <c r="D99" t="s">
        <v>14</v>
      </c>
      <c r="E99">
        <v>742</v>
      </c>
    </row>
    <row r="100" spans="1:5" x14ac:dyDescent="0.25">
      <c r="A100" t="s">
        <v>20</v>
      </c>
      <c r="B100">
        <v>131</v>
      </c>
      <c r="D100" t="s">
        <v>14</v>
      </c>
      <c r="E100">
        <v>714</v>
      </c>
    </row>
    <row r="101" spans="1:5" x14ac:dyDescent="0.25">
      <c r="A101" t="s">
        <v>20</v>
      </c>
      <c r="B101">
        <v>67</v>
      </c>
      <c r="D101" t="s">
        <v>14</v>
      </c>
      <c r="E101">
        <v>679</v>
      </c>
    </row>
    <row r="102" spans="1:5" x14ac:dyDescent="0.25">
      <c r="A102" t="s">
        <v>20</v>
      </c>
      <c r="B102">
        <v>219</v>
      </c>
      <c r="D102" t="s">
        <v>14</v>
      </c>
      <c r="E102">
        <v>679</v>
      </c>
    </row>
    <row r="103" spans="1:5" x14ac:dyDescent="0.25">
      <c r="A103" t="s">
        <v>20</v>
      </c>
      <c r="B103">
        <v>205</v>
      </c>
      <c r="D103" t="s">
        <v>14</v>
      </c>
      <c r="E103">
        <v>676</v>
      </c>
    </row>
    <row r="104" spans="1:5" x14ac:dyDescent="0.25">
      <c r="A104" t="s">
        <v>20</v>
      </c>
      <c r="B104">
        <v>42</v>
      </c>
      <c r="D104" t="s">
        <v>14</v>
      </c>
      <c r="E104">
        <v>674</v>
      </c>
    </row>
    <row r="105" spans="1:5" x14ac:dyDescent="0.25">
      <c r="A105" t="s">
        <v>20</v>
      </c>
      <c r="B105">
        <v>80</v>
      </c>
      <c r="D105" t="s">
        <v>14</v>
      </c>
      <c r="E105">
        <v>672</v>
      </c>
    </row>
    <row r="106" spans="1:5" x14ac:dyDescent="0.25">
      <c r="A106" t="s">
        <v>20</v>
      </c>
      <c r="B106">
        <v>78</v>
      </c>
      <c r="D106" t="s">
        <v>14</v>
      </c>
      <c r="E106">
        <v>662</v>
      </c>
    </row>
    <row r="107" spans="1:5" x14ac:dyDescent="0.25">
      <c r="A107" t="s">
        <v>20</v>
      </c>
      <c r="B107">
        <v>194</v>
      </c>
      <c r="D107" t="s">
        <v>14</v>
      </c>
      <c r="E107">
        <v>656</v>
      </c>
    </row>
    <row r="108" spans="1:5" x14ac:dyDescent="0.25">
      <c r="A108" t="s">
        <v>20</v>
      </c>
      <c r="B108">
        <v>142</v>
      </c>
      <c r="D108" t="s">
        <v>14</v>
      </c>
      <c r="E108">
        <v>648</v>
      </c>
    </row>
    <row r="109" spans="1:5" x14ac:dyDescent="0.25">
      <c r="A109" t="s">
        <v>20</v>
      </c>
      <c r="B109">
        <v>168</v>
      </c>
      <c r="D109" t="s">
        <v>14</v>
      </c>
      <c r="E109">
        <v>648</v>
      </c>
    </row>
    <row r="110" spans="1:5" x14ac:dyDescent="0.25">
      <c r="A110" t="s">
        <v>20</v>
      </c>
      <c r="B110">
        <v>135</v>
      </c>
      <c r="D110" t="s">
        <v>14</v>
      </c>
      <c r="E110">
        <v>605</v>
      </c>
    </row>
    <row r="111" spans="1:5" x14ac:dyDescent="0.25">
      <c r="A111" t="s">
        <v>20</v>
      </c>
      <c r="B111">
        <v>180</v>
      </c>
      <c r="D111" t="s">
        <v>14</v>
      </c>
      <c r="E111">
        <v>602</v>
      </c>
    </row>
    <row r="112" spans="1:5" x14ac:dyDescent="0.25">
      <c r="A112" t="s">
        <v>20</v>
      </c>
      <c r="B112">
        <v>296</v>
      </c>
      <c r="D112" t="s">
        <v>14</v>
      </c>
      <c r="E112">
        <v>594</v>
      </c>
    </row>
    <row r="113" spans="1:5" x14ac:dyDescent="0.25">
      <c r="A113" t="s">
        <v>20</v>
      </c>
      <c r="B113">
        <v>144</v>
      </c>
      <c r="D113" t="s">
        <v>14</v>
      </c>
      <c r="E113">
        <v>579</v>
      </c>
    </row>
    <row r="114" spans="1:5" x14ac:dyDescent="0.25">
      <c r="A114" t="s">
        <v>20</v>
      </c>
      <c r="B114">
        <v>140</v>
      </c>
      <c r="D114" t="s">
        <v>14</v>
      </c>
      <c r="E114">
        <v>575</v>
      </c>
    </row>
    <row r="115" spans="1:5" x14ac:dyDescent="0.25">
      <c r="A115" t="s">
        <v>20</v>
      </c>
      <c r="B115">
        <v>43</v>
      </c>
      <c r="D115" t="s">
        <v>14</v>
      </c>
      <c r="E115">
        <v>558</v>
      </c>
    </row>
    <row r="116" spans="1:5" x14ac:dyDescent="0.25">
      <c r="A116" t="s">
        <v>20</v>
      </c>
      <c r="B116">
        <v>160</v>
      </c>
      <c r="D116" t="s">
        <v>14</v>
      </c>
      <c r="E116">
        <v>558</v>
      </c>
    </row>
    <row r="117" spans="1:5" x14ac:dyDescent="0.25">
      <c r="A117" t="s">
        <v>20</v>
      </c>
      <c r="B117">
        <v>142</v>
      </c>
      <c r="D117" t="s">
        <v>14</v>
      </c>
      <c r="E117">
        <v>554</v>
      </c>
    </row>
    <row r="118" spans="1:5" x14ac:dyDescent="0.25">
      <c r="A118" t="s">
        <v>20</v>
      </c>
      <c r="B118">
        <v>139</v>
      </c>
      <c r="D118" t="s">
        <v>14</v>
      </c>
      <c r="E118">
        <v>535</v>
      </c>
    </row>
    <row r="119" spans="1:5" x14ac:dyDescent="0.25">
      <c r="A119" t="s">
        <v>20</v>
      </c>
      <c r="B119">
        <v>234</v>
      </c>
      <c r="D119" t="s">
        <v>14</v>
      </c>
      <c r="E119">
        <v>526</v>
      </c>
    </row>
    <row r="120" spans="1:5" x14ac:dyDescent="0.25">
      <c r="A120" t="s">
        <v>20</v>
      </c>
      <c r="B120">
        <v>249</v>
      </c>
      <c r="D120" t="s">
        <v>14</v>
      </c>
      <c r="E120">
        <v>523</v>
      </c>
    </row>
    <row r="121" spans="1:5" x14ac:dyDescent="0.25">
      <c r="A121" t="s">
        <v>20</v>
      </c>
      <c r="B121">
        <v>202</v>
      </c>
      <c r="D121" t="s">
        <v>14</v>
      </c>
      <c r="E121">
        <v>513</v>
      </c>
    </row>
    <row r="122" spans="1:5" x14ac:dyDescent="0.25">
      <c r="A122" t="s">
        <v>20</v>
      </c>
      <c r="B122">
        <v>181</v>
      </c>
      <c r="D122" t="s">
        <v>14</v>
      </c>
      <c r="E122">
        <v>504</v>
      </c>
    </row>
    <row r="123" spans="1:5" x14ac:dyDescent="0.25">
      <c r="A123" t="s">
        <v>20</v>
      </c>
      <c r="B123">
        <v>98</v>
      </c>
      <c r="D123" t="s">
        <v>14</v>
      </c>
      <c r="E123">
        <v>454</v>
      </c>
    </row>
    <row r="124" spans="1:5" x14ac:dyDescent="0.25">
      <c r="A124" t="s">
        <v>20</v>
      </c>
      <c r="B124">
        <v>41</v>
      </c>
      <c r="D124" t="s">
        <v>14</v>
      </c>
      <c r="E124">
        <v>452</v>
      </c>
    </row>
    <row r="125" spans="1:5" x14ac:dyDescent="0.25">
      <c r="A125" t="s">
        <v>20</v>
      </c>
      <c r="B125">
        <v>238</v>
      </c>
      <c r="D125" t="s">
        <v>14</v>
      </c>
      <c r="E125">
        <v>452</v>
      </c>
    </row>
    <row r="126" spans="1:5" x14ac:dyDescent="0.25">
      <c r="A126" t="s">
        <v>20</v>
      </c>
      <c r="B126">
        <v>125</v>
      </c>
      <c r="D126" t="s">
        <v>14</v>
      </c>
      <c r="E126">
        <v>441</v>
      </c>
    </row>
    <row r="127" spans="1:5" x14ac:dyDescent="0.25">
      <c r="A127" t="s">
        <v>20</v>
      </c>
      <c r="B127">
        <v>131</v>
      </c>
      <c r="D127" t="s">
        <v>14</v>
      </c>
      <c r="E127">
        <v>435</v>
      </c>
    </row>
    <row r="128" spans="1:5" x14ac:dyDescent="0.25">
      <c r="A128" t="s">
        <v>20</v>
      </c>
      <c r="B128">
        <v>127</v>
      </c>
      <c r="D128" t="s">
        <v>14</v>
      </c>
      <c r="E128">
        <v>424</v>
      </c>
    </row>
    <row r="129" spans="1:5" x14ac:dyDescent="0.25">
      <c r="A129" t="s">
        <v>20</v>
      </c>
      <c r="B129">
        <v>131</v>
      </c>
      <c r="D129" t="s">
        <v>14</v>
      </c>
      <c r="E129">
        <v>418</v>
      </c>
    </row>
    <row r="130" spans="1:5" x14ac:dyDescent="0.25">
      <c r="A130" t="s">
        <v>20</v>
      </c>
      <c r="B130">
        <v>157</v>
      </c>
      <c r="D130" t="s">
        <v>14</v>
      </c>
      <c r="E130">
        <v>395</v>
      </c>
    </row>
    <row r="131" spans="1:5" x14ac:dyDescent="0.25">
      <c r="A131" t="s">
        <v>20</v>
      </c>
      <c r="B131">
        <v>116</v>
      </c>
      <c r="D131" t="s">
        <v>14</v>
      </c>
      <c r="E131">
        <v>393</v>
      </c>
    </row>
    <row r="132" spans="1:5" x14ac:dyDescent="0.25">
      <c r="A132" t="s">
        <v>20</v>
      </c>
      <c r="B132">
        <v>331</v>
      </c>
      <c r="D132" t="s">
        <v>14</v>
      </c>
      <c r="E132">
        <v>374</v>
      </c>
    </row>
    <row r="133" spans="1:5" x14ac:dyDescent="0.25">
      <c r="A133" t="s">
        <v>20</v>
      </c>
      <c r="B133">
        <v>149</v>
      </c>
      <c r="D133" t="s">
        <v>14</v>
      </c>
      <c r="E133">
        <v>362</v>
      </c>
    </row>
    <row r="134" spans="1:5" x14ac:dyDescent="0.25">
      <c r="A134" t="s">
        <v>20</v>
      </c>
      <c r="B134">
        <v>126</v>
      </c>
      <c r="D134" t="s">
        <v>14</v>
      </c>
      <c r="E134">
        <v>355</v>
      </c>
    </row>
    <row r="135" spans="1:5" x14ac:dyDescent="0.25">
      <c r="A135" t="s">
        <v>20</v>
      </c>
      <c r="B135">
        <v>147</v>
      </c>
      <c r="D135" t="s">
        <v>14</v>
      </c>
      <c r="E135">
        <v>347</v>
      </c>
    </row>
    <row r="136" spans="1:5" x14ac:dyDescent="0.25">
      <c r="A136" t="s">
        <v>20</v>
      </c>
      <c r="B136">
        <v>121</v>
      </c>
      <c r="D136" t="s">
        <v>14</v>
      </c>
      <c r="E136">
        <v>331</v>
      </c>
    </row>
    <row r="137" spans="1:5" x14ac:dyDescent="0.25">
      <c r="A137" t="s">
        <v>20</v>
      </c>
      <c r="B137">
        <v>117</v>
      </c>
      <c r="D137" t="s">
        <v>14</v>
      </c>
      <c r="E137">
        <v>328</v>
      </c>
    </row>
    <row r="138" spans="1:5" x14ac:dyDescent="0.25">
      <c r="A138" t="s">
        <v>20</v>
      </c>
      <c r="B138">
        <v>80</v>
      </c>
      <c r="D138" t="s">
        <v>14</v>
      </c>
      <c r="E138">
        <v>326</v>
      </c>
    </row>
    <row r="139" spans="1:5" x14ac:dyDescent="0.25">
      <c r="A139" t="s">
        <v>20</v>
      </c>
      <c r="B139">
        <v>71</v>
      </c>
      <c r="D139" t="s">
        <v>14</v>
      </c>
      <c r="E139">
        <v>296</v>
      </c>
    </row>
    <row r="140" spans="1:5" x14ac:dyDescent="0.25">
      <c r="A140" t="s">
        <v>20</v>
      </c>
      <c r="B140">
        <v>269</v>
      </c>
      <c r="D140" t="s">
        <v>14</v>
      </c>
      <c r="E140">
        <v>263</v>
      </c>
    </row>
    <row r="141" spans="1:5" x14ac:dyDescent="0.25">
      <c r="A141" t="s">
        <v>20</v>
      </c>
      <c r="B141">
        <v>174</v>
      </c>
      <c r="D141" t="s">
        <v>14</v>
      </c>
      <c r="E141">
        <v>257</v>
      </c>
    </row>
    <row r="142" spans="1:5" x14ac:dyDescent="0.25">
      <c r="A142" t="s">
        <v>20</v>
      </c>
      <c r="B142">
        <v>165</v>
      </c>
      <c r="D142" t="s">
        <v>14</v>
      </c>
      <c r="E142">
        <v>253</v>
      </c>
    </row>
    <row r="143" spans="1:5" x14ac:dyDescent="0.25">
      <c r="A143" t="s">
        <v>20</v>
      </c>
      <c r="B143">
        <v>299</v>
      </c>
      <c r="D143" t="s">
        <v>14</v>
      </c>
      <c r="E143">
        <v>252</v>
      </c>
    </row>
    <row r="144" spans="1:5" x14ac:dyDescent="0.25">
      <c r="A144" t="s">
        <v>20</v>
      </c>
      <c r="B144">
        <v>201</v>
      </c>
      <c r="D144" t="s">
        <v>14</v>
      </c>
      <c r="E144">
        <v>248</v>
      </c>
    </row>
    <row r="145" spans="1:5" x14ac:dyDescent="0.25">
      <c r="A145" t="s">
        <v>20</v>
      </c>
      <c r="B145">
        <v>107</v>
      </c>
      <c r="D145" t="s">
        <v>14</v>
      </c>
      <c r="E145">
        <v>245</v>
      </c>
    </row>
    <row r="146" spans="1:5" x14ac:dyDescent="0.25">
      <c r="A146" t="s">
        <v>20</v>
      </c>
      <c r="B146">
        <v>163</v>
      </c>
      <c r="D146" t="s">
        <v>14</v>
      </c>
      <c r="E146">
        <v>245</v>
      </c>
    </row>
    <row r="147" spans="1:5" x14ac:dyDescent="0.25">
      <c r="A147" t="s">
        <v>20</v>
      </c>
      <c r="B147">
        <v>88</v>
      </c>
      <c r="D147" t="s">
        <v>14</v>
      </c>
      <c r="E147">
        <v>243</v>
      </c>
    </row>
    <row r="148" spans="1:5" x14ac:dyDescent="0.25">
      <c r="A148" t="s">
        <v>20</v>
      </c>
      <c r="B148">
        <v>155</v>
      </c>
      <c r="D148" t="s">
        <v>14</v>
      </c>
      <c r="E148">
        <v>243</v>
      </c>
    </row>
    <row r="149" spans="1:5" x14ac:dyDescent="0.25">
      <c r="A149" t="s">
        <v>20</v>
      </c>
      <c r="B149">
        <v>92</v>
      </c>
      <c r="D149" t="s">
        <v>14</v>
      </c>
      <c r="E149">
        <v>226</v>
      </c>
    </row>
    <row r="150" spans="1:5" x14ac:dyDescent="0.25">
      <c r="A150" t="s">
        <v>20</v>
      </c>
      <c r="B150">
        <v>252</v>
      </c>
      <c r="D150" t="s">
        <v>14</v>
      </c>
      <c r="E150">
        <v>225</v>
      </c>
    </row>
    <row r="151" spans="1:5" x14ac:dyDescent="0.25">
      <c r="A151" t="s">
        <v>20</v>
      </c>
      <c r="B151">
        <v>85</v>
      </c>
      <c r="D151" t="s">
        <v>14</v>
      </c>
      <c r="E151">
        <v>210</v>
      </c>
    </row>
    <row r="152" spans="1:5" x14ac:dyDescent="0.25">
      <c r="A152" t="s">
        <v>20</v>
      </c>
      <c r="B152">
        <v>199</v>
      </c>
      <c r="D152" t="s">
        <v>14</v>
      </c>
      <c r="E152">
        <v>210</v>
      </c>
    </row>
    <row r="153" spans="1:5" x14ac:dyDescent="0.25">
      <c r="A153" t="s">
        <v>20</v>
      </c>
      <c r="B153">
        <v>41</v>
      </c>
      <c r="D153" t="s">
        <v>14</v>
      </c>
      <c r="E153">
        <v>200</v>
      </c>
    </row>
    <row r="154" spans="1:5" x14ac:dyDescent="0.25">
      <c r="A154" t="s">
        <v>20</v>
      </c>
      <c r="B154">
        <v>154</v>
      </c>
      <c r="D154" t="s">
        <v>14</v>
      </c>
      <c r="E154">
        <v>191</v>
      </c>
    </row>
    <row r="155" spans="1:5" x14ac:dyDescent="0.25">
      <c r="A155" t="s">
        <v>20</v>
      </c>
      <c r="B155">
        <v>196</v>
      </c>
      <c r="D155" t="s">
        <v>14</v>
      </c>
      <c r="E155">
        <v>191</v>
      </c>
    </row>
    <row r="156" spans="1:5" x14ac:dyDescent="0.25">
      <c r="A156" t="s">
        <v>20</v>
      </c>
      <c r="B156">
        <v>135</v>
      </c>
      <c r="D156" t="s">
        <v>14</v>
      </c>
      <c r="E156">
        <v>186</v>
      </c>
    </row>
    <row r="157" spans="1:5" x14ac:dyDescent="0.25">
      <c r="A157" t="s">
        <v>20</v>
      </c>
      <c r="B157">
        <v>165</v>
      </c>
      <c r="D157" t="s">
        <v>14</v>
      </c>
      <c r="E157">
        <v>183</v>
      </c>
    </row>
    <row r="158" spans="1:5" x14ac:dyDescent="0.25">
      <c r="A158" t="s">
        <v>20</v>
      </c>
      <c r="B158">
        <v>272</v>
      </c>
      <c r="D158" t="s">
        <v>14</v>
      </c>
      <c r="E158">
        <v>181</v>
      </c>
    </row>
    <row r="159" spans="1:5" x14ac:dyDescent="0.25">
      <c r="A159" t="s">
        <v>20</v>
      </c>
      <c r="B159">
        <v>157</v>
      </c>
      <c r="D159" t="s">
        <v>14</v>
      </c>
      <c r="E159">
        <v>180</v>
      </c>
    </row>
    <row r="160" spans="1:5" x14ac:dyDescent="0.25">
      <c r="A160" t="s">
        <v>20</v>
      </c>
      <c r="B160">
        <v>89</v>
      </c>
      <c r="D160" t="s">
        <v>14</v>
      </c>
      <c r="E160">
        <v>168</v>
      </c>
    </row>
    <row r="161" spans="1:5" x14ac:dyDescent="0.25">
      <c r="A161" t="s">
        <v>20</v>
      </c>
      <c r="B161">
        <v>133</v>
      </c>
      <c r="D161" t="s">
        <v>14</v>
      </c>
      <c r="E161">
        <v>162</v>
      </c>
    </row>
    <row r="162" spans="1:5" x14ac:dyDescent="0.25">
      <c r="A162" t="s">
        <v>20</v>
      </c>
      <c r="B162">
        <v>165</v>
      </c>
      <c r="D162" t="s">
        <v>14</v>
      </c>
      <c r="E162">
        <v>157</v>
      </c>
    </row>
    <row r="163" spans="1:5" x14ac:dyDescent="0.25">
      <c r="A163" t="s">
        <v>20</v>
      </c>
      <c r="B163">
        <v>164</v>
      </c>
      <c r="D163" t="s">
        <v>14</v>
      </c>
      <c r="E163">
        <v>156</v>
      </c>
    </row>
    <row r="164" spans="1:5" x14ac:dyDescent="0.25">
      <c r="A164" t="s">
        <v>20</v>
      </c>
      <c r="B164">
        <v>221</v>
      </c>
      <c r="D164" t="s">
        <v>14</v>
      </c>
      <c r="E164">
        <v>154</v>
      </c>
    </row>
    <row r="165" spans="1:5" x14ac:dyDescent="0.25">
      <c r="A165" t="s">
        <v>20</v>
      </c>
      <c r="B165">
        <v>128</v>
      </c>
      <c r="D165" t="s">
        <v>14</v>
      </c>
      <c r="E165">
        <v>151</v>
      </c>
    </row>
    <row r="166" spans="1:5" x14ac:dyDescent="0.25">
      <c r="A166" t="s">
        <v>20</v>
      </c>
      <c r="B166">
        <v>117</v>
      </c>
      <c r="D166" t="s">
        <v>14</v>
      </c>
      <c r="E166">
        <v>147</v>
      </c>
    </row>
    <row r="167" spans="1:5" x14ac:dyDescent="0.25">
      <c r="A167" t="s">
        <v>20</v>
      </c>
      <c r="B167">
        <v>92</v>
      </c>
      <c r="D167" t="s">
        <v>14</v>
      </c>
      <c r="E167">
        <v>143</v>
      </c>
    </row>
    <row r="168" spans="1:5" x14ac:dyDescent="0.25">
      <c r="A168" t="s">
        <v>20</v>
      </c>
      <c r="B168">
        <v>249</v>
      </c>
      <c r="D168" t="s">
        <v>14</v>
      </c>
      <c r="E168">
        <v>141</v>
      </c>
    </row>
    <row r="169" spans="1:5" x14ac:dyDescent="0.25">
      <c r="A169" t="s">
        <v>20</v>
      </c>
      <c r="B169">
        <v>103</v>
      </c>
      <c r="D169" t="s">
        <v>14</v>
      </c>
      <c r="E169">
        <v>137</v>
      </c>
    </row>
    <row r="170" spans="1:5" x14ac:dyDescent="0.25">
      <c r="A170" t="s">
        <v>20</v>
      </c>
      <c r="B170">
        <v>86</v>
      </c>
      <c r="D170" t="s">
        <v>14</v>
      </c>
      <c r="E170">
        <v>136</v>
      </c>
    </row>
    <row r="171" spans="1:5" x14ac:dyDescent="0.25">
      <c r="A171" t="s">
        <v>20</v>
      </c>
      <c r="B171">
        <v>101</v>
      </c>
      <c r="D171" t="s">
        <v>14</v>
      </c>
      <c r="E171">
        <v>133</v>
      </c>
    </row>
    <row r="172" spans="1:5" x14ac:dyDescent="0.25">
      <c r="A172" t="s">
        <v>20</v>
      </c>
      <c r="B172">
        <v>149</v>
      </c>
      <c r="D172" t="s">
        <v>14</v>
      </c>
      <c r="E172">
        <v>133</v>
      </c>
    </row>
    <row r="173" spans="1:5" x14ac:dyDescent="0.25">
      <c r="A173" t="s">
        <v>20</v>
      </c>
      <c r="B173">
        <v>102</v>
      </c>
      <c r="D173" t="s">
        <v>14</v>
      </c>
      <c r="E173">
        <v>132</v>
      </c>
    </row>
    <row r="174" spans="1:5" x14ac:dyDescent="0.25">
      <c r="A174" t="s">
        <v>20</v>
      </c>
      <c r="B174">
        <v>184</v>
      </c>
      <c r="D174" t="s">
        <v>14</v>
      </c>
      <c r="E174">
        <v>131</v>
      </c>
    </row>
    <row r="175" spans="1:5" x14ac:dyDescent="0.25">
      <c r="A175" t="s">
        <v>20</v>
      </c>
      <c r="B175">
        <v>288</v>
      </c>
      <c r="D175" t="s">
        <v>14</v>
      </c>
      <c r="E175">
        <v>130</v>
      </c>
    </row>
    <row r="176" spans="1:5" x14ac:dyDescent="0.25">
      <c r="A176" t="s">
        <v>20</v>
      </c>
      <c r="B176">
        <v>114</v>
      </c>
      <c r="D176" t="s">
        <v>14</v>
      </c>
      <c r="E176">
        <v>128</v>
      </c>
    </row>
    <row r="177" spans="1:5" x14ac:dyDescent="0.25">
      <c r="A177" t="s">
        <v>20</v>
      </c>
      <c r="B177">
        <v>126</v>
      </c>
      <c r="D177" t="s">
        <v>14</v>
      </c>
      <c r="E177">
        <v>127</v>
      </c>
    </row>
    <row r="178" spans="1:5" x14ac:dyDescent="0.25">
      <c r="A178" t="s">
        <v>20</v>
      </c>
      <c r="B178">
        <v>235</v>
      </c>
      <c r="D178" t="s">
        <v>14</v>
      </c>
      <c r="E178">
        <v>121</v>
      </c>
    </row>
    <row r="179" spans="1:5" x14ac:dyDescent="0.25">
      <c r="A179" t="s">
        <v>20</v>
      </c>
      <c r="B179">
        <v>52</v>
      </c>
      <c r="D179" t="s">
        <v>14</v>
      </c>
      <c r="E179">
        <v>120</v>
      </c>
    </row>
    <row r="180" spans="1:5" x14ac:dyDescent="0.25">
      <c r="A180" t="s">
        <v>20</v>
      </c>
      <c r="B180">
        <v>144</v>
      </c>
      <c r="D180" t="s">
        <v>14</v>
      </c>
      <c r="E180">
        <v>120</v>
      </c>
    </row>
    <row r="181" spans="1:5" x14ac:dyDescent="0.25">
      <c r="A181" t="s">
        <v>20</v>
      </c>
      <c r="B181">
        <v>132</v>
      </c>
      <c r="D181" t="s">
        <v>14</v>
      </c>
      <c r="E181">
        <v>118</v>
      </c>
    </row>
    <row r="182" spans="1:5" x14ac:dyDescent="0.25">
      <c r="A182" t="s">
        <v>20</v>
      </c>
      <c r="B182">
        <v>80</v>
      </c>
      <c r="D182" t="s">
        <v>14</v>
      </c>
      <c r="E182">
        <v>117</v>
      </c>
    </row>
    <row r="183" spans="1:5" x14ac:dyDescent="0.25">
      <c r="A183" t="s">
        <v>20</v>
      </c>
      <c r="B183">
        <v>80</v>
      </c>
      <c r="D183" t="s">
        <v>14</v>
      </c>
      <c r="E183">
        <v>115</v>
      </c>
    </row>
    <row r="184" spans="1:5" x14ac:dyDescent="0.25">
      <c r="A184" t="s">
        <v>20</v>
      </c>
      <c r="B184">
        <v>295</v>
      </c>
      <c r="D184" t="s">
        <v>14</v>
      </c>
      <c r="E184">
        <v>114</v>
      </c>
    </row>
    <row r="185" spans="1:5" x14ac:dyDescent="0.25">
      <c r="A185" t="s">
        <v>20</v>
      </c>
      <c r="B185">
        <v>140</v>
      </c>
      <c r="D185" t="s">
        <v>14</v>
      </c>
      <c r="E185">
        <v>113</v>
      </c>
    </row>
    <row r="186" spans="1:5" x14ac:dyDescent="0.25">
      <c r="A186" t="s">
        <v>20</v>
      </c>
      <c r="B186">
        <v>261</v>
      </c>
      <c r="D186" t="s">
        <v>14</v>
      </c>
      <c r="E186">
        <v>112</v>
      </c>
    </row>
    <row r="187" spans="1:5" x14ac:dyDescent="0.25">
      <c r="A187" t="s">
        <v>20</v>
      </c>
      <c r="B187">
        <v>330</v>
      </c>
      <c r="D187" t="s">
        <v>14</v>
      </c>
      <c r="E187">
        <v>112</v>
      </c>
    </row>
    <row r="188" spans="1:5" x14ac:dyDescent="0.25">
      <c r="A188" t="s">
        <v>20</v>
      </c>
      <c r="B188">
        <v>186</v>
      </c>
      <c r="D188" t="s">
        <v>14</v>
      </c>
      <c r="E188">
        <v>111</v>
      </c>
    </row>
    <row r="189" spans="1:5" x14ac:dyDescent="0.25">
      <c r="A189" t="s">
        <v>20</v>
      </c>
      <c r="B189">
        <v>111</v>
      </c>
      <c r="D189" t="s">
        <v>14</v>
      </c>
      <c r="E189">
        <v>108</v>
      </c>
    </row>
    <row r="190" spans="1:5" x14ac:dyDescent="0.25">
      <c r="A190" t="s">
        <v>20</v>
      </c>
      <c r="B190">
        <v>244</v>
      </c>
      <c r="D190" t="s">
        <v>14</v>
      </c>
      <c r="E190">
        <v>107</v>
      </c>
    </row>
    <row r="191" spans="1:5" x14ac:dyDescent="0.25">
      <c r="A191" t="s">
        <v>20</v>
      </c>
      <c r="B191">
        <v>65</v>
      </c>
      <c r="D191" t="s">
        <v>14</v>
      </c>
      <c r="E191">
        <v>106</v>
      </c>
    </row>
    <row r="192" spans="1:5" x14ac:dyDescent="0.25">
      <c r="A192" t="s">
        <v>20</v>
      </c>
      <c r="B192">
        <v>138</v>
      </c>
      <c r="D192" t="s">
        <v>14</v>
      </c>
      <c r="E192">
        <v>105</v>
      </c>
    </row>
    <row r="193" spans="1:5" x14ac:dyDescent="0.25">
      <c r="A193" t="s">
        <v>20</v>
      </c>
      <c r="B193">
        <v>170</v>
      </c>
      <c r="D193" t="s">
        <v>14</v>
      </c>
      <c r="E193">
        <v>105</v>
      </c>
    </row>
    <row r="194" spans="1:5" x14ac:dyDescent="0.25">
      <c r="A194" t="s">
        <v>20</v>
      </c>
      <c r="B194">
        <v>107</v>
      </c>
      <c r="D194" t="s">
        <v>14</v>
      </c>
      <c r="E194">
        <v>104</v>
      </c>
    </row>
    <row r="195" spans="1:5" x14ac:dyDescent="0.25">
      <c r="A195" t="s">
        <v>20</v>
      </c>
      <c r="B195">
        <v>164</v>
      </c>
      <c r="D195" t="s">
        <v>14</v>
      </c>
      <c r="E195">
        <v>102</v>
      </c>
    </row>
    <row r="196" spans="1:5" x14ac:dyDescent="0.25">
      <c r="A196" t="s">
        <v>20</v>
      </c>
      <c r="B196">
        <v>96</v>
      </c>
      <c r="D196" t="s">
        <v>14</v>
      </c>
      <c r="E196">
        <v>101</v>
      </c>
    </row>
    <row r="197" spans="1:5" x14ac:dyDescent="0.25">
      <c r="A197" t="s">
        <v>20</v>
      </c>
      <c r="B197">
        <v>88</v>
      </c>
      <c r="D197" t="s">
        <v>14</v>
      </c>
      <c r="E197">
        <v>100</v>
      </c>
    </row>
    <row r="198" spans="1:5" x14ac:dyDescent="0.25">
      <c r="A198" t="s">
        <v>20</v>
      </c>
      <c r="B198">
        <v>174</v>
      </c>
      <c r="D198" t="s">
        <v>14</v>
      </c>
      <c r="E198">
        <v>94</v>
      </c>
    </row>
    <row r="199" spans="1:5" x14ac:dyDescent="0.25">
      <c r="A199" t="s">
        <v>20</v>
      </c>
      <c r="B199">
        <v>223</v>
      </c>
      <c r="D199" t="s">
        <v>14</v>
      </c>
      <c r="E199">
        <v>94</v>
      </c>
    </row>
    <row r="200" spans="1:5" x14ac:dyDescent="0.25">
      <c r="A200" t="s">
        <v>20</v>
      </c>
      <c r="B200">
        <v>94</v>
      </c>
      <c r="D200" t="s">
        <v>14</v>
      </c>
      <c r="E200">
        <v>92</v>
      </c>
    </row>
    <row r="201" spans="1:5" x14ac:dyDescent="0.25">
      <c r="A201" t="s">
        <v>20</v>
      </c>
      <c r="B201">
        <v>158</v>
      </c>
      <c r="D201" t="s">
        <v>14</v>
      </c>
      <c r="E201">
        <v>92</v>
      </c>
    </row>
    <row r="202" spans="1:5" x14ac:dyDescent="0.25">
      <c r="A202" t="s">
        <v>20</v>
      </c>
      <c r="B202">
        <v>307</v>
      </c>
      <c r="D202" t="s">
        <v>14</v>
      </c>
      <c r="E202">
        <v>92</v>
      </c>
    </row>
    <row r="203" spans="1:5" x14ac:dyDescent="0.25">
      <c r="A203" t="s">
        <v>20</v>
      </c>
      <c r="B203">
        <v>134</v>
      </c>
      <c r="D203" t="s">
        <v>14</v>
      </c>
      <c r="E203">
        <v>91</v>
      </c>
    </row>
    <row r="204" spans="1:5" x14ac:dyDescent="0.25">
      <c r="A204" t="s">
        <v>20</v>
      </c>
      <c r="B204">
        <v>48</v>
      </c>
      <c r="D204" t="s">
        <v>14</v>
      </c>
      <c r="E204">
        <v>88</v>
      </c>
    </row>
    <row r="205" spans="1:5" x14ac:dyDescent="0.25">
      <c r="A205" t="s">
        <v>20</v>
      </c>
      <c r="B205">
        <v>185</v>
      </c>
      <c r="D205" t="s">
        <v>14</v>
      </c>
      <c r="E205">
        <v>87</v>
      </c>
    </row>
    <row r="206" spans="1:5" x14ac:dyDescent="0.25">
      <c r="A206" t="s">
        <v>20</v>
      </c>
      <c r="B206">
        <v>86</v>
      </c>
      <c r="D206" t="s">
        <v>14</v>
      </c>
      <c r="E206">
        <v>86</v>
      </c>
    </row>
    <row r="207" spans="1:5" x14ac:dyDescent="0.25">
      <c r="A207" t="s">
        <v>20</v>
      </c>
      <c r="B207">
        <v>88</v>
      </c>
      <c r="D207" t="s">
        <v>14</v>
      </c>
      <c r="E207">
        <v>86</v>
      </c>
    </row>
    <row r="208" spans="1:5" x14ac:dyDescent="0.25">
      <c r="A208" t="s">
        <v>20</v>
      </c>
      <c r="B208">
        <v>164</v>
      </c>
      <c r="D208" t="s">
        <v>14</v>
      </c>
      <c r="E208">
        <v>86</v>
      </c>
    </row>
    <row r="209" spans="1:5" x14ac:dyDescent="0.25">
      <c r="A209" t="s">
        <v>20</v>
      </c>
      <c r="B209">
        <v>134</v>
      </c>
      <c r="D209" t="s">
        <v>14</v>
      </c>
      <c r="E209">
        <v>84</v>
      </c>
    </row>
    <row r="210" spans="1:5" x14ac:dyDescent="0.25">
      <c r="A210" t="s">
        <v>20</v>
      </c>
      <c r="B210">
        <v>133</v>
      </c>
      <c r="D210" t="s">
        <v>14</v>
      </c>
      <c r="E210">
        <v>83</v>
      </c>
    </row>
    <row r="211" spans="1:5" x14ac:dyDescent="0.25">
      <c r="A211" t="s">
        <v>20</v>
      </c>
      <c r="B211">
        <v>192</v>
      </c>
      <c r="D211" t="s">
        <v>14</v>
      </c>
      <c r="E211">
        <v>83</v>
      </c>
    </row>
    <row r="212" spans="1:5" x14ac:dyDescent="0.25">
      <c r="A212" t="s">
        <v>20</v>
      </c>
      <c r="B212">
        <v>165</v>
      </c>
      <c r="D212" t="s">
        <v>14</v>
      </c>
      <c r="E212">
        <v>82</v>
      </c>
    </row>
    <row r="213" spans="1:5" x14ac:dyDescent="0.25">
      <c r="A213" t="s">
        <v>20</v>
      </c>
      <c r="B213">
        <v>112</v>
      </c>
      <c r="D213" t="s">
        <v>14</v>
      </c>
      <c r="E213">
        <v>80</v>
      </c>
    </row>
    <row r="214" spans="1:5" x14ac:dyDescent="0.25">
      <c r="A214" t="s">
        <v>20</v>
      </c>
      <c r="B214">
        <v>155</v>
      </c>
      <c r="D214" t="s">
        <v>14</v>
      </c>
      <c r="E214">
        <v>80</v>
      </c>
    </row>
    <row r="215" spans="1:5" x14ac:dyDescent="0.25">
      <c r="A215" t="s">
        <v>20</v>
      </c>
      <c r="B215">
        <v>191</v>
      </c>
      <c r="D215" t="s">
        <v>14</v>
      </c>
      <c r="E215">
        <v>79</v>
      </c>
    </row>
    <row r="216" spans="1:5" x14ac:dyDescent="0.25">
      <c r="A216" t="s">
        <v>20</v>
      </c>
      <c r="B216">
        <v>211</v>
      </c>
      <c r="D216" t="s">
        <v>14</v>
      </c>
      <c r="E216">
        <v>78</v>
      </c>
    </row>
    <row r="217" spans="1:5" x14ac:dyDescent="0.25">
      <c r="A217" t="s">
        <v>20</v>
      </c>
      <c r="B217">
        <v>266</v>
      </c>
      <c r="D217" t="s">
        <v>14</v>
      </c>
      <c r="E217">
        <v>78</v>
      </c>
    </row>
    <row r="218" spans="1:5" x14ac:dyDescent="0.25">
      <c r="A218" t="s">
        <v>20</v>
      </c>
      <c r="B218">
        <v>156</v>
      </c>
      <c r="D218" t="s">
        <v>14</v>
      </c>
      <c r="E218">
        <v>77</v>
      </c>
    </row>
    <row r="219" spans="1:5" x14ac:dyDescent="0.25">
      <c r="A219" t="s">
        <v>20</v>
      </c>
      <c r="B219">
        <v>183</v>
      </c>
      <c r="D219" t="s">
        <v>14</v>
      </c>
      <c r="E219">
        <v>77</v>
      </c>
    </row>
    <row r="220" spans="1:5" x14ac:dyDescent="0.25">
      <c r="A220" t="s">
        <v>20</v>
      </c>
      <c r="B220">
        <v>190</v>
      </c>
      <c r="D220" t="s">
        <v>14</v>
      </c>
      <c r="E220">
        <v>77</v>
      </c>
    </row>
    <row r="221" spans="1:5" x14ac:dyDescent="0.25">
      <c r="A221" t="s">
        <v>20</v>
      </c>
      <c r="B221">
        <v>186</v>
      </c>
      <c r="D221" t="s">
        <v>14</v>
      </c>
      <c r="E221">
        <v>76</v>
      </c>
    </row>
    <row r="222" spans="1:5" x14ac:dyDescent="0.25">
      <c r="A222" t="s">
        <v>20</v>
      </c>
      <c r="B222">
        <v>50</v>
      </c>
      <c r="D222" t="s">
        <v>14</v>
      </c>
      <c r="E222">
        <v>75</v>
      </c>
    </row>
    <row r="223" spans="1:5" x14ac:dyDescent="0.25">
      <c r="A223" t="s">
        <v>20</v>
      </c>
      <c r="B223">
        <v>84</v>
      </c>
      <c r="D223" t="s">
        <v>14</v>
      </c>
      <c r="E223">
        <v>75</v>
      </c>
    </row>
    <row r="224" spans="1:5" x14ac:dyDescent="0.25">
      <c r="A224" t="s">
        <v>20</v>
      </c>
      <c r="B224">
        <v>123</v>
      </c>
      <c r="D224" t="s">
        <v>14</v>
      </c>
      <c r="E224">
        <v>75</v>
      </c>
    </row>
    <row r="225" spans="1:5" x14ac:dyDescent="0.25">
      <c r="A225" t="s">
        <v>20</v>
      </c>
      <c r="B225">
        <v>303</v>
      </c>
      <c r="D225" t="s">
        <v>14</v>
      </c>
      <c r="E225">
        <v>75</v>
      </c>
    </row>
    <row r="226" spans="1:5" x14ac:dyDescent="0.25">
      <c r="A226" t="s">
        <v>20</v>
      </c>
      <c r="B226">
        <v>76</v>
      </c>
      <c r="D226" t="s">
        <v>14</v>
      </c>
      <c r="E226">
        <v>73</v>
      </c>
    </row>
    <row r="227" spans="1:5" x14ac:dyDescent="0.25">
      <c r="A227" t="s">
        <v>20</v>
      </c>
      <c r="B227">
        <v>114</v>
      </c>
      <c r="D227" t="s">
        <v>14</v>
      </c>
      <c r="E227">
        <v>73</v>
      </c>
    </row>
    <row r="228" spans="1:5" x14ac:dyDescent="0.25">
      <c r="A228" t="s">
        <v>20</v>
      </c>
      <c r="B228">
        <v>163</v>
      </c>
      <c r="D228" t="s">
        <v>14</v>
      </c>
      <c r="E228">
        <v>71</v>
      </c>
    </row>
    <row r="229" spans="1:5" x14ac:dyDescent="0.25">
      <c r="A229" t="s">
        <v>20</v>
      </c>
      <c r="B229">
        <v>221</v>
      </c>
      <c r="D229" t="s">
        <v>14</v>
      </c>
      <c r="E229">
        <v>70</v>
      </c>
    </row>
    <row r="230" spans="1:5" x14ac:dyDescent="0.25">
      <c r="A230" t="s">
        <v>20</v>
      </c>
      <c r="B230">
        <v>85</v>
      </c>
      <c r="D230" t="s">
        <v>14</v>
      </c>
      <c r="E230">
        <v>67</v>
      </c>
    </row>
    <row r="231" spans="1:5" x14ac:dyDescent="0.25">
      <c r="A231" t="s">
        <v>20</v>
      </c>
      <c r="B231">
        <v>126</v>
      </c>
      <c r="D231" t="s">
        <v>14</v>
      </c>
      <c r="E231">
        <v>67</v>
      </c>
    </row>
    <row r="232" spans="1:5" x14ac:dyDescent="0.25">
      <c r="A232" t="s">
        <v>20</v>
      </c>
      <c r="B232">
        <v>217</v>
      </c>
      <c r="D232" t="s">
        <v>14</v>
      </c>
      <c r="E232">
        <v>67</v>
      </c>
    </row>
    <row r="233" spans="1:5" x14ac:dyDescent="0.25">
      <c r="A233" t="s">
        <v>20</v>
      </c>
      <c r="B233">
        <v>236</v>
      </c>
      <c r="D233" t="s">
        <v>14</v>
      </c>
      <c r="E233">
        <v>67</v>
      </c>
    </row>
    <row r="234" spans="1:5" x14ac:dyDescent="0.25">
      <c r="A234" t="s">
        <v>20</v>
      </c>
      <c r="B234">
        <v>264</v>
      </c>
      <c r="D234" t="s">
        <v>14</v>
      </c>
      <c r="E234">
        <v>67</v>
      </c>
    </row>
    <row r="235" spans="1:5" x14ac:dyDescent="0.25">
      <c r="A235" t="s">
        <v>20</v>
      </c>
      <c r="B235">
        <v>268</v>
      </c>
      <c r="D235" t="s">
        <v>14</v>
      </c>
      <c r="E235">
        <v>67</v>
      </c>
    </row>
    <row r="236" spans="1:5" x14ac:dyDescent="0.25">
      <c r="A236" t="s">
        <v>20</v>
      </c>
      <c r="B236">
        <v>300</v>
      </c>
      <c r="D236" t="s">
        <v>14</v>
      </c>
      <c r="E236">
        <v>67</v>
      </c>
    </row>
    <row r="237" spans="1:5" x14ac:dyDescent="0.25">
      <c r="A237" t="s">
        <v>20</v>
      </c>
      <c r="B237">
        <v>88</v>
      </c>
      <c r="D237" t="s">
        <v>14</v>
      </c>
      <c r="E237">
        <v>65</v>
      </c>
    </row>
    <row r="238" spans="1:5" x14ac:dyDescent="0.25">
      <c r="A238" t="s">
        <v>20</v>
      </c>
      <c r="B238">
        <v>173</v>
      </c>
      <c r="D238" t="s">
        <v>14</v>
      </c>
      <c r="E238">
        <v>65</v>
      </c>
    </row>
    <row r="239" spans="1:5" x14ac:dyDescent="0.25">
      <c r="A239" t="s">
        <v>20</v>
      </c>
      <c r="B239">
        <v>161</v>
      </c>
      <c r="D239" t="s">
        <v>14</v>
      </c>
      <c r="E239">
        <v>64</v>
      </c>
    </row>
    <row r="240" spans="1:5" x14ac:dyDescent="0.25">
      <c r="A240" t="s">
        <v>20</v>
      </c>
      <c r="B240">
        <v>169</v>
      </c>
      <c r="D240" t="s">
        <v>14</v>
      </c>
      <c r="E240">
        <v>64</v>
      </c>
    </row>
    <row r="241" spans="1:5" x14ac:dyDescent="0.25">
      <c r="A241" t="s">
        <v>20</v>
      </c>
      <c r="B241">
        <v>316</v>
      </c>
      <c r="D241" t="s">
        <v>14</v>
      </c>
      <c r="E241">
        <v>64</v>
      </c>
    </row>
    <row r="242" spans="1:5" x14ac:dyDescent="0.25">
      <c r="A242" t="s">
        <v>20</v>
      </c>
      <c r="B242">
        <v>323</v>
      </c>
      <c r="D242" t="s">
        <v>14</v>
      </c>
      <c r="E242">
        <v>64</v>
      </c>
    </row>
    <row r="243" spans="1:5" x14ac:dyDescent="0.25">
      <c r="A243" t="s">
        <v>20</v>
      </c>
      <c r="B243">
        <v>154</v>
      </c>
      <c r="D243" t="s">
        <v>14</v>
      </c>
      <c r="E243">
        <v>63</v>
      </c>
    </row>
    <row r="244" spans="1:5" x14ac:dyDescent="0.25">
      <c r="A244" t="s">
        <v>20</v>
      </c>
      <c r="B244">
        <v>233</v>
      </c>
      <c r="D244" t="s">
        <v>14</v>
      </c>
      <c r="E244">
        <v>63</v>
      </c>
    </row>
    <row r="245" spans="1:5" x14ac:dyDescent="0.25">
      <c r="A245" t="s">
        <v>20</v>
      </c>
      <c r="B245">
        <v>147</v>
      </c>
      <c r="D245" t="s">
        <v>14</v>
      </c>
      <c r="E245">
        <v>62</v>
      </c>
    </row>
    <row r="246" spans="1:5" x14ac:dyDescent="0.25">
      <c r="A246" t="s">
        <v>20</v>
      </c>
      <c r="B246">
        <v>170</v>
      </c>
      <c r="D246" t="s">
        <v>14</v>
      </c>
      <c r="E246">
        <v>62</v>
      </c>
    </row>
    <row r="247" spans="1:5" x14ac:dyDescent="0.25">
      <c r="A247" t="s">
        <v>20</v>
      </c>
      <c r="B247">
        <v>70</v>
      </c>
      <c r="D247" t="s">
        <v>14</v>
      </c>
      <c r="E247">
        <v>60</v>
      </c>
    </row>
    <row r="248" spans="1:5" x14ac:dyDescent="0.25">
      <c r="A248" t="s">
        <v>20</v>
      </c>
      <c r="B248">
        <v>186</v>
      </c>
      <c r="D248" t="s">
        <v>14</v>
      </c>
      <c r="E248">
        <v>58</v>
      </c>
    </row>
    <row r="249" spans="1:5" x14ac:dyDescent="0.25">
      <c r="A249" t="s">
        <v>20</v>
      </c>
      <c r="B249">
        <v>95</v>
      </c>
      <c r="D249" t="s">
        <v>14</v>
      </c>
      <c r="E249">
        <v>57</v>
      </c>
    </row>
    <row r="250" spans="1:5" x14ac:dyDescent="0.25">
      <c r="A250" t="s">
        <v>20</v>
      </c>
      <c r="B250">
        <v>236</v>
      </c>
      <c r="D250" t="s">
        <v>14</v>
      </c>
      <c r="E250">
        <v>57</v>
      </c>
    </row>
    <row r="251" spans="1:5" x14ac:dyDescent="0.25">
      <c r="A251" t="s">
        <v>20</v>
      </c>
      <c r="B251">
        <v>59</v>
      </c>
      <c r="D251" t="s">
        <v>14</v>
      </c>
      <c r="E251">
        <v>56</v>
      </c>
    </row>
    <row r="252" spans="1:5" x14ac:dyDescent="0.25">
      <c r="A252" t="s">
        <v>20</v>
      </c>
      <c r="B252">
        <v>191</v>
      </c>
      <c r="D252" t="s">
        <v>14</v>
      </c>
      <c r="E252">
        <v>56</v>
      </c>
    </row>
    <row r="253" spans="1:5" x14ac:dyDescent="0.25">
      <c r="A253" t="s">
        <v>20</v>
      </c>
      <c r="B253">
        <v>40</v>
      </c>
      <c r="D253" t="s">
        <v>14</v>
      </c>
      <c r="E253">
        <v>55</v>
      </c>
    </row>
    <row r="254" spans="1:5" x14ac:dyDescent="0.25">
      <c r="A254" t="s">
        <v>20</v>
      </c>
      <c r="B254">
        <v>290</v>
      </c>
      <c r="D254" t="s">
        <v>14</v>
      </c>
      <c r="E254">
        <v>55</v>
      </c>
    </row>
    <row r="255" spans="1:5" x14ac:dyDescent="0.25">
      <c r="A255" t="s">
        <v>20</v>
      </c>
      <c r="B255">
        <v>144</v>
      </c>
      <c r="D255" t="s">
        <v>14</v>
      </c>
      <c r="E255">
        <v>54</v>
      </c>
    </row>
    <row r="256" spans="1:5" x14ac:dyDescent="0.25">
      <c r="A256" t="s">
        <v>20</v>
      </c>
      <c r="B256">
        <v>27</v>
      </c>
      <c r="D256" t="s">
        <v>14</v>
      </c>
      <c r="E256">
        <v>53</v>
      </c>
    </row>
    <row r="257" spans="1:5" x14ac:dyDescent="0.25">
      <c r="A257" t="s">
        <v>20</v>
      </c>
      <c r="B257">
        <v>250</v>
      </c>
      <c r="D257" t="s">
        <v>14</v>
      </c>
      <c r="E257">
        <v>52</v>
      </c>
    </row>
    <row r="258" spans="1:5" x14ac:dyDescent="0.25">
      <c r="A258" t="s">
        <v>20</v>
      </c>
      <c r="B258">
        <v>107</v>
      </c>
      <c r="D258" t="s">
        <v>14</v>
      </c>
      <c r="E258">
        <v>49</v>
      </c>
    </row>
    <row r="259" spans="1:5" x14ac:dyDescent="0.25">
      <c r="A259" t="s">
        <v>20</v>
      </c>
      <c r="B259">
        <v>157</v>
      </c>
      <c r="D259" t="s">
        <v>14</v>
      </c>
      <c r="E259">
        <v>49</v>
      </c>
    </row>
    <row r="260" spans="1:5" x14ac:dyDescent="0.25">
      <c r="A260" t="s">
        <v>20</v>
      </c>
      <c r="B260">
        <v>48</v>
      </c>
      <c r="D260" t="s">
        <v>14</v>
      </c>
      <c r="E260">
        <v>48</v>
      </c>
    </row>
    <row r="261" spans="1:5" x14ac:dyDescent="0.25">
      <c r="A261" t="s">
        <v>20</v>
      </c>
      <c r="B261">
        <v>220</v>
      </c>
      <c r="D261" t="s">
        <v>14</v>
      </c>
      <c r="E261">
        <v>47</v>
      </c>
    </row>
    <row r="262" spans="1:5" x14ac:dyDescent="0.25">
      <c r="A262" t="s">
        <v>20</v>
      </c>
      <c r="B262">
        <v>138</v>
      </c>
      <c r="D262" t="s">
        <v>14</v>
      </c>
      <c r="E262">
        <v>46</v>
      </c>
    </row>
    <row r="263" spans="1:5" x14ac:dyDescent="0.25">
      <c r="A263" t="s">
        <v>20</v>
      </c>
      <c r="B263">
        <v>207</v>
      </c>
      <c r="D263" t="s">
        <v>14</v>
      </c>
      <c r="E263">
        <v>45</v>
      </c>
    </row>
    <row r="264" spans="1:5" x14ac:dyDescent="0.25">
      <c r="A264" t="s">
        <v>20</v>
      </c>
      <c r="B264">
        <v>32</v>
      </c>
      <c r="D264" t="s">
        <v>14</v>
      </c>
      <c r="E264">
        <v>44</v>
      </c>
    </row>
    <row r="265" spans="1:5" x14ac:dyDescent="0.25">
      <c r="A265" t="s">
        <v>20</v>
      </c>
      <c r="B265">
        <v>126</v>
      </c>
      <c r="D265" t="s">
        <v>14</v>
      </c>
      <c r="E265">
        <v>44</v>
      </c>
    </row>
    <row r="266" spans="1:5" x14ac:dyDescent="0.25">
      <c r="A266" t="s">
        <v>20</v>
      </c>
      <c r="B266">
        <v>164</v>
      </c>
      <c r="D266" t="s">
        <v>14</v>
      </c>
      <c r="E266">
        <v>42</v>
      </c>
    </row>
    <row r="267" spans="1:5" x14ac:dyDescent="0.25">
      <c r="A267" t="s">
        <v>20</v>
      </c>
      <c r="B267">
        <v>96</v>
      </c>
      <c r="D267" t="s">
        <v>14</v>
      </c>
      <c r="E267">
        <v>41</v>
      </c>
    </row>
    <row r="268" spans="1:5" x14ac:dyDescent="0.25">
      <c r="A268" t="s">
        <v>20</v>
      </c>
      <c r="B268">
        <v>247</v>
      </c>
      <c r="D268" t="s">
        <v>14</v>
      </c>
      <c r="E268">
        <v>41</v>
      </c>
    </row>
    <row r="269" spans="1:5" x14ac:dyDescent="0.25">
      <c r="A269" t="s">
        <v>20</v>
      </c>
      <c r="B269">
        <v>92</v>
      </c>
      <c r="D269" t="s">
        <v>14</v>
      </c>
      <c r="E269">
        <v>40</v>
      </c>
    </row>
    <row r="270" spans="1:5" x14ac:dyDescent="0.25">
      <c r="A270" t="s">
        <v>20</v>
      </c>
      <c r="B270">
        <v>122</v>
      </c>
      <c r="D270" t="s">
        <v>14</v>
      </c>
      <c r="E270">
        <v>40</v>
      </c>
    </row>
    <row r="271" spans="1:5" x14ac:dyDescent="0.25">
      <c r="A271" t="s">
        <v>20</v>
      </c>
      <c r="B271">
        <v>130</v>
      </c>
      <c r="D271" t="s">
        <v>14</v>
      </c>
      <c r="E271">
        <v>40</v>
      </c>
    </row>
    <row r="272" spans="1:5" x14ac:dyDescent="0.25">
      <c r="A272" t="s">
        <v>20</v>
      </c>
      <c r="B272">
        <v>138</v>
      </c>
      <c r="D272" t="s">
        <v>14</v>
      </c>
      <c r="E272">
        <v>39</v>
      </c>
    </row>
    <row r="273" spans="1:5" x14ac:dyDescent="0.25">
      <c r="A273" t="s">
        <v>20</v>
      </c>
      <c r="B273">
        <v>54</v>
      </c>
      <c r="D273" t="s">
        <v>14</v>
      </c>
      <c r="E273">
        <v>38</v>
      </c>
    </row>
    <row r="274" spans="1:5" x14ac:dyDescent="0.25">
      <c r="A274" t="s">
        <v>20</v>
      </c>
      <c r="B274">
        <v>106</v>
      </c>
      <c r="D274" t="s">
        <v>14</v>
      </c>
      <c r="E274">
        <v>38</v>
      </c>
    </row>
    <row r="275" spans="1:5" x14ac:dyDescent="0.25">
      <c r="A275" t="s">
        <v>20</v>
      </c>
      <c r="B275">
        <v>253</v>
      </c>
      <c r="D275" t="s">
        <v>14</v>
      </c>
      <c r="E275">
        <v>38</v>
      </c>
    </row>
    <row r="276" spans="1:5" x14ac:dyDescent="0.25">
      <c r="A276" t="s">
        <v>20</v>
      </c>
      <c r="B276">
        <v>69</v>
      </c>
      <c r="D276" t="s">
        <v>14</v>
      </c>
      <c r="E276">
        <v>37</v>
      </c>
    </row>
    <row r="277" spans="1:5" x14ac:dyDescent="0.25">
      <c r="A277" t="s">
        <v>20</v>
      </c>
      <c r="B277">
        <v>159</v>
      </c>
      <c r="D277" t="s">
        <v>14</v>
      </c>
      <c r="E277">
        <v>37</v>
      </c>
    </row>
    <row r="278" spans="1:5" x14ac:dyDescent="0.25">
      <c r="A278" t="s">
        <v>20</v>
      </c>
      <c r="B278">
        <v>255</v>
      </c>
      <c r="D278" t="s">
        <v>14</v>
      </c>
      <c r="E278">
        <v>37</v>
      </c>
    </row>
    <row r="279" spans="1:5" x14ac:dyDescent="0.25">
      <c r="A279" t="s">
        <v>20</v>
      </c>
      <c r="B279">
        <v>220</v>
      </c>
      <c r="D279" t="s">
        <v>14</v>
      </c>
      <c r="E279">
        <v>36</v>
      </c>
    </row>
    <row r="280" spans="1:5" x14ac:dyDescent="0.25">
      <c r="A280" t="s">
        <v>20</v>
      </c>
      <c r="B280">
        <v>87</v>
      </c>
      <c r="D280" t="s">
        <v>14</v>
      </c>
      <c r="E280">
        <v>35</v>
      </c>
    </row>
    <row r="281" spans="1:5" x14ac:dyDescent="0.25">
      <c r="A281" t="s">
        <v>20</v>
      </c>
      <c r="B281">
        <v>160</v>
      </c>
      <c r="D281" t="s">
        <v>14</v>
      </c>
      <c r="E281">
        <v>35</v>
      </c>
    </row>
    <row r="282" spans="1:5" x14ac:dyDescent="0.25">
      <c r="A282" t="s">
        <v>20</v>
      </c>
      <c r="B282">
        <v>227</v>
      </c>
      <c r="D282" t="s">
        <v>14</v>
      </c>
      <c r="E282">
        <v>35</v>
      </c>
    </row>
    <row r="283" spans="1:5" x14ac:dyDescent="0.25">
      <c r="A283" t="s">
        <v>20</v>
      </c>
      <c r="B283">
        <v>198</v>
      </c>
      <c r="D283" t="s">
        <v>14</v>
      </c>
      <c r="E283">
        <v>34</v>
      </c>
    </row>
    <row r="284" spans="1:5" x14ac:dyDescent="0.25">
      <c r="A284" t="s">
        <v>20</v>
      </c>
      <c r="B284">
        <v>114</v>
      </c>
      <c r="D284" t="s">
        <v>14</v>
      </c>
      <c r="E284">
        <v>33</v>
      </c>
    </row>
    <row r="285" spans="1:5" x14ac:dyDescent="0.25">
      <c r="A285" t="s">
        <v>20</v>
      </c>
      <c r="B285">
        <v>122</v>
      </c>
      <c r="D285" t="s">
        <v>14</v>
      </c>
      <c r="E285">
        <v>33</v>
      </c>
    </row>
    <row r="286" spans="1:5" x14ac:dyDescent="0.25">
      <c r="A286" t="s">
        <v>20</v>
      </c>
      <c r="B286">
        <v>225</v>
      </c>
      <c r="D286" t="s">
        <v>14</v>
      </c>
      <c r="E286">
        <v>33</v>
      </c>
    </row>
    <row r="287" spans="1:5" x14ac:dyDescent="0.25">
      <c r="A287" t="s">
        <v>20</v>
      </c>
      <c r="B287">
        <v>107</v>
      </c>
      <c r="D287" t="s">
        <v>14</v>
      </c>
      <c r="E287">
        <v>32</v>
      </c>
    </row>
    <row r="288" spans="1:5" x14ac:dyDescent="0.25">
      <c r="A288" t="s">
        <v>20</v>
      </c>
      <c r="B288">
        <v>135</v>
      </c>
      <c r="D288" t="s">
        <v>14</v>
      </c>
      <c r="E288">
        <v>32</v>
      </c>
    </row>
    <row r="289" spans="1:5" x14ac:dyDescent="0.25">
      <c r="A289" t="s">
        <v>20</v>
      </c>
      <c r="B289">
        <v>110</v>
      </c>
      <c r="D289" t="s">
        <v>14</v>
      </c>
      <c r="E289">
        <v>31</v>
      </c>
    </row>
    <row r="290" spans="1:5" x14ac:dyDescent="0.25">
      <c r="A290" t="s">
        <v>20</v>
      </c>
      <c r="B290">
        <v>137</v>
      </c>
      <c r="D290" t="s">
        <v>14</v>
      </c>
      <c r="E290">
        <v>31</v>
      </c>
    </row>
    <row r="291" spans="1:5" x14ac:dyDescent="0.25">
      <c r="A291" t="s">
        <v>20</v>
      </c>
      <c r="B291">
        <v>211</v>
      </c>
      <c r="D291" t="s">
        <v>14</v>
      </c>
      <c r="E291">
        <v>31</v>
      </c>
    </row>
    <row r="292" spans="1:5" x14ac:dyDescent="0.25">
      <c r="A292" t="s">
        <v>20</v>
      </c>
      <c r="B292">
        <v>226</v>
      </c>
      <c r="D292" t="s">
        <v>14</v>
      </c>
      <c r="E292">
        <v>31</v>
      </c>
    </row>
    <row r="293" spans="1:5" x14ac:dyDescent="0.25">
      <c r="A293" t="s">
        <v>20</v>
      </c>
      <c r="B293">
        <v>244</v>
      </c>
      <c r="D293" t="s">
        <v>14</v>
      </c>
      <c r="E293">
        <v>31</v>
      </c>
    </row>
    <row r="294" spans="1:5" x14ac:dyDescent="0.25">
      <c r="A294" t="s">
        <v>20</v>
      </c>
      <c r="B294">
        <v>83</v>
      </c>
      <c r="D294" t="s">
        <v>14</v>
      </c>
      <c r="E294">
        <v>30</v>
      </c>
    </row>
    <row r="295" spans="1:5" x14ac:dyDescent="0.25">
      <c r="A295" t="s">
        <v>20</v>
      </c>
      <c r="B295">
        <v>112</v>
      </c>
      <c r="D295" t="s">
        <v>14</v>
      </c>
      <c r="E295">
        <v>30</v>
      </c>
    </row>
    <row r="296" spans="1:5" x14ac:dyDescent="0.25">
      <c r="A296" t="s">
        <v>20</v>
      </c>
      <c r="B296">
        <v>102</v>
      </c>
      <c r="D296" t="s">
        <v>14</v>
      </c>
      <c r="E296">
        <v>29</v>
      </c>
    </row>
    <row r="297" spans="1:5" x14ac:dyDescent="0.25">
      <c r="A297" t="s">
        <v>20</v>
      </c>
      <c r="B297">
        <v>34</v>
      </c>
      <c r="D297" t="s">
        <v>14</v>
      </c>
      <c r="E297">
        <v>27</v>
      </c>
    </row>
    <row r="298" spans="1:5" x14ac:dyDescent="0.25">
      <c r="A298" t="s">
        <v>20</v>
      </c>
      <c r="B298">
        <v>245</v>
      </c>
      <c r="D298" t="s">
        <v>14</v>
      </c>
      <c r="E298">
        <v>27</v>
      </c>
    </row>
    <row r="299" spans="1:5" x14ac:dyDescent="0.25">
      <c r="A299" t="s">
        <v>20</v>
      </c>
      <c r="B299">
        <v>85</v>
      </c>
      <c r="D299" t="s">
        <v>14</v>
      </c>
      <c r="E299">
        <v>26</v>
      </c>
    </row>
    <row r="300" spans="1:5" x14ac:dyDescent="0.25">
      <c r="A300" t="s">
        <v>20</v>
      </c>
      <c r="B300">
        <v>113</v>
      </c>
      <c r="D300" t="s">
        <v>14</v>
      </c>
      <c r="E300">
        <v>26</v>
      </c>
    </row>
    <row r="301" spans="1:5" x14ac:dyDescent="0.25">
      <c r="A301" t="s">
        <v>20</v>
      </c>
      <c r="B301">
        <v>159</v>
      </c>
      <c r="D301" t="s">
        <v>14</v>
      </c>
      <c r="E301">
        <v>26</v>
      </c>
    </row>
    <row r="302" spans="1:5" x14ac:dyDescent="0.25">
      <c r="A302" t="s">
        <v>20</v>
      </c>
      <c r="B302">
        <v>121</v>
      </c>
      <c r="D302" t="s">
        <v>14</v>
      </c>
      <c r="E302">
        <v>25</v>
      </c>
    </row>
    <row r="303" spans="1:5" x14ac:dyDescent="0.25">
      <c r="A303" t="s">
        <v>20</v>
      </c>
      <c r="B303">
        <v>126</v>
      </c>
      <c r="D303" t="s">
        <v>14</v>
      </c>
      <c r="E303">
        <v>25</v>
      </c>
    </row>
    <row r="304" spans="1:5" x14ac:dyDescent="0.25">
      <c r="A304" t="s">
        <v>20</v>
      </c>
      <c r="B304">
        <v>26</v>
      </c>
      <c r="D304" t="s">
        <v>14</v>
      </c>
      <c r="E304">
        <v>24</v>
      </c>
    </row>
    <row r="305" spans="1:5" x14ac:dyDescent="0.25">
      <c r="A305" t="s">
        <v>20</v>
      </c>
      <c r="B305">
        <v>87</v>
      </c>
      <c r="D305" t="s">
        <v>14</v>
      </c>
      <c r="E305">
        <v>24</v>
      </c>
    </row>
    <row r="306" spans="1:5" x14ac:dyDescent="0.25">
      <c r="A306" t="s">
        <v>20</v>
      </c>
      <c r="B306">
        <v>297</v>
      </c>
      <c r="D306" t="s">
        <v>14</v>
      </c>
      <c r="E306">
        <v>24</v>
      </c>
    </row>
    <row r="307" spans="1:5" x14ac:dyDescent="0.25">
      <c r="A307" t="s">
        <v>20</v>
      </c>
      <c r="B307">
        <v>123</v>
      </c>
      <c r="D307" t="s">
        <v>14</v>
      </c>
      <c r="E307">
        <v>23</v>
      </c>
    </row>
    <row r="308" spans="1:5" x14ac:dyDescent="0.25">
      <c r="A308" t="s">
        <v>20</v>
      </c>
      <c r="B308">
        <v>222</v>
      </c>
      <c r="D308" t="s">
        <v>14</v>
      </c>
      <c r="E308">
        <v>22</v>
      </c>
    </row>
    <row r="309" spans="1:5" x14ac:dyDescent="0.25">
      <c r="A309" t="s">
        <v>20</v>
      </c>
      <c r="B309">
        <v>143</v>
      </c>
      <c r="D309" t="s">
        <v>14</v>
      </c>
      <c r="E309">
        <v>21</v>
      </c>
    </row>
    <row r="310" spans="1:5" x14ac:dyDescent="0.25">
      <c r="A310" t="s">
        <v>20</v>
      </c>
      <c r="B310">
        <v>261</v>
      </c>
      <c r="D310" t="s">
        <v>14</v>
      </c>
      <c r="E310">
        <v>21</v>
      </c>
    </row>
    <row r="311" spans="1:5" x14ac:dyDescent="0.25">
      <c r="A311" t="s">
        <v>20</v>
      </c>
      <c r="B311">
        <v>280</v>
      </c>
      <c r="D311" t="s">
        <v>14</v>
      </c>
      <c r="E311">
        <v>21</v>
      </c>
    </row>
    <row r="312" spans="1:5" x14ac:dyDescent="0.25">
      <c r="A312" t="s">
        <v>20</v>
      </c>
      <c r="B312">
        <v>86</v>
      </c>
      <c r="D312" t="s">
        <v>14</v>
      </c>
      <c r="E312">
        <v>19</v>
      </c>
    </row>
    <row r="313" spans="1:5" x14ac:dyDescent="0.25">
      <c r="A313" t="s">
        <v>20</v>
      </c>
      <c r="B313">
        <v>148</v>
      </c>
      <c r="D313" t="s">
        <v>14</v>
      </c>
      <c r="E313">
        <v>19</v>
      </c>
    </row>
    <row r="314" spans="1:5" x14ac:dyDescent="0.25">
      <c r="A314" t="s">
        <v>20</v>
      </c>
      <c r="B314">
        <v>218</v>
      </c>
      <c r="D314" t="s">
        <v>14</v>
      </c>
      <c r="E314">
        <v>19</v>
      </c>
    </row>
    <row r="315" spans="1:5" x14ac:dyDescent="0.25">
      <c r="A315" t="s">
        <v>20</v>
      </c>
      <c r="B315">
        <v>32</v>
      </c>
      <c r="D315" t="s">
        <v>14</v>
      </c>
      <c r="E315">
        <v>18</v>
      </c>
    </row>
    <row r="316" spans="1:5" x14ac:dyDescent="0.25">
      <c r="A316" t="s">
        <v>20</v>
      </c>
      <c r="B316">
        <v>180</v>
      </c>
      <c r="D316" t="s">
        <v>14</v>
      </c>
      <c r="E316">
        <v>18</v>
      </c>
    </row>
    <row r="317" spans="1:5" x14ac:dyDescent="0.25">
      <c r="A317" t="s">
        <v>20</v>
      </c>
      <c r="B317">
        <v>93</v>
      </c>
      <c r="D317" t="s">
        <v>14</v>
      </c>
      <c r="E317">
        <v>17</v>
      </c>
    </row>
    <row r="318" spans="1:5" x14ac:dyDescent="0.25">
      <c r="A318" t="s">
        <v>20</v>
      </c>
      <c r="B318">
        <v>112</v>
      </c>
      <c r="D318" t="s">
        <v>14</v>
      </c>
      <c r="E318">
        <v>17</v>
      </c>
    </row>
    <row r="319" spans="1:5" x14ac:dyDescent="0.25">
      <c r="A319" t="s">
        <v>20</v>
      </c>
      <c r="B319">
        <v>198</v>
      </c>
      <c r="D319" t="s">
        <v>14</v>
      </c>
      <c r="E319">
        <v>17</v>
      </c>
    </row>
    <row r="320" spans="1:5" x14ac:dyDescent="0.25">
      <c r="A320" t="s">
        <v>20</v>
      </c>
      <c r="B320">
        <v>110</v>
      </c>
      <c r="D320" t="s">
        <v>14</v>
      </c>
      <c r="E320">
        <v>16</v>
      </c>
    </row>
    <row r="321" spans="1:5" x14ac:dyDescent="0.25">
      <c r="A321" t="s">
        <v>20</v>
      </c>
      <c r="B321">
        <v>139</v>
      </c>
      <c r="D321" t="s">
        <v>14</v>
      </c>
      <c r="E321">
        <v>16</v>
      </c>
    </row>
    <row r="322" spans="1:5" x14ac:dyDescent="0.25">
      <c r="A322" t="s">
        <v>20</v>
      </c>
      <c r="B322">
        <v>198</v>
      </c>
      <c r="D322" t="s">
        <v>14</v>
      </c>
      <c r="E322">
        <v>16</v>
      </c>
    </row>
    <row r="323" spans="1:5" x14ac:dyDescent="0.25">
      <c r="A323" t="s">
        <v>20</v>
      </c>
      <c r="B323">
        <v>247</v>
      </c>
      <c r="D323" t="s">
        <v>14</v>
      </c>
      <c r="E323">
        <v>16</v>
      </c>
    </row>
    <row r="324" spans="1:5" x14ac:dyDescent="0.25">
      <c r="A324" t="s">
        <v>20</v>
      </c>
      <c r="B324">
        <v>43</v>
      </c>
      <c r="D324" t="s">
        <v>14</v>
      </c>
      <c r="E324">
        <v>15</v>
      </c>
    </row>
    <row r="325" spans="1:5" x14ac:dyDescent="0.25">
      <c r="A325" t="s">
        <v>20</v>
      </c>
      <c r="B325">
        <v>98</v>
      </c>
      <c r="D325" t="s">
        <v>14</v>
      </c>
      <c r="E325">
        <v>15</v>
      </c>
    </row>
    <row r="326" spans="1:5" x14ac:dyDescent="0.25">
      <c r="A326" t="s">
        <v>20</v>
      </c>
      <c r="B326">
        <v>100</v>
      </c>
      <c r="D326" t="s">
        <v>14</v>
      </c>
      <c r="E326">
        <v>15</v>
      </c>
    </row>
    <row r="327" spans="1:5" x14ac:dyDescent="0.25">
      <c r="A327" t="s">
        <v>20</v>
      </c>
      <c r="B327">
        <v>132</v>
      </c>
      <c r="D327" t="s">
        <v>14</v>
      </c>
      <c r="E327">
        <v>15</v>
      </c>
    </row>
    <row r="328" spans="1:5" x14ac:dyDescent="0.25">
      <c r="A328" t="s">
        <v>20</v>
      </c>
      <c r="B328">
        <v>195</v>
      </c>
      <c r="D328" t="s">
        <v>14</v>
      </c>
      <c r="E328">
        <v>15</v>
      </c>
    </row>
    <row r="329" spans="1:5" x14ac:dyDescent="0.25">
      <c r="A329" t="s">
        <v>20</v>
      </c>
      <c r="B329">
        <v>254</v>
      </c>
      <c r="D329" t="s">
        <v>14</v>
      </c>
      <c r="E329">
        <v>15</v>
      </c>
    </row>
    <row r="330" spans="1:5" x14ac:dyDescent="0.25">
      <c r="A330" t="s">
        <v>20</v>
      </c>
      <c r="B330">
        <v>181</v>
      </c>
      <c r="D330" t="s">
        <v>14</v>
      </c>
      <c r="E330">
        <v>14</v>
      </c>
    </row>
    <row r="331" spans="1:5" x14ac:dyDescent="0.25">
      <c r="A331" t="s">
        <v>20</v>
      </c>
      <c r="B331">
        <v>194</v>
      </c>
      <c r="D331" t="s">
        <v>14</v>
      </c>
      <c r="E331">
        <v>14</v>
      </c>
    </row>
    <row r="332" spans="1:5" x14ac:dyDescent="0.25">
      <c r="A332" t="s">
        <v>20</v>
      </c>
      <c r="B332">
        <v>89</v>
      </c>
      <c r="D332" t="s">
        <v>14</v>
      </c>
      <c r="E332">
        <v>13</v>
      </c>
    </row>
    <row r="333" spans="1:5" x14ac:dyDescent="0.25">
      <c r="A333" t="s">
        <v>20</v>
      </c>
      <c r="B333">
        <v>275</v>
      </c>
      <c r="D333" t="s">
        <v>14</v>
      </c>
      <c r="E333">
        <v>13</v>
      </c>
    </row>
    <row r="334" spans="1:5" x14ac:dyDescent="0.25">
      <c r="A334" t="s">
        <v>20</v>
      </c>
      <c r="B334">
        <v>55</v>
      </c>
      <c r="D334" t="s">
        <v>14</v>
      </c>
      <c r="E334">
        <v>12</v>
      </c>
    </row>
    <row r="335" spans="1:5" x14ac:dyDescent="0.25">
      <c r="A335" t="s">
        <v>20</v>
      </c>
      <c r="B335">
        <v>238</v>
      </c>
      <c r="D335" t="s">
        <v>14</v>
      </c>
      <c r="E335">
        <v>12</v>
      </c>
    </row>
    <row r="336" spans="1:5" x14ac:dyDescent="0.25">
      <c r="A336" t="s">
        <v>20</v>
      </c>
      <c r="B336">
        <v>105</v>
      </c>
      <c r="D336" t="s">
        <v>14</v>
      </c>
      <c r="E336">
        <v>10</v>
      </c>
    </row>
    <row r="337" spans="1:5" x14ac:dyDescent="0.25">
      <c r="A337" t="s">
        <v>20</v>
      </c>
      <c r="B337">
        <v>150</v>
      </c>
      <c r="D337" t="s">
        <v>14</v>
      </c>
      <c r="E337">
        <v>10</v>
      </c>
    </row>
    <row r="338" spans="1:5" x14ac:dyDescent="0.25">
      <c r="A338" t="s">
        <v>20</v>
      </c>
      <c r="B338">
        <v>194</v>
      </c>
      <c r="D338" t="s">
        <v>14</v>
      </c>
      <c r="E338">
        <v>10</v>
      </c>
    </row>
    <row r="339" spans="1:5" x14ac:dyDescent="0.25">
      <c r="A339" t="s">
        <v>20</v>
      </c>
      <c r="B339">
        <v>203</v>
      </c>
      <c r="D339" t="s">
        <v>14</v>
      </c>
      <c r="E339">
        <v>10</v>
      </c>
    </row>
    <row r="340" spans="1:5" x14ac:dyDescent="0.25">
      <c r="A340" t="s">
        <v>20</v>
      </c>
      <c r="B340">
        <v>142</v>
      </c>
      <c r="D340" t="s">
        <v>14</v>
      </c>
      <c r="E340">
        <v>9</v>
      </c>
    </row>
    <row r="341" spans="1:5" x14ac:dyDescent="0.25">
      <c r="A341" t="s">
        <v>20</v>
      </c>
      <c r="B341">
        <v>155</v>
      </c>
      <c r="D341" t="s">
        <v>14</v>
      </c>
      <c r="E341">
        <v>9</v>
      </c>
    </row>
    <row r="342" spans="1:5" x14ac:dyDescent="0.25">
      <c r="A342" t="s">
        <v>20</v>
      </c>
      <c r="B342">
        <v>110</v>
      </c>
      <c r="D342" t="s">
        <v>14</v>
      </c>
      <c r="E342">
        <v>7</v>
      </c>
    </row>
    <row r="343" spans="1:5" x14ac:dyDescent="0.25">
      <c r="A343" t="s">
        <v>20</v>
      </c>
      <c r="B343">
        <v>210</v>
      </c>
      <c r="D343" t="s">
        <v>14</v>
      </c>
      <c r="E343">
        <v>7</v>
      </c>
    </row>
    <row r="344" spans="1:5" x14ac:dyDescent="0.25">
      <c r="A344" t="s">
        <v>20</v>
      </c>
      <c r="B344">
        <v>209</v>
      </c>
      <c r="D344" t="s">
        <v>14</v>
      </c>
      <c r="E344">
        <v>6</v>
      </c>
    </row>
    <row r="345" spans="1:5" x14ac:dyDescent="0.25">
      <c r="A345" t="s">
        <v>20</v>
      </c>
      <c r="B345">
        <v>53</v>
      </c>
      <c r="D345" t="s">
        <v>14</v>
      </c>
      <c r="E345">
        <v>5</v>
      </c>
    </row>
    <row r="346" spans="1:5" x14ac:dyDescent="0.25">
      <c r="A346" t="s">
        <v>20</v>
      </c>
      <c r="B346">
        <v>85</v>
      </c>
      <c r="D346" t="s">
        <v>14</v>
      </c>
      <c r="E346">
        <v>5</v>
      </c>
    </row>
    <row r="347" spans="1:5" x14ac:dyDescent="0.25">
      <c r="A347" t="s">
        <v>20</v>
      </c>
      <c r="B347">
        <v>50</v>
      </c>
      <c r="D347" t="s">
        <v>14</v>
      </c>
      <c r="E347">
        <v>1</v>
      </c>
    </row>
    <row r="348" spans="1:5" x14ac:dyDescent="0.25">
      <c r="A348" t="s">
        <v>20</v>
      </c>
      <c r="B348">
        <v>69</v>
      </c>
      <c r="D348" t="s">
        <v>14</v>
      </c>
      <c r="E348">
        <v>1</v>
      </c>
    </row>
    <row r="349" spans="1:5" x14ac:dyDescent="0.25">
      <c r="A349" t="s">
        <v>20</v>
      </c>
      <c r="B349">
        <v>80</v>
      </c>
      <c r="D349" t="s">
        <v>14</v>
      </c>
      <c r="E349">
        <v>1</v>
      </c>
    </row>
    <row r="350" spans="1:5" x14ac:dyDescent="0.25">
      <c r="A350" t="s">
        <v>20</v>
      </c>
      <c r="B350">
        <v>91</v>
      </c>
      <c r="D350" t="s">
        <v>14</v>
      </c>
      <c r="E350">
        <v>1</v>
      </c>
    </row>
    <row r="351" spans="1:5" x14ac:dyDescent="0.25">
      <c r="A351" t="s">
        <v>20</v>
      </c>
      <c r="B351">
        <v>96</v>
      </c>
      <c r="D351" t="s">
        <v>14</v>
      </c>
      <c r="E351">
        <v>1</v>
      </c>
    </row>
    <row r="352" spans="1:5" x14ac:dyDescent="0.25">
      <c r="A352" t="s">
        <v>20</v>
      </c>
      <c r="B352">
        <v>107</v>
      </c>
      <c r="D352" t="s">
        <v>14</v>
      </c>
      <c r="E352">
        <v>1</v>
      </c>
    </row>
    <row r="353" spans="1:5" x14ac:dyDescent="0.25">
      <c r="A353" t="s">
        <v>20</v>
      </c>
      <c r="B353">
        <v>122</v>
      </c>
      <c r="D353" t="s">
        <v>14</v>
      </c>
      <c r="E353">
        <v>1</v>
      </c>
    </row>
    <row r="354" spans="1:5" x14ac:dyDescent="0.25">
      <c r="A354" t="s">
        <v>20</v>
      </c>
      <c r="B354">
        <v>129</v>
      </c>
      <c r="D354" t="s">
        <v>14</v>
      </c>
      <c r="E354">
        <v>1</v>
      </c>
    </row>
    <row r="355" spans="1:5" x14ac:dyDescent="0.25">
      <c r="A355" t="s">
        <v>20</v>
      </c>
      <c r="B355">
        <v>136</v>
      </c>
      <c r="D355" t="s">
        <v>14</v>
      </c>
      <c r="E355">
        <v>1</v>
      </c>
    </row>
    <row r="356" spans="1:5" x14ac:dyDescent="0.25">
      <c r="A356" t="s">
        <v>20</v>
      </c>
      <c r="B356">
        <v>166</v>
      </c>
      <c r="D356" t="s">
        <v>14</v>
      </c>
      <c r="E356">
        <v>1</v>
      </c>
    </row>
    <row r="357" spans="1:5" x14ac:dyDescent="0.25">
      <c r="A357" t="s">
        <v>20</v>
      </c>
      <c r="B357">
        <v>180</v>
      </c>
      <c r="D357" t="s">
        <v>14</v>
      </c>
      <c r="E357">
        <v>1</v>
      </c>
    </row>
    <row r="358" spans="1:5" x14ac:dyDescent="0.25">
      <c r="A358" t="s">
        <v>20</v>
      </c>
      <c r="B358">
        <v>192</v>
      </c>
      <c r="D358" t="s">
        <v>14</v>
      </c>
      <c r="E358">
        <v>1</v>
      </c>
    </row>
    <row r="359" spans="1:5" x14ac:dyDescent="0.25">
      <c r="A359" t="s">
        <v>20</v>
      </c>
      <c r="B359">
        <v>199</v>
      </c>
      <c r="D359" t="s">
        <v>14</v>
      </c>
      <c r="E359">
        <v>1</v>
      </c>
    </row>
    <row r="360" spans="1:5" x14ac:dyDescent="0.25">
      <c r="A360" t="s">
        <v>20</v>
      </c>
      <c r="B360">
        <v>216</v>
      </c>
      <c r="D360" t="s">
        <v>14</v>
      </c>
      <c r="E360">
        <v>1</v>
      </c>
    </row>
    <row r="361" spans="1:5" x14ac:dyDescent="0.25">
      <c r="A361" t="s">
        <v>20</v>
      </c>
      <c r="B361">
        <v>226</v>
      </c>
      <c r="D361" t="s">
        <v>14</v>
      </c>
      <c r="E361">
        <v>1</v>
      </c>
    </row>
    <row r="362" spans="1:5" x14ac:dyDescent="0.25">
      <c r="A362" t="s">
        <v>20</v>
      </c>
      <c r="B362">
        <v>246</v>
      </c>
      <c r="D362" t="s">
        <v>14</v>
      </c>
      <c r="E362">
        <v>1</v>
      </c>
    </row>
    <row r="363" spans="1:5" x14ac:dyDescent="0.25">
      <c r="A363" t="s">
        <v>20</v>
      </c>
      <c r="B363">
        <v>279</v>
      </c>
      <c r="D363" t="s">
        <v>14</v>
      </c>
      <c r="E363">
        <v>1</v>
      </c>
    </row>
    <row r="364" spans="1:5" x14ac:dyDescent="0.25">
      <c r="A364" t="s">
        <v>20</v>
      </c>
      <c r="B364">
        <v>16</v>
      </c>
      <c r="D364" t="s">
        <v>14</v>
      </c>
      <c r="E364">
        <v>0</v>
      </c>
    </row>
    <row r="365" spans="1:5" x14ac:dyDescent="0.25">
      <c r="A365" t="s">
        <v>20</v>
      </c>
      <c r="B365">
        <v>146</v>
      </c>
      <c r="D365" t="s">
        <v>14</v>
      </c>
      <c r="E365">
        <v>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autoFilter ref="A1:E566" xr:uid="{A950BE32-926F-45FE-A7DB-DD1CEF78F6A8}">
    <sortState xmlns:xlrd2="http://schemas.microsoft.com/office/spreadsheetml/2017/richdata2" ref="A2:E566">
      <sortCondition descending="1" ref="E1:E566"/>
    </sortState>
  </autoFilter>
  <conditionalFormatting sqref="A1048142:A1048576">
    <cfRule type="cellIs" dxfId="23" priority="13" operator="equal">
      <formula>"live"</formula>
    </cfRule>
    <cfRule type="cellIs" dxfId="22" priority="14" operator="equal">
      <formula>"canceled"</formula>
    </cfRule>
    <cfRule type="cellIs" dxfId="21" priority="15" operator="equal">
      <formula>"successful"</formula>
    </cfRule>
    <cfRule type="cellIs" dxfId="20" priority="16" operator="equal">
      <formula>"failed"</formula>
    </cfRule>
  </conditionalFormatting>
  <conditionalFormatting sqref="D1047941:D1048576">
    <cfRule type="cellIs" dxfId="19" priority="9" operator="equal">
      <formula>"live"</formula>
    </cfRule>
    <cfRule type="cellIs" dxfId="18" priority="10" operator="equal">
      <formula>"canceled"</formula>
    </cfRule>
    <cfRule type="cellIs" dxfId="17" priority="11" operator="equal">
      <formula>"successful"</formula>
    </cfRule>
    <cfRule type="cellIs" dxfId="16" priority="12" operator="equal">
      <formula>"failed"</formula>
    </cfRule>
  </conditionalFormatting>
  <conditionalFormatting sqref="A1:A1048141">
    <cfRule type="cellIs" dxfId="15" priority="5" operator="equal">
      <formula>"live"</formula>
    </cfRule>
    <cfRule type="cellIs" dxfId="14" priority="6" operator="equal">
      <formula>"canceled"</formula>
    </cfRule>
    <cfRule type="cellIs" dxfId="13" priority="7" operator="equal">
      <formula>"successful"</formula>
    </cfRule>
    <cfRule type="cellIs" dxfId="12" priority="8" operator="equal">
      <formula>"failed"</formula>
    </cfRule>
  </conditionalFormatting>
  <conditionalFormatting sqref="D1:D1047940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3C34-5809-4A8E-BD69-BDF6AC01877E}">
  <dimension ref="A4:C395"/>
  <sheetViews>
    <sheetView workbookViewId="0">
      <selection activeCell="A6" sqref="A6"/>
    </sheetView>
  </sheetViews>
  <sheetFormatPr defaultRowHeight="15.75" x14ac:dyDescent="0.25"/>
  <cols>
    <col min="1" max="1" width="20.125" bestFit="1" customWidth="1"/>
    <col min="2" max="2" width="15.25" bestFit="1" customWidth="1"/>
    <col min="3" max="3" width="11" bestFit="1" customWidth="1"/>
    <col min="4" max="4" width="25.125" bestFit="1" customWidth="1"/>
    <col min="5" max="5" width="28.5" bestFit="1" customWidth="1"/>
    <col min="6" max="6" width="25.875" bestFit="1" customWidth="1"/>
    <col min="7" max="7" width="29.875" bestFit="1" customWidth="1"/>
    <col min="8" max="8" width="25.875" bestFit="1" customWidth="1"/>
    <col min="9" max="9" width="29.875" bestFit="1" customWidth="1"/>
    <col min="10" max="10" width="25.875" bestFit="1" customWidth="1"/>
    <col min="11" max="11" width="29.875" bestFit="1" customWidth="1"/>
    <col min="12" max="12" width="25.875" bestFit="1" customWidth="1"/>
    <col min="13" max="13" width="29.875" bestFit="1" customWidth="1"/>
    <col min="14" max="14" width="25.125" bestFit="1" customWidth="1"/>
    <col min="15" max="15" width="29.625" bestFit="1" customWidth="1"/>
    <col min="16" max="16" width="26.5" bestFit="1" customWidth="1"/>
    <col min="17" max="17" width="26.125" bestFit="1" customWidth="1"/>
    <col min="18" max="18" width="25.875" bestFit="1" customWidth="1"/>
    <col min="19" max="19" width="29.875" bestFit="1" customWidth="1"/>
  </cols>
  <sheetData>
    <row r="4" spans="1:3" x14ac:dyDescent="0.25">
      <c r="A4" s="6" t="s">
        <v>2107</v>
      </c>
      <c r="B4" s="6" t="s">
        <v>2035</v>
      </c>
    </row>
    <row r="5" spans="1:3" x14ac:dyDescent="0.25">
      <c r="A5" s="6" t="s">
        <v>2033</v>
      </c>
      <c r="B5" t="s">
        <v>20</v>
      </c>
      <c r="C5" t="s">
        <v>2034</v>
      </c>
    </row>
    <row r="6" spans="1:3" x14ac:dyDescent="0.25">
      <c r="A6" s="7">
        <v>16</v>
      </c>
      <c r="B6" s="15">
        <v>16</v>
      </c>
      <c r="C6" s="15">
        <v>16</v>
      </c>
    </row>
    <row r="7" spans="1:3" x14ac:dyDescent="0.25">
      <c r="A7" s="7">
        <v>26</v>
      </c>
      <c r="B7" s="15">
        <v>26</v>
      </c>
      <c r="C7" s="15">
        <v>26</v>
      </c>
    </row>
    <row r="8" spans="1:3" x14ac:dyDescent="0.25">
      <c r="A8" s="7">
        <v>27</v>
      </c>
      <c r="B8" s="15">
        <v>27</v>
      </c>
      <c r="C8" s="15">
        <v>27</v>
      </c>
    </row>
    <row r="9" spans="1:3" x14ac:dyDescent="0.25">
      <c r="A9" s="7">
        <v>32</v>
      </c>
      <c r="B9" s="15">
        <v>64</v>
      </c>
      <c r="C9" s="15">
        <v>64</v>
      </c>
    </row>
    <row r="10" spans="1:3" x14ac:dyDescent="0.25">
      <c r="A10" s="7">
        <v>34</v>
      </c>
      <c r="B10" s="15">
        <v>34</v>
      </c>
      <c r="C10" s="15">
        <v>34</v>
      </c>
    </row>
    <row r="11" spans="1:3" x14ac:dyDescent="0.25">
      <c r="A11" s="7">
        <v>40</v>
      </c>
      <c r="B11" s="15">
        <v>40</v>
      </c>
      <c r="C11" s="15">
        <v>40</v>
      </c>
    </row>
    <row r="12" spans="1:3" x14ac:dyDescent="0.25">
      <c r="A12" s="7">
        <v>41</v>
      </c>
      <c r="B12" s="15">
        <v>82</v>
      </c>
      <c r="C12" s="15">
        <v>82</v>
      </c>
    </row>
    <row r="13" spans="1:3" x14ac:dyDescent="0.25">
      <c r="A13" s="7">
        <v>42</v>
      </c>
      <c r="B13" s="15">
        <v>42</v>
      </c>
      <c r="C13" s="15">
        <v>42</v>
      </c>
    </row>
    <row r="14" spans="1:3" x14ac:dyDescent="0.25">
      <c r="A14" s="7">
        <v>43</v>
      </c>
      <c r="B14" s="15">
        <v>86</v>
      </c>
      <c r="C14" s="15">
        <v>86</v>
      </c>
    </row>
    <row r="15" spans="1:3" x14ac:dyDescent="0.25">
      <c r="A15" s="7">
        <v>48</v>
      </c>
      <c r="B15" s="15">
        <v>144</v>
      </c>
      <c r="C15" s="15">
        <v>144</v>
      </c>
    </row>
    <row r="16" spans="1:3" x14ac:dyDescent="0.25">
      <c r="A16" s="7">
        <v>50</v>
      </c>
      <c r="B16" s="15">
        <v>150</v>
      </c>
      <c r="C16" s="15">
        <v>150</v>
      </c>
    </row>
    <row r="17" spans="1:3" x14ac:dyDescent="0.25">
      <c r="A17" s="7">
        <v>52</v>
      </c>
      <c r="B17" s="15">
        <v>52</v>
      </c>
      <c r="C17" s="15">
        <v>52</v>
      </c>
    </row>
    <row r="18" spans="1:3" x14ac:dyDescent="0.25">
      <c r="A18" s="7">
        <v>53</v>
      </c>
      <c r="B18" s="15">
        <v>106</v>
      </c>
      <c r="C18" s="15">
        <v>106</v>
      </c>
    </row>
    <row r="19" spans="1:3" x14ac:dyDescent="0.25">
      <c r="A19" s="7">
        <v>54</v>
      </c>
      <c r="B19" s="15">
        <v>54</v>
      </c>
      <c r="C19" s="15">
        <v>54</v>
      </c>
    </row>
    <row r="20" spans="1:3" x14ac:dyDescent="0.25">
      <c r="A20" s="7">
        <v>55</v>
      </c>
      <c r="B20" s="15">
        <v>55</v>
      </c>
      <c r="C20" s="15">
        <v>55</v>
      </c>
    </row>
    <row r="21" spans="1:3" x14ac:dyDescent="0.25">
      <c r="A21" s="7">
        <v>56</v>
      </c>
      <c r="B21" s="15">
        <v>56</v>
      </c>
      <c r="C21" s="15">
        <v>56</v>
      </c>
    </row>
    <row r="22" spans="1:3" x14ac:dyDescent="0.25">
      <c r="A22" s="7">
        <v>59</v>
      </c>
      <c r="B22" s="15">
        <v>59</v>
      </c>
      <c r="C22" s="15">
        <v>59</v>
      </c>
    </row>
    <row r="23" spans="1:3" x14ac:dyDescent="0.25">
      <c r="A23" s="7">
        <v>62</v>
      </c>
      <c r="B23" s="15">
        <v>62</v>
      </c>
      <c r="C23" s="15">
        <v>62</v>
      </c>
    </row>
    <row r="24" spans="1:3" x14ac:dyDescent="0.25">
      <c r="A24" s="7">
        <v>64</v>
      </c>
      <c r="B24" s="15">
        <v>64</v>
      </c>
      <c r="C24" s="15">
        <v>64</v>
      </c>
    </row>
    <row r="25" spans="1:3" x14ac:dyDescent="0.25">
      <c r="A25" s="7">
        <v>65</v>
      </c>
      <c r="B25" s="15">
        <v>130</v>
      </c>
      <c r="C25" s="15">
        <v>130</v>
      </c>
    </row>
    <row r="26" spans="1:3" x14ac:dyDescent="0.25">
      <c r="A26" s="7">
        <v>67</v>
      </c>
      <c r="B26" s="15">
        <v>67</v>
      </c>
      <c r="C26" s="15">
        <v>67</v>
      </c>
    </row>
    <row r="27" spans="1:3" x14ac:dyDescent="0.25">
      <c r="A27" s="7">
        <v>68</v>
      </c>
      <c r="B27" s="15">
        <v>68</v>
      </c>
      <c r="C27" s="15">
        <v>68</v>
      </c>
    </row>
    <row r="28" spans="1:3" x14ac:dyDescent="0.25">
      <c r="A28" s="7">
        <v>69</v>
      </c>
      <c r="B28" s="15">
        <v>138</v>
      </c>
      <c r="C28" s="15">
        <v>138</v>
      </c>
    </row>
    <row r="29" spans="1:3" x14ac:dyDescent="0.25">
      <c r="A29" s="7">
        <v>70</v>
      </c>
      <c r="B29" s="15">
        <v>70</v>
      </c>
      <c r="C29" s="15">
        <v>70</v>
      </c>
    </row>
    <row r="30" spans="1:3" x14ac:dyDescent="0.25">
      <c r="A30" s="7">
        <v>71</v>
      </c>
      <c r="B30" s="15">
        <v>71</v>
      </c>
      <c r="C30" s="15">
        <v>71</v>
      </c>
    </row>
    <row r="31" spans="1:3" x14ac:dyDescent="0.25">
      <c r="A31" s="7">
        <v>72</v>
      </c>
      <c r="B31" s="15">
        <v>72</v>
      </c>
      <c r="C31" s="15">
        <v>72</v>
      </c>
    </row>
    <row r="32" spans="1:3" x14ac:dyDescent="0.25">
      <c r="A32" s="7">
        <v>76</v>
      </c>
      <c r="B32" s="15">
        <v>152</v>
      </c>
      <c r="C32" s="15">
        <v>152</v>
      </c>
    </row>
    <row r="33" spans="1:3" x14ac:dyDescent="0.25">
      <c r="A33" s="7">
        <v>78</v>
      </c>
      <c r="B33" s="15">
        <v>156</v>
      </c>
      <c r="C33" s="15">
        <v>156</v>
      </c>
    </row>
    <row r="34" spans="1:3" x14ac:dyDescent="0.25">
      <c r="A34" s="7">
        <v>80</v>
      </c>
      <c r="B34" s="15">
        <v>480</v>
      </c>
      <c r="C34" s="15">
        <v>480</v>
      </c>
    </row>
    <row r="35" spans="1:3" x14ac:dyDescent="0.25">
      <c r="A35" s="7">
        <v>81</v>
      </c>
      <c r="B35" s="15">
        <v>81</v>
      </c>
      <c r="C35" s="15">
        <v>81</v>
      </c>
    </row>
    <row r="36" spans="1:3" x14ac:dyDescent="0.25">
      <c r="A36" s="7">
        <v>82</v>
      </c>
      <c r="B36" s="15">
        <v>164</v>
      </c>
      <c r="C36" s="15">
        <v>164</v>
      </c>
    </row>
    <row r="37" spans="1:3" x14ac:dyDescent="0.25">
      <c r="A37" s="7">
        <v>83</v>
      </c>
      <c r="B37" s="15">
        <v>166</v>
      </c>
      <c r="C37" s="15">
        <v>166</v>
      </c>
    </row>
    <row r="38" spans="1:3" x14ac:dyDescent="0.25">
      <c r="A38" s="7">
        <v>84</v>
      </c>
      <c r="B38" s="15">
        <v>168</v>
      </c>
      <c r="C38" s="15">
        <v>168</v>
      </c>
    </row>
    <row r="39" spans="1:3" x14ac:dyDescent="0.25">
      <c r="A39" s="7">
        <v>85</v>
      </c>
      <c r="B39" s="15">
        <v>510</v>
      </c>
      <c r="C39" s="15">
        <v>510</v>
      </c>
    </row>
    <row r="40" spans="1:3" x14ac:dyDescent="0.25">
      <c r="A40" s="7">
        <v>86</v>
      </c>
      <c r="B40" s="15">
        <v>258</v>
      </c>
      <c r="C40" s="15">
        <v>258</v>
      </c>
    </row>
    <row r="41" spans="1:3" x14ac:dyDescent="0.25">
      <c r="A41" s="7">
        <v>87</v>
      </c>
      <c r="B41" s="15">
        <v>261</v>
      </c>
      <c r="C41" s="15">
        <v>261</v>
      </c>
    </row>
    <row r="42" spans="1:3" x14ac:dyDescent="0.25">
      <c r="A42" s="7">
        <v>88</v>
      </c>
      <c r="B42" s="15">
        <v>352</v>
      </c>
      <c r="C42" s="15">
        <v>352</v>
      </c>
    </row>
    <row r="43" spans="1:3" x14ac:dyDescent="0.25">
      <c r="A43" s="7">
        <v>89</v>
      </c>
      <c r="B43" s="15">
        <v>178</v>
      </c>
      <c r="C43" s="15">
        <v>178</v>
      </c>
    </row>
    <row r="44" spans="1:3" x14ac:dyDescent="0.25">
      <c r="A44" s="7">
        <v>91</v>
      </c>
      <c r="B44" s="15">
        <v>91</v>
      </c>
      <c r="C44" s="15">
        <v>91</v>
      </c>
    </row>
    <row r="45" spans="1:3" x14ac:dyDescent="0.25">
      <c r="A45" s="7">
        <v>92</v>
      </c>
      <c r="B45" s="15">
        <v>460</v>
      </c>
      <c r="C45" s="15">
        <v>460</v>
      </c>
    </row>
    <row r="46" spans="1:3" x14ac:dyDescent="0.25">
      <c r="A46" s="7">
        <v>93</v>
      </c>
      <c r="B46" s="15">
        <v>93</v>
      </c>
      <c r="C46" s="15">
        <v>93</v>
      </c>
    </row>
    <row r="47" spans="1:3" x14ac:dyDescent="0.25">
      <c r="A47" s="7">
        <v>94</v>
      </c>
      <c r="B47" s="15">
        <v>282</v>
      </c>
      <c r="C47" s="15">
        <v>282</v>
      </c>
    </row>
    <row r="48" spans="1:3" x14ac:dyDescent="0.25">
      <c r="A48" s="7">
        <v>95</v>
      </c>
      <c r="B48" s="15">
        <v>95</v>
      </c>
      <c r="C48" s="15">
        <v>95</v>
      </c>
    </row>
    <row r="49" spans="1:3" x14ac:dyDescent="0.25">
      <c r="A49" s="7">
        <v>96</v>
      </c>
      <c r="B49" s="15">
        <v>288</v>
      </c>
      <c r="C49" s="15">
        <v>288</v>
      </c>
    </row>
    <row r="50" spans="1:3" x14ac:dyDescent="0.25">
      <c r="A50" s="7">
        <v>97</v>
      </c>
      <c r="B50" s="15">
        <v>97</v>
      </c>
      <c r="C50" s="15">
        <v>97</v>
      </c>
    </row>
    <row r="51" spans="1:3" x14ac:dyDescent="0.25">
      <c r="A51" s="7">
        <v>98</v>
      </c>
      <c r="B51" s="15">
        <v>196</v>
      </c>
      <c r="C51" s="15">
        <v>196</v>
      </c>
    </row>
    <row r="52" spans="1:3" x14ac:dyDescent="0.25">
      <c r="A52" s="7">
        <v>100</v>
      </c>
      <c r="B52" s="15">
        <v>200</v>
      </c>
      <c r="C52" s="15">
        <v>200</v>
      </c>
    </row>
    <row r="53" spans="1:3" x14ac:dyDescent="0.25">
      <c r="A53" s="7">
        <v>101</v>
      </c>
      <c r="B53" s="15">
        <v>202</v>
      </c>
      <c r="C53" s="15">
        <v>202</v>
      </c>
    </row>
    <row r="54" spans="1:3" x14ac:dyDescent="0.25">
      <c r="A54" s="7">
        <v>102</v>
      </c>
      <c r="B54" s="15">
        <v>204</v>
      </c>
      <c r="C54" s="15">
        <v>204</v>
      </c>
    </row>
    <row r="55" spans="1:3" x14ac:dyDescent="0.25">
      <c r="A55" s="7">
        <v>103</v>
      </c>
      <c r="B55" s="15">
        <v>206</v>
      </c>
      <c r="C55" s="15">
        <v>206</v>
      </c>
    </row>
    <row r="56" spans="1:3" x14ac:dyDescent="0.25">
      <c r="A56" s="7">
        <v>105</v>
      </c>
      <c r="B56" s="15">
        <v>105</v>
      </c>
      <c r="C56" s="15">
        <v>105</v>
      </c>
    </row>
    <row r="57" spans="1:3" x14ac:dyDescent="0.25">
      <c r="A57" s="7">
        <v>106</v>
      </c>
      <c r="B57" s="15">
        <v>212</v>
      </c>
      <c r="C57" s="15">
        <v>212</v>
      </c>
    </row>
    <row r="58" spans="1:3" x14ac:dyDescent="0.25">
      <c r="A58" s="7">
        <v>107</v>
      </c>
      <c r="B58" s="15">
        <v>535</v>
      </c>
      <c r="C58" s="15">
        <v>535</v>
      </c>
    </row>
    <row r="59" spans="1:3" x14ac:dyDescent="0.25">
      <c r="A59" s="7">
        <v>110</v>
      </c>
      <c r="B59" s="15">
        <v>440</v>
      </c>
      <c r="C59" s="15">
        <v>440</v>
      </c>
    </row>
    <row r="60" spans="1:3" x14ac:dyDescent="0.25">
      <c r="A60" s="7">
        <v>111</v>
      </c>
      <c r="B60" s="15">
        <v>111</v>
      </c>
      <c r="C60" s="15">
        <v>111</v>
      </c>
    </row>
    <row r="61" spans="1:3" x14ac:dyDescent="0.25">
      <c r="A61" s="7">
        <v>112</v>
      </c>
      <c r="B61" s="15">
        <v>336</v>
      </c>
      <c r="C61" s="15">
        <v>336</v>
      </c>
    </row>
    <row r="62" spans="1:3" x14ac:dyDescent="0.25">
      <c r="A62" s="7">
        <v>113</v>
      </c>
      <c r="B62" s="15">
        <v>226</v>
      </c>
      <c r="C62" s="15">
        <v>226</v>
      </c>
    </row>
    <row r="63" spans="1:3" x14ac:dyDescent="0.25">
      <c r="A63" s="7">
        <v>114</v>
      </c>
      <c r="B63" s="15">
        <v>342</v>
      </c>
      <c r="C63" s="15">
        <v>342</v>
      </c>
    </row>
    <row r="64" spans="1:3" x14ac:dyDescent="0.25">
      <c r="A64" s="7">
        <v>115</v>
      </c>
      <c r="B64" s="15">
        <v>115</v>
      </c>
      <c r="C64" s="15">
        <v>115</v>
      </c>
    </row>
    <row r="65" spans="1:3" x14ac:dyDescent="0.25">
      <c r="A65" s="7">
        <v>116</v>
      </c>
      <c r="B65" s="15">
        <v>232</v>
      </c>
      <c r="C65" s="15">
        <v>232</v>
      </c>
    </row>
    <row r="66" spans="1:3" x14ac:dyDescent="0.25">
      <c r="A66" s="7">
        <v>117</v>
      </c>
      <c r="B66" s="15">
        <v>234</v>
      </c>
      <c r="C66" s="15">
        <v>234</v>
      </c>
    </row>
    <row r="67" spans="1:3" x14ac:dyDescent="0.25">
      <c r="A67" s="7">
        <v>119</v>
      </c>
      <c r="B67" s="15">
        <v>119</v>
      </c>
      <c r="C67" s="15">
        <v>119</v>
      </c>
    </row>
    <row r="68" spans="1:3" x14ac:dyDescent="0.25">
      <c r="A68" s="7">
        <v>121</v>
      </c>
      <c r="B68" s="15">
        <v>363</v>
      </c>
      <c r="C68" s="15">
        <v>363</v>
      </c>
    </row>
    <row r="69" spans="1:3" x14ac:dyDescent="0.25">
      <c r="A69" s="7">
        <v>122</v>
      </c>
      <c r="B69" s="15">
        <v>488</v>
      </c>
      <c r="C69" s="15">
        <v>488</v>
      </c>
    </row>
    <row r="70" spans="1:3" x14ac:dyDescent="0.25">
      <c r="A70" s="7">
        <v>123</v>
      </c>
      <c r="B70" s="15">
        <v>369</v>
      </c>
      <c r="C70" s="15">
        <v>369</v>
      </c>
    </row>
    <row r="71" spans="1:3" x14ac:dyDescent="0.25">
      <c r="A71" s="7">
        <v>125</v>
      </c>
      <c r="B71" s="15">
        <v>125</v>
      </c>
      <c r="C71" s="15">
        <v>125</v>
      </c>
    </row>
    <row r="72" spans="1:3" x14ac:dyDescent="0.25">
      <c r="A72" s="7">
        <v>126</v>
      </c>
      <c r="B72" s="15">
        <v>630</v>
      </c>
      <c r="C72" s="15">
        <v>630</v>
      </c>
    </row>
    <row r="73" spans="1:3" x14ac:dyDescent="0.25">
      <c r="A73" s="7">
        <v>127</v>
      </c>
      <c r="B73" s="15">
        <v>254</v>
      </c>
      <c r="C73" s="15">
        <v>254</v>
      </c>
    </row>
    <row r="74" spans="1:3" x14ac:dyDescent="0.25">
      <c r="A74" s="7">
        <v>128</v>
      </c>
      <c r="B74" s="15">
        <v>256</v>
      </c>
      <c r="C74" s="15">
        <v>256</v>
      </c>
    </row>
    <row r="75" spans="1:3" x14ac:dyDescent="0.25">
      <c r="A75" s="7">
        <v>129</v>
      </c>
      <c r="B75" s="15">
        <v>258</v>
      </c>
      <c r="C75" s="15">
        <v>258</v>
      </c>
    </row>
    <row r="76" spans="1:3" x14ac:dyDescent="0.25">
      <c r="A76" s="7">
        <v>130</v>
      </c>
      <c r="B76" s="15">
        <v>260</v>
      </c>
      <c r="C76" s="15">
        <v>260</v>
      </c>
    </row>
    <row r="77" spans="1:3" x14ac:dyDescent="0.25">
      <c r="A77" s="7">
        <v>131</v>
      </c>
      <c r="B77" s="15">
        <v>655</v>
      </c>
      <c r="C77" s="15">
        <v>655</v>
      </c>
    </row>
    <row r="78" spans="1:3" x14ac:dyDescent="0.25">
      <c r="A78" s="7">
        <v>132</v>
      </c>
      <c r="B78" s="15">
        <v>396</v>
      </c>
      <c r="C78" s="15">
        <v>396</v>
      </c>
    </row>
    <row r="79" spans="1:3" x14ac:dyDescent="0.25">
      <c r="A79" s="7">
        <v>133</v>
      </c>
      <c r="B79" s="15">
        <v>399</v>
      </c>
      <c r="C79" s="15">
        <v>399</v>
      </c>
    </row>
    <row r="80" spans="1:3" x14ac:dyDescent="0.25">
      <c r="A80" s="7">
        <v>134</v>
      </c>
      <c r="B80" s="15">
        <v>402</v>
      </c>
      <c r="C80" s="15">
        <v>402</v>
      </c>
    </row>
    <row r="81" spans="1:3" x14ac:dyDescent="0.25">
      <c r="A81" s="7">
        <v>135</v>
      </c>
      <c r="B81" s="15">
        <v>405</v>
      </c>
      <c r="C81" s="15">
        <v>405</v>
      </c>
    </row>
    <row r="82" spans="1:3" x14ac:dyDescent="0.25">
      <c r="A82" s="7">
        <v>136</v>
      </c>
      <c r="B82" s="15">
        <v>136</v>
      </c>
      <c r="C82" s="15">
        <v>136</v>
      </c>
    </row>
    <row r="83" spans="1:3" x14ac:dyDescent="0.25">
      <c r="A83" s="7">
        <v>137</v>
      </c>
      <c r="B83" s="15">
        <v>274</v>
      </c>
      <c r="C83" s="15">
        <v>274</v>
      </c>
    </row>
    <row r="84" spans="1:3" x14ac:dyDescent="0.25">
      <c r="A84" s="7">
        <v>138</v>
      </c>
      <c r="B84" s="15">
        <v>414</v>
      </c>
      <c r="C84" s="15">
        <v>414</v>
      </c>
    </row>
    <row r="85" spans="1:3" x14ac:dyDescent="0.25">
      <c r="A85" s="7">
        <v>139</v>
      </c>
      <c r="B85" s="15">
        <v>278</v>
      </c>
      <c r="C85" s="15">
        <v>278</v>
      </c>
    </row>
    <row r="86" spans="1:3" x14ac:dyDescent="0.25">
      <c r="A86" s="7">
        <v>140</v>
      </c>
      <c r="B86" s="15">
        <v>420</v>
      </c>
      <c r="C86" s="15">
        <v>420</v>
      </c>
    </row>
    <row r="87" spans="1:3" x14ac:dyDescent="0.25">
      <c r="A87" s="7">
        <v>142</v>
      </c>
      <c r="B87" s="15">
        <v>568</v>
      </c>
      <c r="C87" s="15">
        <v>568</v>
      </c>
    </row>
    <row r="88" spans="1:3" x14ac:dyDescent="0.25">
      <c r="A88" s="7">
        <v>143</v>
      </c>
      <c r="B88" s="15">
        <v>143</v>
      </c>
      <c r="C88" s="15">
        <v>143</v>
      </c>
    </row>
    <row r="89" spans="1:3" x14ac:dyDescent="0.25">
      <c r="A89" s="7">
        <v>144</v>
      </c>
      <c r="B89" s="15">
        <v>576</v>
      </c>
      <c r="C89" s="15">
        <v>576</v>
      </c>
    </row>
    <row r="90" spans="1:3" x14ac:dyDescent="0.25">
      <c r="A90" s="7">
        <v>146</v>
      </c>
      <c r="B90" s="15">
        <v>146</v>
      </c>
      <c r="C90" s="15">
        <v>146</v>
      </c>
    </row>
    <row r="91" spans="1:3" x14ac:dyDescent="0.25">
      <c r="A91" s="7">
        <v>147</v>
      </c>
      <c r="B91" s="15">
        <v>441</v>
      </c>
      <c r="C91" s="15">
        <v>441</v>
      </c>
    </row>
    <row r="92" spans="1:3" x14ac:dyDescent="0.25">
      <c r="A92" s="7">
        <v>148</v>
      </c>
      <c r="B92" s="15">
        <v>296</v>
      </c>
      <c r="C92" s="15">
        <v>296</v>
      </c>
    </row>
    <row r="93" spans="1:3" x14ac:dyDescent="0.25">
      <c r="A93" s="7">
        <v>149</v>
      </c>
      <c r="B93" s="15">
        <v>298</v>
      </c>
      <c r="C93" s="15">
        <v>298</v>
      </c>
    </row>
    <row r="94" spans="1:3" x14ac:dyDescent="0.25">
      <c r="A94" s="7">
        <v>150</v>
      </c>
      <c r="B94" s="15">
        <v>300</v>
      </c>
      <c r="C94" s="15">
        <v>300</v>
      </c>
    </row>
    <row r="95" spans="1:3" x14ac:dyDescent="0.25">
      <c r="A95" s="7">
        <v>154</v>
      </c>
      <c r="B95" s="15">
        <v>616</v>
      </c>
      <c r="C95" s="15">
        <v>616</v>
      </c>
    </row>
    <row r="96" spans="1:3" x14ac:dyDescent="0.25">
      <c r="A96" s="7">
        <v>155</v>
      </c>
      <c r="B96" s="15">
        <v>620</v>
      </c>
      <c r="C96" s="15">
        <v>620</v>
      </c>
    </row>
    <row r="97" spans="1:3" x14ac:dyDescent="0.25">
      <c r="A97" s="7">
        <v>156</v>
      </c>
      <c r="B97" s="15">
        <v>312</v>
      </c>
      <c r="C97" s="15">
        <v>312</v>
      </c>
    </row>
    <row r="98" spans="1:3" x14ac:dyDescent="0.25">
      <c r="A98" s="7">
        <v>157</v>
      </c>
      <c r="B98" s="15">
        <v>785</v>
      </c>
      <c r="C98" s="15">
        <v>785</v>
      </c>
    </row>
    <row r="99" spans="1:3" x14ac:dyDescent="0.25">
      <c r="A99" s="7">
        <v>158</v>
      </c>
      <c r="B99" s="15">
        <v>316</v>
      </c>
      <c r="C99" s="15">
        <v>316</v>
      </c>
    </row>
    <row r="100" spans="1:3" x14ac:dyDescent="0.25">
      <c r="A100" s="7">
        <v>159</v>
      </c>
      <c r="B100" s="15">
        <v>477</v>
      </c>
      <c r="C100" s="15">
        <v>477</v>
      </c>
    </row>
    <row r="101" spans="1:3" x14ac:dyDescent="0.25">
      <c r="A101" s="7">
        <v>160</v>
      </c>
      <c r="B101" s="15">
        <v>320</v>
      </c>
      <c r="C101" s="15">
        <v>320</v>
      </c>
    </row>
    <row r="102" spans="1:3" x14ac:dyDescent="0.25">
      <c r="A102" s="7">
        <v>161</v>
      </c>
      <c r="B102" s="15">
        <v>161</v>
      </c>
      <c r="C102" s="15">
        <v>161</v>
      </c>
    </row>
    <row r="103" spans="1:3" x14ac:dyDescent="0.25">
      <c r="A103" s="7">
        <v>163</v>
      </c>
      <c r="B103" s="15">
        <v>326</v>
      </c>
      <c r="C103" s="15">
        <v>326</v>
      </c>
    </row>
    <row r="104" spans="1:3" x14ac:dyDescent="0.25">
      <c r="A104" s="7">
        <v>164</v>
      </c>
      <c r="B104" s="15">
        <v>820</v>
      </c>
      <c r="C104" s="15">
        <v>820</v>
      </c>
    </row>
    <row r="105" spans="1:3" x14ac:dyDescent="0.25">
      <c r="A105" s="7">
        <v>165</v>
      </c>
      <c r="B105" s="15">
        <v>660</v>
      </c>
      <c r="C105" s="15">
        <v>660</v>
      </c>
    </row>
    <row r="106" spans="1:3" x14ac:dyDescent="0.25">
      <c r="A106" s="7">
        <v>166</v>
      </c>
      <c r="B106" s="15">
        <v>166</v>
      </c>
      <c r="C106" s="15">
        <v>166</v>
      </c>
    </row>
    <row r="107" spans="1:3" x14ac:dyDescent="0.25">
      <c r="A107" s="7">
        <v>168</v>
      </c>
      <c r="B107" s="15">
        <v>336</v>
      </c>
      <c r="C107" s="15">
        <v>336</v>
      </c>
    </row>
    <row r="108" spans="1:3" x14ac:dyDescent="0.25">
      <c r="A108" s="7">
        <v>169</v>
      </c>
      <c r="B108" s="15">
        <v>169</v>
      </c>
      <c r="C108" s="15">
        <v>169</v>
      </c>
    </row>
    <row r="109" spans="1:3" x14ac:dyDescent="0.25">
      <c r="A109" s="7">
        <v>170</v>
      </c>
      <c r="B109" s="15">
        <v>510</v>
      </c>
      <c r="C109" s="15">
        <v>510</v>
      </c>
    </row>
    <row r="110" spans="1:3" x14ac:dyDescent="0.25">
      <c r="A110" s="7">
        <v>172</v>
      </c>
      <c r="B110" s="15">
        <v>172</v>
      </c>
      <c r="C110" s="15">
        <v>172</v>
      </c>
    </row>
    <row r="111" spans="1:3" x14ac:dyDescent="0.25">
      <c r="A111" s="7">
        <v>173</v>
      </c>
      <c r="B111" s="15">
        <v>173</v>
      </c>
      <c r="C111" s="15">
        <v>173</v>
      </c>
    </row>
    <row r="112" spans="1:3" x14ac:dyDescent="0.25">
      <c r="A112" s="7">
        <v>174</v>
      </c>
      <c r="B112" s="15">
        <v>348</v>
      </c>
      <c r="C112" s="15">
        <v>348</v>
      </c>
    </row>
    <row r="113" spans="1:3" x14ac:dyDescent="0.25">
      <c r="A113" s="7">
        <v>175</v>
      </c>
      <c r="B113" s="15">
        <v>175</v>
      </c>
      <c r="C113" s="15">
        <v>175</v>
      </c>
    </row>
    <row r="114" spans="1:3" x14ac:dyDescent="0.25">
      <c r="A114" s="7">
        <v>176</v>
      </c>
      <c r="B114" s="15">
        <v>176</v>
      </c>
      <c r="C114" s="15">
        <v>176</v>
      </c>
    </row>
    <row r="115" spans="1:3" x14ac:dyDescent="0.25">
      <c r="A115" s="7">
        <v>179</v>
      </c>
      <c r="B115" s="15">
        <v>179</v>
      </c>
      <c r="C115" s="15">
        <v>179</v>
      </c>
    </row>
    <row r="116" spans="1:3" x14ac:dyDescent="0.25">
      <c r="A116" s="7">
        <v>180</v>
      </c>
      <c r="B116" s="15">
        <v>720</v>
      </c>
      <c r="C116" s="15">
        <v>720</v>
      </c>
    </row>
    <row r="117" spans="1:3" x14ac:dyDescent="0.25">
      <c r="A117" s="7">
        <v>181</v>
      </c>
      <c r="B117" s="15">
        <v>362</v>
      </c>
      <c r="C117" s="15">
        <v>362</v>
      </c>
    </row>
    <row r="118" spans="1:3" x14ac:dyDescent="0.25">
      <c r="A118" s="7">
        <v>182</v>
      </c>
      <c r="B118" s="15">
        <v>182</v>
      </c>
      <c r="C118" s="15">
        <v>182</v>
      </c>
    </row>
    <row r="119" spans="1:3" x14ac:dyDescent="0.25">
      <c r="A119" s="7">
        <v>183</v>
      </c>
      <c r="B119" s="15">
        <v>366</v>
      </c>
      <c r="C119" s="15">
        <v>366</v>
      </c>
    </row>
    <row r="120" spans="1:3" x14ac:dyDescent="0.25">
      <c r="A120" s="7">
        <v>184</v>
      </c>
      <c r="B120" s="15">
        <v>184</v>
      </c>
      <c r="C120" s="15">
        <v>184</v>
      </c>
    </row>
    <row r="121" spans="1:3" x14ac:dyDescent="0.25">
      <c r="A121" s="7">
        <v>185</v>
      </c>
      <c r="B121" s="15">
        <v>185</v>
      </c>
      <c r="C121" s="15">
        <v>185</v>
      </c>
    </row>
    <row r="122" spans="1:3" x14ac:dyDescent="0.25">
      <c r="A122" s="7">
        <v>186</v>
      </c>
      <c r="B122" s="15">
        <v>930</v>
      </c>
      <c r="C122" s="15">
        <v>930</v>
      </c>
    </row>
    <row r="123" spans="1:3" x14ac:dyDescent="0.25">
      <c r="A123" s="7">
        <v>187</v>
      </c>
      <c r="B123" s="15">
        <v>187</v>
      </c>
      <c r="C123" s="15">
        <v>187</v>
      </c>
    </row>
    <row r="124" spans="1:3" x14ac:dyDescent="0.25">
      <c r="A124" s="7">
        <v>189</v>
      </c>
      <c r="B124" s="15">
        <v>378</v>
      </c>
      <c r="C124" s="15">
        <v>378</v>
      </c>
    </row>
    <row r="125" spans="1:3" x14ac:dyDescent="0.25">
      <c r="A125" s="7">
        <v>190</v>
      </c>
      <c r="B125" s="15">
        <v>380</v>
      </c>
      <c r="C125" s="15">
        <v>380</v>
      </c>
    </row>
    <row r="126" spans="1:3" x14ac:dyDescent="0.25">
      <c r="A126" s="7">
        <v>191</v>
      </c>
      <c r="B126" s="15">
        <v>573</v>
      </c>
      <c r="C126" s="15">
        <v>573</v>
      </c>
    </row>
    <row r="127" spans="1:3" x14ac:dyDescent="0.25">
      <c r="A127" s="7">
        <v>192</v>
      </c>
      <c r="B127" s="15">
        <v>384</v>
      </c>
      <c r="C127" s="15">
        <v>384</v>
      </c>
    </row>
    <row r="128" spans="1:3" x14ac:dyDescent="0.25">
      <c r="A128" s="7">
        <v>193</v>
      </c>
      <c r="B128" s="15">
        <v>193</v>
      </c>
      <c r="C128" s="15">
        <v>193</v>
      </c>
    </row>
    <row r="129" spans="1:3" x14ac:dyDescent="0.25">
      <c r="A129" s="7">
        <v>194</v>
      </c>
      <c r="B129" s="15">
        <v>776</v>
      </c>
      <c r="C129" s="15">
        <v>776</v>
      </c>
    </row>
    <row r="130" spans="1:3" x14ac:dyDescent="0.25">
      <c r="A130" s="7">
        <v>195</v>
      </c>
      <c r="B130" s="15">
        <v>390</v>
      </c>
      <c r="C130" s="15">
        <v>390</v>
      </c>
    </row>
    <row r="131" spans="1:3" x14ac:dyDescent="0.25">
      <c r="A131" s="7">
        <v>196</v>
      </c>
      <c r="B131" s="15">
        <v>196</v>
      </c>
      <c r="C131" s="15">
        <v>196</v>
      </c>
    </row>
    <row r="132" spans="1:3" x14ac:dyDescent="0.25">
      <c r="A132" s="7">
        <v>198</v>
      </c>
      <c r="B132" s="15">
        <v>594</v>
      </c>
      <c r="C132" s="15">
        <v>594</v>
      </c>
    </row>
    <row r="133" spans="1:3" x14ac:dyDescent="0.25">
      <c r="A133" s="7">
        <v>199</v>
      </c>
      <c r="B133" s="15">
        <v>597</v>
      </c>
      <c r="C133" s="15">
        <v>597</v>
      </c>
    </row>
    <row r="134" spans="1:3" x14ac:dyDescent="0.25">
      <c r="A134" s="7">
        <v>201</v>
      </c>
      <c r="B134" s="15">
        <v>201</v>
      </c>
      <c r="C134" s="15">
        <v>201</v>
      </c>
    </row>
    <row r="135" spans="1:3" x14ac:dyDescent="0.25">
      <c r="A135" s="7">
        <v>202</v>
      </c>
      <c r="B135" s="15">
        <v>404</v>
      </c>
      <c r="C135" s="15">
        <v>404</v>
      </c>
    </row>
    <row r="136" spans="1:3" x14ac:dyDescent="0.25">
      <c r="A136" s="7">
        <v>203</v>
      </c>
      <c r="B136" s="15">
        <v>406</v>
      </c>
      <c r="C136" s="15">
        <v>406</v>
      </c>
    </row>
    <row r="137" spans="1:3" x14ac:dyDescent="0.25">
      <c r="A137" s="7">
        <v>205</v>
      </c>
      <c r="B137" s="15">
        <v>205</v>
      </c>
      <c r="C137" s="15">
        <v>205</v>
      </c>
    </row>
    <row r="138" spans="1:3" x14ac:dyDescent="0.25">
      <c r="A138" s="7">
        <v>206</v>
      </c>
      <c r="B138" s="15">
        <v>206</v>
      </c>
      <c r="C138" s="15">
        <v>206</v>
      </c>
    </row>
    <row r="139" spans="1:3" x14ac:dyDescent="0.25">
      <c r="A139" s="7">
        <v>207</v>
      </c>
      <c r="B139" s="15">
        <v>414</v>
      </c>
      <c r="C139" s="15">
        <v>414</v>
      </c>
    </row>
    <row r="140" spans="1:3" x14ac:dyDescent="0.25">
      <c r="A140" s="7">
        <v>209</v>
      </c>
      <c r="B140" s="15">
        <v>209</v>
      </c>
      <c r="C140" s="15">
        <v>209</v>
      </c>
    </row>
    <row r="141" spans="1:3" x14ac:dyDescent="0.25">
      <c r="A141" s="7">
        <v>210</v>
      </c>
      <c r="B141" s="15">
        <v>210</v>
      </c>
      <c r="C141" s="15">
        <v>210</v>
      </c>
    </row>
    <row r="142" spans="1:3" x14ac:dyDescent="0.25">
      <c r="A142" s="7">
        <v>211</v>
      </c>
      <c r="B142" s="15">
        <v>422</v>
      </c>
      <c r="C142" s="15">
        <v>422</v>
      </c>
    </row>
    <row r="143" spans="1:3" x14ac:dyDescent="0.25">
      <c r="A143" s="7">
        <v>214</v>
      </c>
      <c r="B143" s="15">
        <v>214</v>
      </c>
      <c r="C143" s="15">
        <v>214</v>
      </c>
    </row>
    <row r="144" spans="1:3" x14ac:dyDescent="0.25">
      <c r="A144" s="7">
        <v>216</v>
      </c>
      <c r="B144" s="15">
        <v>216</v>
      </c>
      <c r="C144" s="15">
        <v>216</v>
      </c>
    </row>
    <row r="145" spans="1:3" x14ac:dyDescent="0.25">
      <c r="A145" s="7">
        <v>217</v>
      </c>
      <c r="B145" s="15">
        <v>217</v>
      </c>
      <c r="C145" s="15">
        <v>217</v>
      </c>
    </row>
    <row r="146" spans="1:3" x14ac:dyDescent="0.25">
      <c r="A146" s="7">
        <v>218</v>
      </c>
      <c r="B146" s="15">
        <v>436</v>
      </c>
      <c r="C146" s="15">
        <v>436</v>
      </c>
    </row>
    <row r="147" spans="1:3" x14ac:dyDescent="0.25">
      <c r="A147" s="7">
        <v>219</v>
      </c>
      <c r="B147" s="15">
        <v>219</v>
      </c>
      <c r="C147" s="15">
        <v>219</v>
      </c>
    </row>
    <row r="148" spans="1:3" x14ac:dyDescent="0.25">
      <c r="A148" s="7">
        <v>220</v>
      </c>
      <c r="B148" s="15">
        <v>440</v>
      </c>
      <c r="C148" s="15">
        <v>440</v>
      </c>
    </row>
    <row r="149" spans="1:3" x14ac:dyDescent="0.25">
      <c r="A149" s="7">
        <v>221</v>
      </c>
      <c r="B149" s="15">
        <v>442</v>
      </c>
      <c r="C149" s="15">
        <v>442</v>
      </c>
    </row>
    <row r="150" spans="1:3" x14ac:dyDescent="0.25">
      <c r="A150" s="7">
        <v>222</v>
      </c>
      <c r="B150" s="15">
        <v>444</v>
      </c>
      <c r="C150" s="15">
        <v>444</v>
      </c>
    </row>
    <row r="151" spans="1:3" x14ac:dyDescent="0.25">
      <c r="A151" s="7">
        <v>223</v>
      </c>
      <c r="B151" s="15">
        <v>223</v>
      </c>
      <c r="C151" s="15">
        <v>223</v>
      </c>
    </row>
    <row r="152" spans="1:3" x14ac:dyDescent="0.25">
      <c r="A152" s="7">
        <v>225</v>
      </c>
      <c r="B152" s="15">
        <v>225</v>
      </c>
      <c r="C152" s="15">
        <v>225</v>
      </c>
    </row>
    <row r="153" spans="1:3" x14ac:dyDescent="0.25">
      <c r="A153" s="7">
        <v>226</v>
      </c>
      <c r="B153" s="15">
        <v>452</v>
      </c>
      <c r="C153" s="15">
        <v>452</v>
      </c>
    </row>
    <row r="154" spans="1:3" x14ac:dyDescent="0.25">
      <c r="A154" s="7">
        <v>227</v>
      </c>
      <c r="B154" s="15">
        <v>227</v>
      </c>
      <c r="C154" s="15">
        <v>227</v>
      </c>
    </row>
    <row r="155" spans="1:3" x14ac:dyDescent="0.25">
      <c r="A155" s="7">
        <v>233</v>
      </c>
      <c r="B155" s="15">
        <v>233</v>
      </c>
      <c r="C155" s="15">
        <v>233</v>
      </c>
    </row>
    <row r="156" spans="1:3" x14ac:dyDescent="0.25">
      <c r="A156" s="7">
        <v>234</v>
      </c>
      <c r="B156" s="15">
        <v>234</v>
      </c>
      <c r="C156" s="15">
        <v>234</v>
      </c>
    </row>
    <row r="157" spans="1:3" x14ac:dyDescent="0.25">
      <c r="A157" s="7">
        <v>235</v>
      </c>
      <c r="B157" s="15">
        <v>235</v>
      </c>
      <c r="C157" s="15">
        <v>235</v>
      </c>
    </row>
    <row r="158" spans="1:3" x14ac:dyDescent="0.25">
      <c r="A158" s="7">
        <v>236</v>
      </c>
      <c r="B158" s="15">
        <v>472</v>
      </c>
      <c r="C158" s="15">
        <v>472</v>
      </c>
    </row>
    <row r="159" spans="1:3" x14ac:dyDescent="0.25">
      <c r="A159" s="7">
        <v>237</v>
      </c>
      <c r="B159" s="15">
        <v>237</v>
      </c>
      <c r="C159" s="15">
        <v>237</v>
      </c>
    </row>
    <row r="160" spans="1:3" x14ac:dyDescent="0.25">
      <c r="A160" s="7">
        <v>238</v>
      </c>
      <c r="B160" s="15">
        <v>476</v>
      </c>
      <c r="C160" s="15">
        <v>476</v>
      </c>
    </row>
    <row r="161" spans="1:3" x14ac:dyDescent="0.25">
      <c r="A161" s="7">
        <v>239</v>
      </c>
      <c r="B161" s="15">
        <v>239</v>
      </c>
      <c r="C161" s="15">
        <v>239</v>
      </c>
    </row>
    <row r="162" spans="1:3" x14ac:dyDescent="0.25">
      <c r="A162" s="7">
        <v>241</v>
      </c>
      <c r="B162" s="15">
        <v>241</v>
      </c>
      <c r="C162" s="15">
        <v>241</v>
      </c>
    </row>
    <row r="163" spans="1:3" x14ac:dyDescent="0.25">
      <c r="A163" s="7">
        <v>244</v>
      </c>
      <c r="B163" s="15">
        <v>488</v>
      </c>
      <c r="C163" s="15">
        <v>488</v>
      </c>
    </row>
    <row r="164" spans="1:3" x14ac:dyDescent="0.25">
      <c r="A164" s="7">
        <v>245</v>
      </c>
      <c r="B164" s="15">
        <v>245</v>
      </c>
      <c r="C164" s="15">
        <v>245</v>
      </c>
    </row>
    <row r="165" spans="1:3" x14ac:dyDescent="0.25">
      <c r="A165" s="7">
        <v>246</v>
      </c>
      <c r="B165" s="15">
        <v>492</v>
      </c>
      <c r="C165" s="15">
        <v>492</v>
      </c>
    </row>
    <row r="166" spans="1:3" x14ac:dyDescent="0.25">
      <c r="A166" s="7">
        <v>247</v>
      </c>
      <c r="B166" s="15">
        <v>494</v>
      </c>
      <c r="C166" s="15">
        <v>494</v>
      </c>
    </row>
    <row r="167" spans="1:3" x14ac:dyDescent="0.25">
      <c r="A167" s="7">
        <v>249</v>
      </c>
      <c r="B167" s="15">
        <v>498</v>
      </c>
      <c r="C167" s="15">
        <v>498</v>
      </c>
    </row>
    <row r="168" spans="1:3" x14ac:dyDescent="0.25">
      <c r="A168" s="7">
        <v>250</v>
      </c>
      <c r="B168" s="15">
        <v>250</v>
      </c>
      <c r="C168" s="15">
        <v>250</v>
      </c>
    </row>
    <row r="169" spans="1:3" x14ac:dyDescent="0.25">
      <c r="A169" s="7">
        <v>252</v>
      </c>
      <c r="B169" s="15">
        <v>252</v>
      </c>
      <c r="C169" s="15">
        <v>252</v>
      </c>
    </row>
    <row r="170" spans="1:3" x14ac:dyDescent="0.25">
      <c r="A170" s="7">
        <v>253</v>
      </c>
      <c r="B170" s="15">
        <v>253</v>
      </c>
      <c r="C170" s="15">
        <v>253</v>
      </c>
    </row>
    <row r="171" spans="1:3" x14ac:dyDescent="0.25">
      <c r="A171" s="7">
        <v>254</v>
      </c>
      <c r="B171" s="15">
        <v>254</v>
      </c>
      <c r="C171" s="15">
        <v>254</v>
      </c>
    </row>
    <row r="172" spans="1:3" x14ac:dyDescent="0.25">
      <c r="A172" s="7">
        <v>255</v>
      </c>
      <c r="B172" s="15">
        <v>255</v>
      </c>
      <c r="C172" s="15">
        <v>255</v>
      </c>
    </row>
    <row r="173" spans="1:3" x14ac:dyDescent="0.25">
      <c r="A173" s="7">
        <v>261</v>
      </c>
      <c r="B173" s="15">
        <v>522</v>
      </c>
      <c r="C173" s="15">
        <v>522</v>
      </c>
    </row>
    <row r="174" spans="1:3" x14ac:dyDescent="0.25">
      <c r="A174" s="7">
        <v>264</v>
      </c>
      <c r="B174" s="15">
        <v>264</v>
      </c>
      <c r="C174" s="15">
        <v>264</v>
      </c>
    </row>
    <row r="175" spans="1:3" x14ac:dyDescent="0.25">
      <c r="A175" s="7">
        <v>266</v>
      </c>
      <c r="B175" s="15">
        <v>266</v>
      </c>
      <c r="C175" s="15">
        <v>266</v>
      </c>
    </row>
    <row r="176" spans="1:3" x14ac:dyDescent="0.25">
      <c r="A176" s="7">
        <v>268</v>
      </c>
      <c r="B176" s="15">
        <v>268</v>
      </c>
      <c r="C176" s="15">
        <v>268</v>
      </c>
    </row>
    <row r="177" spans="1:3" x14ac:dyDescent="0.25">
      <c r="A177" s="7">
        <v>269</v>
      </c>
      <c r="B177" s="15">
        <v>269</v>
      </c>
      <c r="C177" s="15">
        <v>269</v>
      </c>
    </row>
    <row r="178" spans="1:3" x14ac:dyDescent="0.25">
      <c r="A178" s="7">
        <v>270</v>
      </c>
      <c r="B178" s="15">
        <v>270</v>
      </c>
      <c r="C178" s="15">
        <v>270</v>
      </c>
    </row>
    <row r="179" spans="1:3" x14ac:dyDescent="0.25">
      <c r="A179" s="7">
        <v>272</v>
      </c>
      <c r="B179" s="15">
        <v>272</v>
      </c>
      <c r="C179" s="15">
        <v>272</v>
      </c>
    </row>
    <row r="180" spans="1:3" x14ac:dyDescent="0.25">
      <c r="A180" s="7">
        <v>275</v>
      </c>
      <c r="B180" s="15">
        <v>275</v>
      </c>
      <c r="C180" s="15">
        <v>275</v>
      </c>
    </row>
    <row r="181" spans="1:3" x14ac:dyDescent="0.25">
      <c r="A181" s="7">
        <v>279</v>
      </c>
      <c r="B181" s="15">
        <v>279</v>
      </c>
      <c r="C181" s="15">
        <v>279</v>
      </c>
    </row>
    <row r="182" spans="1:3" x14ac:dyDescent="0.25">
      <c r="A182" s="7">
        <v>280</v>
      </c>
      <c r="B182" s="15">
        <v>280</v>
      </c>
      <c r="C182" s="15">
        <v>280</v>
      </c>
    </row>
    <row r="183" spans="1:3" x14ac:dyDescent="0.25">
      <c r="A183" s="7">
        <v>282</v>
      </c>
      <c r="B183" s="15">
        <v>282</v>
      </c>
      <c r="C183" s="15">
        <v>282</v>
      </c>
    </row>
    <row r="184" spans="1:3" x14ac:dyDescent="0.25">
      <c r="A184" s="7">
        <v>288</v>
      </c>
      <c r="B184" s="15">
        <v>288</v>
      </c>
      <c r="C184" s="15">
        <v>288</v>
      </c>
    </row>
    <row r="185" spans="1:3" x14ac:dyDescent="0.25">
      <c r="A185" s="7">
        <v>290</v>
      </c>
      <c r="B185" s="15">
        <v>290</v>
      </c>
      <c r="C185" s="15">
        <v>290</v>
      </c>
    </row>
    <row r="186" spans="1:3" x14ac:dyDescent="0.25">
      <c r="A186" s="7">
        <v>295</v>
      </c>
      <c r="B186" s="15">
        <v>295</v>
      </c>
      <c r="C186" s="15">
        <v>295</v>
      </c>
    </row>
    <row r="187" spans="1:3" x14ac:dyDescent="0.25">
      <c r="A187" s="7">
        <v>296</v>
      </c>
      <c r="B187" s="15">
        <v>296</v>
      </c>
      <c r="C187" s="15">
        <v>296</v>
      </c>
    </row>
    <row r="188" spans="1:3" x14ac:dyDescent="0.25">
      <c r="A188" s="7">
        <v>297</v>
      </c>
      <c r="B188" s="15">
        <v>297</v>
      </c>
      <c r="C188" s="15">
        <v>297</v>
      </c>
    </row>
    <row r="189" spans="1:3" x14ac:dyDescent="0.25">
      <c r="A189" s="7">
        <v>299</v>
      </c>
      <c r="B189" s="15">
        <v>299</v>
      </c>
      <c r="C189" s="15">
        <v>299</v>
      </c>
    </row>
    <row r="190" spans="1:3" x14ac:dyDescent="0.25">
      <c r="A190" s="7">
        <v>300</v>
      </c>
      <c r="B190" s="15">
        <v>600</v>
      </c>
      <c r="C190" s="15">
        <v>600</v>
      </c>
    </row>
    <row r="191" spans="1:3" x14ac:dyDescent="0.25">
      <c r="A191" s="7">
        <v>303</v>
      </c>
      <c r="B191" s="15">
        <v>303</v>
      </c>
      <c r="C191" s="15">
        <v>303</v>
      </c>
    </row>
    <row r="192" spans="1:3" x14ac:dyDescent="0.25">
      <c r="A192" s="7">
        <v>307</v>
      </c>
      <c r="B192" s="15">
        <v>614</v>
      </c>
      <c r="C192" s="15">
        <v>614</v>
      </c>
    </row>
    <row r="193" spans="1:3" x14ac:dyDescent="0.25">
      <c r="A193" s="7">
        <v>316</v>
      </c>
      <c r="B193" s="15">
        <v>316</v>
      </c>
      <c r="C193" s="15">
        <v>316</v>
      </c>
    </row>
    <row r="194" spans="1:3" x14ac:dyDescent="0.25">
      <c r="A194" s="7">
        <v>323</v>
      </c>
      <c r="B194" s="15">
        <v>323</v>
      </c>
      <c r="C194" s="15">
        <v>323</v>
      </c>
    </row>
    <row r="195" spans="1:3" x14ac:dyDescent="0.25">
      <c r="A195" s="7">
        <v>329</v>
      </c>
      <c r="B195" s="15">
        <v>329</v>
      </c>
      <c r="C195" s="15">
        <v>329</v>
      </c>
    </row>
    <row r="196" spans="1:3" x14ac:dyDescent="0.25">
      <c r="A196" s="7">
        <v>330</v>
      </c>
      <c r="B196" s="15">
        <v>330</v>
      </c>
      <c r="C196" s="15">
        <v>330</v>
      </c>
    </row>
    <row r="197" spans="1:3" x14ac:dyDescent="0.25">
      <c r="A197" s="7">
        <v>331</v>
      </c>
      <c r="B197" s="15">
        <v>331</v>
      </c>
      <c r="C197" s="15">
        <v>331</v>
      </c>
    </row>
    <row r="198" spans="1:3" x14ac:dyDescent="0.25">
      <c r="A198" s="7">
        <v>336</v>
      </c>
      <c r="B198" s="15">
        <v>336</v>
      </c>
      <c r="C198" s="15">
        <v>336</v>
      </c>
    </row>
    <row r="199" spans="1:3" x14ac:dyDescent="0.25">
      <c r="A199" s="7">
        <v>337</v>
      </c>
      <c r="B199" s="15">
        <v>337</v>
      </c>
      <c r="C199" s="15">
        <v>337</v>
      </c>
    </row>
    <row r="200" spans="1:3" x14ac:dyDescent="0.25">
      <c r="A200" s="7">
        <v>340</v>
      </c>
      <c r="B200" s="15">
        <v>340</v>
      </c>
      <c r="C200" s="15">
        <v>340</v>
      </c>
    </row>
    <row r="201" spans="1:3" x14ac:dyDescent="0.25">
      <c r="A201" s="7">
        <v>361</v>
      </c>
      <c r="B201" s="15">
        <v>361</v>
      </c>
      <c r="C201" s="15">
        <v>361</v>
      </c>
    </row>
    <row r="202" spans="1:3" x14ac:dyDescent="0.25">
      <c r="A202" s="7">
        <v>363</v>
      </c>
      <c r="B202" s="15">
        <v>363</v>
      </c>
      <c r="C202" s="15">
        <v>363</v>
      </c>
    </row>
    <row r="203" spans="1:3" x14ac:dyDescent="0.25">
      <c r="A203" s="7">
        <v>366</v>
      </c>
      <c r="B203" s="15">
        <v>366</v>
      </c>
      <c r="C203" s="15">
        <v>366</v>
      </c>
    </row>
    <row r="204" spans="1:3" x14ac:dyDescent="0.25">
      <c r="A204" s="7">
        <v>369</v>
      </c>
      <c r="B204" s="15">
        <v>369</v>
      </c>
      <c r="C204" s="15">
        <v>369</v>
      </c>
    </row>
    <row r="205" spans="1:3" x14ac:dyDescent="0.25">
      <c r="A205" s="7">
        <v>374</v>
      </c>
      <c r="B205" s="15">
        <v>374</v>
      </c>
      <c r="C205" s="15">
        <v>374</v>
      </c>
    </row>
    <row r="206" spans="1:3" x14ac:dyDescent="0.25">
      <c r="A206" s="7">
        <v>375</v>
      </c>
      <c r="B206" s="15">
        <v>375</v>
      </c>
      <c r="C206" s="15">
        <v>375</v>
      </c>
    </row>
    <row r="207" spans="1:3" x14ac:dyDescent="0.25">
      <c r="A207" s="7">
        <v>381</v>
      </c>
      <c r="B207" s="15">
        <v>762</v>
      </c>
      <c r="C207" s="15">
        <v>762</v>
      </c>
    </row>
    <row r="208" spans="1:3" x14ac:dyDescent="0.25">
      <c r="A208" s="7">
        <v>393</v>
      </c>
      <c r="B208" s="15">
        <v>393</v>
      </c>
      <c r="C208" s="15">
        <v>393</v>
      </c>
    </row>
    <row r="209" spans="1:3" x14ac:dyDescent="0.25">
      <c r="A209" s="7">
        <v>397</v>
      </c>
      <c r="B209" s="15">
        <v>397</v>
      </c>
      <c r="C209" s="15">
        <v>397</v>
      </c>
    </row>
    <row r="210" spans="1:3" x14ac:dyDescent="0.25">
      <c r="A210" s="7">
        <v>409</v>
      </c>
      <c r="B210" s="15">
        <v>409</v>
      </c>
      <c r="C210" s="15">
        <v>409</v>
      </c>
    </row>
    <row r="211" spans="1:3" x14ac:dyDescent="0.25">
      <c r="A211" s="7">
        <v>411</v>
      </c>
      <c r="B211" s="15">
        <v>411</v>
      </c>
      <c r="C211" s="15">
        <v>411</v>
      </c>
    </row>
    <row r="212" spans="1:3" x14ac:dyDescent="0.25">
      <c r="A212" s="7">
        <v>419</v>
      </c>
      <c r="B212" s="15">
        <v>419</v>
      </c>
      <c r="C212" s="15">
        <v>419</v>
      </c>
    </row>
    <row r="213" spans="1:3" x14ac:dyDescent="0.25">
      <c r="A213" s="7">
        <v>432</v>
      </c>
      <c r="B213" s="15">
        <v>432</v>
      </c>
      <c r="C213" s="15">
        <v>432</v>
      </c>
    </row>
    <row r="214" spans="1:3" x14ac:dyDescent="0.25">
      <c r="A214" s="7">
        <v>452</v>
      </c>
      <c r="B214" s="15">
        <v>452</v>
      </c>
      <c r="C214" s="15">
        <v>452</v>
      </c>
    </row>
    <row r="215" spans="1:3" x14ac:dyDescent="0.25">
      <c r="A215" s="7">
        <v>454</v>
      </c>
      <c r="B215" s="15">
        <v>454</v>
      </c>
      <c r="C215" s="15">
        <v>454</v>
      </c>
    </row>
    <row r="216" spans="1:3" x14ac:dyDescent="0.25">
      <c r="A216" s="7">
        <v>460</v>
      </c>
      <c r="B216" s="15">
        <v>460</v>
      </c>
      <c r="C216" s="15">
        <v>460</v>
      </c>
    </row>
    <row r="217" spans="1:3" x14ac:dyDescent="0.25">
      <c r="A217" s="7">
        <v>462</v>
      </c>
      <c r="B217" s="15">
        <v>462</v>
      </c>
      <c r="C217" s="15">
        <v>462</v>
      </c>
    </row>
    <row r="218" spans="1:3" x14ac:dyDescent="0.25">
      <c r="A218" s="7">
        <v>470</v>
      </c>
      <c r="B218" s="15">
        <v>470</v>
      </c>
      <c r="C218" s="15">
        <v>470</v>
      </c>
    </row>
    <row r="219" spans="1:3" x14ac:dyDescent="0.25">
      <c r="A219" s="7">
        <v>480</v>
      </c>
      <c r="B219" s="15">
        <v>480</v>
      </c>
      <c r="C219" s="15">
        <v>480</v>
      </c>
    </row>
    <row r="220" spans="1:3" x14ac:dyDescent="0.25">
      <c r="A220" s="7">
        <v>484</v>
      </c>
      <c r="B220" s="15">
        <v>484</v>
      </c>
      <c r="C220" s="15">
        <v>484</v>
      </c>
    </row>
    <row r="221" spans="1:3" x14ac:dyDescent="0.25">
      <c r="A221" s="7">
        <v>498</v>
      </c>
      <c r="B221" s="15">
        <v>498</v>
      </c>
      <c r="C221" s="15">
        <v>498</v>
      </c>
    </row>
    <row r="222" spans="1:3" x14ac:dyDescent="0.25">
      <c r="A222" s="7">
        <v>524</v>
      </c>
      <c r="B222" s="15">
        <v>524</v>
      </c>
      <c r="C222" s="15">
        <v>524</v>
      </c>
    </row>
    <row r="223" spans="1:3" x14ac:dyDescent="0.25">
      <c r="A223" s="7">
        <v>533</v>
      </c>
      <c r="B223" s="15">
        <v>533</v>
      </c>
      <c r="C223" s="15">
        <v>533</v>
      </c>
    </row>
    <row r="224" spans="1:3" x14ac:dyDescent="0.25">
      <c r="A224" s="7">
        <v>536</v>
      </c>
      <c r="B224" s="15">
        <v>536</v>
      </c>
      <c r="C224" s="15">
        <v>536</v>
      </c>
    </row>
    <row r="225" spans="1:3" x14ac:dyDescent="0.25">
      <c r="A225" s="7">
        <v>546</v>
      </c>
      <c r="B225" s="15">
        <v>546</v>
      </c>
      <c r="C225" s="15">
        <v>546</v>
      </c>
    </row>
    <row r="226" spans="1:3" x14ac:dyDescent="0.25">
      <c r="A226" s="7">
        <v>554</v>
      </c>
      <c r="B226" s="15">
        <v>554</v>
      </c>
      <c r="C226" s="15">
        <v>554</v>
      </c>
    </row>
    <row r="227" spans="1:3" x14ac:dyDescent="0.25">
      <c r="A227" s="7">
        <v>555</v>
      </c>
      <c r="B227" s="15">
        <v>555</v>
      </c>
      <c r="C227" s="15">
        <v>555</v>
      </c>
    </row>
    <row r="228" spans="1:3" x14ac:dyDescent="0.25">
      <c r="A228" s="7">
        <v>589</v>
      </c>
      <c r="B228" s="15">
        <v>589</v>
      </c>
      <c r="C228" s="15">
        <v>589</v>
      </c>
    </row>
    <row r="229" spans="1:3" x14ac:dyDescent="0.25">
      <c r="A229" s="7">
        <v>645</v>
      </c>
      <c r="B229" s="15">
        <v>645</v>
      </c>
      <c r="C229" s="15">
        <v>645</v>
      </c>
    </row>
    <row r="230" spans="1:3" x14ac:dyDescent="0.25">
      <c r="A230" s="7">
        <v>659</v>
      </c>
      <c r="B230" s="15">
        <v>659</v>
      </c>
      <c r="C230" s="15">
        <v>659</v>
      </c>
    </row>
    <row r="231" spans="1:3" x14ac:dyDescent="0.25">
      <c r="A231" s="7">
        <v>676</v>
      </c>
      <c r="B231" s="15">
        <v>676</v>
      </c>
      <c r="C231" s="15">
        <v>676</v>
      </c>
    </row>
    <row r="232" spans="1:3" x14ac:dyDescent="0.25">
      <c r="A232" s="7">
        <v>723</v>
      </c>
      <c r="B232" s="15">
        <v>723</v>
      </c>
      <c r="C232" s="15">
        <v>723</v>
      </c>
    </row>
    <row r="233" spans="1:3" x14ac:dyDescent="0.25">
      <c r="A233" s="7">
        <v>762</v>
      </c>
      <c r="B233" s="15">
        <v>762</v>
      </c>
      <c r="C233" s="15">
        <v>762</v>
      </c>
    </row>
    <row r="234" spans="1:3" x14ac:dyDescent="0.25">
      <c r="A234" s="7">
        <v>768</v>
      </c>
      <c r="B234" s="15">
        <v>768</v>
      </c>
      <c r="C234" s="15">
        <v>768</v>
      </c>
    </row>
    <row r="235" spans="1:3" x14ac:dyDescent="0.25">
      <c r="A235" s="7">
        <v>820</v>
      </c>
      <c r="B235" s="15">
        <v>820</v>
      </c>
      <c r="C235" s="15">
        <v>820</v>
      </c>
    </row>
    <row r="236" spans="1:3" x14ac:dyDescent="0.25">
      <c r="A236" s="7">
        <v>890</v>
      </c>
      <c r="B236" s="15">
        <v>890</v>
      </c>
      <c r="C236" s="15">
        <v>890</v>
      </c>
    </row>
    <row r="237" spans="1:3" x14ac:dyDescent="0.25">
      <c r="A237" s="7">
        <v>903</v>
      </c>
      <c r="B237" s="15">
        <v>903</v>
      </c>
      <c r="C237" s="15">
        <v>903</v>
      </c>
    </row>
    <row r="238" spans="1:3" x14ac:dyDescent="0.25">
      <c r="A238" s="7">
        <v>909</v>
      </c>
      <c r="B238" s="15">
        <v>909</v>
      </c>
      <c r="C238" s="15">
        <v>909</v>
      </c>
    </row>
    <row r="239" spans="1:3" x14ac:dyDescent="0.25">
      <c r="A239" s="7">
        <v>943</v>
      </c>
      <c r="B239" s="15">
        <v>943</v>
      </c>
      <c r="C239" s="15">
        <v>943</v>
      </c>
    </row>
    <row r="240" spans="1:3" x14ac:dyDescent="0.25">
      <c r="A240" s="7">
        <v>980</v>
      </c>
      <c r="B240" s="15">
        <v>980</v>
      </c>
      <c r="C240" s="15">
        <v>980</v>
      </c>
    </row>
    <row r="241" spans="1:3" x14ac:dyDescent="0.25">
      <c r="A241" s="7">
        <v>1015</v>
      </c>
      <c r="B241" s="15">
        <v>1015</v>
      </c>
      <c r="C241" s="15">
        <v>1015</v>
      </c>
    </row>
    <row r="242" spans="1:3" x14ac:dyDescent="0.25">
      <c r="A242" s="7">
        <v>1022</v>
      </c>
      <c r="B242" s="15">
        <v>1022</v>
      </c>
      <c r="C242" s="15">
        <v>1022</v>
      </c>
    </row>
    <row r="243" spans="1:3" x14ac:dyDescent="0.25">
      <c r="A243" s="7">
        <v>1052</v>
      </c>
      <c r="B243" s="15">
        <v>1052</v>
      </c>
      <c r="C243" s="15">
        <v>1052</v>
      </c>
    </row>
    <row r="244" spans="1:3" x14ac:dyDescent="0.25">
      <c r="A244" s="7">
        <v>1071</v>
      </c>
      <c r="B244" s="15">
        <v>2142</v>
      </c>
      <c r="C244" s="15">
        <v>2142</v>
      </c>
    </row>
    <row r="245" spans="1:3" x14ac:dyDescent="0.25">
      <c r="A245" s="7">
        <v>1073</v>
      </c>
      <c r="B245" s="15">
        <v>1073</v>
      </c>
      <c r="C245" s="15">
        <v>1073</v>
      </c>
    </row>
    <row r="246" spans="1:3" x14ac:dyDescent="0.25">
      <c r="A246" s="7">
        <v>1095</v>
      </c>
      <c r="B246" s="15">
        <v>1095</v>
      </c>
      <c r="C246" s="15">
        <v>1095</v>
      </c>
    </row>
    <row r="247" spans="1:3" x14ac:dyDescent="0.25">
      <c r="A247" s="7">
        <v>1101</v>
      </c>
      <c r="B247" s="15">
        <v>1101</v>
      </c>
      <c r="C247" s="15">
        <v>1101</v>
      </c>
    </row>
    <row r="248" spans="1:3" x14ac:dyDescent="0.25">
      <c r="A248" s="7">
        <v>1113</v>
      </c>
      <c r="B248" s="15">
        <v>1113</v>
      </c>
      <c r="C248" s="15">
        <v>1113</v>
      </c>
    </row>
    <row r="249" spans="1:3" x14ac:dyDescent="0.25">
      <c r="A249" s="7">
        <v>1137</v>
      </c>
      <c r="B249" s="15">
        <v>1137</v>
      </c>
      <c r="C249" s="15">
        <v>1137</v>
      </c>
    </row>
    <row r="250" spans="1:3" x14ac:dyDescent="0.25">
      <c r="A250" s="7">
        <v>1140</v>
      </c>
      <c r="B250" s="15">
        <v>1140</v>
      </c>
      <c r="C250" s="15">
        <v>1140</v>
      </c>
    </row>
    <row r="251" spans="1:3" x14ac:dyDescent="0.25">
      <c r="A251" s="7">
        <v>1152</v>
      </c>
      <c r="B251" s="15">
        <v>1152</v>
      </c>
      <c r="C251" s="15">
        <v>1152</v>
      </c>
    </row>
    <row r="252" spans="1:3" x14ac:dyDescent="0.25">
      <c r="A252" s="7">
        <v>1170</v>
      </c>
      <c r="B252" s="15">
        <v>1170</v>
      </c>
      <c r="C252" s="15">
        <v>1170</v>
      </c>
    </row>
    <row r="253" spans="1:3" x14ac:dyDescent="0.25">
      <c r="A253" s="7">
        <v>1249</v>
      </c>
      <c r="B253" s="15">
        <v>1249</v>
      </c>
      <c r="C253" s="15">
        <v>1249</v>
      </c>
    </row>
    <row r="254" spans="1:3" x14ac:dyDescent="0.25">
      <c r="A254" s="7">
        <v>1267</v>
      </c>
      <c r="B254" s="15">
        <v>1267</v>
      </c>
      <c r="C254" s="15">
        <v>1267</v>
      </c>
    </row>
    <row r="255" spans="1:3" x14ac:dyDescent="0.25">
      <c r="A255" s="7">
        <v>1280</v>
      </c>
      <c r="B255" s="15">
        <v>1280</v>
      </c>
      <c r="C255" s="15">
        <v>1280</v>
      </c>
    </row>
    <row r="256" spans="1:3" x14ac:dyDescent="0.25">
      <c r="A256" s="7">
        <v>1297</v>
      </c>
      <c r="B256" s="15">
        <v>1297</v>
      </c>
      <c r="C256" s="15">
        <v>1297</v>
      </c>
    </row>
    <row r="257" spans="1:3" x14ac:dyDescent="0.25">
      <c r="A257" s="7">
        <v>1345</v>
      </c>
      <c r="B257" s="15">
        <v>1345</v>
      </c>
      <c r="C257" s="15">
        <v>1345</v>
      </c>
    </row>
    <row r="258" spans="1:3" x14ac:dyDescent="0.25">
      <c r="A258" s="7">
        <v>1354</v>
      </c>
      <c r="B258" s="15">
        <v>1354</v>
      </c>
      <c r="C258" s="15">
        <v>1354</v>
      </c>
    </row>
    <row r="259" spans="1:3" x14ac:dyDescent="0.25">
      <c r="A259" s="7">
        <v>1385</v>
      </c>
      <c r="B259" s="15">
        <v>1385</v>
      </c>
      <c r="C259" s="15">
        <v>1385</v>
      </c>
    </row>
    <row r="260" spans="1:3" x14ac:dyDescent="0.25">
      <c r="A260" s="7">
        <v>1396</v>
      </c>
      <c r="B260" s="15">
        <v>2792</v>
      </c>
      <c r="C260" s="15">
        <v>2792</v>
      </c>
    </row>
    <row r="261" spans="1:3" x14ac:dyDescent="0.25">
      <c r="A261" s="7">
        <v>1425</v>
      </c>
      <c r="B261" s="15">
        <v>1425</v>
      </c>
      <c r="C261" s="15">
        <v>1425</v>
      </c>
    </row>
    <row r="262" spans="1:3" x14ac:dyDescent="0.25">
      <c r="A262" s="7">
        <v>1442</v>
      </c>
      <c r="B262" s="15">
        <v>1442</v>
      </c>
      <c r="C262" s="15">
        <v>1442</v>
      </c>
    </row>
    <row r="263" spans="1:3" x14ac:dyDescent="0.25">
      <c r="A263" s="7">
        <v>1460</v>
      </c>
      <c r="B263" s="15">
        <v>1460</v>
      </c>
      <c r="C263" s="15">
        <v>1460</v>
      </c>
    </row>
    <row r="264" spans="1:3" x14ac:dyDescent="0.25">
      <c r="A264" s="7">
        <v>1467</v>
      </c>
      <c r="B264" s="15">
        <v>1467</v>
      </c>
      <c r="C264" s="15">
        <v>1467</v>
      </c>
    </row>
    <row r="265" spans="1:3" x14ac:dyDescent="0.25">
      <c r="A265" s="7">
        <v>1470</v>
      </c>
      <c r="B265" s="15">
        <v>1470</v>
      </c>
      <c r="C265" s="15">
        <v>1470</v>
      </c>
    </row>
    <row r="266" spans="1:3" x14ac:dyDescent="0.25">
      <c r="A266" s="7">
        <v>1518</v>
      </c>
      <c r="B266" s="15">
        <v>1518</v>
      </c>
      <c r="C266" s="15">
        <v>1518</v>
      </c>
    </row>
    <row r="267" spans="1:3" x14ac:dyDescent="0.25">
      <c r="A267" s="7">
        <v>1539</v>
      </c>
      <c r="B267" s="15">
        <v>1539</v>
      </c>
      <c r="C267" s="15">
        <v>1539</v>
      </c>
    </row>
    <row r="268" spans="1:3" x14ac:dyDescent="0.25">
      <c r="A268" s="7">
        <v>1548</v>
      </c>
      <c r="B268" s="15">
        <v>1548</v>
      </c>
      <c r="C268" s="15">
        <v>1548</v>
      </c>
    </row>
    <row r="269" spans="1:3" x14ac:dyDescent="0.25">
      <c r="A269" s="7">
        <v>1559</v>
      </c>
      <c r="B269" s="15">
        <v>1559</v>
      </c>
      <c r="C269" s="15">
        <v>1559</v>
      </c>
    </row>
    <row r="270" spans="1:3" x14ac:dyDescent="0.25">
      <c r="A270" s="7">
        <v>1561</v>
      </c>
      <c r="B270" s="15">
        <v>1561</v>
      </c>
      <c r="C270" s="15">
        <v>1561</v>
      </c>
    </row>
    <row r="271" spans="1:3" x14ac:dyDescent="0.25">
      <c r="A271" s="7">
        <v>1572</v>
      </c>
      <c r="B271" s="15">
        <v>1572</v>
      </c>
      <c r="C271" s="15">
        <v>1572</v>
      </c>
    </row>
    <row r="272" spans="1:3" x14ac:dyDescent="0.25">
      <c r="A272" s="7">
        <v>1573</v>
      </c>
      <c r="B272" s="15">
        <v>1573</v>
      </c>
      <c r="C272" s="15">
        <v>1573</v>
      </c>
    </row>
    <row r="273" spans="1:3" x14ac:dyDescent="0.25">
      <c r="A273" s="7">
        <v>1600</v>
      </c>
      <c r="B273" s="15">
        <v>1600</v>
      </c>
      <c r="C273" s="15">
        <v>1600</v>
      </c>
    </row>
    <row r="274" spans="1:3" x14ac:dyDescent="0.25">
      <c r="A274" s="7">
        <v>1604</v>
      </c>
      <c r="B274" s="15">
        <v>1604</v>
      </c>
      <c r="C274" s="15">
        <v>1604</v>
      </c>
    </row>
    <row r="275" spans="1:3" x14ac:dyDescent="0.25">
      <c r="A275" s="7">
        <v>1605</v>
      </c>
      <c r="B275" s="15">
        <v>1605</v>
      </c>
      <c r="C275" s="15">
        <v>1605</v>
      </c>
    </row>
    <row r="276" spans="1:3" x14ac:dyDescent="0.25">
      <c r="A276" s="7">
        <v>1606</v>
      </c>
      <c r="B276" s="15">
        <v>1606</v>
      </c>
      <c r="C276" s="15">
        <v>1606</v>
      </c>
    </row>
    <row r="277" spans="1:3" x14ac:dyDescent="0.25">
      <c r="A277" s="7">
        <v>1613</v>
      </c>
      <c r="B277" s="15">
        <v>1613</v>
      </c>
      <c r="C277" s="15">
        <v>1613</v>
      </c>
    </row>
    <row r="278" spans="1:3" x14ac:dyDescent="0.25">
      <c r="A278" s="7">
        <v>1621</v>
      </c>
      <c r="B278" s="15">
        <v>1621</v>
      </c>
      <c r="C278" s="15">
        <v>1621</v>
      </c>
    </row>
    <row r="279" spans="1:3" x14ac:dyDescent="0.25">
      <c r="A279" s="7">
        <v>1629</v>
      </c>
      <c r="B279" s="15">
        <v>1629</v>
      </c>
      <c r="C279" s="15">
        <v>1629</v>
      </c>
    </row>
    <row r="280" spans="1:3" x14ac:dyDescent="0.25">
      <c r="A280" s="7">
        <v>1681</v>
      </c>
      <c r="B280" s="15">
        <v>1681</v>
      </c>
      <c r="C280" s="15">
        <v>1681</v>
      </c>
    </row>
    <row r="281" spans="1:3" x14ac:dyDescent="0.25">
      <c r="A281" s="7">
        <v>1684</v>
      </c>
      <c r="B281" s="15">
        <v>1684</v>
      </c>
      <c r="C281" s="15">
        <v>1684</v>
      </c>
    </row>
    <row r="282" spans="1:3" x14ac:dyDescent="0.25">
      <c r="A282" s="7">
        <v>1690</v>
      </c>
      <c r="B282" s="15">
        <v>1690</v>
      </c>
      <c r="C282" s="15">
        <v>1690</v>
      </c>
    </row>
    <row r="283" spans="1:3" x14ac:dyDescent="0.25">
      <c r="A283" s="7">
        <v>1697</v>
      </c>
      <c r="B283" s="15">
        <v>1697</v>
      </c>
      <c r="C283" s="15">
        <v>1697</v>
      </c>
    </row>
    <row r="284" spans="1:3" x14ac:dyDescent="0.25">
      <c r="A284" s="7">
        <v>1703</v>
      </c>
      <c r="B284" s="15">
        <v>1703</v>
      </c>
      <c r="C284" s="15">
        <v>1703</v>
      </c>
    </row>
    <row r="285" spans="1:3" x14ac:dyDescent="0.25">
      <c r="A285" s="7">
        <v>1713</v>
      </c>
      <c r="B285" s="15">
        <v>1713</v>
      </c>
      <c r="C285" s="15">
        <v>1713</v>
      </c>
    </row>
    <row r="286" spans="1:3" x14ac:dyDescent="0.25">
      <c r="A286" s="7">
        <v>1773</v>
      </c>
      <c r="B286" s="15">
        <v>1773</v>
      </c>
      <c r="C286" s="15">
        <v>1773</v>
      </c>
    </row>
    <row r="287" spans="1:3" x14ac:dyDescent="0.25">
      <c r="A287" s="7">
        <v>1782</v>
      </c>
      <c r="B287" s="15">
        <v>1782</v>
      </c>
      <c r="C287" s="15">
        <v>1782</v>
      </c>
    </row>
    <row r="288" spans="1:3" x14ac:dyDescent="0.25">
      <c r="A288" s="7">
        <v>1784</v>
      </c>
      <c r="B288" s="15">
        <v>1784</v>
      </c>
      <c r="C288" s="15">
        <v>1784</v>
      </c>
    </row>
    <row r="289" spans="1:3" x14ac:dyDescent="0.25">
      <c r="A289" s="7">
        <v>1785</v>
      </c>
      <c r="B289" s="15">
        <v>1785</v>
      </c>
      <c r="C289" s="15">
        <v>1785</v>
      </c>
    </row>
    <row r="290" spans="1:3" x14ac:dyDescent="0.25">
      <c r="A290" s="7">
        <v>1797</v>
      </c>
      <c r="B290" s="15">
        <v>1797</v>
      </c>
      <c r="C290" s="15">
        <v>1797</v>
      </c>
    </row>
    <row r="291" spans="1:3" x14ac:dyDescent="0.25">
      <c r="A291" s="7">
        <v>1815</v>
      </c>
      <c r="B291" s="15">
        <v>1815</v>
      </c>
      <c r="C291" s="15">
        <v>1815</v>
      </c>
    </row>
    <row r="292" spans="1:3" x14ac:dyDescent="0.25">
      <c r="A292" s="7">
        <v>1821</v>
      </c>
      <c r="B292" s="15">
        <v>1821</v>
      </c>
      <c r="C292" s="15">
        <v>1821</v>
      </c>
    </row>
    <row r="293" spans="1:3" x14ac:dyDescent="0.25">
      <c r="A293" s="7">
        <v>1866</v>
      </c>
      <c r="B293" s="15">
        <v>1866</v>
      </c>
      <c r="C293" s="15">
        <v>1866</v>
      </c>
    </row>
    <row r="294" spans="1:3" x14ac:dyDescent="0.25">
      <c r="A294" s="7">
        <v>1884</v>
      </c>
      <c r="B294" s="15">
        <v>1884</v>
      </c>
      <c r="C294" s="15">
        <v>1884</v>
      </c>
    </row>
    <row r="295" spans="1:3" x14ac:dyDescent="0.25">
      <c r="A295" s="7">
        <v>1887</v>
      </c>
      <c r="B295" s="15">
        <v>1887</v>
      </c>
      <c r="C295" s="15">
        <v>1887</v>
      </c>
    </row>
    <row r="296" spans="1:3" x14ac:dyDescent="0.25">
      <c r="A296" s="7">
        <v>1894</v>
      </c>
      <c r="B296" s="15">
        <v>1894</v>
      </c>
      <c r="C296" s="15">
        <v>1894</v>
      </c>
    </row>
    <row r="297" spans="1:3" x14ac:dyDescent="0.25">
      <c r="A297" s="7">
        <v>1902</v>
      </c>
      <c r="B297" s="15">
        <v>1902</v>
      </c>
      <c r="C297" s="15">
        <v>1902</v>
      </c>
    </row>
    <row r="298" spans="1:3" x14ac:dyDescent="0.25">
      <c r="A298" s="7">
        <v>1917</v>
      </c>
      <c r="B298" s="15">
        <v>1917</v>
      </c>
      <c r="C298" s="15">
        <v>1917</v>
      </c>
    </row>
    <row r="299" spans="1:3" x14ac:dyDescent="0.25">
      <c r="A299" s="7">
        <v>1965</v>
      </c>
      <c r="B299" s="15">
        <v>1965</v>
      </c>
      <c r="C299" s="15">
        <v>1965</v>
      </c>
    </row>
    <row r="300" spans="1:3" x14ac:dyDescent="0.25">
      <c r="A300" s="7">
        <v>1989</v>
      </c>
      <c r="B300" s="15">
        <v>1989</v>
      </c>
      <c r="C300" s="15">
        <v>1989</v>
      </c>
    </row>
    <row r="301" spans="1:3" x14ac:dyDescent="0.25">
      <c r="A301" s="7">
        <v>1991</v>
      </c>
      <c r="B301" s="15">
        <v>1991</v>
      </c>
      <c r="C301" s="15">
        <v>1991</v>
      </c>
    </row>
    <row r="302" spans="1:3" x14ac:dyDescent="0.25">
      <c r="A302" s="7">
        <v>2013</v>
      </c>
      <c r="B302" s="15">
        <v>2013</v>
      </c>
      <c r="C302" s="15">
        <v>2013</v>
      </c>
    </row>
    <row r="303" spans="1:3" x14ac:dyDescent="0.25">
      <c r="A303" s="7">
        <v>2038</v>
      </c>
      <c r="B303" s="15">
        <v>2038</v>
      </c>
      <c r="C303" s="15">
        <v>2038</v>
      </c>
    </row>
    <row r="304" spans="1:3" x14ac:dyDescent="0.25">
      <c r="A304" s="7">
        <v>2043</v>
      </c>
      <c r="B304" s="15">
        <v>2043</v>
      </c>
      <c r="C304" s="15">
        <v>2043</v>
      </c>
    </row>
    <row r="305" spans="1:3" x14ac:dyDescent="0.25">
      <c r="A305" s="7">
        <v>2053</v>
      </c>
      <c r="B305" s="15">
        <v>2053</v>
      </c>
      <c r="C305" s="15">
        <v>2053</v>
      </c>
    </row>
    <row r="306" spans="1:3" x14ac:dyDescent="0.25">
      <c r="A306" s="7">
        <v>2080</v>
      </c>
      <c r="B306" s="15">
        <v>2080</v>
      </c>
      <c r="C306" s="15">
        <v>2080</v>
      </c>
    </row>
    <row r="307" spans="1:3" x14ac:dyDescent="0.25">
      <c r="A307" s="7">
        <v>2100</v>
      </c>
      <c r="B307" s="15">
        <v>2100</v>
      </c>
      <c r="C307" s="15">
        <v>2100</v>
      </c>
    </row>
    <row r="308" spans="1:3" x14ac:dyDescent="0.25">
      <c r="A308" s="7">
        <v>2105</v>
      </c>
      <c r="B308" s="15">
        <v>2105</v>
      </c>
      <c r="C308" s="15">
        <v>2105</v>
      </c>
    </row>
    <row r="309" spans="1:3" x14ac:dyDescent="0.25">
      <c r="A309" s="7">
        <v>2106</v>
      </c>
      <c r="B309" s="15">
        <v>2106</v>
      </c>
      <c r="C309" s="15">
        <v>2106</v>
      </c>
    </row>
    <row r="310" spans="1:3" x14ac:dyDescent="0.25">
      <c r="A310" s="7">
        <v>2107</v>
      </c>
      <c r="B310" s="15">
        <v>2107</v>
      </c>
      <c r="C310" s="15">
        <v>2107</v>
      </c>
    </row>
    <row r="311" spans="1:3" x14ac:dyDescent="0.25">
      <c r="A311" s="7">
        <v>2120</v>
      </c>
      <c r="B311" s="15">
        <v>2120</v>
      </c>
      <c r="C311" s="15">
        <v>2120</v>
      </c>
    </row>
    <row r="312" spans="1:3" x14ac:dyDescent="0.25">
      <c r="A312" s="7">
        <v>2144</v>
      </c>
      <c r="B312" s="15">
        <v>2144</v>
      </c>
      <c r="C312" s="15">
        <v>2144</v>
      </c>
    </row>
    <row r="313" spans="1:3" x14ac:dyDescent="0.25">
      <c r="A313" s="7">
        <v>2188</v>
      </c>
      <c r="B313" s="15">
        <v>2188</v>
      </c>
      <c r="C313" s="15">
        <v>2188</v>
      </c>
    </row>
    <row r="314" spans="1:3" x14ac:dyDescent="0.25">
      <c r="A314" s="7">
        <v>2218</v>
      </c>
      <c r="B314" s="15">
        <v>2218</v>
      </c>
      <c r="C314" s="15">
        <v>2218</v>
      </c>
    </row>
    <row r="315" spans="1:3" x14ac:dyDescent="0.25">
      <c r="A315" s="7">
        <v>2220</v>
      </c>
      <c r="B315" s="15">
        <v>2220</v>
      </c>
      <c r="C315" s="15">
        <v>2220</v>
      </c>
    </row>
    <row r="316" spans="1:3" x14ac:dyDescent="0.25">
      <c r="A316" s="7">
        <v>2230</v>
      </c>
      <c r="B316" s="15">
        <v>2230</v>
      </c>
      <c r="C316" s="15">
        <v>2230</v>
      </c>
    </row>
    <row r="317" spans="1:3" x14ac:dyDescent="0.25">
      <c r="A317" s="7">
        <v>2237</v>
      </c>
      <c r="B317" s="15">
        <v>2237</v>
      </c>
      <c r="C317" s="15">
        <v>2237</v>
      </c>
    </row>
    <row r="318" spans="1:3" x14ac:dyDescent="0.25">
      <c r="A318" s="7">
        <v>2261</v>
      </c>
      <c r="B318" s="15">
        <v>2261</v>
      </c>
      <c r="C318" s="15">
        <v>2261</v>
      </c>
    </row>
    <row r="319" spans="1:3" x14ac:dyDescent="0.25">
      <c r="A319" s="7">
        <v>2266</v>
      </c>
      <c r="B319" s="15">
        <v>2266</v>
      </c>
      <c r="C319" s="15">
        <v>2266</v>
      </c>
    </row>
    <row r="320" spans="1:3" x14ac:dyDescent="0.25">
      <c r="A320" s="7">
        <v>2283</v>
      </c>
      <c r="B320" s="15">
        <v>2283</v>
      </c>
      <c r="C320" s="15">
        <v>2283</v>
      </c>
    </row>
    <row r="321" spans="1:3" x14ac:dyDescent="0.25">
      <c r="A321" s="7">
        <v>2289</v>
      </c>
      <c r="B321" s="15">
        <v>2289</v>
      </c>
      <c r="C321" s="15">
        <v>2289</v>
      </c>
    </row>
    <row r="322" spans="1:3" x14ac:dyDescent="0.25">
      <c r="A322" s="7">
        <v>2293</v>
      </c>
      <c r="B322" s="15">
        <v>2293</v>
      </c>
      <c r="C322" s="15">
        <v>2293</v>
      </c>
    </row>
    <row r="323" spans="1:3" x14ac:dyDescent="0.25">
      <c r="A323" s="7">
        <v>2320</v>
      </c>
      <c r="B323" s="15">
        <v>2320</v>
      </c>
      <c r="C323" s="15">
        <v>2320</v>
      </c>
    </row>
    <row r="324" spans="1:3" x14ac:dyDescent="0.25">
      <c r="A324" s="7">
        <v>2326</v>
      </c>
      <c r="B324" s="15">
        <v>2326</v>
      </c>
      <c r="C324" s="15">
        <v>2326</v>
      </c>
    </row>
    <row r="325" spans="1:3" x14ac:dyDescent="0.25">
      <c r="A325" s="7">
        <v>2331</v>
      </c>
      <c r="B325" s="15">
        <v>2331</v>
      </c>
      <c r="C325" s="15">
        <v>2331</v>
      </c>
    </row>
    <row r="326" spans="1:3" x14ac:dyDescent="0.25">
      <c r="A326" s="7">
        <v>2346</v>
      </c>
      <c r="B326" s="15">
        <v>2346</v>
      </c>
      <c r="C326" s="15">
        <v>2346</v>
      </c>
    </row>
    <row r="327" spans="1:3" x14ac:dyDescent="0.25">
      <c r="A327" s="7">
        <v>2353</v>
      </c>
      <c r="B327" s="15">
        <v>2353</v>
      </c>
      <c r="C327" s="15">
        <v>2353</v>
      </c>
    </row>
    <row r="328" spans="1:3" x14ac:dyDescent="0.25">
      <c r="A328" s="7">
        <v>2409</v>
      </c>
      <c r="B328" s="15">
        <v>2409</v>
      </c>
      <c r="C328" s="15">
        <v>2409</v>
      </c>
    </row>
    <row r="329" spans="1:3" x14ac:dyDescent="0.25">
      <c r="A329" s="7">
        <v>2414</v>
      </c>
      <c r="B329" s="15">
        <v>2414</v>
      </c>
      <c r="C329" s="15">
        <v>2414</v>
      </c>
    </row>
    <row r="330" spans="1:3" x14ac:dyDescent="0.25">
      <c r="A330" s="7">
        <v>2431</v>
      </c>
      <c r="B330" s="15">
        <v>2431</v>
      </c>
      <c r="C330" s="15">
        <v>2431</v>
      </c>
    </row>
    <row r="331" spans="1:3" x14ac:dyDescent="0.25">
      <c r="A331" s="7">
        <v>2436</v>
      </c>
      <c r="B331" s="15">
        <v>2436</v>
      </c>
      <c r="C331" s="15">
        <v>2436</v>
      </c>
    </row>
    <row r="332" spans="1:3" x14ac:dyDescent="0.25">
      <c r="A332" s="7">
        <v>2441</v>
      </c>
      <c r="B332" s="15">
        <v>2441</v>
      </c>
      <c r="C332" s="15">
        <v>2441</v>
      </c>
    </row>
    <row r="333" spans="1:3" x14ac:dyDescent="0.25">
      <c r="A333" s="7">
        <v>2443</v>
      </c>
      <c r="B333" s="15">
        <v>4886</v>
      </c>
      <c r="C333" s="15">
        <v>4886</v>
      </c>
    </row>
    <row r="334" spans="1:3" x14ac:dyDescent="0.25">
      <c r="A334" s="7">
        <v>2468</v>
      </c>
      <c r="B334" s="15">
        <v>2468</v>
      </c>
      <c r="C334" s="15">
        <v>2468</v>
      </c>
    </row>
    <row r="335" spans="1:3" x14ac:dyDescent="0.25">
      <c r="A335" s="7">
        <v>2475</v>
      </c>
      <c r="B335" s="15">
        <v>2475</v>
      </c>
      <c r="C335" s="15">
        <v>2475</v>
      </c>
    </row>
    <row r="336" spans="1:3" x14ac:dyDescent="0.25">
      <c r="A336" s="7">
        <v>2489</v>
      </c>
      <c r="B336" s="15">
        <v>2489</v>
      </c>
      <c r="C336" s="15">
        <v>2489</v>
      </c>
    </row>
    <row r="337" spans="1:3" x14ac:dyDescent="0.25">
      <c r="A337" s="7">
        <v>2506</v>
      </c>
      <c r="B337" s="15">
        <v>2506</v>
      </c>
      <c r="C337" s="15">
        <v>2506</v>
      </c>
    </row>
    <row r="338" spans="1:3" x14ac:dyDescent="0.25">
      <c r="A338" s="7">
        <v>2526</v>
      </c>
      <c r="B338" s="15">
        <v>2526</v>
      </c>
      <c r="C338" s="15">
        <v>2526</v>
      </c>
    </row>
    <row r="339" spans="1:3" x14ac:dyDescent="0.25">
      <c r="A339" s="7">
        <v>2528</v>
      </c>
      <c r="B339" s="15">
        <v>2528</v>
      </c>
      <c r="C339" s="15">
        <v>2528</v>
      </c>
    </row>
    <row r="340" spans="1:3" x14ac:dyDescent="0.25">
      <c r="A340" s="7">
        <v>2551</v>
      </c>
      <c r="B340" s="15">
        <v>2551</v>
      </c>
      <c r="C340" s="15">
        <v>2551</v>
      </c>
    </row>
    <row r="341" spans="1:3" x14ac:dyDescent="0.25">
      <c r="A341" s="7">
        <v>2662</v>
      </c>
      <c r="B341" s="15">
        <v>2662</v>
      </c>
      <c r="C341" s="15">
        <v>2662</v>
      </c>
    </row>
    <row r="342" spans="1:3" x14ac:dyDescent="0.25">
      <c r="A342" s="7">
        <v>2673</v>
      </c>
      <c r="B342" s="15">
        <v>2673</v>
      </c>
      <c r="C342" s="15">
        <v>2673</v>
      </c>
    </row>
    <row r="343" spans="1:3" x14ac:dyDescent="0.25">
      <c r="A343" s="7">
        <v>2693</v>
      </c>
      <c r="B343" s="15">
        <v>2693</v>
      </c>
      <c r="C343" s="15">
        <v>2693</v>
      </c>
    </row>
    <row r="344" spans="1:3" x14ac:dyDescent="0.25">
      <c r="A344" s="7">
        <v>2725</v>
      </c>
      <c r="B344" s="15">
        <v>2725</v>
      </c>
      <c r="C344" s="15">
        <v>2725</v>
      </c>
    </row>
    <row r="345" spans="1:3" x14ac:dyDescent="0.25">
      <c r="A345" s="7">
        <v>2739</v>
      </c>
      <c r="B345" s="15">
        <v>2739</v>
      </c>
      <c r="C345" s="15">
        <v>2739</v>
      </c>
    </row>
    <row r="346" spans="1:3" x14ac:dyDescent="0.25">
      <c r="A346" s="7">
        <v>2756</v>
      </c>
      <c r="B346" s="15">
        <v>2756</v>
      </c>
      <c r="C346" s="15">
        <v>2756</v>
      </c>
    </row>
    <row r="347" spans="1:3" x14ac:dyDescent="0.25">
      <c r="A347" s="7">
        <v>2768</v>
      </c>
      <c r="B347" s="15">
        <v>2768</v>
      </c>
      <c r="C347" s="15">
        <v>2768</v>
      </c>
    </row>
    <row r="348" spans="1:3" x14ac:dyDescent="0.25">
      <c r="A348" s="7">
        <v>2805</v>
      </c>
      <c r="B348" s="15">
        <v>2805</v>
      </c>
      <c r="C348" s="15">
        <v>2805</v>
      </c>
    </row>
    <row r="349" spans="1:3" x14ac:dyDescent="0.25">
      <c r="A349" s="7">
        <v>2857</v>
      </c>
      <c r="B349" s="15">
        <v>2857</v>
      </c>
      <c r="C349" s="15">
        <v>2857</v>
      </c>
    </row>
    <row r="350" spans="1:3" x14ac:dyDescent="0.25">
      <c r="A350" s="7">
        <v>2875</v>
      </c>
      <c r="B350" s="15">
        <v>2875</v>
      </c>
      <c r="C350" s="15">
        <v>2875</v>
      </c>
    </row>
    <row r="351" spans="1:3" x14ac:dyDescent="0.25">
      <c r="A351" s="7">
        <v>2893</v>
      </c>
      <c r="B351" s="15">
        <v>2893</v>
      </c>
      <c r="C351" s="15">
        <v>2893</v>
      </c>
    </row>
    <row r="352" spans="1:3" x14ac:dyDescent="0.25">
      <c r="A352" s="7">
        <v>2985</v>
      </c>
      <c r="B352" s="15">
        <v>2985</v>
      </c>
      <c r="C352" s="15">
        <v>2985</v>
      </c>
    </row>
    <row r="353" spans="1:3" x14ac:dyDescent="0.25">
      <c r="A353" s="7">
        <v>3016</v>
      </c>
      <c r="B353" s="15">
        <v>3016</v>
      </c>
      <c r="C353" s="15">
        <v>3016</v>
      </c>
    </row>
    <row r="354" spans="1:3" x14ac:dyDescent="0.25">
      <c r="A354" s="7">
        <v>3036</v>
      </c>
      <c r="B354" s="15">
        <v>3036</v>
      </c>
      <c r="C354" s="15">
        <v>3036</v>
      </c>
    </row>
    <row r="355" spans="1:3" x14ac:dyDescent="0.25">
      <c r="A355" s="7">
        <v>3059</v>
      </c>
      <c r="B355" s="15">
        <v>3059</v>
      </c>
      <c r="C355" s="15">
        <v>3059</v>
      </c>
    </row>
    <row r="356" spans="1:3" x14ac:dyDescent="0.25">
      <c r="A356" s="7">
        <v>3063</v>
      </c>
      <c r="B356" s="15">
        <v>3063</v>
      </c>
      <c r="C356" s="15">
        <v>3063</v>
      </c>
    </row>
    <row r="357" spans="1:3" x14ac:dyDescent="0.25">
      <c r="A357" s="7">
        <v>3116</v>
      </c>
      <c r="B357" s="15">
        <v>3116</v>
      </c>
      <c r="C357" s="15">
        <v>3116</v>
      </c>
    </row>
    <row r="358" spans="1:3" x14ac:dyDescent="0.25">
      <c r="A358" s="7">
        <v>3131</v>
      </c>
      <c r="B358" s="15">
        <v>3131</v>
      </c>
      <c r="C358" s="15">
        <v>3131</v>
      </c>
    </row>
    <row r="359" spans="1:3" x14ac:dyDescent="0.25">
      <c r="A359" s="7">
        <v>3177</v>
      </c>
      <c r="B359" s="15">
        <v>3177</v>
      </c>
      <c r="C359" s="15">
        <v>3177</v>
      </c>
    </row>
    <row r="360" spans="1:3" x14ac:dyDescent="0.25">
      <c r="A360" s="7">
        <v>3205</v>
      </c>
      <c r="B360" s="15">
        <v>3205</v>
      </c>
      <c r="C360" s="15">
        <v>3205</v>
      </c>
    </row>
    <row r="361" spans="1:3" x14ac:dyDescent="0.25">
      <c r="A361" s="7">
        <v>3272</v>
      </c>
      <c r="B361" s="15">
        <v>3272</v>
      </c>
      <c r="C361" s="15">
        <v>3272</v>
      </c>
    </row>
    <row r="362" spans="1:3" x14ac:dyDescent="0.25">
      <c r="A362" s="7">
        <v>3308</v>
      </c>
      <c r="B362" s="15">
        <v>3308</v>
      </c>
      <c r="C362" s="15">
        <v>3308</v>
      </c>
    </row>
    <row r="363" spans="1:3" x14ac:dyDescent="0.25">
      <c r="A363" s="7">
        <v>3318</v>
      </c>
      <c r="B363" s="15">
        <v>3318</v>
      </c>
      <c r="C363" s="15">
        <v>3318</v>
      </c>
    </row>
    <row r="364" spans="1:3" x14ac:dyDescent="0.25">
      <c r="A364" s="7">
        <v>3376</v>
      </c>
      <c r="B364" s="15">
        <v>3376</v>
      </c>
      <c r="C364" s="15">
        <v>3376</v>
      </c>
    </row>
    <row r="365" spans="1:3" x14ac:dyDescent="0.25">
      <c r="A365" s="7">
        <v>3388</v>
      </c>
      <c r="B365" s="15">
        <v>3388</v>
      </c>
      <c r="C365" s="15">
        <v>3388</v>
      </c>
    </row>
    <row r="366" spans="1:3" x14ac:dyDescent="0.25">
      <c r="A366" s="7">
        <v>3533</v>
      </c>
      <c r="B366" s="15">
        <v>3533</v>
      </c>
      <c r="C366" s="15">
        <v>3533</v>
      </c>
    </row>
    <row r="367" spans="1:3" x14ac:dyDescent="0.25">
      <c r="A367" s="7">
        <v>3537</v>
      </c>
      <c r="B367" s="15">
        <v>3537</v>
      </c>
      <c r="C367" s="15">
        <v>3537</v>
      </c>
    </row>
    <row r="368" spans="1:3" x14ac:dyDescent="0.25">
      <c r="A368" s="7">
        <v>3594</v>
      </c>
      <c r="B368" s="15">
        <v>3594</v>
      </c>
      <c r="C368" s="15">
        <v>3594</v>
      </c>
    </row>
    <row r="369" spans="1:3" x14ac:dyDescent="0.25">
      <c r="A369" s="7">
        <v>3596</v>
      </c>
      <c r="B369" s="15">
        <v>3596</v>
      </c>
      <c r="C369" s="15">
        <v>3596</v>
      </c>
    </row>
    <row r="370" spans="1:3" x14ac:dyDescent="0.25">
      <c r="A370" s="7">
        <v>3657</v>
      </c>
      <c r="B370" s="15">
        <v>3657</v>
      </c>
      <c r="C370" s="15">
        <v>3657</v>
      </c>
    </row>
    <row r="371" spans="1:3" x14ac:dyDescent="0.25">
      <c r="A371" s="7">
        <v>3727</v>
      </c>
      <c r="B371" s="15">
        <v>3727</v>
      </c>
      <c r="C371" s="15">
        <v>3727</v>
      </c>
    </row>
    <row r="372" spans="1:3" x14ac:dyDescent="0.25">
      <c r="A372" s="7">
        <v>3742</v>
      </c>
      <c r="B372" s="15">
        <v>3742</v>
      </c>
      <c r="C372" s="15">
        <v>3742</v>
      </c>
    </row>
    <row r="373" spans="1:3" x14ac:dyDescent="0.25">
      <c r="A373" s="7">
        <v>3777</v>
      </c>
      <c r="B373" s="15">
        <v>3777</v>
      </c>
      <c r="C373" s="15">
        <v>3777</v>
      </c>
    </row>
    <row r="374" spans="1:3" x14ac:dyDescent="0.25">
      <c r="A374" s="7">
        <v>3934</v>
      </c>
      <c r="B374" s="15">
        <v>3934</v>
      </c>
      <c r="C374" s="15">
        <v>3934</v>
      </c>
    </row>
    <row r="375" spans="1:3" x14ac:dyDescent="0.25">
      <c r="A375" s="7">
        <v>4006</v>
      </c>
      <c r="B375" s="15">
        <v>4006</v>
      </c>
      <c r="C375" s="15">
        <v>4006</v>
      </c>
    </row>
    <row r="376" spans="1:3" x14ac:dyDescent="0.25">
      <c r="A376" s="7">
        <v>4065</v>
      </c>
      <c r="B376" s="15">
        <v>4065</v>
      </c>
      <c r="C376" s="15">
        <v>4065</v>
      </c>
    </row>
    <row r="377" spans="1:3" x14ac:dyDescent="0.25">
      <c r="A377" s="7">
        <v>4233</v>
      </c>
      <c r="B377" s="15">
        <v>4233</v>
      </c>
      <c r="C377" s="15">
        <v>4233</v>
      </c>
    </row>
    <row r="378" spans="1:3" x14ac:dyDescent="0.25">
      <c r="A378" s="7">
        <v>4289</v>
      </c>
      <c r="B378" s="15">
        <v>4289</v>
      </c>
      <c r="C378" s="15">
        <v>4289</v>
      </c>
    </row>
    <row r="379" spans="1:3" x14ac:dyDescent="0.25">
      <c r="A379" s="7">
        <v>4358</v>
      </c>
      <c r="B379" s="15">
        <v>4358</v>
      </c>
      <c r="C379" s="15">
        <v>4358</v>
      </c>
    </row>
    <row r="380" spans="1:3" x14ac:dyDescent="0.25">
      <c r="A380" s="7">
        <v>4498</v>
      </c>
      <c r="B380" s="15">
        <v>4498</v>
      </c>
      <c r="C380" s="15">
        <v>4498</v>
      </c>
    </row>
    <row r="381" spans="1:3" x14ac:dyDescent="0.25">
      <c r="A381" s="7">
        <v>4799</v>
      </c>
      <c r="B381" s="15">
        <v>4799</v>
      </c>
      <c r="C381" s="15">
        <v>4799</v>
      </c>
    </row>
    <row r="382" spans="1:3" x14ac:dyDescent="0.25">
      <c r="A382" s="7">
        <v>5139</v>
      </c>
      <c r="B382" s="15">
        <v>5139</v>
      </c>
      <c r="C382" s="15">
        <v>5139</v>
      </c>
    </row>
    <row r="383" spans="1:3" x14ac:dyDescent="0.25">
      <c r="A383" s="7">
        <v>5168</v>
      </c>
      <c r="B383" s="15">
        <v>5168</v>
      </c>
      <c r="C383" s="15">
        <v>5168</v>
      </c>
    </row>
    <row r="384" spans="1:3" x14ac:dyDescent="0.25">
      <c r="A384" s="7">
        <v>5180</v>
      </c>
      <c r="B384" s="15">
        <v>5180</v>
      </c>
      <c r="C384" s="15">
        <v>5180</v>
      </c>
    </row>
    <row r="385" spans="1:3" x14ac:dyDescent="0.25">
      <c r="A385" s="7">
        <v>5203</v>
      </c>
      <c r="B385" s="15">
        <v>5203</v>
      </c>
      <c r="C385" s="15">
        <v>5203</v>
      </c>
    </row>
    <row r="386" spans="1:3" x14ac:dyDescent="0.25">
      <c r="A386" s="7">
        <v>5419</v>
      </c>
      <c r="B386" s="15">
        <v>5419</v>
      </c>
      <c r="C386" s="15">
        <v>5419</v>
      </c>
    </row>
    <row r="387" spans="1:3" x14ac:dyDescent="0.25">
      <c r="A387" s="7">
        <v>5512</v>
      </c>
      <c r="B387" s="15">
        <v>5512</v>
      </c>
      <c r="C387" s="15">
        <v>5512</v>
      </c>
    </row>
    <row r="388" spans="1:3" x14ac:dyDescent="0.25">
      <c r="A388" s="7">
        <v>5880</v>
      </c>
      <c r="B388" s="15">
        <v>5880</v>
      </c>
      <c r="C388" s="15">
        <v>5880</v>
      </c>
    </row>
    <row r="389" spans="1:3" x14ac:dyDescent="0.25">
      <c r="A389" s="7">
        <v>5966</v>
      </c>
      <c r="B389" s="15">
        <v>5966</v>
      </c>
      <c r="C389" s="15">
        <v>5966</v>
      </c>
    </row>
    <row r="390" spans="1:3" x14ac:dyDescent="0.25">
      <c r="A390" s="7">
        <v>6212</v>
      </c>
      <c r="B390" s="15">
        <v>6212</v>
      </c>
      <c r="C390" s="15">
        <v>6212</v>
      </c>
    </row>
    <row r="391" spans="1:3" x14ac:dyDescent="0.25">
      <c r="A391" s="7">
        <v>6286</v>
      </c>
      <c r="B391" s="15">
        <v>6286</v>
      </c>
      <c r="C391" s="15">
        <v>6286</v>
      </c>
    </row>
    <row r="392" spans="1:3" x14ac:dyDescent="0.25">
      <c r="A392" s="7">
        <v>6406</v>
      </c>
      <c r="B392" s="15">
        <v>6406</v>
      </c>
      <c r="C392" s="15">
        <v>6406</v>
      </c>
    </row>
    <row r="393" spans="1:3" x14ac:dyDescent="0.25">
      <c r="A393" s="7">
        <v>6465</v>
      </c>
      <c r="B393" s="15">
        <v>6465</v>
      </c>
      <c r="C393" s="15">
        <v>6465</v>
      </c>
    </row>
    <row r="394" spans="1:3" x14ac:dyDescent="0.25">
      <c r="A394" s="7">
        <v>7295</v>
      </c>
      <c r="B394" s="15">
        <v>7295</v>
      </c>
      <c r="C394" s="15">
        <v>7295</v>
      </c>
    </row>
    <row r="395" spans="1:3" x14ac:dyDescent="0.25">
      <c r="A395" s="7" t="s">
        <v>2034</v>
      </c>
      <c r="B395" s="15">
        <v>480898</v>
      </c>
      <c r="C395" s="15">
        <v>480898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CEA-3A57-4A50-B72D-9E9521A85306}">
  <dimension ref="A1:T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customWidth="1"/>
    <col min="8" max="8" width="13" bestFit="1" customWidth="1"/>
    <col min="9" max="9" width="13" customWidth="1"/>
    <col min="12" max="13" width="11.125" bestFit="1" customWidth="1"/>
    <col min="14" max="14" width="30.5" style="10" customWidth="1"/>
    <col min="15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2029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O67" si="5">(((L4/60)/60)/24)+DATE(1970,1,1)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5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5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5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5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5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5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5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5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5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5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5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5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5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5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5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5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5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5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5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5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5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5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5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5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5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5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5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5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5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5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5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5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5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5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5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5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5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5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5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5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5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5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5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5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5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5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5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5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5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5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5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5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5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5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5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5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5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5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5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5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5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5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6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8">
        <f t="shared" si="5"/>
        <v>40577.25</v>
      </c>
      <c r="P67" t="b">
        <v>0</v>
      </c>
      <c r="Q67" t="b">
        <v>0</v>
      </c>
      <c r="R67" t="s">
        <v>33</v>
      </c>
      <c r="S67" t="str">
        <f t="shared" ref="S67:S130" si="7">_xlfn.TEXTBEFORE(R67,"/")</f>
        <v>theater</v>
      </c>
      <c r="T67" t="str">
        <f t="shared" ref="T67:T130" si="8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9">E68/D68</f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O131" si="10">(((L68/60)/60)/24)+DATE(1970,1,1)</f>
        <v>42102.208333333328</v>
      </c>
      <c r="O68" s="8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9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10"/>
        <v>40203.25</v>
      </c>
      <c r="O69" s="8">
        <f t="shared" si="10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10"/>
        <v>42943.208333333328</v>
      </c>
      <c r="O70" s="8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10"/>
        <v>40531.25</v>
      </c>
      <c r="O71" s="8">
        <f t="shared" si="10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10"/>
        <v>40484.208333333336</v>
      </c>
      <c r="O72" s="8">
        <f t="shared" si="10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10"/>
        <v>43799.25</v>
      </c>
      <c r="O73" s="8">
        <f t="shared" si="10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10"/>
        <v>42186.208333333328</v>
      </c>
      <c r="O74" s="8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10"/>
        <v>42701.25</v>
      </c>
      <c r="O75" s="8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10"/>
        <v>42456.208333333328</v>
      </c>
      <c r="O76" s="8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10"/>
        <v>43296.208333333328</v>
      </c>
      <c r="O77" s="8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10"/>
        <v>42027.25</v>
      </c>
      <c r="O78" s="8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10"/>
        <v>40448.208333333336</v>
      </c>
      <c r="O79" s="8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10"/>
        <v>43206.208333333328</v>
      </c>
      <c r="O80" s="8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10"/>
        <v>43267.208333333328</v>
      </c>
      <c r="O81" s="8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10"/>
        <v>42976.208333333328</v>
      </c>
      <c r="O82" s="8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10"/>
        <v>43062.25</v>
      </c>
      <c r="O83" s="8">
        <f t="shared" si="10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10"/>
        <v>43482.25</v>
      </c>
      <c r="O84" s="8">
        <f t="shared" si="10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10"/>
        <v>42579.208333333328</v>
      </c>
      <c r="O85" s="8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10"/>
        <v>41118.208333333336</v>
      </c>
      <c r="O86" s="8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10"/>
        <v>40797.208333333336</v>
      </c>
      <c r="O87" s="8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10"/>
        <v>42128.208333333328</v>
      </c>
      <c r="O88" s="8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10"/>
        <v>40610.25</v>
      </c>
      <c r="O89" s="8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10"/>
        <v>42110.208333333328</v>
      </c>
      <c r="O90" s="8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10"/>
        <v>40283.208333333336</v>
      </c>
      <c r="O91" s="8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10"/>
        <v>42425.25</v>
      </c>
      <c r="O92" s="8">
        <f t="shared" si="10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10"/>
        <v>42588.208333333328</v>
      </c>
      <c r="O93" s="8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10"/>
        <v>40352.208333333336</v>
      </c>
      <c r="O94" s="8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10"/>
        <v>41202.208333333336</v>
      </c>
      <c r="O95" s="8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10"/>
        <v>43562.208333333328</v>
      </c>
      <c r="O96" s="8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10"/>
        <v>43752.208333333328</v>
      </c>
      <c r="O97" s="8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10"/>
        <v>40612.25</v>
      </c>
      <c r="O98" s="8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10"/>
        <v>42180.208333333328</v>
      </c>
      <c r="O99" s="8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10"/>
        <v>42212.208333333328</v>
      </c>
      <c r="O100" s="8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10"/>
        <v>41968.25</v>
      </c>
      <c r="O101" s="8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10"/>
        <v>40835.208333333336</v>
      </c>
      <c r="O102" s="8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10"/>
        <v>42056.25</v>
      </c>
      <c r="O103" s="8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10"/>
        <v>43234.208333333328</v>
      </c>
      <c r="O104" s="8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10"/>
        <v>40475.208333333336</v>
      </c>
      <c r="O105" s="8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10"/>
        <v>42878.208333333328</v>
      </c>
      <c r="O106" s="8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10"/>
        <v>41366.208333333336</v>
      </c>
      <c r="O107" s="8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10"/>
        <v>43716.208333333328</v>
      </c>
      <c r="O108" s="8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10"/>
        <v>43213.208333333328</v>
      </c>
      <c r="O109" s="8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10"/>
        <v>41005.208333333336</v>
      </c>
      <c r="O110" s="8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10"/>
        <v>41651.25</v>
      </c>
      <c r="O111" s="8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10"/>
        <v>43354.208333333328</v>
      </c>
      <c r="O112" s="8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10"/>
        <v>41174.208333333336</v>
      </c>
      <c r="O113" s="8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10"/>
        <v>41875.208333333336</v>
      </c>
      <c r="O114" s="8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10"/>
        <v>42990.208333333328</v>
      </c>
      <c r="O115" s="8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10"/>
        <v>43564.208333333328</v>
      </c>
      <c r="O116" s="8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10"/>
        <v>43056.25</v>
      </c>
      <c r="O117" s="8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10"/>
        <v>42265.208333333328</v>
      </c>
      <c r="O118" s="8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10"/>
        <v>40808.208333333336</v>
      </c>
      <c r="O119" s="8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10"/>
        <v>41665.25</v>
      </c>
      <c r="O120" s="8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10"/>
        <v>41806.208333333336</v>
      </c>
      <c r="O121" s="8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10"/>
        <v>42111.208333333328</v>
      </c>
      <c r="O122" s="8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10"/>
        <v>41917.208333333336</v>
      </c>
      <c r="O123" s="8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10"/>
        <v>41970.25</v>
      </c>
      <c r="O124" s="8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10"/>
        <v>42332.25</v>
      </c>
      <c r="O125" s="8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10"/>
        <v>43598.208333333328</v>
      </c>
      <c r="O126" s="8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10"/>
        <v>43362.208333333328</v>
      </c>
      <c r="O127" s="8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10"/>
        <v>42596.208333333328</v>
      </c>
      <c r="O128" s="8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10"/>
        <v>40310.208333333336</v>
      </c>
      <c r="O129" s="8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10"/>
        <v>40417.208333333336</v>
      </c>
      <c r="O130" s="8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9"/>
        <v>3.2026936026936029E-2</v>
      </c>
      <c r="G131" t="s">
        <v>74</v>
      </c>
      <c r="H131">
        <v>55</v>
      </c>
      <c r="I131" s="5">
        <f t="shared" ref="I131:I194" si="11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0"/>
        <v>42038.25</v>
      </c>
      <c r="O131" s="8">
        <f t="shared" si="10"/>
        <v>42063.25</v>
      </c>
      <c r="P131" t="b">
        <v>0</v>
      </c>
      <c r="Q131" t="b">
        <v>0</v>
      </c>
      <c r="R131" t="s">
        <v>17</v>
      </c>
      <c r="S131" t="str">
        <f t="shared" ref="S131:S194" si="12">_xlfn.TEXTBEFORE(R131,"/")</f>
        <v>food</v>
      </c>
      <c r="T131" t="str">
        <f t="shared" ref="T131:T194" si="13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4">E132/D132</f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O195" si="15">(((L132/60)/60)/24)+DATE(1970,1,1)</f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5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5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5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5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5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5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5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5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5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5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5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5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5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5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5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5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5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5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5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5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5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5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5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5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5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5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5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5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5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5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5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5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5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5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5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5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5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5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5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5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5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5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5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5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5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5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5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5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5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5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5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5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5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5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5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5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5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5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5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5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5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5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4"/>
        <v>0.45636363636363636</v>
      </c>
      <c r="G195" t="s">
        <v>14</v>
      </c>
      <c r="H195">
        <v>65</v>
      </c>
      <c r="I195" s="5">
        <f t="shared" ref="I195:I258" si="16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5"/>
        <v>43198.208333333328</v>
      </c>
      <c r="O195" s="8">
        <f t="shared" si="15"/>
        <v>43202.208333333328</v>
      </c>
      <c r="P195" t="b">
        <v>1</v>
      </c>
      <c r="Q195" t="b">
        <v>0</v>
      </c>
      <c r="R195" t="s">
        <v>60</v>
      </c>
      <c r="S195" t="str">
        <f t="shared" ref="S195:S258" si="17">_xlfn.TEXTBEFORE(R195,"/")</f>
        <v>music</v>
      </c>
      <c r="T195" t="str">
        <f t="shared" ref="T195:T258" si="18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9">E196/D196</f>
        <v>1.227605633802817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O259" si="20">(((L196/60)/60)/24)+DATE(1970,1,1)</f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9"/>
        <v>1.46</v>
      </c>
      <c r="G259" t="s">
        <v>20</v>
      </c>
      <c r="H259">
        <v>92</v>
      </c>
      <c r="I259" s="5">
        <f t="shared" ref="I259:I322" si="21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0"/>
        <v>41338.25</v>
      </c>
      <c r="O259" s="8">
        <f t="shared" si="20"/>
        <v>41352.208333333336</v>
      </c>
      <c r="P259" t="b">
        <v>0</v>
      </c>
      <c r="Q259" t="b">
        <v>0</v>
      </c>
      <c r="R259" t="s">
        <v>33</v>
      </c>
      <c r="S259" t="str">
        <f t="shared" ref="S259:S322" si="22">_xlfn.TEXTBEFORE(R259,"/")</f>
        <v>theater</v>
      </c>
      <c r="T259" t="str">
        <f t="shared" ref="T259:T322" si="23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4">E260/D260</f>
        <v>2.6848000000000001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O323" si="25">(((L260/60)/60)/24)+DATE(1970,1,1)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5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5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5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5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5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5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5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5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5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5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5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5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5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5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5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5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5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5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5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5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5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5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5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5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5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5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5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5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5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5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5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5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5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5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5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5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5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5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5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5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5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5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5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5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5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5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5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5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5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5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5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5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5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5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5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5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5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5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5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5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5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5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4"/>
        <v>0.94144366197183094</v>
      </c>
      <c r="G323" t="s">
        <v>14</v>
      </c>
      <c r="H323">
        <v>2468</v>
      </c>
      <c r="I323" s="5">
        <f t="shared" ref="I323:I386" si="2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5"/>
        <v>40634.208333333336</v>
      </c>
      <c r="O323" s="8">
        <f t="shared" si="25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7">_xlfn.TEXTBEFORE(R323,"/")</f>
        <v>film &amp; video</v>
      </c>
      <c r="T323" t="str">
        <f t="shared" ref="T323:T386" si="28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9">E324/D324</f>
        <v>1.6656234096692113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O387" si="30">(((L324/60)/60)/24)+DATE(1970,1,1)</f>
        <v>40507.25</v>
      </c>
      <c r="O324" s="8">
        <f t="shared" si="30"/>
        <v>40520.25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9"/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0"/>
        <v>41725.208333333336</v>
      </c>
      <c r="O325" s="8">
        <f t="shared" si="30"/>
        <v>41727.208333333336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9"/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0"/>
        <v>42176.208333333328</v>
      </c>
      <c r="O326" s="8">
        <f t="shared" si="30"/>
        <v>42188.208333333328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9"/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0"/>
        <v>43267.208333333328</v>
      </c>
      <c r="O327" s="8">
        <f t="shared" si="30"/>
        <v>43290.208333333328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9"/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0"/>
        <v>42364.25</v>
      </c>
      <c r="O328" s="8">
        <f t="shared" si="30"/>
        <v>42370.25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9"/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0"/>
        <v>43705.208333333328</v>
      </c>
      <c r="O329" s="8">
        <f t="shared" si="30"/>
        <v>43709.208333333328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9"/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0"/>
        <v>43434.25</v>
      </c>
      <c r="O330" s="8">
        <f t="shared" si="30"/>
        <v>43445.25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9"/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0"/>
        <v>42716.25</v>
      </c>
      <c r="O331" s="8">
        <f t="shared" si="30"/>
        <v>42727.25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9"/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0"/>
        <v>43077.25</v>
      </c>
      <c r="O332" s="8">
        <f t="shared" si="30"/>
        <v>43078.25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9"/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0"/>
        <v>40896.25</v>
      </c>
      <c r="O333" s="8">
        <f t="shared" si="30"/>
        <v>40897.25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9"/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0"/>
        <v>41361.208333333336</v>
      </c>
      <c r="O334" s="8">
        <f t="shared" si="30"/>
        <v>41362.208333333336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9"/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0"/>
        <v>43424.25</v>
      </c>
      <c r="O335" s="8">
        <f t="shared" si="30"/>
        <v>43452.25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9"/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0"/>
        <v>43110.25</v>
      </c>
      <c r="O336" s="8">
        <f t="shared" si="30"/>
        <v>43117.25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9"/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0"/>
        <v>43784.25</v>
      </c>
      <c r="O337" s="8">
        <f t="shared" si="30"/>
        <v>43797.25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9"/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0"/>
        <v>40527.25</v>
      </c>
      <c r="O338" s="8">
        <f t="shared" si="30"/>
        <v>40528.25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9"/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0"/>
        <v>43780.25</v>
      </c>
      <c r="O339" s="8">
        <f t="shared" si="30"/>
        <v>43781.25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9"/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0"/>
        <v>40821.208333333336</v>
      </c>
      <c r="O340" s="8">
        <f t="shared" si="30"/>
        <v>40851.208333333336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9"/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0"/>
        <v>42949.208333333328</v>
      </c>
      <c r="O341" s="8">
        <f t="shared" si="30"/>
        <v>42963.208333333328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9"/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0"/>
        <v>40889.25</v>
      </c>
      <c r="O342" s="8">
        <f t="shared" si="30"/>
        <v>40890.25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9"/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0"/>
        <v>42244.208333333328</v>
      </c>
      <c r="O343" s="8">
        <f t="shared" si="30"/>
        <v>42251.208333333328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9"/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0"/>
        <v>41475.208333333336</v>
      </c>
      <c r="O344" s="8">
        <f t="shared" si="30"/>
        <v>41487.208333333336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9"/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0"/>
        <v>41597.25</v>
      </c>
      <c r="O345" s="8">
        <f t="shared" si="30"/>
        <v>41650.25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9"/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0"/>
        <v>43122.25</v>
      </c>
      <c r="O346" s="8">
        <f t="shared" si="30"/>
        <v>43162.25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9"/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0"/>
        <v>42194.208333333328</v>
      </c>
      <c r="O347" s="8">
        <f t="shared" si="30"/>
        <v>42195.208333333328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9"/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0"/>
        <v>42971.208333333328</v>
      </c>
      <c r="O348" s="8">
        <f t="shared" si="30"/>
        <v>43026.208333333328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9"/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0"/>
        <v>42046.25</v>
      </c>
      <c r="O349" s="8">
        <f t="shared" si="30"/>
        <v>42070.25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9"/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0"/>
        <v>42782.25</v>
      </c>
      <c r="O350" s="8">
        <f t="shared" si="30"/>
        <v>42795.25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9"/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0"/>
        <v>42930.208333333328</v>
      </c>
      <c r="O351" s="8">
        <f t="shared" si="30"/>
        <v>42960.208333333328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9"/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0"/>
        <v>42144.208333333328</v>
      </c>
      <c r="O352" s="8">
        <f t="shared" si="30"/>
        <v>42162.208333333328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9"/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0"/>
        <v>42240.208333333328</v>
      </c>
      <c r="O353" s="8">
        <f t="shared" si="30"/>
        <v>42254.208333333328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9"/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0"/>
        <v>42315.25</v>
      </c>
      <c r="O354" s="8">
        <f t="shared" si="30"/>
        <v>42323.25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9"/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0"/>
        <v>43651.208333333328</v>
      </c>
      <c r="O355" s="8">
        <f t="shared" si="30"/>
        <v>43652.208333333328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9"/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0"/>
        <v>41520.208333333336</v>
      </c>
      <c r="O356" s="8">
        <f t="shared" si="30"/>
        <v>41527.208333333336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9"/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0"/>
        <v>42757.25</v>
      </c>
      <c r="O357" s="8">
        <f t="shared" si="30"/>
        <v>42797.25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9"/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0"/>
        <v>40922.25</v>
      </c>
      <c r="O358" s="8">
        <f t="shared" si="30"/>
        <v>40931.25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9"/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0"/>
        <v>42250.208333333328</v>
      </c>
      <c r="O359" s="8">
        <f t="shared" si="30"/>
        <v>42275.208333333328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9"/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0"/>
        <v>43322.208333333328</v>
      </c>
      <c r="O360" s="8">
        <f t="shared" si="30"/>
        <v>43325.208333333328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9"/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0"/>
        <v>40782.208333333336</v>
      </c>
      <c r="O361" s="8">
        <f t="shared" si="30"/>
        <v>40789.208333333336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9"/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0"/>
        <v>40544.25</v>
      </c>
      <c r="O362" s="8">
        <f t="shared" si="30"/>
        <v>40558.25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9"/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0"/>
        <v>43015.208333333328</v>
      </c>
      <c r="O363" s="8">
        <f t="shared" si="30"/>
        <v>43039.208333333328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9"/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0"/>
        <v>40570.25</v>
      </c>
      <c r="O364" s="8">
        <f t="shared" si="30"/>
        <v>40608.25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9"/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0"/>
        <v>40904.25</v>
      </c>
      <c r="O365" s="8">
        <f t="shared" si="30"/>
        <v>40905.25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9"/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0"/>
        <v>43164.25</v>
      </c>
      <c r="O366" s="8">
        <f t="shared" si="30"/>
        <v>43194.208333333328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9"/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0"/>
        <v>42733.25</v>
      </c>
      <c r="O367" s="8">
        <f t="shared" si="30"/>
        <v>42760.25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9"/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0"/>
        <v>40546.25</v>
      </c>
      <c r="O368" s="8">
        <f t="shared" si="30"/>
        <v>40547.25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9"/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0"/>
        <v>41930.208333333336</v>
      </c>
      <c r="O369" s="8">
        <f t="shared" si="30"/>
        <v>41954.25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9"/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0"/>
        <v>40464.208333333336</v>
      </c>
      <c r="O370" s="8">
        <f t="shared" si="30"/>
        <v>40487.208333333336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9"/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0"/>
        <v>41308.25</v>
      </c>
      <c r="O371" s="8">
        <f t="shared" si="30"/>
        <v>41347.208333333336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9"/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0"/>
        <v>43570.208333333328</v>
      </c>
      <c r="O372" s="8">
        <f t="shared" si="30"/>
        <v>43576.208333333328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9"/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0"/>
        <v>42043.25</v>
      </c>
      <c r="O373" s="8">
        <f t="shared" si="30"/>
        <v>42094.208333333328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9"/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0"/>
        <v>42012.25</v>
      </c>
      <c r="O374" s="8">
        <f t="shared" si="30"/>
        <v>42032.25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9"/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0"/>
        <v>42964.208333333328</v>
      </c>
      <c r="O375" s="8">
        <f t="shared" si="30"/>
        <v>42972.208333333328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9"/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0"/>
        <v>43476.25</v>
      </c>
      <c r="O376" s="8">
        <f t="shared" si="30"/>
        <v>43481.25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9"/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0"/>
        <v>42293.208333333328</v>
      </c>
      <c r="O377" s="8">
        <f t="shared" si="30"/>
        <v>42350.25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9"/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0"/>
        <v>41826.208333333336</v>
      </c>
      <c r="O378" s="8">
        <f t="shared" si="30"/>
        <v>41832.208333333336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9"/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0"/>
        <v>43760.208333333328</v>
      </c>
      <c r="O379" s="8">
        <f t="shared" si="30"/>
        <v>43774.25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9"/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0"/>
        <v>43241.208333333328</v>
      </c>
      <c r="O380" s="8">
        <f t="shared" si="30"/>
        <v>43279.208333333328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9"/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0"/>
        <v>40843.208333333336</v>
      </c>
      <c r="O381" s="8">
        <f t="shared" si="30"/>
        <v>40857.25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9"/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0"/>
        <v>41448.208333333336</v>
      </c>
      <c r="O382" s="8">
        <f t="shared" si="30"/>
        <v>41453.208333333336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9"/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0"/>
        <v>42163.208333333328</v>
      </c>
      <c r="O383" s="8">
        <f t="shared" si="30"/>
        <v>42209.208333333328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9"/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0"/>
        <v>43024.208333333328</v>
      </c>
      <c r="O384" s="8">
        <f t="shared" si="30"/>
        <v>43043.208333333328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9"/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0"/>
        <v>43509.25</v>
      </c>
      <c r="O385" s="8">
        <f t="shared" si="30"/>
        <v>43515.25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9"/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0"/>
        <v>42776.25</v>
      </c>
      <c r="O386" s="8">
        <f t="shared" si="30"/>
        <v>42803.25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9"/>
        <v>1.4616709511568124</v>
      </c>
      <c r="G387" t="s">
        <v>20</v>
      </c>
      <c r="H387">
        <v>1137</v>
      </c>
      <c r="I387" s="5">
        <f t="shared" ref="I387:I450" si="31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0"/>
        <v>43553.208333333328</v>
      </c>
      <c r="O387" s="8">
        <f t="shared" si="30"/>
        <v>43585.208333333328</v>
      </c>
      <c r="P387" t="b">
        <v>0</v>
      </c>
      <c r="Q387" t="b">
        <v>0</v>
      </c>
      <c r="R387" t="s">
        <v>68</v>
      </c>
      <c r="S387" t="str">
        <f t="shared" ref="S387:S450" si="32">_xlfn.TEXTBEFORE(R387,"/")</f>
        <v>publishing</v>
      </c>
      <c r="T387" t="str">
        <f t="shared" ref="T387:T450" si="33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34">E388/D388</f>
        <v>0.76423616236162362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O451" si="35">(((L388/60)/60)/24)+DATE(1970,1,1)</f>
        <v>40355.208333333336</v>
      </c>
      <c r="O388" s="8">
        <f t="shared" si="35"/>
        <v>40367.208333333336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4"/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5"/>
        <v>41072.208333333336</v>
      </c>
      <c r="O389" s="8">
        <f t="shared" si="35"/>
        <v>41077.208333333336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4"/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5"/>
        <v>40912.25</v>
      </c>
      <c r="O390" s="8">
        <f t="shared" si="35"/>
        <v>40914.25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4"/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5"/>
        <v>40479.208333333336</v>
      </c>
      <c r="O391" s="8">
        <f t="shared" si="35"/>
        <v>40506.25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4"/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5"/>
        <v>41530.208333333336</v>
      </c>
      <c r="O392" s="8">
        <f t="shared" si="35"/>
        <v>41545.208333333336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4"/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5"/>
        <v>41653.25</v>
      </c>
      <c r="O393" s="8">
        <f t="shared" si="35"/>
        <v>41655.25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4"/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5"/>
        <v>40549.25</v>
      </c>
      <c r="O394" s="8">
        <f t="shared" si="35"/>
        <v>40551.25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4"/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5"/>
        <v>42933.208333333328</v>
      </c>
      <c r="O395" s="8">
        <f t="shared" si="35"/>
        <v>42934.208333333328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4"/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5"/>
        <v>41484.208333333336</v>
      </c>
      <c r="O396" s="8">
        <f t="shared" si="35"/>
        <v>41494.208333333336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4"/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5"/>
        <v>40885.25</v>
      </c>
      <c r="O397" s="8">
        <f t="shared" si="35"/>
        <v>40886.25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4"/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5"/>
        <v>43378.208333333328</v>
      </c>
      <c r="O398" s="8">
        <f t="shared" si="35"/>
        <v>43386.208333333328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4"/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5"/>
        <v>41417.208333333336</v>
      </c>
      <c r="O399" s="8">
        <f t="shared" si="35"/>
        <v>41423.208333333336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4"/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5"/>
        <v>43228.208333333328</v>
      </c>
      <c r="O400" s="8">
        <f t="shared" si="35"/>
        <v>43230.208333333328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4"/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5"/>
        <v>40576.25</v>
      </c>
      <c r="O401" s="8">
        <f t="shared" si="35"/>
        <v>40583.25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4"/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5"/>
        <v>41502.208333333336</v>
      </c>
      <c r="O402" s="8">
        <f t="shared" si="35"/>
        <v>41524.208333333336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4"/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5"/>
        <v>43765.208333333328</v>
      </c>
      <c r="O403" s="8">
        <f t="shared" si="35"/>
        <v>43765.208333333328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4"/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5"/>
        <v>40914.25</v>
      </c>
      <c r="O404" s="8">
        <f t="shared" si="35"/>
        <v>40961.25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4"/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5"/>
        <v>40310.208333333336</v>
      </c>
      <c r="O405" s="8">
        <f t="shared" si="35"/>
        <v>40346.208333333336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4"/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5"/>
        <v>43053.25</v>
      </c>
      <c r="O406" s="8">
        <f t="shared" si="35"/>
        <v>43056.25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4"/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5"/>
        <v>43255.208333333328</v>
      </c>
      <c r="O407" s="8">
        <f t="shared" si="35"/>
        <v>43305.208333333328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4"/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5"/>
        <v>41304.25</v>
      </c>
      <c r="O408" s="8">
        <f t="shared" si="35"/>
        <v>41316.25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4"/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5"/>
        <v>43751.208333333328</v>
      </c>
      <c r="O409" s="8">
        <f t="shared" si="35"/>
        <v>43758.208333333328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4"/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5"/>
        <v>42541.208333333328</v>
      </c>
      <c r="O410" s="8">
        <f t="shared" si="35"/>
        <v>42561.208333333328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4"/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5"/>
        <v>42843.208333333328</v>
      </c>
      <c r="O411" s="8">
        <f t="shared" si="35"/>
        <v>42847.208333333328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4"/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5"/>
        <v>42122.208333333328</v>
      </c>
      <c r="O412" s="8">
        <f t="shared" si="35"/>
        <v>42122.208333333328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4"/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5"/>
        <v>42884.208333333328</v>
      </c>
      <c r="O413" s="8">
        <f t="shared" si="35"/>
        <v>42886.208333333328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4"/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5"/>
        <v>41642.25</v>
      </c>
      <c r="O414" s="8">
        <f t="shared" si="35"/>
        <v>41652.25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4"/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5"/>
        <v>43431.25</v>
      </c>
      <c r="O415" s="8">
        <f t="shared" si="35"/>
        <v>43458.25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4"/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5"/>
        <v>40288.208333333336</v>
      </c>
      <c r="O416" s="8">
        <f t="shared" si="35"/>
        <v>40296.208333333336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4"/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5"/>
        <v>40921.25</v>
      </c>
      <c r="O417" s="8">
        <f t="shared" si="35"/>
        <v>40938.25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4"/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5"/>
        <v>40560.25</v>
      </c>
      <c r="O418" s="8">
        <f t="shared" si="35"/>
        <v>40569.25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4"/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5"/>
        <v>43407.208333333328</v>
      </c>
      <c r="O419" s="8">
        <f t="shared" si="35"/>
        <v>43431.25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4"/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5"/>
        <v>41035.208333333336</v>
      </c>
      <c r="O420" s="8">
        <f t="shared" si="35"/>
        <v>41036.208333333336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4"/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5"/>
        <v>40899.25</v>
      </c>
      <c r="O421" s="8">
        <f t="shared" si="35"/>
        <v>40905.25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4"/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5"/>
        <v>42911.208333333328</v>
      </c>
      <c r="O422" s="8">
        <f t="shared" si="35"/>
        <v>42925.208333333328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4"/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5"/>
        <v>42915.208333333328</v>
      </c>
      <c r="O423" s="8">
        <f t="shared" si="35"/>
        <v>42945.208333333328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4"/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5"/>
        <v>40285.208333333336</v>
      </c>
      <c r="O424" s="8">
        <f t="shared" si="35"/>
        <v>40305.208333333336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4"/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5"/>
        <v>40808.208333333336</v>
      </c>
      <c r="O425" s="8">
        <f t="shared" si="35"/>
        <v>40810.208333333336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4"/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5"/>
        <v>43208.208333333328</v>
      </c>
      <c r="O426" s="8">
        <f t="shared" si="35"/>
        <v>43214.208333333328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4"/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5"/>
        <v>42213.208333333328</v>
      </c>
      <c r="O427" s="8">
        <f t="shared" si="35"/>
        <v>42219.208333333328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4"/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5"/>
        <v>41332.25</v>
      </c>
      <c r="O428" s="8">
        <f t="shared" si="35"/>
        <v>41339.25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4"/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5"/>
        <v>41895.208333333336</v>
      </c>
      <c r="O429" s="8">
        <f t="shared" si="35"/>
        <v>41927.208333333336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4"/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5"/>
        <v>40585.25</v>
      </c>
      <c r="O430" s="8">
        <f t="shared" si="35"/>
        <v>40592.25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4"/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5"/>
        <v>41680.25</v>
      </c>
      <c r="O431" s="8">
        <f t="shared" si="35"/>
        <v>41708.208333333336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4"/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5"/>
        <v>43737.208333333328</v>
      </c>
      <c r="O432" s="8">
        <f t="shared" si="35"/>
        <v>43771.208333333328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4"/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5"/>
        <v>43273.208333333328</v>
      </c>
      <c r="O433" s="8">
        <f t="shared" si="35"/>
        <v>43290.208333333328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4"/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5"/>
        <v>41761.208333333336</v>
      </c>
      <c r="O434" s="8">
        <f t="shared" si="35"/>
        <v>41781.208333333336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4"/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5"/>
        <v>41603.25</v>
      </c>
      <c r="O435" s="8">
        <f t="shared" si="35"/>
        <v>41619.25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4"/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5"/>
        <v>42705.25</v>
      </c>
      <c r="O436" s="8">
        <f t="shared" si="35"/>
        <v>42719.25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4"/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5"/>
        <v>41988.25</v>
      </c>
      <c r="O437" s="8">
        <f t="shared" si="35"/>
        <v>42000.25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4"/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5"/>
        <v>43575.208333333328</v>
      </c>
      <c r="O438" s="8">
        <f t="shared" si="35"/>
        <v>43576.208333333328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4"/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5"/>
        <v>42260.208333333328</v>
      </c>
      <c r="O439" s="8">
        <f t="shared" si="35"/>
        <v>42263.208333333328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4"/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5"/>
        <v>41337.25</v>
      </c>
      <c r="O440" s="8">
        <f t="shared" si="35"/>
        <v>41367.208333333336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4"/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5"/>
        <v>42680.208333333328</v>
      </c>
      <c r="O441" s="8">
        <f t="shared" si="35"/>
        <v>42687.25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4"/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5"/>
        <v>42916.208333333328</v>
      </c>
      <c r="O442" s="8">
        <f t="shared" si="35"/>
        <v>42926.208333333328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4"/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5"/>
        <v>41025.208333333336</v>
      </c>
      <c r="O443" s="8">
        <f t="shared" si="35"/>
        <v>41053.208333333336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4"/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5"/>
        <v>42980.208333333328</v>
      </c>
      <c r="O444" s="8">
        <f t="shared" si="35"/>
        <v>42996.208333333328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4"/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5"/>
        <v>40451.208333333336</v>
      </c>
      <c r="O445" s="8">
        <f t="shared" si="35"/>
        <v>40470.208333333336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4"/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5"/>
        <v>40748.208333333336</v>
      </c>
      <c r="O446" s="8">
        <f t="shared" si="35"/>
        <v>40750.208333333336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4"/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5"/>
        <v>40515.25</v>
      </c>
      <c r="O447" s="8">
        <f t="shared" si="35"/>
        <v>40536.25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4"/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5"/>
        <v>41261.25</v>
      </c>
      <c r="O448" s="8">
        <f t="shared" si="35"/>
        <v>41263.25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4"/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5"/>
        <v>43088.25</v>
      </c>
      <c r="O449" s="8">
        <f t="shared" si="35"/>
        <v>43104.25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4"/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5"/>
        <v>41378.208333333336</v>
      </c>
      <c r="O450" s="8">
        <f t="shared" si="35"/>
        <v>41380.208333333336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34"/>
        <v>9.67</v>
      </c>
      <c r="G451" t="s">
        <v>20</v>
      </c>
      <c r="H451">
        <v>86</v>
      </c>
      <c r="I451" s="5">
        <f t="shared" ref="I451:I514" si="36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35"/>
        <v>43530.25</v>
      </c>
      <c r="O451" s="8">
        <f t="shared" si="35"/>
        <v>43547.208333333328</v>
      </c>
      <c r="P451" t="b">
        <v>0</v>
      </c>
      <c r="Q451" t="b">
        <v>0</v>
      </c>
      <c r="R451" t="s">
        <v>89</v>
      </c>
      <c r="S451" t="str">
        <f t="shared" ref="S451:S514" si="37">_xlfn.TEXTBEFORE(R451,"/")</f>
        <v>games</v>
      </c>
      <c r="T451" t="str">
        <f t="shared" ref="T451:T514" si="38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9">E452/D452</f>
        <v>0.04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O515" si="40">(((L452/60)/60)/24)+DATE(1970,1,1)</f>
        <v>43394.208333333328</v>
      </c>
      <c r="O452" s="8">
        <f t="shared" si="40"/>
        <v>43417.25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9"/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0"/>
        <v>42935.208333333328</v>
      </c>
      <c r="O453" s="8">
        <f t="shared" si="40"/>
        <v>42966.208333333328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9"/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0"/>
        <v>40365.208333333336</v>
      </c>
      <c r="O454" s="8">
        <f t="shared" si="40"/>
        <v>40366.208333333336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9"/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0"/>
        <v>42705.25</v>
      </c>
      <c r="O455" s="8">
        <f t="shared" si="40"/>
        <v>42746.25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9"/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0"/>
        <v>41568.208333333336</v>
      </c>
      <c r="O456" s="8">
        <f t="shared" si="40"/>
        <v>41604.25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9"/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0"/>
        <v>40809.208333333336</v>
      </c>
      <c r="O457" s="8">
        <f t="shared" si="40"/>
        <v>40832.208333333336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9"/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0"/>
        <v>43141.25</v>
      </c>
      <c r="O458" s="8">
        <f t="shared" si="40"/>
        <v>43141.25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9"/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0"/>
        <v>42657.208333333328</v>
      </c>
      <c r="O459" s="8">
        <f t="shared" si="40"/>
        <v>42659.208333333328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9"/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0"/>
        <v>40265.208333333336</v>
      </c>
      <c r="O460" s="8">
        <f t="shared" si="40"/>
        <v>40309.208333333336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9"/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0"/>
        <v>42001.25</v>
      </c>
      <c r="O461" s="8">
        <f t="shared" si="40"/>
        <v>42026.25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9"/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0"/>
        <v>40399.208333333336</v>
      </c>
      <c r="O462" s="8">
        <f t="shared" si="40"/>
        <v>40402.208333333336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9"/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0"/>
        <v>41757.208333333336</v>
      </c>
      <c r="O463" s="8">
        <f t="shared" si="40"/>
        <v>41777.208333333336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9"/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0"/>
        <v>41304.25</v>
      </c>
      <c r="O464" s="8">
        <f t="shared" si="40"/>
        <v>41342.25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9"/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0"/>
        <v>41639.25</v>
      </c>
      <c r="O465" s="8">
        <f t="shared" si="40"/>
        <v>41643.25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9"/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0"/>
        <v>43142.25</v>
      </c>
      <c r="O466" s="8">
        <f t="shared" si="40"/>
        <v>43156.25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9"/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0"/>
        <v>43127.25</v>
      </c>
      <c r="O467" s="8">
        <f t="shared" si="40"/>
        <v>43136.25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9"/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0"/>
        <v>41409.208333333336</v>
      </c>
      <c r="O468" s="8">
        <f t="shared" si="40"/>
        <v>41432.208333333336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9"/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0"/>
        <v>42331.25</v>
      </c>
      <c r="O469" s="8">
        <f t="shared" si="40"/>
        <v>42338.25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9"/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0"/>
        <v>43569.208333333328</v>
      </c>
      <c r="O470" s="8">
        <f t="shared" si="40"/>
        <v>43585.208333333328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9"/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0"/>
        <v>42142.208333333328</v>
      </c>
      <c r="O471" s="8">
        <f t="shared" si="40"/>
        <v>42144.208333333328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9"/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0"/>
        <v>42716.25</v>
      </c>
      <c r="O472" s="8">
        <f t="shared" si="40"/>
        <v>42723.25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9"/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0"/>
        <v>41031.208333333336</v>
      </c>
      <c r="O473" s="8">
        <f t="shared" si="40"/>
        <v>41031.208333333336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9"/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0"/>
        <v>43535.208333333328</v>
      </c>
      <c r="O474" s="8">
        <f t="shared" si="40"/>
        <v>43589.208333333328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9"/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0"/>
        <v>43277.208333333328</v>
      </c>
      <c r="O475" s="8">
        <f t="shared" si="40"/>
        <v>43278.208333333328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9"/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0"/>
        <v>41989.25</v>
      </c>
      <c r="O476" s="8">
        <f t="shared" si="40"/>
        <v>41990.25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9"/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0"/>
        <v>41450.208333333336</v>
      </c>
      <c r="O477" s="8">
        <f t="shared" si="40"/>
        <v>41454.208333333336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9"/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0"/>
        <v>43322.208333333328</v>
      </c>
      <c r="O478" s="8">
        <f t="shared" si="40"/>
        <v>43328.208333333328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9"/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0"/>
        <v>40720.208333333336</v>
      </c>
      <c r="O479" s="8">
        <f t="shared" si="40"/>
        <v>40747.208333333336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9"/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0"/>
        <v>42072.208333333328</v>
      </c>
      <c r="O480" s="8">
        <f t="shared" si="40"/>
        <v>42084.208333333328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9"/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0"/>
        <v>42945.208333333328</v>
      </c>
      <c r="O481" s="8">
        <f t="shared" si="40"/>
        <v>42947.208333333328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9"/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0"/>
        <v>40248.25</v>
      </c>
      <c r="O482" s="8">
        <f t="shared" si="40"/>
        <v>40257.208333333336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9"/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0"/>
        <v>41913.208333333336</v>
      </c>
      <c r="O483" s="8">
        <f t="shared" si="40"/>
        <v>41955.25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9"/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0"/>
        <v>40963.25</v>
      </c>
      <c r="O484" s="8">
        <f t="shared" si="40"/>
        <v>40974.25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9"/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0"/>
        <v>43811.25</v>
      </c>
      <c r="O485" s="8">
        <f t="shared" si="40"/>
        <v>43818.25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9"/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0"/>
        <v>41855.208333333336</v>
      </c>
      <c r="O486" s="8">
        <f t="shared" si="40"/>
        <v>41904.208333333336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9"/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0"/>
        <v>43626.208333333328</v>
      </c>
      <c r="O487" s="8">
        <f t="shared" si="40"/>
        <v>43667.208333333328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9"/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0"/>
        <v>43168.25</v>
      </c>
      <c r="O488" s="8">
        <f t="shared" si="40"/>
        <v>43183.208333333328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9"/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0"/>
        <v>42845.208333333328</v>
      </c>
      <c r="O489" s="8">
        <f t="shared" si="40"/>
        <v>42878.208333333328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9"/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0"/>
        <v>42403.25</v>
      </c>
      <c r="O490" s="8">
        <f t="shared" si="40"/>
        <v>42420.25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9"/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0"/>
        <v>40406.208333333336</v>
      </c>
      <c r="O491" s="8">
        <f t="shared" si="40"/>
        <v>40411.208333333336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9"/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0"/>
        <v>43786.25</v>
      </c>
      <c r="O492" s="8">
        <f t="shared" si="40"/>
        <v>43793.25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9"/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0"/>
        <v>41456.208333333336</v>
      </c>
      <c r="O493" s="8">
        <f t="shared" si="40"/>
        <v>41482.208333333336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9"/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0"/>
        <v>40336.208333333336</v>
      </c>
      <c r="O494" s="8">
        <f t="shared" si="40"/>
        <v>40371.208333333336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9"/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0"/>
        <v>43645.208333333328</v>
      </c>
      <c r="O495" s="8">
        <f t="shared" si="40"/>
        <v>43658.208333333328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9"/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0"/>
        <v>40990.208333333336</v>
      </c>
      <c r="O496" s="8">
        <f t="shared" si="40"/>
        <v>40991.208333333336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9"/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0"/>
        <v>41800.208333333336</v>
      </c>
      <c r="O497" s="8">
        <f t="shared" si="40"/>
        <v>41804.208333333336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9"/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0"/>
        <v>42876.208333333328</v>
      </c>
      <c r="O498" s="8">
        <f t="shared" si="40"/>
        <v>42893.208333333328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9"/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0"/>
        <v>42724.25</v>
      </c>
      <c r="O499" s="8">
        <f t="shared" si="40"/>
        <v>42724.25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9"/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0"/>
        <v>42005.25</v>
      </c>
      <c r="O500" s="8">
        <f t="shared" si="40"/>
        <v>42007.25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9"/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0"/>
        <v>42444.208333333328</v>
      </c>
      <c r="O501" s="8">
        <f t="shared" si="40"/>
        <v>42449.208333333328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9"/>
        <v>0</v>
      </c>
      <c r="G502" t="s">
        <v>14</v>
      </c>
      <c r="H502">
        <v>0</v>
      </c>
      <c r="I502" s="5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0"/>
        <v>41395.208333333336</v>
      </c>
      <c r="O502" s="8">
        <f t="shared" si="40"/>
        <v>41423.208333333336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9"/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0"/>
        <v>41345.208333333336</v>
      </c>
      <c r="O503" s="8">
        <f t="shared" si="40"/>
        <v>41347.208333333336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9"/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0"/>
        <v>41117.208333333336</v>
      </c>
      <c r="O504" s="8">
        <f t="shared" si="40"/>
        <v>41146.208333333336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9"/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0"/>
        <v>42186.208333333328</v>
      </c>
      <c r="O505" s="8">
        <f t="shared" si="40"/>
        <v>42206.208333333328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9"/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0"/>
        <v>42142.208333333328</v>
      </c>
      <c r="O506" s="8">
        <f t="shared" si="40"/>
        <v>42143.208333333328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9"/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0"/>
        <v>41341.25</v>
      </c>
      <c r="O507" s="8">
        <f t="shared" si="40"/>
        <v>41383.208333333336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9"/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0"/>
        <v>43062.25</v>
      </c>
      <c r="O508" s="8">
        <f t="shared" si="40"/>
        <v>43079.25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9"/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0"/>
        <v>41373.208333333336</v>
      </c>
      <c r="O509" s="8">
        <f t="shared" si="40"/>
        <v>41422.208333333336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9"/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0"/>
        <v>43310.208333333328</v>
      </c>
      <c r="O510" s="8">
        <f t="shared" si="40"/>
        <v>43331.208333333328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9"/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0"/>
        <v>41034.208333333336</v>
      </c>
      <c r="O511" s="8">
        <f t="shared" si="40"/>
        <v>41044.208333333336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9"/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0"/>
        <v>43251.208333333328</v>
      </c>
      <c r="O512" s="8">
        <f t="shared" si="40"/>
        <v>43275.208333333328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9"/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0"/>
        <v>43671.208333333328</v>
      </c>
      <c r="O513" s="8">
        <f t="shared" si="40"/>
        <v>43681.208333333328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9"/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0"/>
        <v>41825.208333333336</v>
      </c>
      <c r="O514" s="8">
        <f t="shared" si="40"/>
        <v>41826.208333333336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9"/>
        <v>0.39277108433734942</v>
      </c>
      <c r="G515" t="s">
        <v>74</v>
      </c>
      <c r="H515">
        <v>35</v>
      </c>
      <c r="I515" s="5">
        <f t="shared" ref="I515:I578" si="41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0"/>
        <v>40430.208333333336</v>
      </c>
      <c r="O515" s="8">
        <f t="shared" si="40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2">_xlfn.TEXTBEFORE(R515,"/")</f>
        <v>film &amp; video</v>
      </c>
      <c r="T515" t="str">
        <f t="shared" ref="T515:T578" si="43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44">E516/D516</f>
        <v>0.22439077144917088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O579" si="45">(((L516/60)/60)/24)+DATE(1970,1,1)</f>
        <v>41614.25</v>
      </c>
      <c r="O516" s="8">
        <f t="shared" si="45"/>
        <v>41619.25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4"/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5"/>
        <v>40900.25</v>
      </c>
      <c r="O517" s="8">
        <f t="shared" si="45"/>
        <v>40902.25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4"/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5"/>
        <v>40396.208333333336</v>
      </c>
      <c r="O518" s="8">
        <f t="shared" si="45"/>
        <v>40434.208333333336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4"/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5"/>
        <v>42860.208333333328</v>
      </c>
      <c r="O519" s="8">
        <f t="shared" si="45"/>
        <v>42865.208333333328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4"/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5"/>
        <v>43154.25</v>
      </c>
      <c r="O520" s="8">
        <f t="shared" si="45"/>
        <v>43156.25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4"/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5"/>
        <v>42012.25</v>
      </c>
      <c r="O521" s="8">
        <f t="shared" si="45"/>
        <v>42026.25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4"/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5"/>
        <v>43574.208333333328</v>
      </c>
      <c r="O522" s="8">
        <f t="shared" si="45"/>
        <v>43577.208333333328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4"/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5"/>
        <v>42605.208333333328</v>
      </c>
      <c r="O523" s="8">
        <f t="shared" si="45"/>
        <v>42611.208333333328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4"/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5"/>
        <v>41093.208333333336</v>
      </c>
      <c r="O524" s="8">
        <f t="shared" si="45"/>
        <v>41105.208333333336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4"/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5"/>
        <v>40241.25</v>
      </c>
      <c r="O525" s="8">
        <f t="shared" si="45"/>
        <v>40246.25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4"/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5"/>
        <v>40294.208333333336</v>
      </c>
      <c r="O526" s="8">
        <f t="shared" si="45"/>
        <v>40307.208333333336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4"/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5"/>
        <v>40505.25</v>
      </c>
      <c r="O527" s="8">
        <f t="shared" si="45"/>
        <v>40509.25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4"/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5"/>
        <v>42364.25</v>
      </c>
      <c r="O528" s="8">
        <f t="shared" si="45"/>
        <v>42401.25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4"/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5"/>
        <v>42405.25</v>
      </c>
      <c r="O529" s="8">
        <f t="shared" si="45"/>
        <v>42441.25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4"/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5"/>
        <v>41601.25</v>
      </c>
      <c r="O530" s="8">
        <f t="shared" si="45"/>
        <v>41646.25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4"/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5"/>
        <v>41769.208333333336</v>
      </c>
      <c r="O531" s="8">
        <f t="shared" si="45"/>
        <v>41797.208333333336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4"/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5"/>
        <v>40421.208333333336</v>
      </c>
      <c r="O532" s="8">
        <f t="shared" si="45"/>
        <v>40435.208333333336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4"/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5"/>
        <v>41589.25</v>
      </c>
      <c r="O533" s="8">
        <f t="shared" si="45"/>
        <v>41645.25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4"/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5"/>
        <v>43125.25</v>
      </c>
      <c r="O534" s="8">
        <f t="shared" si="45"/>
        <v>43126.25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4"/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5"/>
        <v>41479.208333333336</v>
      </c>
      <c r="O535" s="8">
        <f t="shared" si="45"/>
        <v>41515.208333333336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4"/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5"/>
        <v>43329.208333333328</v>
      </c>
      <c r="O536" s="8">
        <f t="shared" si="45"/>
        <v>43330.208333333328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4"/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5"/>
        <v>43259.208333333328</v>
      </c>
      <c r="O537" s="8">
        <f t="shared" si="45"/>
        <v>43261.208333333328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4"/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5"/>
        <v>40414.208333333336</v>
      </c>
      <c r="O538" s="8">
        <f t="shared" si="45"/>
        <v>40440.208333333336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4"/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5"/>
        <v>43342.208333333328</v>
      </c>
      <c r="O539" s="8">
        <f t="shared" si="45"/>
        <v>43365.208333333328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4"/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5"/>
        <v>41539.208333333336</v>
      </c>
      <c r="O540" s="8">
        <f t="shared" si="45"/>
        <v>41555.208333333336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4"/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5"/>
        <v>43647.208333333328</v>
      </c>
      <c r="O541" s="8">
        <f t="shared" si="45"/>
        <v>43653.208333333328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4"/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5"/>
        <v>43225.208333333328</v>
      </c>
      <c r="O542" s="8">
        <f t="shared" si="45"/>
        <v>43247.208333333328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4"/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5"/>
        <v>42165.208333333328</v>
      </c>
      <c r="O543" s="8">
        <f t="shared" si="45"/>
        <v>42191.208333333328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4"/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5"/>
        <v>42391.25</v>
      </c>
      <c r="O544" s="8">
        <f t="shared" si="45"/>
        <v>42421.25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4"/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5"/>
        <v>41528.208333333336</v>
      </c>
      <c r="O545" s="8">
        <f t="shared" si="45"/>
        <v>41543.208333333336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4"/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5"/>
        <v>42377.25</v>
      </c>
      <c r="O546" s="8">
        <f t="shared" si="45"/>
        <v>42390.25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4"/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5"/>
        <v>43824.25</v>
      </c>
      <c r="O547" s="8">
        <f t="shared" si="45"/>
        <v>43844.25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4"/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5"/>
        <v>43360.208333333328</v>
      </c>
      <c r="O548" s="8">
        <f t="shared" si="45"/>
        <v>43363.208333333328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4"/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5"/>
        <v>42029.25</v>
      </c>
      <c r="O549" s="8">
        <f t="shared" si="45"/>
        <v>42041.25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4"/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5"/>
        <v>42461.208333333328</v>
      </c>
      <c r="O550" s="8">
        <f t="shared" si="45"/>
        <v>42474.208333333328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4"/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5"/>
        <v>41422.208333333336</v>
      </c>
      <c r="O551" s="8">
        <f t="shared" si="45"/>
        <v>41431.208333333336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4"/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5"/>
        <v>40968.25</v>
      </c>
      <c r="O552" s="8">
        <f t="shared" si="45"/>
        <v>40989.208333333336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4"/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5"/>
        <v>41993.25</v>
      </c>
      <c r="O553" s="8">
        <f t="shared" si="45"/>
        <v>42033.25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4"/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5"/>
        <v>42700.25</v>
      </c>
      <c r="O554" s="8">
        <f t="shared" si="45"/>
        <v>42702.25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4"/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5"/>
        <v>40545.25</v>
      </c>
      <c r="O555" s="8">
        <f t="shared" si="45"/>
        <v>40546.25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4"/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5"/>
        <v>42723.25</v>
      </c>
      <c r="O556" s="8">
        <f t="shared" si="45"/>
        <v>42729.25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4"/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5"/>
        <v>41731.208333333336</v>
      </c>
      <c r="O557" s="8">
        <f t="shared" si="45"/>
        <v>41762.208333333336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4"/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5"/>
        <v>40792.208333333336</v>
      </c>
      <c r="O558" s="8">
        <f t="shared" si="45"/>
        <v>40799.208333333336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4"/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5"/>
        <v>42279.208333333328</v>
      </c>
      <c r="O559" s="8">
        <f t="shared" si="45"/>
        <v>42282.208333333328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4"/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5"/>
        <v>42424.25</v>
      </c>
      <c r="O560" s="8">
        <f t="shared" si="45"/>
        <v>42467.208333333328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4"/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5"/>
        <v>42584.208333333328</v>
      </c>
      <c r="O561" s="8">
        <f t="shared" si="45"/>
        <v>42591.208333333328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4"/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5"/>
        <v>40865.25</v>
      </c>
      <c r="O562" s="8">
        <f t="shared" si="45"/>
        <v>40905.25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4"/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5"/>
        <v>40833.208333333336</v>
      </c>
      <c r="O563" s="8">
        <f t="shared" si="45"/>
        <v>40835.208333333336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4"/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5"/>
        <v>43536.208333333328</v>
      </c>
      <c r="O564" s="8">
        <f t="shared" si="45"/>
        <v>43538.208333333328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4"/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5"/>
        <v>43417.25</v>
      </c>
      <c r="O565" s="8">
        <f t="shared" si="45"/>
        <v>43437.25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4"/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5"/>
        <v>42078.208333333328</v>
      </c>
      <c r="O566" s="8">
        <f t="shared" si="45"/>
        <v>42086.208333333328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4"/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5"/>
        <v>40862.25</v>
      </c>
      <c r="O567" s="8">
        <f t="shared" si="45"/>
        <v>40882.25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4"/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5"/>
        <v>42424.25</v>
      </c>
      <c r="O568" s="8">
        <f t="shared" si="45"/>
        <v>42447.208333333328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4"/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5"/>
        <v>41830.208333333336</v>
      </c>
      <c r="O569" s="8">
        <f t="shared" si="45"/>
        <v>41832.208333333336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4"/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5"/>
        <v>40374.208333333336</v>
      </c>
      <c r="O570" s="8">
        <f t="shared" si="45"/>
        <v>40419.208333333336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4"/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5"/>
        <v>40554.25</v>
      </c>
      <c r="O571" s="8">
        <f t="shared" si="45"/>
        <v>40566.25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4"/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5"/>
        <v>41993.25</v>
      </c>
      <c r="O572" s="8">
        <f t="shared" si="45"/>
        <v>41999.25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4"/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5"/>
        <v>42174.208333333328</v>
      </c>
      <c r="O573" s="8">
        <f t="shared" si="45"/>
        <v>42221.208333333328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4"/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5"/>
        <v>42275.208333333328</v>
      </c>
      <c r="O574" s="8">
        <f t="shared" si="45"/>
        <v>42291.208333333328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4"/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5"/>
        <v>41761.208333333336</v>
      </c>
      <c r="O575" s="8">
        <f t="shared" si="45"/>
        <v>41763.208333333336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4"/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5"/>
        <v>43806.25</v>
      </c>
      <c r="O576" s="8">
        <f t="shared" si="45"/>
        <v>43816.25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4"/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5"/>
        <v>41779.208333333336</v>
      </c>
      <c r="O577" s="8">
        <f t="shared" si="45"/>
        <v>41782.208333333336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4"/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5"/>
        <v>43040.208333333328</v>
      </c>
      <c r="O578" s="8">
        <f t="shared" si="45"/>
        <v>43057.25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44"/>
        <v>0.18853658536585366</v>
      </c>
      <c r="G579" t="s">
        <v>74</v>
      </c>
      <c r="H579">
        <v>37</v>
      </c>
      <c r="I579" s="5">
        <f t="shared" ref="I579:I642" si="46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45"/>
        <v>40613.25</v>
      </c>
      <c r="O579" s="8">
        <f t="shared" si="4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7">_xlfn.TEXTBEFORE(R579,"/")</f>
        <v>music</v>
      </c>
      <c r="T579" t="str">
        <f t="shared" ref="T579:T642" si="48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49">E580/D580</f>
        <v>0.1675440414507772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O643" si="50">(((L580/60)/60)/24)+DATE(1970,1,1)</f>
        <v>40878.25</v>
      </c>
      <c r="O580" s="8">
        <f t="shared" si="50"/>
        <v>40881.25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9"/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0"/>
        <v>40762.208333333336</v>
      </c>
      <c r="O581" s="8">
        <f t="shared" si="50"/>
        <v>40774.208333333336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9"/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0"/>
        <v>41696.25</v>
      </c>
      <c r="O582" s="8">
        <f t="shared" si="50"/>
        <v>41704.25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9"/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0"/>
        <v>40662.208333333336</v>
      </c>
      <c r="O583" s="8">
        <f t="shared" si="50"/>
        <v>40677.208333333336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9"/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0"/>
        <v>42165.208333333328</v>
      </c>
      <c r="O584" s="8">
        <f t="shared" si="50"/>
        <v>42170.208333333328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9"/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0"/>
        <v>40959.25</v>
      </c>
      <c r="O585" s="8">
        <f t="shared" si="50"/>
        <v>40976.25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9"/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0"/>
        <v>41024.208333333336</v>
      </c>
      <c r="O586" s="8">
        <f t="shared" si="50"/>
        <v>41038.208333333336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9"/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0"/>
        <v>40255.208333333336</v>
      </c>
      <c r="O587" s="8">
        <f t="shared" si="50"/>
        <v>40265.208333333336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9"/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0"/>
        <v>40499.25</v>
      </c>
      <c r="O588" s="8">
        <f t="shared" si="50"/>
        <v>40518.25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9"/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0"/>
        <v>43484.25</v>
      </c>
      <c r="O589" s="8">
        <f t="shared" si="50"/>
        <v>43536.208333333328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9"/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0"/>
        <v>40262.208333333336</v>
      </c>
      <c r="O590" s="8">
        <f t="shared" si="50"/>
        <v>40293.208333333336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9"/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0"/>
        <v>42190.208333333328</v>
      </c>
      <c r="O591" s="8">
        <f t="shared" si="50"/>
        <v>42197.208333333328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9"/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0"/>
        <v>41994.25</v>
      </c>
      <c r="O592" s="8">
        <f t="shared" si="50"/>
        <v>42005.25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9"/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0"/>
        <v>40373.208333333336</v>
      </c>
      <c r="O593" s="8">
        <f t="shared" si="50"/>
        <v>40383.208333333336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9"/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0"/>
        <v>41789.208333333336</v>
      </c>
      <c r="O594" s="8">
        <f t="shared" si="50"/>
        <v>41798.208333333336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9"/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0"/>
        <v>41724.208333333336</v>
      </c>
      <c r="O595" s="8">
        <f t="shared" si="50"/>
        <v>41737.208333333336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9"/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0"/>
        <v>42548.208333333328</v>
      </c>
      <c r="O596" s="8">
        <f t="shared" si="50"/>
        <v>42551.208333333328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9"/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0"/>
        <v>40253.208333333336</v>
      </c>
      <c r="O597" s="8">
        <f t="shared" si="50"/>
        <v>40274.208333333336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9"/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0"/>
        <v>42434.25</v>
      </c>
      <c r="O598" s="8">
        <f t="shared" si="50"/>
        <v>42441.25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9"/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0"/>
        <v>43786.25</v>
      </c>
      <c r="O599" s="8">
        <f t="shared" si="50"/>
        <v>43804.25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9"/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0"/>
        <v>40344.208333333336</v>
      </c>
      <c r="O600" s="8">
        <f t="shared" si="50"/>
        <v>40373.208333333336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9"/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0"/>
        <v>42047.25</v>
      </c>
      <c r="O601" s="8">
        <f t="shared" si="50"/>
        <v>42055.25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9"/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0"/>
        <v>41485.208333333336</v>
      </c>
      <c r="O602" s="8">
        <f t="shared" si="50"/>
        <v>41497.208333333336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9"/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0"/>
        <v>41789.208333333336</v>
      </c>
      <c r="O603" s="8">
        <f t="shared" si="50"/>
        <v>41806.208333333336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9"/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0"/>
        <v>42160.208333333328</v>
      </c>
      <c r="O604" s="8">
        <f t="shared" si="50"/>
        <v>42171.208333333328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9"/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0"/>
        <v>43573.208333333328</v>
      </c>
      <c r="O605" s="8">
        <f t="shared" si="50"/>
        <v>43600.208333333328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9"/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0"/>
        <v>40565.25</v>
      </c>
      <c r="O606" s="8">
        <f t="shared" si="50"/>
        <v>40586.25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9"/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0"/>
        <v>42280.208333333328</v>
      </c>
      <c r="O607" s="8">
        <f t="shared" si="50"/>
        <v>42321.25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9"/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0"/>
        <v>42436.25</v>
      </c>
      <c r="O608" s="8">
        <f t="shared" si="50"/>
        <v>42447.208333333328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9"/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0"/>
        <v>41721.208333333336</v>
      </c>
      <c r="O609" s="8">
        <f t="shared" si="50"/>
        <v>41723.208333333336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9"/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0"/>
        <v>43530.25</v>
      </c>
      <c r="O610" s="8">
        <f t="shared" si="50"/>
        <v>43534.25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9"/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0"/>
        <v>43481.25</v>
      </c>
      <c r="O611" s="8">
        <f t="shared" si="50"/>
        <v>43498.25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9"/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0"/>
        <v>41259.25</v>
      </c>
      <c r="O612" s="8">
        <f t="shared" si="50"/>
        <v>41273.25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9"/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0"/>
        <v>41480.208333333336</v>
      </c>
      <c r="O613" s="8">
        <f t="shared" si="50"/>
        <v>41492.208333333336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9"/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0"/>
        <v>40474.208333333336</v>
      </c>
      <c r="O614" s="8">
        <f t="shared" si="50"/>
        <v>40497.25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9"/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0"/>
        <v>42973.208333333328</v>
      </c>
      <c r="O615" s="8">
        <f t="shared" si="50"/>
        <v>42982.208333333328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9"/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0"/>
        <v>42746.25</v>
      </c>
      <c r="O616" s="8">
        <f t="shared" si="50"/>
        <v>42764.25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9"/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0"/>
        <v>42489.208333333328</v>
      </c>
      <c r="O617" s="8">
        <f t="shared" si="50"/>
        <v>42499.208333333328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9"/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0"/>
        <v>41537.208333333336</v>
      </c>
      <c r="O618" s="8">
        <f t="shared" si="50"/>
        <v>41538.208333333336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9"/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0"/>
        <v>41794.208333333336</v>
      </c>
      <c r="O619" s="8">
        <f t="shared" si="50"/>
        <v>41804.208333333336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9"/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0"/>
        <v>41396.208333333336</v>
      </c>
      <c r="O620" s="8">
        <f t="shared" si="50"/>
        <v>41417.208333333336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9"/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0"/>
        <v>40669.208333333336</v>
      </c>
      <c r="O621" s="8">
        <f t="shared" si="50"/>
        <v>40670.208333333336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9"/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0"/>
        <v>42559.208333333328</v>
      </c>
      <c r="O622" s="8">
        <f t="shared" si="50"/>
        <v>42563.208333333328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9"/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0"/>
        <v>42626.208333333328</v>
      </c>
      <c r="O623" s="8">
        <f t="shared" si="50"/>
        <v>42631.208333333328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9"/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0"/>
        <v>43205.208333333328</v>
      </c>
      <c r="O624" s="8">
        <f t="shared" si="50"/>
        <v>43231.208333333328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9"/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0"/>
        <v>42201.208333333328</v>
      </c>
      <c r="O625" s="8">
        <f t="shared" si="50"/>
        <v>42206.208333333328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9"/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0"/>
        <v>42029.25</v>
      </c>
      <c r="O626" s="8">
        <f t="shared" si="50"/>
        <v>42035.25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9"/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0"/>
        <v>43857.25</v>
      </c>
      <c r="O627" s="8">
        <f t="shared" si="50"/>
        <v>43871.25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9"/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0"/>
        <v>40449.208333333336</v>
      </c>
      <c r="O628" s="8">
        <f t="shared" si="50"/>
        <v>40458.208333333336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9"/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0"/>
        <v>40345.208333333336</v>
      </c>
      <c r="O629" s="8">
        <f t="shared" si="50"/>
        <v>40369.208333333336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9"/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0"/>
        <v>40455.208333333336</v>
      </c>
      <c r="O630" s="8">
        <f t="shared" si="50"/>
        <v>40458.208333333336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9"/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0"/>
        <v>42557.208333333328</v>
      </c>
      <c r="O631" s="8">
        <f t="shared" si="50"/>
        <v>42559.208333333328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9"/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0"/>
        <v>43586.208333333328</v>
      </c>
      <c r="O632" s="8">
        <f t="shared" si="50"/>
        <v>43597.208333333328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9"/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0"/>
        <v>43550.208333333328</v>
      </c>
      <c r="O633" s="8">
        <f t="shared" si="50"/>
        <v>43554.208333333328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9"/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0"/>
        <v>41945.208333333336</v>
      </c>
      <c r="O634" s="8">
        <f t="shared" si="50"/>
        <v>41963.25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9"/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0"/>
        <v>42315.25</v>
      </c>
      <c r="O635" s="8">
        <f t="shared" si="50"/>
        <v>42319.25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9"/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0"/>
        <v>42819.208333333328</v>
      </c>
      <c r="O636" s="8">
        <f t="shared" si="50"/>
        <v>42833.208333333328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9"/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0"/>
        <v>41314.25</v>
      </c>
      <c r="O637" s="8">
        <f t="shared" si="50"/>
        <v>41346.208333333336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9"/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0"/>
        <v>40926.25</v>
      </c>
      <c r="O638" s="8">
        <f t="shared" si="50"/>
        <v>40971.25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9"/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0"/>
        <v>42688.25</v>
      </c>
      <c r="O639" s="8">
        <f t="shared" si="50"/>
        <v>42696.25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9"/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0"/>
        <v>40386.208333333336</v>
      </c>
      <c r="O640" s="8">
        <f t="shared" si="50"/>
        <v>40398.208333333336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9"/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0"/>
        <v>43309.208333333328</v>
      </c>
      <c r="O641" s="8">
        <f t="shared" si="50"/>
        <v>43309.208333333328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9"/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0"/>
        <v>42387.25</v>
      </c>
      <c r="O642" s="8">
        <f t="shared" si="50"/>
        <v>42390.25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9"/>
        <v>1.1996808510638297</v>
      </c>
      <c r="G643" t="s">
        <v>20</v>
      </c>
      <c r="H643">
        <v>194</v>
      </c>
      <c r="I643" s="5">
        <f t="shared" ref="I643:I706" si="5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0"/>
        <v>42786.25</v>
      </c>
      <c r="O643" s="8">
        <f t="shared" si="50"/>
        <v>42814.208333333328</v>
      </c>
      <c r="P643" t="b">
        <v>0</v>
      </c>
      <c r="Q643" t="b">
        <v>0</v>
      </c>
      <c r="R643" t="s">
        <v>33</v>
      </c>
      <c r="S643" t="str">
        <f t="shared" ref="S643:S706" si="52">_xlfn.TEXTBEFORE(R643,"/")</f>
        <v>theater</v>
      </c>
      <c r="T643" t="str">
        <f t="shared" ref="T643:T706" si="53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54">E644/D644</f>
        <v>1.4545652173913044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O707" si="55">(((L644/60)/60)/24)+DATE(1970,1,1)</f>
        <v>43451.25</v>
      </c>
      <c r="O644" s="8">
        <f t="shared" si="55"/>
        <v>43460.25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4"/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55"/>
        <v>42795.25</v>
      </c>
      <c r="O645" s="8">
        <f t="shared" si="55"/>
        <v>42813.208333333328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4"/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55"/>
        <v>43452.25</v>
      </c>
      <c r="O646" s="8">
        <f t="shared" si="55"/>
        <v>43468.25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4"/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55"/>
        <v>43369.208333333328</v>
      </c>
      <c r="O647" s="8">
        <f t="shared" si="55"/>
        <v>43390.208333333328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4"/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55"/>
        <v>41346.208333333336</v>
      </c>
      <c r="O648" s="8">
        <f t="shared" si="55"/>
        <v>41357.208333333336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4"/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55"/>
        <v>43199.208333333328</v>
      </c>
      <c r="O649" s="8">
        <f t="shared" si="55"/>
        <v>43223.208333333328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4"/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55"/>
        <v>42922.208333333328</v>
      </c>
      <c r="O650" s="8">
        <f t="shared" si="55"/>
        <v>42940.208333333328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4"/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55"/>
        <v>40471.208333333336</v>
      </c>
      <c r="O651" s="8">
        <f t="shared" si="55"/>
        <v>40482.208333333336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4"/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55"/>
        <v>41828.208333333336</v>
      </c>
      <c r="O652" s="8">
        <f t="shared" si="55"/>
        <v>41855.208333333336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4"/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55"/>
        <v>41692.25</v>
      </c>
      <c r="O653" s="8">
        <f t="shared" si="55"/>
        <v>41707.25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4"/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55"/>
        <v>42587.208333333328</v>
      </c>
      <c r="O654" s="8">
        <f t="shared" si="55"/>
        <v>42630.208333333328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4"/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55"/>
        <v>42468.208333333328</v>
      </c>
      <c r="O655" s="8">
        <f t="shared" si="55"/>
        <v>42470.208333333328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4"/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55"/>
        <v>42240.208333333328</v>
      </c>
      <c r="O656" s="8">
        <f t="shared" si="55"/>
        <v>42245.208333333328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4"/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55"/>
        <v>42796.25</v>
      </c>
      <c r="O657" s="8">
        <f t="shared" si="55"/>
        <v>42809.208333333328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4"/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55"/>
        <v>43097.25</v>
      </c>
      <c r="O658" s="8">
        <f t="shared" si="55"/>
        <v>43102.25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4"/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55"/>
        <v>43096.25</v>
      </c>
      <c r="O659" s="8">
        <f t="shared" si="55"/>
        <v>43112.25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4"/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55"/>
        <v>42246.208333333328</v>
      </c>
      <c r="O660" s="8">
        <f t="shared" si="55"/>
        <v>42269.208333333328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4"/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55"/>
        <v>40570.25</v>
      </c>
      <c r="O661" s="8">
        <f t="shared" si="55"/>
        <v>40571.25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4"/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55"/>
        <v>42237.208333333328</v>
      </c>
      <c r="O662" s="8">
        <f t="shared" si="55"/>
        <v>42246.208333333328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4"/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55"/>
        <v>40996.208333333336</v>
      </c>
      <c r="O663" s="8">
        <f t="shared" si="55"/>
        <v>41026.208333333336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4"/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55"/>
        <v>43443.25</v>
      </c>
      <c r="O664" s="8">
        <f t="shared" si="55"/>
        <v>43447.25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4"/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55"/>
        <v>40458.208333333336</v>
      </c>
      <c r="O665" s="8">
        <f t="shared" si="55"/>
        <v>40481.208333333336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4"/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55"/>
        <v>40959.25</v>
      </c>
      <c r="O666" s="8">
        <f t="shared" si="55"/>
        <v>40969.25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4"/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55"/>
        <v>40733.208333333336</v>
      </c>
      <c r="O667" s="8">
        <f t="shared" si="55"/>
        <v>40747.208333333336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4"/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55"/>
        <v>41516.208333333336</v>
      </c>
      <c r="O668" s="8">
        <f t="shared" si="55"/>
        <v>41522.208333333336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4"/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55"/>
        <v>41892.208333333336</v>
      </c>
      <c r="O669" s="8">
        <f t="shared" si="55"/>
        <v>41901.208333333336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4"/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55"/>
        <v>41122.208333333336</v>
      </c>
      <c r="O670" s="8">
        <f t="shared" si="55"/>
        <v>41134.208333333336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4"/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55"/>
        <v>42912.208333333328</v>
      </c>
      <c r="O671" s="8">
        <f t="shared" si="55"/>
        <v>42921.208333333328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4"/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55"/>
        <v>42425.25</v>
      </c>
      <c r="O672" s="8">
        <f t="shared" si="55"/>
        <v>42437.25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4"/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55"/>
        <v>40390.208333333336</v>
      </c>
      <c r="O673" s="8">
        <f t="shared" si="55"/>
        <v>40394.208333333336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4"/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55"/>
        <v>43180.208333333328</v>
      </c>
      <c r="O674" s="8">
        <f t="shared" si="55"/>
        <v>43190.208333333328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4"/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55"/>
        <v>42475.208333333328</v>
      </c>
      <c r="O675" s="8">
        <f t="shared" si="55"/>
        <v>42496.208333333328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4"/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55"/>
        <v>40774.208333333336</v>
      </c>
      <c r="O676" s="8">
        <f t="shared" si="55"/>
        <v>40821.208333333336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4"/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55"/>
        <v>43719.208333333328</v>
      </c>
      <c r="O677" s="8">
        <f t="shared" si="55"/>
        <v>43726.208333333328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4"/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55"/>
        <v>41178.208333333336</v>
      </c>
      <c r="O678" s="8">
        <f t="shared" si="55"/>
        <v>41187.208333333336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4"/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55"/>
        <v>42561.208333333328</v>
      </c>
      <c r="O679" s="8">
        <f t="shared" si="55"/>
        <v>42611.208333333328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4"/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55"/>
        <v>43484.25</v>
      </c>
      <c r="O680" s="8">
        <f t="shared" si="55"/>
        <v>43486.25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4"/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55"/>
        <v>43756.208333333328</v>
      </c>
      <c r="O681" s="8">
        <f t="shared" si="55"/>
        <v>43761.208333333328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4"/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55"/>
        <v>43813.25</v>
      </c>
      <c r="O682" s="8">
        <f t="shared" si="55"/>
        <v>43815.25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4"/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55"/>
        <v>40898.25</v>
      </c>
      <c r="O683" s="8">
        <f t="shared" si="55"/>
        <v>40904.25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4"/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55"/>
        <v>41619.25</v>
      </c>
      <c r="O684" s="8">
        <f t="shared" si="55"/>
        <v>41628.25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4"/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55"/>
        <v>43359.208333333328</v>
      </c>
      <c r="O685" s="8">
        <f t="shared" si="55"/>
        <v>43361.208333333328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4"/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55"/>
        <v>40358.208333333336</v>
      </c>
      <c r="O686" s="8">
        <f t="shared" si="55"/>
        <v>40378.208333333336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4"/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55"/>
        <v>42239.208333333328</v>
      </c>
      <c r="O687" s="8">
        <f t="shared" si="55"/>
        <v>42263.208333333328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4"/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55"/>
        <v>43186.208333333328</v>
      </c>
      <c r="O688" s="8">
        <f t="shared" si="55"/>
        <v>43197.208333333328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4"/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55"/>
        <v>42806.25</v>
      </c>
      <c r="O689" s="8">
        <f t="shared" si="55"/>
        <v>42809.208333333328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4"/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55"/>
        <v>43475.25</v>
      </c>
      <c r="O690" s="8">
        <f t="shared" si="55"/>
        <v>43491.25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4"/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55"/>
        <v>41576.208333333336</v>
      </c>
      <c r="O691" s="8">
        <f t="shared" si="55"/>
        <v>41588.25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4"/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55"/>
        <v>40874.25</v>
      </c>
      <c r="O692" s="8">
        <f t="shared" si="55"/>
        <v>40880.25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4"/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55"/>
        <v>41185.208333333336</v>
      </c>
      <c r="O693" s="8">
        <f t="shared" si="55"/>
        <v>41202.208333333336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4"/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55"/>
        <v>43655.208333333328</v>
      </c>
      <c r="O694" s="8">
        <f t="shared" si="55"/>
        <v>43673.208333333328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4"/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55"/>
        <v>43025.208333333328</v>
      </c>
      <c r="O695" s="8">
        <f t="shared" si="55"/>
        <v>43042.208333333328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4"/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55"/>
        <v>43066.25</v>
      </c>
      <c r="O696" s="8">
        <f t="shared" si="55"/>
        <v>43103.25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4"/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55"/>
        <v>42322.25</v>
      </c>
      <c r="O697" s="8">
        <f t="shared" si="55"/>
        <v>42338.25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4"/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55"/>
        <v>42114.208333333328</v>
      </c>
      <c r="O698" s="8">
        <f t="shared" si="55"/>
        <v>42115.208333333328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4"/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55"/>
        <v>43190.208333333328</v>
      </c>
      <c r="O699" s="8">
        <f t="shared" si="55"/>
        <v>43192.208333333328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4"/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55"/>
        <v>40871.25</v>
      </c>
      <c r="O700" s="8">
        <f t="shared" si="55"/>
        <v>40885.25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4"/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55"/>
        <v>43641.208333333328</v>
      </c>
      <c r="O701" s="8">
        <f t="shared" si="55"/>
        <v>43642.208333333328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4"/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55"/>
        <v>40203.25</v>
      </c>
      <c r="O702" s="8">
        <f t="shared" si="55"/>
        <v>40218.25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4"/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55"/>
        <v>40629.208333333336</v>
      </c>
      <c r="O703" s="8">
        <f t="shared" si="55"/>
        <v>40636.208333333336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4"/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55"/>
        <v>41477.208333333336</v>
      </c>
      <c r="O704" s="8">
        <f t="shared" si="55"/>
        <v>41482.208333333336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4"/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55"/>
        <v>41020.208333333336</v>
      </c>
      <c r="O705" s="8">
        <f t="shared" si="55"/>
        <v>41037.208333333336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4"/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55"/>
        <v>42555.208333333328</v>
      </c>
      <c r="O706" s="8">
        <f t="shared" si="55"/>
        <v>42570.208333333328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54"/>
        <v>0.99026517383618151</v>
      </c>
      <c r="G707" t="s">
        <v>14</v>
      </c>
      <c r="H707">
        <v>2025</v>
      </c>
      <c r="I707" s="5">
        <f t="shared" ref="I707:I770" si="56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55"/>
        <v>41619.25</v>
      </c>
      <c r="O707" s="8">
        <f t="shared" si="55"/>
        <v>41623.25</v>
      </c>
      <c r="P707" t="b">
        <v>0</v>
      </c>
      <c r="Q707" t="b">
        <v>0</v>
      </c>
      <c r="R707" t="s">
        <v>68</v>
      </c>
      <c r="S707" t="str">
        <f t="shared" ref="S707:S770" si="57">_xlfn.TEXTBEFORE(R707,"/")</f>
        <v>publishing</v>
      </c>
      <c r="T707" t="str">
        <f t="shared" ref="T707:T770" si="58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59">E708/D708</f>
        <v>1.278468634686347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O771" si="60">(((L708/60)/60)/24)+DATE(1970,1,1)</f>
        <v>43471.25</v>
      </c>
      <c r="O708" s="8">
        <f t="shared" si="60"/>
        <v>43479.25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9"/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0"/>
        <v>43442.25</v>
      </c>
      <c r="O709" s="8">
        <f t="shared" si="60"/>
        <v>43478.25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9"/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0"/>
        <v>42877.208333333328</v>
      </c>
      <c r="O710" s="8">
        <f t="shared" si="60"/>
        <v>42887.208333333328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9"/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0"/>
        <v>41018.208333333336</v>
      </c>
      <c r="O711" s="8">
        <f t="shared" si="60"/>
        <v>41025.208333333336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9"/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0"/>
        <v>43295.208333333328</v>
      </c>
      <c r="O712" s="8">
        <f t="shared" si="60"/>
        <v>43302.208333333328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9"/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0"/>
        <v>42393.25</v>
      </c>
      <c r="O713" s="8">
        <f t="shared" si="60"/>
        <v>42395.25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9"/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0"/>
        <v>42559.208333333328</v>
      </c>
      <c r="O714" s="8">
        <f t="shared" si="60"/>
        <v>42600.208333333328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9"/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0"/>
        <v>42604.208333333328</v>
      </c>
      <c r="O715" s="8">
        <f t="shared" si="60"/>
        <v>42616.208333333328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9"/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0"/>
        <v>41870.208333333336</v>
      </c>
      <c r="O716" s="8">
        <f t="shared" si="60"/>
        <v>41871.208333333336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9"/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0"/>
        <v>40397.208333333336</v>
      </c>
      <c r="O717" s="8">
        <f t="shared" si="60"/>
        <v>40402.208333333336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9"/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0"/>
        <v>41465.208333333336</v>
      </c>
      <c r="O718" s="8">
        <f t="shared" si="60"/>
        <v>41493.208333333336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9"/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0"/>
        <v>40777.208333333336</v>
      </c>
      <c r="O719" s="8">
        <f t="shared" si="60"/>
        <v>40798.208333333336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9"/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0"/>
        <v>41442.208333333336</v>
      </c>
      <c r="O720" s="8">
        <f t="shared" si="60"/>
        <v>41468.208333333336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9"/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0"/>
        <v>41058.208333333336</v>
      </c>
      <c r="O721" s="8">
        <f t="shared" si="60"/>
        <v>41069.208333333336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9"/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0"/>
        <v>43152.25</v>
      </c>
      <c r="O722" s="8">
        <f t="shared" si="60"/>
        <v>43166.25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9"/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0"/>
        <v>43194.208333333328</v>
      </c>
      <c r="O723" s="8">
        <f t="shared" si="60"/>
        <v>43200.208333333328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9"/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0"/>
        <v>43045.25</v>
      </c>
      <c r="O724" s="8">
        <f t="shared" si="60"/>
        <v>43072.25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9"/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0"/>
        <v>42431.25</v>
      </c>
      <c r="O725" s="8">
        <f t="shared" si="60"/>
        <v>42452.208333333328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9"/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0"/>
        <v>41934.208333333336</v>
      </c>
      <c r="O726" s="8">
        <f t="shared" si="60"/>
        <v>41936.208333333336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9"/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0"/>
        <v>41958.25</v>
      </c>
      <c r="O727" s="8">
        <f t="shared" si="60"/>
        <v>41960.25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9"/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0"/>
        <v>40476.208333333336</v>
      </c>
      <c r="O728" s="8">
        <f t="shared" si="60"/>
        <v>40482.208333333336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9"/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0"/>
        <v>43485.25</v>
      </c>
      <c r="O729" s="8">
        <f t="shared" si="60"/>
        <v>43543.208333333328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9"/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0"/>
        <v>42515.208333333328</v>
      </c>
      <c r="O730" s="8">
        <f t="shared" si="60"/>
        <v>42526.208333333328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9"/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0"/>
        <v>41309.25</v>
      </c>
      <c r="O731" s="8">
        <f t="shared" si="60"/>
        <v>41311.25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9"/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0"/>
        <v>42147.208333333328</v>
      </c>
      <c r="O732" s="8">
        <f t="shared" si="60"/>
        <v>42153.208333333328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9"/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0"/>
        <v>42939.208333333328</v>
      </c>
      <c r="O733" s="8">
        <f t="shared" si="60"/>
        <v>42940.208333333328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9"/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0"/>
        <v>42816.208333333328</v>
      </c>
      <c r="O734" s="8">
        <f t="shared" si="60"/>
        <v>42839.208333333328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9"/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0"/>
        <v>41844.208333333336</v>
      </c>
      <c r="O735" s="8">
        <f t="shared" si="60"/>
        <v>41857.208333333336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9"/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0"/>
        <v>42763.25</v>
      </c>
      <c r="O736" s="8">
        <f t="shared" si="60"/>
        <v>42775.25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9"/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0"/>
        <v>42459.208333333328</v>
      </c>
      <c r="O737" s="8">
        <f t="shared" si="60"/>
        <v>42466.208333333328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9"/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0"/>
        <v>42055.25</v>
      </c>
      <c r="O738" s="8">
        <f t="shared" si="60"/>
        <v>42059.25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9"/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0"/>
        <v>42685.25</v>
      </c>
      <c r="O739" s="8">
        <f t="shared" si="60"/>
        <v>42697.25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9"/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0"/>
        <v>41959.25</v>
      </c>
      <c r="O740" s="8">
        <f t="shared" si="60"/>
        <v>41981.25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9"/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0"/>
        <v>41089.208333333336</v>
      </c>
      <c r="O741" s="8">
        <f t="shared" si="60"/>
        <v>41090.208333333336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9"/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0"/>
        <v>42769.25</v>
      </c>
      <c r="O742" s="8">
        <f t="shared" si="60"/>
        <v>42772.25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9"/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0"/>
        <v>40321.208333333336</v>
      </c>
      <c r="O743" s="8">
        <f t="shared" si="60"/>
        <v>40322.208333333336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9"/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0"/>
        <v>40197.25</v>
      </c>
      <c r="O744" s="8">
        <f t="shared" si="60"/>
        <v>40239.25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9"/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0"/>
        <v>42298.208333333328</v>
      </c>
      <c r="O745" s="8">
        <f t="shared" si="60"/>
        <v>42304.208333333328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9"/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0"/>
        <v>43322.208333333328</v>
      </c>
      <c r="O746" s="8">
        <f t="shared" si="60"/>
        <v>43324.208333333328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9"/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0"/>
        <v>40328.208333333336</v>
      </c>
      <c r="O747" s="8">
        <f t="shared" si="60"/>
        <v>40355.208333333336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9"/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0"/>
        <v>40825.208333333336</v>
      </c>
      <c r="O748" s="8">
        <f t="shared" si="60"/>
        <v>40830.208333333336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9"/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0"/>
        <v>40423.208333333336</v>
      </c>
      <c r="O749" s="8">
        <f t="shared" si="60"/>
        <v>40434.208333333336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9"/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0"/>
        <v>40238.25</v>
      </c>
      <c r="O750" s="8">
        <f t="shared" si="60"/>
        <v>40263.208333333336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9"/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0"/>
        <v>41920.208333333336</v>
      </c>
      <c r="O751" s="8">
        <f t="shared" si="60"/>
        <v>41932.208333333336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9"/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0"/>
        <v>40360.208333333336</v>
      </c>
      <c r="O752" s="8">
        <f t="shared" si="60"/>
        <v>40385.208333333336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9"/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0"/>
        <v>42446.208333333328</v>
      </c>
      <c r="O753" s="8">
        <f t="shared" si="60"/>
        <v>42461.208333333328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9"/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0"/>
        <v>40395.208333333336</v>
      </c>
      <c r="O754" s="8">
        <f t="shared" si="60"/>
        <v>40413.208333333336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9"/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0"/>
        <v>40321.208333333336</v>
      </c>
      <c r="O755" s="8">
        <f t="shared" si="60"/>
        <v>40336.208333333336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9"/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0"/>
        <v>41210.208333333336</v>
      </c>
      <c r="O756" s="8">
        <f t="shared" si="60"/>
        <v>41263.25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9"/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0"/>
        <v>43096.25</v>
      </c>
      <c r="O757" s="8">
        <f t="shared" si="60"/>
        <v>43108.25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9"/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0"/>
        <v>42024.25</v>
      </c>
      <c r="O758" s="8">
        <f t="shared" si="60"/>
        <v>42030.25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9"/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0"/>
        <v>40675.208333333336</v>
      </c>
      <c r="O759" s="8">
        <f t="shared" si="60"/>
        <v>40679.208333333336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9"/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0"/>
        <v>41936.208333333336</v>
      </c>
      <c r="O760" s="8">
        <f t="shared" si="60"/>
        <v>41945.208333333336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9"/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0"/>
        <v>43136.25</v>
      </c>
      <c r="O761" s="8">
        <f t="shared" si="60"/>
        <v>43166.25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9"/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0"/>
        <v>43678.208333333328</v>
      </c>
      <c r="O762" s="8">
        <f t="shared" si="60"/>
        <v>43707.208333333328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9"/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0"/>
        <v>42938.208333333328</v>
      </c>
      <c r="O763" s="8">
        <f t="shared" si="60"/>
        <v>42943.208333333328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9"/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0"/>
        <v>41241.25</v>
      </c>
      <c r="O764" s="8">
        <f t="shared" si="60"/>
        <v>41252.25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9"/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0"/>
        <v>41037.208333333336</v>
      </c>
      <c r="O765" s="8">
        <f t="shared" si="60"/>
        <v>41072.208333333336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9"/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0"/>
        <v>40676.208333333336</v>
      </c>
      <c r="O766" s="8">
        <f t="shared" si="60"/>
        <v>40684.208333333336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9"/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0"/>
        <v>42840.208333333328</v>
      </c>
      <c r="O767" s="8">
        <f t="shared" si="60"/>
        <v>42865.208333333328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9"/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0"/>
        <v>43362.208333333328</v>
      </c>
      <c r="O768" s="8">
        <f t="shared" si="60"/>
        <v>43363.208333333328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9"/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0"/>
        <v>42283.208333333328</v>
      </c>
      <c r="O769" s="8">
        <f t="shared" si="60"/>
        <v>42328.25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9"/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0"/>
        <v>41619.25</v>
      </c>
      <c r="O770" s="8">
        <f t="shared" si="60"/>
        <v>41634.25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59"/>
        <v>0.86867834394904464</v>
      </c>
      <c r="G771" t="s">
        <v>14</v>
      </c>
      <c r="H771">
        <v>3410</v>
      </c>
      <c r="I771" s="5">
        <f t="shared" ref="I771:I834" si="61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60"/>
        <v>41501.208333333336</v>
      </c>
      <c r="O771" s="8">
        <f t="shared" si="60"/>
        <v>41527.208333333336</v>
      </c>
      <c r="P771" t="b">
        <v>0</v>
      </c>
      <c r="Q771" t="b">
        <v>0</v>
      </c>
      <c r="R771" t="s">
        <v>89</v>
      </c>
      <c r="S771" t="str">
        <f t="shared" ref="S771:S834" si="62">_xlfn.TEXTBEFORE(R771,"/")</f>
        <v>games</v>
      </c>
      <c r="T771" t="str">
        <f t="shared" ref="T771:T834" si="63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64">E772/D772</f>
        <v>2.7074418604651163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O835" si="65">(((L772/60)/60)/24)+DATE(1970,1,1)</f>
        <v>41743.208333333336</v>
      </c>
      <c r="O772" s="8">
        <f t="shared" si="65"/>
        <v>41750.208333333336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4"/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65"/>
        <v>43491.25</v>
      </c>
      <c r="O773" s="8">
        <f t="shared" si="65"/>
        <v>43518.25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4"/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65"/>
        <v>43505.25</v>
      </c>
      <c r="O774" s="8">
        <f t="shared" si="65"/>
        <v>43509.25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4"/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65"/>
        <v>42838.208333333328</v>
      </c>
      <c r="O775" s="8">
        <f t="shared" si="65"/>
        <v>42848.208333333328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4"/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65"/>
        <v>42513.208333333328</v>
      </c>
      <c r="O776" s="8">
        <f t="shared" si="65"/>
        <v>42554.208333333328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4"/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65"/>
        <v>41949.25</v>
      </c>
      <c r="O777" s="8">
        <f t="shared" si="65"/>
        <v>41959.25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4"/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65"/>
        <v>43650.208333333328</v>
      </c>
      <c r="O778" s="8">
        <f t="shared" si="65"/>
        <v>43668.208333333328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4"/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65"/>
        <v>40809.208333333336</v>
      </c>
      <c r="O779" s="8">
        <f t="shared" si="65"/>
        <v>40838.208333333336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4"/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65"/>
        <v>40768.208333333336</v>
      </c>
      <c r="O780" s="8">
        <f t="shared" si="65"/>
        <v>40773.208333333336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4"/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65"/>
        <v>42230.208333333328</v>
      </c>
      <c r="O781" s="8">
        <f t="shared" si="65"/>
        <v>42239.208333333328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4"/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65"/>
        <v>42573.208333333328</v>
      </c>
      <c r="O782" s="8">
        <f t="shared" si="65"/>
        <v>42592.208333333328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4"/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65"/>
        <v>40482.208333333336</v>
      </c>
      <c r="O783" s="8">
        <f t="shared" si="65"/>
        <v>40533.25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4"/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65"/>
        <v>40603.25</v>
      </c>
      <c r="O784" s="8">
        <f t="shared" si="65"/>
        <v>40631.208333333336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4"/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65"/>
        <v>41625.25</v>
      </c>
      <c r="O785" s="8">
        <f t="shared" si="65"/>
        <v>41632.25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4"/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65"/>
        <v>42435.25</v>
      </c>
      <c r="O786" s="8">
        <f t="shared" si="65"/>
        <v>42446.208333333328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4"/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65"/>
        <v>43582.208333333328</v>
      </c>
      <c r="O787" s="8">
        <f t="shared" si="65"/>
        <v>43616.208333333328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4"/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65"/>
        <v>43186.208333333328</v>
      </c>
      <c r="O788" s="8">
        <f t="shared" si="65"/>
        <v>43193.208333333328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4"/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65"/>
        <v>40684.208333333336</v>
      </c>
      <c r="O789" s="8">
        <f t="shared" si="65"/>
        <v>40693.208333333336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4"/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65"/>
        <v>41202.208333333336</v>
      </c>
      <c r="O790" s="8">
        <f t="shared" si="65"/>
        <v>41223.25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4"/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65"/>
        <v>41786.208333333336</v>
      </c>
      <c r="O791" s="8">
        <f t="shared" si="65"/>
        <v>41823.208333333336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4"/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65"/>
        <v>40223.25</v>
      </c>
      <c r="O792" s="8">
        <f t="shared" si="65"/>
        <v>40229.25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4"/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65"/>
        <v>42715.25</v>
      </c>
      <c r="O793" s="8">
        <f t="shared" si="65"/>
        <v>42731.25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4"/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65"/>
        <v>41451.208333333336</v>
      </c>
      <c r="O794" s="8">
        <f t="shared" si="65"/>
        <v>41479.208333333336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4"/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65"/>
        <v>41450.208333333336</v>
      </c>
      <c r="O795" s="8">
        <f t="shared" si="65"/>
        <v>41454.208333333336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4"/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65"/>
        <v>43091.25</v>
      </c>
      <c r="O796" s="8">
        <f t="shared" si="65"/>
        <v>43103.25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4"/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65"/>
        <v>42675.208333333328</v>
      </c>
      <c r="O797" s="8">
        <f t="shared" si="65"/>
        <v>42678.208333333328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4"/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65"/>
        <v>41859.208333333336</v>
      </c>
      <c r="O798" s="8">
        <f t="shared" si="65"/>
        <v>41866.208333333336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4"/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65"/>
        <v>43464.25</v>
      </c>
      <c r="O799" s="8">
        <f t="shared" si="65"/>
        <v>43487.25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4"/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65"/>
        <v>41060.208333333336</v>
      </c>
      <c r="O800" s="8">
        <f t="shared" si="65"/>
        <v>41088.208333333336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4"/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65"/>
        <v>42399.25</v>
      </c>
      <c r="O801" s="8">
        <f t="shared" si="65"/>
        <v>42403.25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4"/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65"/>
        <v>42167.208333333328</v>
      </c>
      <c r="O802" s="8">
        <f t="shared" si="65"/>
        <v>42171.208333333328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4"/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65"/>
        <v>43830.25</v>
      </c>
      <c r="O803" s="8">
        <f t="shared" si="65"/>
        <v>43852.25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4"/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65"/>
        <v>43650.208333333328</v>
      </c>
      <c r="O804" s="8">
        <f t="shared" si="65"/>
        <v>43652.208333333328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4"/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65"/>
        <v>43492.25</v>
      </c>
      <c r="O805" s="8">
        <f t="shared" si="65"/>
        <v>43526.25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4"/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65"/>
        <v>43102.25</v>
      </c>
      <c r="O806" s="8">
        <f t="shared" si="65"/>
        <v>43122.25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4"/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65"/>
        <v>41958.25</v>
      </c>
      <c r="O807" s="8">
        <f t="shared" si="65"/>
        <v>42009.25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4"/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65"/>
        <v>40973.25</v>
      </c>
      <c r="O808" s="8">
        <f t="shared" si="65"/>
        <v>40997.208333333336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4"/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65"/>
        <v>43753.208333333328</v>
      </c>
      <c r="O809" s="8">
        <f t="shared" si="65"/>
        <v>43797.25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4"/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65"/>
        <v>42507.208333333328</v>
      </c>
      <c r="O810" s="8">
        <f t="shared" si="65"/>
        <v>42524.208333333328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4"/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65"/>
        <v>41135.208333333336</v>
      </c>
      <c r="O811" s="8">
        <f t="shared" si="65"/>
        <v>41136.208333333336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4"/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65"/>
        <v>43067.25</v>
      </c>
      <c r="O812" s="8">
        <f t="shared" si="65"/>
        <v>43077.25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4"/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65"/>
        <v>42378.25</v>
      </c>
      <c r="O813" s="8">
        <f t="shared" si="65"/>
        <v>42380.25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4"/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65"/>
        <v>43206.208333333328</v>
      </c>
      <c r="O814" s="8">
        <f t="shared" si="65"/>
        <v>43211.208333333328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4"/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65"/>
        <v>41148.208333333336</v>
      </c>
      <c r="O815" s="8">
        <f t="shared" si="65"/>
        <v>41158.208333333336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4"/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65"/>
        <v>42517.208333333328</v>
      </c>
      <c r="O816" s="8">
        <f t="shared" si="65"/>
        <v>42519.208333333328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4"/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65"/>
        <v>43068.25</v>
      </c>
      <c r="O817" s="8">
        <f t="shared" si="65"/>
        <v>43094.25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4"/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65"/>
        <v>41680.25</v>
      </c>
      <c r="O818" s="8">
        <f t="shared" si="65"/>
        <v>41682.25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4"/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65"/>
        <v>43589.208333333328</v>
      </c>
      <c r="O819" s="8">
        <f t="shared" si="65"/>
        <v>43617.208333333328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4"/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65"/>
        <v>43486.25</v>
      </c>
      <c r="O820" s="8">
        <f t="shared" si="65"/>
        <v>43499.25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4"/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65"/>
        <v>41237.25</v>
      </c>
      <c r="O821" s="8">
        <f t="shared" si="65"/>
        <v>41252.25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4"/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65"/>
        <v>43310.208333333328</v>
      </c>
      <c r="O822" s="8">
        <f t="shared" si="65"/>
        <v>43323.208333333328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4"/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65"/>
        <v>42794.25</v>
      </c>
      <c r="O823" s="8">
        <f t="shared" si="65"/>
        <v>42807.208333333328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4"/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65"/>
        <v>41698.25</v>
      </c>
      <c r="O824" s="8">
        <f t="shared" si="65"/>
        <v>41715.208333333336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4"/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65"/>
        <v>41892.208333333336</v>
      </c>
      <c r="O825" s="8">
        <f t="shared" si="65"/>
        <v>41917.208333333336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4"/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65"/>
        <v>40348.208333333336</v>
      </c>
      <c r="O826" s="8">
        <f t="shared" si="65"/>
        <v>40380.208333333336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4"/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65"/>
        <v>42941.208333333328</v>
      </c>
      <c r="O827" s="8">
        <f t="shared" si="65"/>
        <v>42953.208333333328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4"/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65"/>
        <v>40525.25</v>
      </c>
      <c r="O828" s="8">
        <f t="shared" si="65"/>
        <v>40553.25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4"/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65"/>
        <v>40666.208333333336</v>
      </c>
      <c r="O829" s="8">
        <f t="shared" si="65"/>
        <v>40678.208333333336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4"/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65"/>
        <v>43340.208333333328</v>
      </c>
      <c r="O830" s="8">
        <f t="shared" si="65"/>
        <v>43365.208333333328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4"/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65"/>
        <v>42164.208333333328</v>
      </c>
      <c r="O831" s="8">
        <f t="shared" si="65"/>
        <v>42179.208333333328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4"/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65"/>
        <v>43103.25</v>
      </c>
      <c r="O832" s="8">
        <f t="shared" si="65"/>
        <v>43162.25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4"/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65"/>
        <v>40994.208333333336</v>
      </c>
      <c r="O833" s="8">
        <f t="shared" si="65"/>
        <v>41028.208333333336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4"/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65"/>
        <v>42299.208333333328</v>
      </c>
      <c r="O834" s="8">
        <f t="shared" si="65"/>
        <v>42333.25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64"/>
        <v>1.5769117647058823</v>
      </c>
      <c r="G835" t="s">
        <v>20</v>
      </c>
      <c r="H835">
        <v>165</v>
      </c>
      <c r="I835" s="5">
        <f t="shared" ref="I835:I898" si="66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65"/>
        <v>40588.25</v>
      </c>
      <c r="O835" s="8">
        <f t="shared" si="65"/>
        <v>40599.25</v>
      </c>
      <c r="P835" t="b">
        <v>0</v>
      </c>
      <c r="Q835" t="b">
        <v>0</v>
      </c>
      <c r="R835" t="s">
        <v>206</v>
      </c>
      <c r="S835" t="str">
        <f t="shared" ref="S835:S898" si="67">_xlfn.TEXTBEFORE(R835,"/")</f>
        <v>publishing</v>
      </c>
      <c r="T835" t="str">
        <f t="shared" ref="T835:T898" si="68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69">E836/D836</f>
        <v>1.5380821917808218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O899" si="70">(((L836/60)/60)/24)+DATE(1970,1,1)</f>
        <v>41448.208333333336</v>
      </c>
      <c r="O836" s="8">
        <f t="shared" si="70"/>
        <v>41454.208333333336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9"/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70"/>
        <v>42063.25</v>
      </c>
      <c r="O837" s="8">
        <f t="shared" si="70"/>
        <v>42069.25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9"/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70"/>
        <v>40214.25</v>
      </c>
      <c r="O838" s="8">
        <f t="shared" si="70"/>
        <v>40225.25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9"/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70"/>
        <v>40629.208333333336</v>
      </c>
      <c r="O839" s="8">
        <f t="shared" si="70"/>
        <v>40683.208333333336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9"/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70"/>
        <v>43370.208333333328</v>
      </c>
      <c r="O840" s="8">
        <f t="shared" si="70"/>
        <v>43379.208333333328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9"/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70"/>
        <v>41715.208333333336</v>
      </c>
      <c r="O841" s="8">
        <f t="shared" si="70"/>
        <v>41760.208333333336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9"/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70"/>
        <v>41836.208333333336</v>
      </c>
      <c r="O842" s="8">
        <f t="shared" si="70"/>
        <v>41838.208333333336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9"/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70"/>
        <v>42419.25</v>
      </c>
      <c r="O843" s="8">
        <f t="shared" si="70"/>
        <v>42435.25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9"/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70"/>
        <v>43266.208333333328</v>
      </c>
      <c r="O844" s="8">
        <f t="shared" si="70"/>
        <v>43269.208333333328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9"/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70"/>
        <v>43338.208333333328</v>
      </c>
      <c r="O845" s="8">
        <f t="shared" si="70"/>
        <v>43344.208333333328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9"/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70"/>
        <v>40930.25</v>
      </c>
      <c r="O846" s="8">
        <f t="shared" si="70"/>
        <v>40933.25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9"/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70"/>
        <v>43235.208333333328</v>
      </c>
      <c r="O847" s="8">
        <f t="shared" si="70"/>
        <v>43272.208333333328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9"/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70"/>
        <v>43302.208333333328</v>
      </c>
      <c r="O848" s="8">
        <f t="shared" si="70"/>
        <v>43338.208333333328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9"/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70"/>
        <v>43107.25</v>
      </c>
      <c r="O849" s="8">
        <f t="shared" si="70"/>
        <v>43110.25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9"/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70"/>
        <v>40341.208333333336</v>
      </c>
      <c r="O850" s="8">
        <f t="shared" si="70"/>
        <v>40350.208333333336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9"/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70"/>
        <v>40948.25</v>
      </c>
      <c r="O851" s="8">
        <f t="shared" si="70"/>
        <v>40951.25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9"/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70"/>
        <v>40866.25</v>
      </c>
      <c r="O852" s="8">
        <f t="shared" si="70"/>
        <v>40881.25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9"/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70"/>
        <v>41031.208333333336</v>
      </c>
      <c r="O853" s="8">
        <f t="shared" si="70"/>
        <v>41064.208333333336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9"/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70"/>
        <v>40740.208333333336</v>
      </c>
      <c r="O854" s="8">
        <f t="shared" si="70"/>
        <v>40750.208333333336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9"/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70"/>
        <v>40714.208333333336</v>
      </c>
      <c r="O855" s="8">
        <f t="shared" si="70"/>
        <v>40719.208333333336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9"/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70"/>
        <v>43787.25</v>
      </c>
      <c r="O856" s="8">
        <f t="shared" si="70"/>
        <v>43814.25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9"/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70"/>
        <v>40712.208333333336</v>
      </c>
      <c r="O857" s="8">
        <f t="shared" si="70"/>
        <v>40743.208333333336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9"/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70"/>
        <v>41023.208333333336</v>
      </c>
      <c r="O858" s="8">
        <f t="shared" si="70"/>
        <v>41040.208333333336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9"/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70"/>
        <v>40944.25</v>
      </c>
      <c r="O859" s="8">
        <f t="shared" si="70"/>
        <v>40967.25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9"/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70"/>
        <v>43211.208333333328</v>
      </c>
      <c r="O860" s="8">
        <f t="shared" si="70"/>
        <v>43218.208333333328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9"/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70"/>
        <v>41334.25</v>
      </c>
      <c r="O861" s="8">
        <f t="shared" si="70"/>
        <v>41352.208333333336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9"/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70"/>
        <v>43515.25</v>
      </c>
      <c r="O862" s="8">
        <f t="shared" si="70"/>
        <v>43525.25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9"/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70"/>
        <v>40258.208333333336</v>
      </c>
      <c r="O863" s="8">
        <f t="shared" si="70"/>
        <v>40266.208333333336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9"/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70"/>
        <v>40756.208333333336</v>
      </c>
      <c r="O864" s="8">
        <f t="shared" si="70"/>
        <v>40760.208333333336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9"/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70"/>
        <v>42172.208333333328</v>
      </c>
      <c r="O865" s="8">
        <f t="shared" si="70"/>
        <v>42195.208333333328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9"/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70"/>
        <v>42601.208333333328</v>
      </c>
      <c r="O866" s="8">
        <f t="shared" si="70"/>
        <v>42606.208333333328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9"/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70"/>
        <v>41897.208333333336</v>
      </c>
      <c r="O867" s="8">
        <f t="shared" si="70"/>
        <v>41906.208333333336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9"/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70"/>
        <v>40671.208333333336</v>
      </c>
      <c r="O868" s="8">
        <f t="shared" si="70"/>
        <v>40672.208333333336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9"/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70"/>
        <v>43382.208333333328</v>
      </c>
      <c r="O869" s="8">
        <f t="shared" si="70"/>
        <v>43388.208333333328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9"/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70"/>
        <v>41559.208333333336</v>
      </c>
      <c r="O870" s="8">
        <f t="shared" si="70"/>
        <v>41570.208333333336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9"/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70"/>
        <v>40350.208333333336</v>
      </c>
      <c r="O871" s="8">
        <f t="shared" si="70"/>
        <v>40364.208333333336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9"/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70"/>
        <v>42240.208333333328</v>
      </c>
      <c r="O872" s="8">
        <f t="shared" si="70"/>
        <v>42265.208333333328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9"/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70"/>
        <v>43040.208333333328</v>
      </c>
      <c r="O873" s="8">
        <f t="shared" si="70"/>
        <v>43058.25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9"/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70"/>
        <v>43346.208333333328</v>
      </c>
      <c r="O874" s="8">
        <f t="shared" si="70"/>
        <v>43351.208333333328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9"/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70"/>
        <v>41647.25</v>
      </c>
      <c r="O875" s="8">
        <f t="shared" si="70"/>
        <v>41652.25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9"/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70"/>
        <v>40291.208333333336</v>
      </c>
      <c r="O876" s="8">
        <f t="shared" si="70"/>
        <v>40329.208333333336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9"/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70"/>
        <v>40556.25</v>
      </c>
      <c r="O877" s="8">
        <f t="shared" si="70"/>
        <v>40557.25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9"/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70"/>
        <v>43624.208333333328</v>
      </c>
      <c r="O878" s="8">
        <f t="shared" si="70"/>
        <v>43648.208333333328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9"/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70"/>
        <v>42577.208333333328</v>
      </c>
      <c r="O879" s="8">
        <f t="shared" si="70"/>
        <v>42578.208333333328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9"/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70"/>
        <v>43845.25</v>
      </c>
      <c r="O880" s="8">
        <f t="shared" si="70"/>
        <v>43869.25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9"/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70"/>
        <v>42788.25</v>
      </c>
      <c r="O881" s="8">
        <f t="shared" si="70"/>
        <v>42797.25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9"/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70"/>
        <v>43667.208333333328</v>
      </c>
      <c r="O882" s="8">
        <f t="shared" si="70"/>
        <v>43669.208333333328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9"/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70"/>
        <v>42194.208333333328</v>
      </c>
      <c r="O883" s="8">
        <f t="shared" si="70"/>
        <v>42223.208333333328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9"/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70"/>
        <v>42025.25</v>
      </c>
      <c r="O884" s="8">
        <f t="shared" si="70"/>
        <v>42029.25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9"/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70"/>
        <v>40323.208333333336</v>
      </c>
      <c r="O885" s="8">
        <f t="shared" si="70"/>
        <v>40359.208333333336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9"/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70"/>
        <v>41763.208333333336</v>
      </c>
      <c r="O886" s="8">
        <f t="shared" si="70"/>
        <v>41765.208333333336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9"/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70"/>
        <v>40335.208333333336</v>
      </c>
      <c r="O887" s="8">
        <f t="shared" si="70"/>
        <v>40373.208333333336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9"/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70"/>
        <v>40416.208333333336</v>
      </c>
      <c r="O888" s="8">
        <f t="shared" si="70"/>
        <v>40434.208333333336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9"/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70"/>
        <v>42202.208333333328</v>
      </c>
      <c r="O889" s="8">
        <f t="shared" si="70"/>
        <v>42249.208333333328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9"/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70"/>
        <v>42836.208333333328</v>
      </c>
      <c r="O890" s="8">
        <f t="shared" si="70"/>
        <v>42855.208333333328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9"/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70"/>
        <v>41710.208333333336</v>
      </c>
      <c r="O891" s="8">
        <f t="shared" si="70"/>
        <v>41717.208333333336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9"/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70"/>
        <v>43640.208333333328</v>
      </c>
      <c r="O892" s="8">
        <f t="shared" si="70"/>
        <v>43641.208333333328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9"/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70"/>
        <v>40880.25</v>
      </c>
      <c r="O893" s="8">
        <f t="shared" si="70"/>
        <v>40924.25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9"/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70"/>
        <v>40319.208333333336</v>
      </c>
      <c r="O894" s="8">
        <f t="shared" si="70"/>
        <v>40360.208333333336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9"/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70"/>
        <v>42170.208333333328</v>
      </c>
      <c r="O895" s="8">
        <f t="shared" si="70"/>
        <v>42174.208333333328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9"/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70"/>
        <v>41466.208333333336</v>
      </c>
      <c r="O896" s="8">
        <f t="shared" si="70"/>
        <v>41496.208333333336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9"/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70"/>
        <v>43134.25</v>
      </c>
      <c r="O897" s="8">
        <f t="shared" si="70"/>
        <v>43143.25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9"/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70"/>
        <v>40738.208333333336</v>
      </c>
      <c r="O898" s="8">
        <f t="shared" si="70"/>
        <v>40741.208333333336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69"/>
        <v>0.27693181818181817</v>
      </c>
      <c r="G899" t="s">
        <v>14</v>
      </c>
      <c r="H899">
        <v>27</v>
      </c>
      <c r="I899" s="5">
        <f t="shared" ref="I899:I962" si="71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70"/>
        <v>43583.208333333328</v>
      </c>
      <c r="O899" s="8">
        <f t="shared" si="70"/>
        <v>43585.208333333328</v>
      </c>
      <c r="P899" t="b">
        <v>0</v>
      </c>
      <c r="Q899" t="b">
        <v>0</v>
      </c>
      <c r="R899" t="s">
        <v>33</v>
      </c>
      <c r="S899" t="str">
        <f t="shared" ref="S899:S962" si="72">_xlfn.TEXTBEFORE(R899,"/")</f>
        <v>theater</v>
      </c>
      <c r="T899" t="str">
        <f t="shared" ref="T899:T962" si="73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74">E900/D900</f>
        <v>0.52479620323841425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O963" si="75">(((L900/60)/60)/24)+DATE(1970,1,1)</f>
        <v>43815.25</v>
      </c>
      <c r="O900" s="8">
        <f t="shared" si="75"/>
        <v>43821.25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4"/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75"/>
        <v>41554.208333333336</v>
      </c>
      <c r="O901" s="8">
        <f t="shared" si="75"/>
        <v>41572.208333333336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4"/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75"/>
        <v>41901.208333333336</v>
      </c>
      <c r="O902" s="8">
        <f t="shared" si="75"/>
        <v>41902.208333333336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4"/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75"/>
        <v>43298.208333333328</v>
      </c>
      <c r="O903" s="8">
        <f t="shared" si="75"/>
        <v>43331.208333333328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4"/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75"/>
        <v>42399.25</v>
      </c>
      <c r="O904" s="8">
        <f t="shared" si="75"/>
        <v>42441.25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4"/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75"/>
        <v>41034.208333333336</v>
      </c>
      <c r="O905" s="8">
        <f t="shared" si="75"/>
        <v>41049.208333333336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4"/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75"/>
        <v>41186.208333333336</v>
      </c>
      <c r="O906" s="8">
        <f t="shared" si="75"/>
        <v>41190.208333333336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4"/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75"/>
        <v>41536.208333333336</v>
      </c>
      <c r="O907" s="8">
        <f t="shared" si="75"/>
        <v>41539.208333333336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4"/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75"/>
        <v>42868.208333333328</v>
      </c>
      <c r="O908" s="8">
        <f t="shared" si="75"/>
        <v>42904.208333333328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4"/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75"/>
        <v>40660.208333333336</v>
      </c>
      <c r="O909" s="8">
        <f t="shared" si="75"/>
        <v>40667.208333333336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4"/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75"/>
        <v>41031.208333333336</v>
      </c>
      <c r="O910" s="8">
        <f t="shared" si="75"/>
        <v>41042.208333333336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4"/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75"/>
        <v>43255.208333333328</v>
      </c>
      <c r="O911" s="8">
        <f t="shared" si="75"/>
        <v>43282.208333333328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4"/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75"/>
        <v>42026.25</v>
      </c>
      <c r="O912" s="8">
        <f t="shared" si="75"/>
        <v>42027.25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4"/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75"/>
        <v>43717.208333333328</v>
      </c>
      <c r="O913" s="8">
        <f t="shared" si="75"/>
        <v>43719.208333333328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4"/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75"/>
        <v>41157.208333333336</v>
      </c>
      <c r="O914" s="8">
        <f t="shared" si="75"/>
        <v>41170.208333333336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4"/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75"/>
        <v>43597.208333333328</v>
      </c>
      <c r="O915" s="8">
        <f t="shared" si="75"/>
        <v>43610.208333333328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4"/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75"/>
        <v>41490.208333333336</v>
      </c>
      <c r="O916" s="8">
        <f t="shared" si="75"/>
        <v>41502.208333333336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4"/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75"/>
        <v>42976.208333333328</v>
      </c>
      <c r="O917" s="8">
        <f t="shared" si="75"/>
        <v>42985.208333333328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4"/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75"/>
        <v>41991.25</v>
      </c>
      <c r="O918" s="8">
        <f t="shared" si="75"/>
        <v>42000.25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4"/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75"/>
        <v>40722.208333333336</v>
      </c>
      <c r="O919" s="8">
        <f t="shared" si="75"/>
        <v>40746.208333333336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4"/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75"/>
        <v>41117.208333333336</v>
      </c>
      <c r="O920" s="8">
        <f t="shared" si="75"/>
        <v>41128.208333333336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4"/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75"/>
        <v>43022.208333333328</v>
      </c>
      <c r="O921" s="8">
        <f t="shared" si="75"/>
        <v>43054.25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4"/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75"/>
        <v>43503.25</v>
      </c>
      <c r="O922" s="8">
        <f t="shared" si="75"/>
        <v>43523.25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4"/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75"/>
        <v>40951.25</v>
      </c>
      <c r="O923" s="8">
        <f t="shared" si="75"/>
        <v>40965.25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4"/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75"/>
        <v>43443.25</v>
      </c>
      <c r="O924" s="8">
        <f t="shared" si="75"/>
        <v>43452.25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4"/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75"/>
        <v>40373.208333333336</v>
      </c>
      <c r="O925" s="8">
        <f t="shared" si="75"/>
        <v>40374.208333333336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4"/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75"/>
        <v>43769.208333333328</v>
      </c>
      <c r="O926" s="8">
        <f t="shared" si="75"/>
        <v>43780.25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4"/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75"/>
        <v>43000.208333333328</v>
      </c>
      <c r="O927" s="8">
        <f t="shared" si="75"/>
        <v>43012.208333333328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4"/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75"/>
        <v>42502.208333333328</v>
      </c>
      <c r="O928" s="8">
        <f t="shared" si="75"/>
        <v>42506.208333333328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4"/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75"/>
        <v>41102.208333333336</v>
      </c>
      <c r="O929" s="8">
        <f t="shared" si="75"/>
        <v>41131.208333333336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4"/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75"/>
        <v>41637.25</v>
      </c>
      <c r="O930" s="8">
        <f t="shared" si="75"/>
        <v>41646.25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4"/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75"/>
        <v>42858.208333333328</v>
      </c>
      <c r="O931" s="8">
        <f t="shared" si="75"/>
        <v>42872.208333333328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4"/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75"/>
        <v>42060.25</v>
      </c>
      <c r="O932" s="8">
        <f t="shared" si="75"/>
        <v>42067.25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4"/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75"/>
        <v>41818.208333333336</v>
      </c>
      <c r="O933" s="8">
        <f t="shared" si="75"/>
        <v>41820.208333333336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4"/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75"/>
        <v>41709.208333333336</v>
      </c>
      <c r="O934" s="8">
        <f t="shared" si="75"/>
        <v>41712.208333333336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4"/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75"/>
        <v>41372.208333333336</v>
      </c>
      <c r="O935" s="8">
        <f t="shared" si="75"/>
        <v>41385.208333333336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4"/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75"/>
        <v>42422.25</v>
      </c>
      <c r="O936" s="8">
        <f t="shared" si="75"/>
        <v>42428.25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4"/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75"/>
        <v>42209.208333333328</v>
      </c>
      <c r="O937" s="8">
        <f t="shared" si="75"/>
        <v>42216.208333333328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4"/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75"/>
        <v>43668.208333333328</v>
      </c>
      <c r="O938" s="8">
        <f t="shared" si="75"/>
        <v>43671.208333333328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4"/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75"/>
        <v>42334.25</v>
      </c>
      <c r="O939" s="8">
        <f t="shared" si="75"/>
        <v>42343.25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4"/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75"/>
        <v>43263.208333333328</v>
      </c>
      <c r="O940" s="8">
        <f t="shared" si="75"/>
        <v>43299.208333333328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4"/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75"/>
        <v>40670.208333333336</v>
      </c>
      <c r="O941" s="8">
        <f t="shared" si="75"/>
        <v>40687.208333333336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4"/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75"/>
        <v>41244.25</v>
      </c>
      <c r="O942" s="8">
        <f t="shared" si="75"/>
        <v>41266.25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4"/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75"/>
        <v>40552.25</v>
      </c>
      <c r="O943" s="8">
        <f t="shared" si="75"/>
        <v>40587.25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4"/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75"/>
        <v>40568.25</v>
      </c>
      <c r="O944" s="8">
        <f t="shared" si="75"/>
        <v>40571.25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4"/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75"/>
        <v>41906.208333333336</v>
      </c>
      <c r="O945" s="8">
        <f t="shared" si="75"/>
        <v>41941.208333333336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4"/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75"/>
        <v>42776.25</v>
      </c>
      <c r="O946" s="8">
        <f t="shared" si="75"/>
        <v>42795.25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4"/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75"/>
        <v>41004.208333333336</v>
      </c>
      <c r="O947" s="8">
        <f t="shared" si="75"/>
        <v>41019.208333333336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4"/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75"/>
        <v>40710.208333333336</v>
      </c>
      <c r="O948" s="8">
        <f t="shared" si="75"/>
        <v>40712.208333333336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4"/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75"/>
        <v>41908.208333333336</v>
      </c>
      <c r="O949" s="8">
        <f t="shared" si="75"/>
        <v>41915.208333333336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4"/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75"/>
        <v>41985.25</v>
      </c>
      <c r="O950" s="8">
        <f t="shared" si="75"/>
        <v>41995.25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4"/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75"/>
        <v>42112.208333333328</v>
      </c>
      <c r="O951" s="8">
        <f t="shared" si="75"/>
        <v>42131.208333333328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4"/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75"/>
        <v>43571.208333333328</v>
      </c>
      <c r="O952" s="8">
        <f t="shared" si="75"/>
        <v>43576.208333333328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4"/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75"/>
        <v>42730.25</v>
      </c>
      <c r="O953" s="8">
        <f t="shared" si="75"/>
        <v>42731.25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4"/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75"/>
        <v>42591.208333333328</v>
      </c>
      <c r="O954" s="8">
        <f t="shared" si="75"/>
        <v>42605.208333333328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4"/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75"/>
        <v>42358.25</v>
      </c>
      <c r="O955" s="8">
        <f t="shared" si="75"/>
        <v>42394.25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4"/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75"/>
        <v>41174.208333333336</v>
      </c>
      <c r="O956" s="8">
        <f t="shared" si="75"/>
        <v>41198.208333333336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4"/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75"/>
        <v>41238.25</v>
      </c>
      <c r="O957" s="8">
        <f t="shared" si="75"/>
        <v>41240.25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4"/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75"/>
        <v>42360.25</v>
      </c>
      <c r="O958" s="8">
        <f t="shared" si="75"/>
        <v>42364.25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4"/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75"/>
        <v>40955.25</v>
      </c>
      <c r="O959" s="8">
        <f t="shared" si="75"/>
        <v>40958.25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4"/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75"/>
        <v>40350.208333333336</v>
      </c>
      <c r="O960" s="8">
        <f t="shared" si="75"/>
        <v>40372.208333333336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4"/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75"/>
        <v>40357.208333333336</v>
      </c>
      <c r="O961" s="8">
        <f t="shared" si="75"/>
        <v>40385.208333333336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4"/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75"/>
        <v>42408.25</v>
      </c>
      <c r="O962" s="8">
        <f t="shared" si="75"/>
        <v>42445.208333333328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74"/>
        <v>1.1929824561403508</v>
      </c>
      <c r="G963" t="s">
        <v>20</v>
      </c>
      <c r="H963">
        <v>155</v>
      </c>
      <c r="I963" s="5">
        <f t="shared" ref="I963:I1001" si="7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75"/>
        <v>40591.25</v>
      </c>
      <c r="O963" s="8">
        <f t="shared" si="75"/>
        <v>40595.25</v>
      </c>
      <c r="P963" t="b">
        <v>0</v>
      </c>
      <c r="Q963" t="b">
        <v>0</v>
      </c>
      <c r="R963" t="s">
        <v>206</v>
      </c>
      <c r="S963" t="str">
        <f t="shared" ref="S963:S1001" si="77">_xlfn.TEXTBEFORE(R963,"/")</f>
        <v>publishing</v>
      </c>
      <c r="T963" t="str">
        <f t="shared" ref="T963:T1001" si="78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79">E964/D964</f>
        <v>2.9602777777777778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O999" si="80">(((L964/60)/60)/24)+DATE(1970,1,1)</f>
        <v>41592.25</v>
      </c>
      <c r="O964" s="8">
        <f t="shared" si="80"/>
        <v>41613.25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9"/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80"/>
        <v>40607.25</v>
      </c>
      <c r="O965" s="8">
        <f t="shared" si="80"/>
        <v>40613.25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9"/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80"/>
        <v>42135.208333333328</v>
      </c>
      <c r="O966" s="8">
        <f t="shared" si="80"/>
        <v>42140.208333333328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9"/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80"/>
        <v>40203.25</v>
      </c>
      <c r="O967" s="8">
        <f t="shared" si="80"/>
        <v>40243.25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9"/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80"/>
        <v>42901.208333333328</v>
      </c>
      <c r="O968" s="8">
        <f t="shared" si="80"/>
        <v>42903.208333333328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9"/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80"/>
        <v>41005.208333333336</v>
      </c>
      <c r="O969" s="8">
        <f t="shared" si="80"/>
        <v>41042.208333333336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9"/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80"/>
        <v>40544.25</v>
      </c>
      <c r="O970" s="8">
        <f t="shared" si="80"/>
        <v>40559.25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9"/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80"/>
        <v>43821.25</v>
      </c>
      <c r="O971" s="8">
        <f t="shared" si="80"/>
        <v>43828.25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9"/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80"/>
        <v>40672.208333333336</v>
      </c>
      <c r="O972" s="8">
        <f t="shared" si="80"/>
        <v>40673.208333333336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9"/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80"/>
        <v>41555.208333333336</v>
      </c>
      <c r="O973" s="8">
        <f t="shared" si="80"/>
        <v>41561.208333333336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9"/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80"/>
        <v>41792.208333333336</v>
      </c>
      <c r="O974" s="8">
        <f t="shared" si="80"/>
        <v>41801.208333333336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9"/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80"/>
        <v>40522.25</v>
      </c>
      <c r="O975" s="8">
        <f t="shared" si="80"/>
        <v>40524.25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9"/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80"/>
        <v>41412.208333333336</v>
      </c>
      <c r="O976" s="8">
        <f t="shared" si="80"/>
        <v>41413.208333333336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9"/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80"/>
        <v>42337.25</v>
      </c>
      <c r="O977" s="8">
        <f t="shared" si="80"/>
        <v>42376.25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9"/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80"/>
        <v>40571.25</v>
      </c>
      <c r="O978" s="8">
        <f t="shared" si="80"/>
        <v>40577.25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9"/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80"/>
        <v>43138.25</v>
      </c>
      <c r="O979" s="8">
        <f t="shared" si="80"/>
        <v>43170.25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9"/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80"/>
        <v>42686.25</v>
      </c>
      <c r="O980" s="8">
        <f t="shared" si="80"/>
        <v>42708.25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9"/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80"/>
        <v>42078.208333333328</v>
      </c>
      <c r="O981" s="8">
        <f t="shared" si="80"/>
        <v>42084.208333333328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9"/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80"/>
        <v>42307.208333333328</v>
      </c>
      <c r="O982" s="8">
        <f t="shared" si="80"/>
        <v>42312.25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9"/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80"/>
        <v>43094.25</v>
      </c>
      <c r="O983" s="8">
        <f t="shared" si="80"/>
        <v>43127.25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9"/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80"/>
        <v>40743.208333333336</v>
      </c>
      <c r="O984" s="8">
        <f t="shared" si="80"/>
        <v>40745.208333333336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9"/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80"/>
        <v>43681.208333333328</v>
      </c>
      <c r="O985" s="8">
        <f t="shared" si="80"/>
        <v>43696.208333333328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9"/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80"/>
        <v>43716.208333333328</v>
      </c>
      <c r="O986" s="8">
        <f t="shared" si="80"/>
        <v>43742.208333333328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9"/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80"/>
        <v>41614.25</v>
      </c>
      <c r="O987" s="8">
        <f t="shared" si="80"/>
        <v>41640.25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9"/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80"/>
        <v>40638.208333333336</v>
      </c>
      <c r="O988" s="8">
        <f t="shared" si="80"/>
        <v>40652.208333333336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9"/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80"/>
        <v>42852.208333333328</v>
      </c>
      <c r="O989" s="8">
        <f t="shared" si="80"/>
        <v>42866.208333333328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9"/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80"/>
        <v>42686.25</v>
      </c>
      <c r="O990" s="8">
        <f t="shared" si="80"/>
        <v>42707.25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9"/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80"/>
        <v>43571.208333333328</v>
      </c>
      <c r="O991" s="8">
        <f t="shared" si="80"/>
        <v>43576.208333333328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9"/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80"/>
        <v>42432.25</v>
      </c>
      <c r="O992" s="8">
        <f t="shared" si="80"/>
        <v>42454.208333333328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9"/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80"/>
        <v>41907.208333333336</v>
      </c>
      <c r="O993" s="8">
        <f t="shared" si="80"/>
        <v>41911.208333333336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9"/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80"/>
        <v>43227.208333333328</v>
      </c>
      <c r="O994" s="8">
        <f t="shared" si="80"/>
        <v>43241.208333333328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9"/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80"/>
        <v>42362.25</v>
      </c>
      <c r="O995" s="8">
        <f t="shared" si="80"/>
        <v>42379.25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9"/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80"/>
        <v>41929.208333333336</v>
      </c>
      <c r="O996" s="8">
        <f t="shared" si="80"/>
        <v>41935.208333333336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9"/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80"/>
        <v>43408.208333333328</v>
      </c>
      <c r="O997" s="8">
        <f t="shared" si="80"/>
        <v>43437.25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9"/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80"/>
        <v>41276.25</v>
      </c>
      <c r="O998" s="8">
        <f t="shared" si="80"/>
        <v>41306.25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9"/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80"/>
        <v>41659.25</v>
      </c>
      <c r="O999" s="8">
        <f t="shared" si="80"/>
        <v>41664.25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9"/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8">
        <f t="shared" ref="O1000:O1001" si="81">(((M1000/60)/60)/24)+DATE(1970,1,1)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9"/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8">
        <f t="shared" si="81"/>
        <v>42557.208333333328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Crowdfunding</vt:lpstr>
      <vt:lpstr>Category Results</vt:lpstr>
      <vt:lpstr>Sub-cat Results</vt:lpstr>
      <vt:lpstr>Category by Year</vt:lpstr>
      <vt:lpstr>Bonus Analysis</vt:lpstr>
      <vt:lpstr>Bonus Statistical Analysis</vt:lpstr>
      <vt:lpstr>Sheet1</vt:lpstr>
      <vt:lpstr>Crowdfunding - Backup</vt:lpstr>
      <vt:lpstr>backers</vt:lpstr>
      <vt:lpstr>backers_c</vt:lpstr>
      <vt:lpstr>fail</vt:lpstr>
      <vt:lpstr>goal</vt:lpstr>
      <vt:lpstr>H</vt:lpstr>
      <vt:lpstr>'Crowdfunding - Backup'!outcome</vt:lpstr>
      <vt:lpstr>outcome</vt:lpstr>
      <vt:lpstr>'Crowdfunding - Backup'!percent_funded</vt:lpstr>
      <vt:lpstr>percent_funded</vt:lpstr>
      <vt:lpstr>'Crowdfunding - Backup'!pledged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Vincent Passanisi</cp:lastModifiedBy>
  <dcterms:created xsi:type="dcterms:W3CDTF">2021-09-29T18:52:28Z</dcterms:created>
  <dcterms:modified xsi:type="dcterms:W3CDTF">2022-10-11T17:50:18Z</dcterms:modified>
</cp:coreProperties>
</file>