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nce\Desktop\Alabama Stuff\OM 500\"/>
    </mc:Choice>
  </mc:AlternateContent>
  <xr:revisionPtr revIDLastSave="0" documentId="8_{6F1F3265-1440-4867-BE4A-14144331F6EF}" xr6:coauthVersionLast="47" xr6:coauthVersionMax="47" xr10:uidLastSave="{00000000-0000-0000-0000-000000000000}"/>
  <bookViews>
    <workbookView xWindow="-108" yWindow="-108" windowWidth="23256" windowHeight="12576" tabRatio="830" activeTab="6" xr2:uid="{00000000-000D-0000-FFFF-FFFF00000000}"/>
  </bookViews>
  <sheets>
    <sheet name="Q1 End-User Satisfaction" sheetId="2" r:id="rId1"/>
    <sheet name="Q2 Market Share" sheetId="8" r:id="rId2"/>
    <sheet name="Q3 Tot Production Costs per Reg" sheetId="6" r:id="rId3"/>
    <sheet name="Q4 Defects After Delivery" sheetId="14" r:id="rId4"/>
    <sheet name="Grades" sheetId="34" r:id="rId5"/>
    <sheet name="SalesData" sheetId="35" r:id="rId6"/>
    <sheet name="Football" sheetId="36" r:id="rId7"/>
  </sheets>
  <definedNames>
    <definedName name="cutoffs">SalesData!$I$1:$J$1</definedName>
    <definedName name="Macro_8_4_4">[0]!Macro_8_4_4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6" l="1"/>
  <c r="B14" i="35"/>
  <c r="J9" i="34"/>
  <c r="G5" i="14"/>
  <c r="B17" i="14"/>
  <c r="M7" i="36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B24" i="35"/>
  <c r="B23" i="35"/>
  <c r="B22" i="35"/>
  <c r="B21" i="35"/>
  <c r="B20" i="35"/>
  <c r="B19" i="35"/>
  <c r="B18" i="35"/>
  <c r="B17" i="35"/>
  <c r="B16" i="35"/>
  <c r="B15" i="35"/>
  <c r="J121" i="34"/>
  <c r="J120" i="34"/>
  <c r="J119" i="34"/>
  <c r="J118" i="34"/>
  <c r="J117" i="34"/>
  <c r="J116" i="34"/>
  <c r="J115" i="34"/>
  <c r="J114" i="34"/>
  <c r="J113" i="34"/>
  <c r="J112" i="34"/>
  <c r="J111" i="34"/>
  <c r="J110" i="34"/>
  <c r="J109" i="34"/>
  <c r="J108" i="34"/>
  <c r="J107" i="34"/>
  <c r="J106" i="34"/>
  <c r="J105" i="34"/>
  <c r="J104" i="34"/>
  <c r="J103" i="34"/>
  <c r="J102" i="34"/>
  <c r="J101" i="34"/>
  <c r="J100" i="34"/>
  <c r="J99" i="34"/>
  <c r="J98" i="34"/>
  <c r="J97" i="34"/>
  <c r="J96" i="34"/>
  <c r="J95" i="34"/>
  <c r="J94" i="34"/>
  <c r="J93" i="34"/>
  <c r="J92" i="34"/>
  <c r="J91" i="34"/>
  <c r="J90" i="34"/>
  <c r="J89" i="34"/>
  <c r="J88" i="34"/>
  <c r="J87" i="34"/>
  <c r="J86" i="34"/>
  <c r="J85" i="34"/>
  <c r="J84" i="34"/>
  <c r="J83" i="34"/>
  <c r="J82" i="34"/>
  <c r="J81" i="34"/>
  <c r="J80" i="34"/>
  <c r="J79" i="34"/>
  <c r="J78" i="34"/>
  <c r="J77" i="34"/>
  <c r="J76" i="34"/>
  <c r="J75" i="34"/>
  <c r="J74" i="34"/>
  <c r="J73" i="34"/>
  <c r="J72" i="34"/>
  <c r="J71" i="34"/>
  <c r="J70" i="34"/>
  <c r="J69" i="34"/>
  <c r="J68" i="34"/>
  <c r="J67" i="34"/>
  <c r="J66" i="34"/>
  <c r="J65" i="34"/>
  <c r="J64" i="34"/>
  <c r="J63" i="34"/>
  <c r="J62" i="34"/>
  <c r="J61" i="34"/>
  <c r="J60" i="34"/>
  <c r="J59" i="34"/>
  <c r="J58" i="34"/>
  <c r="J57" i="34"/>
  <c r="J56" i="34"/>
  <c r="J55" i="34"/>
  <c r="J54" i="34"/>
  <c r="J53" i="34"/>
  <c r="J52" i="34"/>
  <c r="J51" i="34"/>
  <c r="J50" i="34"/>
  <c r="J49" i="34"/>
  <c r="J48" i="34"/>
  <c r="J47" i="34"/>
  <c r="J46" i="34"/>
  <c r="J45" i="34"/>
  <c r="J44" i="34"/>
  <c r="J43" i="34"/>
  <c r="J42" i="34"/>
  <c r="J41" i="34"/>
  <c r="J40" i="34"/>
  <c r="J39" i="34"/>
  <c r="J38" i="34"/>
  <c r="J37" i="34"/>
  <c r="J36" i="34"/>
  <c r="J35" i="34"/>
  <c r="J34" i="34"/>
  <c r="J33" i="34"/>
  <c r="J32" i="34"/>
  <c r="J31" i="34"/>
  <c r="J30" i="34"/>
  <c r="J29" i="34"/>
  <c r="J28" i="34"/>
  <c r="J27" i="34"/>
  <c r="J26" i="34"/>
  <c r="J25" i="34"/>
  <c r="J24" i="34"/>
  <c r="J23" i="34"/>
  <c r="J22" i="34"/>
  <c r="J21" i="34"/>
  <c r="J20" i="34"/>
  <c r="J19" i="34"/>
  <c r="J18" i="34"/>
  <c r="J17" i="34"/>
  <c r="J16" i="34"/>
  <c r="J15" i="34"/>
  <c r="J14" i="34"/>
  <c r="J13" i="34"/>
  <c r="J12" i="34"/>
  <c r="J11" i="34"/>
  <c r="J10" i="34"/>
  <c r="C17" i="14"/>
  <c r="D17" i="14"/>
  <c r="E17" i="14"/>
  <c r="F17" i="14"/>
  <c r="G6" i="14"/>
  <c r="G7" i="14"/>
  <c r="G8" i="14"/>
  <c r="G9" i="14"/>
  <c r="G10" i="14"/>
  <c r="G11" i="14"/>
  <c r="G12" i="14"/>
  <c r="G13" i="14"/>
  <c r="G14" i="14"/>
  <c r="G15" i="14"/>
  <c r="G16" i="14"/>
  <c r="K4" i="6"/>
  <c r="L4" i="6"/>
  <c r="M4" i="6"/>
  <c r="N4" i="6"/>
  <c r="O4" i="6"/>
  <c r="P4" i="6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4" i="8"/>
  <c r="K5" i="8"/>
  <c r="L5" i="8"/>
  <c r="M5" i="8"/>
  <c r="N5" i="8"/>
  <c r="O5" i="8"/>
  <c r="K6" i="8"/>
  <c r="L6" i="8"/>
  <c r="M6" i="8"/>
  <c r="N6" i="8"/>
  <c r="O6" i="8"/>
  <c r="K7" i="8"/>
  <c r="L7" i="8"/>
  <c r="M7" i="8"/>
  <c r="N7" i="8"/>
  <c r="O7" i="8"/>
  <c r="K8" i="8"/>
  <c r="L8" i="8"/>
  <c r="M8" i="8"/>
  <c r="N8" i="8"/>
  <c r="O8" i="8"/>
  <c r="K9" i="8"/>
  <c r="L9" i="8"/>
  <c r="M9" i="8"/>
  <c r="N9" i="8"/>
  <c r="O9" i="8"/>
  <c r="K10" i="8"/>
  <c r="L10" i="8"/>
  <c r="M10" i="8"/>
  <c r="N10" i="8"/>
  <c r="O10" i="8"/>
  <c r="K11" i="8"/>
  <c r="L11" i="8"/>
  <c r="M11" i="8"/>
  <c r="N11" i="8"/>
  <c r="O11" i="8"/>
  <c r="K12" i="8"/>
  <c r="L12" i="8"/>
  <c r="M12" i="8"/>
  <c r="N12" i="8"/>
  <c r="O12" i="8"/>
  <c r="K13" i="8"/>
  <c r="L13" i="8"/>
  <c r="M13" i="8"/>
  <c r="N13" i="8"/>
  <c r="O13" i="8"/>
  <c r="K14" i="8"/>
  <c r="L14" i="8"/>
  <c r="M14" i="8"/>
  <c r="N14" i="8"/>
  <c r="O14" i="8"/>
  <c r="K15" i="8"/>
  <c r="L15" i="8"/>
  <c r="M15" i="8"/>
  <c r="N15" i="8"/>
  <c r="O15" i="8"/>
  <c r="K16" i="8"/>
  <c r="L16" i="8"/>
  <c r="M16" i="8"/>
  <c r="N16" i="8"/>
  <c r="O16" i="8"/>
  <c r="K17" i="8"/>
  <c r="L17" i="8"/>
  <c r="M17" i="8"/>
  <c r="N17" i="8"/>
  <c r="O17" i="8"/>
  <c r="K18" i="8"/>
  <c r="L18" i="8"/>
  <c r="M18" i="8"/>
  <c r="N18" i="8"/>
  <c r="O18" i="8"/>
  <c r="K19" i="8"/>
  <c r="L19" i="8"/>
  <c r="M19" i="8"/>
  <c r="N19" i="8"/>
  <c r="O19" i="8"/>
  <c r="K20" i="8"/>
  <c r="L20" i="8"/>
  <c r="M20" i="8"/>
  <c r="N20" i="8"/>
  <c r="O20" i="8"/>
  <c r="K21" i="8"/>
  <c r="L21" i="8"/>
  <c r="M21" i="8"/>
  <c r="N21" i="8"/>
  <c r="O21" i="8"/>
  <c r="K22" i="8"/>
  <c r="L22" i="8"/>
  <c r="M22" i="8"/>
  <c r="N22" i="8"/>
  <c r="O22" i="8"/>
  <c r="K23" i="8"/>
  <c r="L23" i="8"/>
  <c r="M23" i="8"/>
  <c r="N23" i="8"/>
  <c r="O23" i="8"/>
  <c r="K24" i="8"/>
  <c r="L24" i="8"/>
  <c r="M24" i="8"/>
  <c r="N24" i="8"/>
  <c r="O24" i="8"/>
  <c r="K25" i="8"/>
  <c r="L25" i="8"/>
  <c r="M25" i="8"/>
  <c r="N25" i="8"/>
  <c r="O25" i="8"/>
  <c r="K26" i="8"/>
  <c r="L26" i="8"/>
  <c r="M26" i="8"/>
  <c r="N26" i="8"/>
  <c r="O26" i="8"/>
  <c r="K27" i="8"/>
  <c r="L27" i="8"/>
  <c r="M27" i="8"/>
  <c r="N27" i="8"/>
  <c r="O27" i="8"/>
  <c r="K28" i="8"/>
  <c r="L28" i="8"/>
  <c r="M28" i="8"/>
  <c r="N28" i="8"/>
  <c r="O28" i="8"/>
  <c r="K29" i="8"/>
  <c r="L29" i="8"/>
  <c r="M29" i="8"/>
  <c r="N29" i="8"/>
  <c r="O29" i="8"/>
  <c r="K30" i="8"/>
  <c r="L30" i="8"/>
  <c r="M30" i="8"/>
  <c r="N30" i="8"/>
  <c r="O30" i="8"/>
  <c r="K31" i="8"/>
  <c r="L31" i="8"/>
  <c r="M31" i="8"/>
  <c r="N31" i="8"/>
  <c r="O31" i="8"/>
  <c r="K32" i="8"/>
  <c r="L32" i="8"/>
  <c r="M32" i="8"/>
  <c r="N32" i="8"/>
  <c r="O32" i="8"/>
  <c r="K33" i="8"/>
  <c r="L33" i="8"/>
  <c r="M33" i="8"/>
  <c r="N33" i="8"/>
  <c r="O33" i="8"/>
  <c r="K34" i="8"/>
  <c r="L34" i="8"/>
  <c r="M34" i="8"/>
  <c r="N34" i="8"/>
  <c r="O34" i="8"/>
  <c r="K35" i="8"/>
  <c r="L35" i="8"/>
  <c r="M35" i="8"/>
  <c r="N35" i="8"/>
  <c r="O35" i="8"/>
  <c r="K36" i="8"/>
  <c r="L36" i="8"/>
  <c r="M36" i="8"/>
  <c r="N36" i="8"/>
  <c r="O36" i="8"/>
  <c r="K37" i="8"/>
  <c r="L37" i="8"/>
  <c r="M37" i="8"/>
  <c r="N37" i="8"/>
  <c r="O37" i="8"/>
  <c r="K38" i="8"/>
  <c r="L38" i="8"/>
  <c r="M38" i="8"/>
  <c r="N38" i="8"/>
  <c r="O38" i="8"/>
  <c r="K39" i="8"/>
  <c r="L39" i="8"/>
  <c r="M39" i="8"/>
  <c r="N39" i="8"/>
  <c r="O39" i="8"/>
  <c r="K40" i="8"/>
  <c r="L40" i="8"/>
  <c r="M40" i="8"/>
  <c r="N40" i="8"/>
  <c r="O40" i="8"/>
  <c r="K41" i="8"/>
  <c r="L41" i="8"/>
  <c r="M41" i="8"/>
  <c r="N41" i="8"/>
  <c r="O41" i="8"/>
  <c r="K42" i="8"/>
  <c r="L42" i="8"/>
  <c r="M42" i="8"/>
  <c r="N42" i="8"/>
  <c r="O42" i="8"/>
  <c r="K43" i="8"/>
  <c r="L43" i="8"/>
  <c r="M43" i="8"/>
  <c r="N43" i="8"/>
  <c r="O43" i="8"/>
  <c r="K44" i="8"/>
  <c r="L44" i="8"/>
  <c r="M44" i="8"/>
  <c r="N44" i="8"/>
  <c r="O44" i="8"/>
  <c r="K45" i="8"/>
  <c r="L45" i="8"/>
  <c r="M45" i="8"/>
  <c r="N45" i="8"/>
  <c r="O45" i="8"/>
  <c r="K46" i="8"/>
  <c r="L46" i="8"/>
  <c r="M46" i="8"/>
  <c r="N46" i="8"/>
  <c r="O46" i="8"/>
  <c r="K47" i="8"/>
  <c r="L47" i="8"/>
  <c r="M47" i="8"/>
  <c r="N47" i="8"/>
  <c r="O47" i="8"/>
  <c r="K48" i="8"/>
  <c r="L48" i="8"/>
  <c r="M48" i="8"/>
  <c r="N48" i="8"/>
  <c r="O48" i="8"/>
  <c r="K49" i="8"/>
  <c r="L49" i="8"/>
  <c r="M49" i="8"/>
  <c r="N49" i="8"/>
  <c r="O49" i="8"/>
  <c r="K50" i="8"/>
  <c r="L50" i="8"/>
  <c r="M50" i="8"/>
  <c r="N50" i="8"/>
  <c r="O50" i="8"/>
  <c r="K51" i="8"/>
  <c r="L51" i="8"/>
  <c r="M51" i="8"/>
  <c r="N51" i="8"/>
  <c r="O51" i="8"/>
  <c r="K52" i="8"/>
  <c r="L52" i="8"/>
  <c r="M52" i="8"/>
  <c r="N52" i="8"/>
  <c r="O52" i="8"/>
  <c r="K53" i="8"/>
  <c r="L53" i="8"/>
  <c r="M53" i="8"/>
  <c r="N53" i="8"/>
  <c r="O53" i="8"/>
  <c r="K54" i="8"/>
  <c r="L54" i="8"/>
  <c r="M54" i="8"/>
  <c r="N54" i="8"/>
  <c r="O54" i="8"/>
  <c r="K55" i="8"/>
  <c r="L55" i="8"/>
  <c r="M55" i="8"/>
  <c r="N55" i="8"/>
  <c r="O55" i="8"/>
  <c r="K56" i="8"/>
  <c r="L56" i="8"/>
  <c r="M56" i="8"/>
  <c r="N56" i="8"/>
  <c r="O56" i="8"/>
  <c r="K57" i="8"/>
  <c r="L57" i="8"/>
  <c r="M57" i="8"/>
  <c r="N57" i="8"/>
  <c r="O57" i="8"/>
  <c r="K58" i="8"/>
  <c r="L58" i="8"/>
  <c r="M58" i="8"/>
  <c r="N58" i="8"/>
  <c r="O58" i="8"/>
  <c r="K59" i="8"/>
  <c r="L59" i="8"/>
  <c r="M59" i="8"/>
  <c r="N59" i="8"/>
  <c r="O59" i="8"/>
  <c r="K60" i="8"/>
  <c r="L60" i="8"/>
  <c r="M60" i="8"/>
  <c r="N60" i="8"/>
  <c r="O60" i="8"/>
  <c r="K61" i="8"/>
  <c r="L61" i="8"/>
  <c r="M61" i="8"/>
  <c r="N61" i="8"/>
  <c r="O61" i="8"/>
  <c r="K62" i="8"/>
  <c r="L62" i="8"/>
  <c r="M62" i="8"/>
  <c r="N62" i="8"/>
  <c r="O62" i="8"/>
  <c r="K63" i="8"/>
  <c r="L63" i="8"/>
  <c r="M63" i="8"/>
  <c r="N63" i="8"/>
  <c r="O63" i="8"/>
  <c r="L4" i="8"/>
  <c r="M4" i="8"/>
  <c r="N4" i="8"/>
  <c r="O4" i="8"/>
  <c r="K4" i="8"/>
  <c r="D42" i="2" a="1"/>
  <c r="D42" i="2" s="1"/>
  <c r="B41" i="2" a="1"/>
  <c r="B41" i="2" s="1"/>
  <c r="B40" i="2" a="1"/>
  <c r="B40" i="2" s="1"/>
  <c r="B39" i="2" a="1"/>
  <c r="B39" i="2" s="1"/>
  <c r="B38" i="2" a="1"/>
  <c r="B38" i="2" s="1"/>
  <c r="K6" i="2" l="1"/>
  <c r="K7" i="2"/>
  <c r="K8" i="2"/>
  <c r="K12" i="2"/>
  <c r="K13" i="2"/>
  <c r="K14" i="2"/>
  <c r="K15" i="2"/>
  <c r="K19" i="2"/>
  <c r="K20" i="2"/>
  <c r="K21" i="2"/>
  <c r="K22" i="2"/>
  <c r="K26" i="2"/>
  <c r="K27" i="2"/>
  <c r="K28" i="2"/>
  <c r="K29" i="2"/>
  <c r="K33" i="2"/>
  <c r="K34" i="2"/>
  <c r="K5" i="2"/>
  <c r="I5" i="2" l="1"/>
  <c r="I6" i="2"/>
  <c r="I7" i="2"/>
  <c r="I8" i="2"/>
  <c r="I11" i="2"/>
  <c r="I12" i="2"/>
  <c r="I13" i="2"/>
  <c r="I14" i="2"/>
  <c r="I15" i="2"/>
  <c r="I18" i="2"/>
  <c r="I19" i="2"/>
  <c r="I20" i="2"/>
  <c r="I21" i="2"/>
  <c r="I22" i="2"/>
  <c r="I25" i="2"/>
  <c r="I26" i="2"/>
  <c r="I27" i="2"/>
  <c r="I28" i="2"/>
  <c r="I29" i="2"/>
  <c r="I32" i="2"/>
  <c r="I33" i="2"/>
  <c r="I34" i="2"/>
  <c r="I4" i="2"/>
  <c r="H33" i="2"/>
  <c r="H34" i="2"/>
  <c r="H32" i="2"/>
  <c r="H26" i="2"/>
  <c r="H27" i="2"/>
  <c r="H28" i="2"/>
  <c r="H29" i="2"/>
  <c r="H25" i="2"/>
  <c r="H19" i="2"/>
  <c r="H20" i="2"/>
  <c r="H21" i="2"/>
  <c r="H22" i="2"/>
  <c r="H18" i="2"/>
  <c r="H12" i="2"/>
  <c r="H13" i="2"/>
  <c r="H14" i="2"/>
  <c r="H15" i="2"/>
  <c r="H11" i="2"/>
  <c r="H6" i="2"/>
  <c r="H7" i="2"/>
  <c r="H8" i="2"/>
  <c r="H5" i="2"/>
  <c r="H4" i="2"/>
  <c r="G4" i="6" l="1"/>
  <c r="G4" i="8"/>
  <c r="G5" i="6"/>
  <c r="G5" i="8"/>
  <c r="G6" i="6"/>
  <c r="G6" i="8"/>
  <c r="G7" i="6"/>
  <c r="G7" i="8"/>
  <c r="G8" i="6"/>
  <c r="G8" i="8"/>
  <c r="G9" i="6"/>
  <c r="G9" i="8"/>
  <c r="G10" i="6"/>
  <c r="G10" i="8"/>
  <c r="G11" i="6"/>
  <c r="G11" i="8"/>
  <c r="G12" i="6"/>
  <c r="G12" i="8"/>
  <c r="G13" i="6"/>
  <c r="G13" i="8"/>
  <c r="G14" i="6"/>
  <c r="G14" i="8"/>
  <c r="G15" i="6"/>
  <c r="G15" i="8"/>
  <c r="G16" i="6"/>
  <c r="G16" i="8"/>
  <c r="G17" i="6"/>
  <c r="G17" i="8"/>
  <c r="G18" i="6"/>
  <c r="G18" i="8"/>
  <c r="G19" i="6"/>
  <c r="G19" i="8"/>
  <c r="G20" i="6"/>
  <c r="G20" i="8"/>
  <c r="G21" i="6"/>
  <c r="G21" i="8"/>
  <c r="G22" i="6"/>
  <c r="G22" i="8"/>
  <c r="G23" i="6"/>
  <c r="G23" i="8"/>
  <c r="G24" i="6"/>
  <c r="G24" i="8"/>
  <c r="G25" i="6"/>
  <c r="G25" i="8"/>
  <c r="G26" i="6"/>
  <c r="G26" i="8"/>
  <c r="G27" i="6"/>
  <c r="G27" i="8"/>
  <c r="G28" i="6"/>
  <c r="G28" i="8"/>
  <c r="G29" i="6"/>
  <c r="G29" i="8"/>
  <c r="G30" i="6"/>
  <c r="G30" i="8"/>
  <c r="G31" i="6"/>
  <c r="G31" i="8"/>
  <c r="G32" i="6"/>
  <c r="G32" i="8"/>
  <c r="G33" i="6"/>
  <c r="G33" i="8"/>
  <c r="G34" i="6"/>
  <c r="G34" i="8"/>
  <c r="G35" i="6"/>
  <c r="G35" i="8"/>
  <c r="G36" i="6"/>
  <c r="G36" i="8"/>
  <c r="G37" i="6"/>
  <c r="G37" i="8"/>
  <c r="G38" i="6"/>
  <c r="G38" i="8"/>
  <c r="G39" i="6"/>
  <c r="G39" i="8"/>
  <c r="G40" i="6"/>
  <c r="G40" i="8"/>
  <c r="G41" i="6"/>
  <c r="G41" i="8"/>
  <c r="G42" i="6"/>
  <c r="G42" i="8"/>
  <c r="G43" i="6"/>
  <c r="G43" i="8"/>
  <c r="G44" i="6"/>
  <c r="G44" i="8"/>
  <c r="G45" i="6"/>
  <c r="G45" i="8"/>
  <c r="G46" i="6"/>
  <c r="G46" i="8"/>
  <c r="G47" i="6"/>
  <c r="G47" i="8"/>
  <c r="G48" i="6"/>
  <c r="G48" i="8"/>
  <c r="G49" i="6"/>
  <c r="G49" i="8"/>
  <c r="G50" i="6"/>
  <c r="G50" i="8"/>
  <c r="G51" i="6"/>
  <c r="G51" i="8"/>
  <c r="G52" i="6"/>
  <c r="G52" i="8"/>
  <c r="G53" i="6"/>
  <c r="G53" i="8"/>
  <c r="G54" i="6"/>
  <c r="G54" i="8"/>
  <c r="G55" i="6"/>
  <c r="G55" i="8"/>
  <c r="G56" i="6"/>
  <c r="G56" i="8"/>
  <c r="G57" i="6"/>
  <c r="G57" i="8"/>
  <c r="G58" i="6"/>
  <c r="G58" i="8"/>
  <c r="G59" i="6"/>
  <c r="G59" i="8"/>
  <c r="G60" i="6"/>
  <c r="G60" i="8"/>
  <c r="G61" i="6"/>
  <c r="G61" i="8"/>
  <c r="G62" i="6"/>
  <c r="G62" i="8"/>
  <c r="G63" i="6"/>
  <c r="G6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 Mr.</author>
  </authors>
  <commentList>
    <comment ref="O4" authorId="0" shapeId="0" xr:uid="{D19F3FE0-20B6-4C68-A9ED-BE9ABDE1A0F0}">
      <text>
        <r>
          <rPr>
            <b/>
            <sz val="9"/>
            <color indexed="81"/>
            <rFont val="Tahoma"/>
            <family val="2"/>
          </rPr>
          <t>Vincent Mr.:</t>
        </r>
        <r>
          <rPr>
            <sz val="9"/>
            <color indexed="81"/>
            <rFont val="Tahoma"/>
            <family val="2"/>
          </rPr>
          <t xml:space="preserve">
By 2012, each Region has experienced an increase in average end-user satisfaction from their first recorded measurements.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<sst xmlns="http://schemas.openxmlformats.org/spreadsheetml/2006/main" count="231" uniqueCount="177">
  <si>
    <t xml:space="preserve"> </t>
  </si>
  <si>
    <t>World</t>
  </si>
  <si>
    <t>NA</t>
  </si>
  <si>
    <t>SA</t>
  </si>
  <si>
    <t>Eur</t>
  </si>
  <si>
    <t>Pac</t>
  </si>
  <si>
    <t>China</t>
  </si>
  <si>
    <t>Tractor</t>
  </si>
  <si>
    <t>Region</t>
  </si>
  <si>
    <t>North America</t>
  </si>
  <si>
    <t>South America</t>
  </si>
  <si>
    <t>Pacific Rim</t>
  </si>
  <si>
    <t xml:space="preserve">Sample </t>
  </si>
  <si>
    <t>Size</t>
  </si>
  <si>
    <t>Europe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</si>
  <si>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</si>
  <si>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</si>
  <si>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</si>
  <si>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</si>
  <si>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</si>
  <si>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</si>
  <si>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</si>
  <si>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</si>
  <si>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</si>
  <si>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</si>
  <si>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</si>
  <si>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</si>
  <si>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</si>
  <si>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Tractor Unit Sales</t>
  </si>
  <si>
    <t>End-User Satisfaction</t>
  </si>
  <si>
    <t>Defects After Delivery</t>
  </si>
  <si>
    <t>Industry Tractor Total Sales</t>
  </si>
  <si>
    <t>Defects per million items received from suppliers</t>
  </si>
  <si>
    <t>F</t>
  </si>
  <si>
    <t>Average Rating</t>
  </si>
  <si>
    <t>PERCENT GROWTH</t>
  </si>
  <si>
    <t>SUMPRODUCT($B$3:$G$3,B4:G4)/SUM(B4:G4)</t>
  </si>
  <si>
    <t>SUMPRODUCT($B$3:$G$3,B5:G5)/SUM(B5:G5)</t>
  </si>
  <si>
    <t>SUMPRODUCT($B$3:$G$3,B6:G6)/SUM(B6:G6)</t>
  </si>
  <si>
    <t>SUMPRODUCT($B$3:$G$3,B7:G7)/SUM(B7:G7)</t>
  </si>
  <si>
    <t>SUMPRODUCT($B$3:$G$3,B8:G8)/SUM(B8:G8)</t>
  </si>
  <si>
    <t>SUMPRODUCT($B$3:$G$3,B11:G11)/SUM(B11:G11)</t>
  </si>
  <si>
    <t>SUMPRODUCT($B$3:$G$3,B12:G12)/SUM(B12:G12)</t>
  </si>
  <si>
    <t>SUMPRODUCT($B$3:$G$3,B13:G13)/SUM(B13:G13)</t>
  </si>
  <si>
    <t>SUMPRODUCT($B$3:$G$3,B14:G14)/SUM(B14:G14)</t>
  </si>
  <si>
    <t>SUMPRODUCT($B$3:$G$3,B15:G15)/SUM(B15:G15)</t>
  </si>
  <si>
    <t>SUMPRODUCT($B$3:$G$3,B18:G18)/SUM(B18:G18)</t>
  </si>
  <si>
    <t>SUMPRODUCT($B$3:$G$3,B19:G19)/SUM(B19:G19)</t>
  </si>
  <si>
    <t>SUMPRODUCT($B$3:$G$3,B20:G20)/SUM(B20:G20)</t>
  </si>
  <si>
    <t>SUMPRODUCT($B$3:$G$3,B21:G21)/SUM(B21:G21)</t>
  </si>
  <si>
    <t>SUMPRODUCT($B$3:$G$3,B22:G22)/SUM(B22:G22)</t>
  </si>
  <si>
    <t>SUMPRODUCT($B$3:$G$3,B25:G25)/SUM(B25:G25)</t>
  </si>
  <si>
    <t>SUMPRODUCT($B$3:$G$3,B26:G26)/SUM(B26:G26)</t>
  </si>
  <si>
    <t>SUMPRODUCT($B$3:$G$3,B27:G27)/SUM(B27:G27)</t>
  </si>
  <si>
    <t>SUMPRODUCT($B$3:$G$3,B28:G28)/SUM(B28:G28)</t>
  </si>
  <si>
    <t>SUMPRODUCT($B$3:$G$3,B29:G29)/SUM(B29:G29)</t>
  </si>
  <si>
    <t>SUMPRODUCT($B$3:$G$3,B32:G32)/SUM(B32:G32)</t>
  </si>
  <si>
    <t>SUMPRODUCT($B$3:$G$3,B33:G33)/SUM(B33:G33)</t>
  </si>
  <si>
    <t>SUMPRODUCT($B$3:$G$3,B34:G34)/SUM(B34:G34)</t>
  </si>
  <si>
    <t>Market Share Tractor Total Sales</t>
  </si>
  <si>
    <t>Total Production Costs per Region</t>
  </si>
  <si>
    <t>SUMPRODUCT(B4:B63,$H$4:$H$63)</t>
  </si>
  <si>
    <t>SUMPRODUCT(C4:C63,$H$4:$H$63)</t>
  </si>
  <si>
    <t>SUMPRODUCT(D4:D63,$H$4:$H$63)</t>
  </si>
  <si>
    <t>SUMPRODUCT(E4:E63,$H$4:$H$63)</t>
  </si>
  <si>
    <t>SUMPRODUCT(F4:F63,$H$4:$H$63)</t>
  </si>
  <si>
    <t>SUMPRODUCT(G4:G63,$H$4:$H$63)</t>
  </si>
  <si>
    <t>Avg Monthly Defects</t>
  </si>
  <si>
    <t>Avg Yearly Defects</t>
  </si>
  <si>
    <t>Score</t>
  </si>
  <si>
    <t>Grade</t>
  </si>
  <si>
    <t>D</t>
  </si>
  <si>
    <t>C</t>
  </si>
  <si>
    <t>B</t>
  </si>
  <si>
    <t>A</t>
  </si>
  <si>
    <t>Student Grades</t>
  </si>
  <si>
    <t>Name</t>
  </si>
  <si>
    <t>Units Sold</t>
  </si>
  <si>
    <t>John</t>
  </si>
  <si>
    <t>Jack</t>
  </si>
  <si>
    <t>Jill</t>
  </si>
  <si>
    <t>Erica</t>
  </si>
  <si>
    <t>Tom</t>
  </si>
  <si>
    <t>Mary</t>
  </si>
  <si>
    <t>Tammy</t>
  </si>
  <si>
    <t>Riggins</t>
  </si>
  <si>
    <t>Person</t>
  </si>
  <si>
    <t>QB</t>
  </si>
  <si>
    <t>Statistic</t>
  </si>
  <si>
    <t>Value</t>
  </si>
  <si>
    <t xml:space="preserve"> Nick Foles</t>
  </si>
  <si>
    <t xml:space="preserve">Y/A </t>
  </si>
  <si>
    <t xml:space="preserve"> Name</t>
  </si>
  <si>
    <t>Team</t>
  </si>
  <si>
    <t>G</t>
  </si>
  <si>
    <t xml:space="preserve">QBRat </t>
  </si>
  <si>
    <t xml:space="preserve">Comp </t>
  </si>
  <si>
    <t xml:space="preserve">Att </t>
  </si>
  <si>
    <t xml:space="preserve">Pct </t>
  </si>
  <si>
    <t xml:space="preserve">Yds </t>
  </si>
  <si>
    <t xml:space="preserve">Y/G </t>
  </si>
  <si>
    <t xml:space="preserve">TD </t>
  </si>
  <si>
    <t xml:space="preserve">Int </t>
  </si>
  <si>
    <t>Serial #</t>
  </si>
  <si>
    <t>PHI</t>
  </si>
  <si>
    <t xml:space="preserve"> Peyton Manning</t>
  </si>
  <si>
    <t>DEN</t>
  </si>
  <si>
    <t xml:space="preserve"> Josh McCown</t>
  </si>
  <si>
    <t>CHI</t>
  </si>
  <si>
    <t xml:space="preserve"> Philip Rivers</t>
  </si>
  <si>
    <t>SDG</t>
  </si>
  <si>
    <t xml:space="preserve"> Aaron Rodgers</t>
  </si>
  <si>
    <t>GNB</t>
  </si>
  <si>
    <t xml:space="preserve"> Drew Brees</t>
  </si>
  <si>
    <t>NOR</t>
  </si>
  <si>
    <t xml:space="preserve"> Russell Wilson</t>
  </si>
  <si>
    <t>SEA</t>
  </si>
  <si>
    <t xml:space="preserve"> Tony Romo</t>
  </si>
  <si>
    <t>DAL</t>
  </si>
  <si>
    <t xml:space="preserve"> Ben Roethlisberger</t>
  </si>
  <si>
    <t>PIT</t>
  </si>
  <si>
    <t xml:space="preserve"> Colin Kaepernick</t>
  </si>
  <si>
    <t>SFO</t>
  </si>
  <si>
    <t xml:space="preserve"> Sam Bradford</t>
  </si>
  <si>
    <t>STL</t>
  </si>
  <si>
    <t xml:space="preserve"> Matt Ryan</t>
  </si>
  <si>
    <t>ATL</t>
  </si>
  <si>
    <t xml:space="preserve"> Jay Cutler</t>
  </si>
  <si>
    <t xml:space="preserve"> Alex Smith</t>
  </si>
  <si>
    <t>KAN</t>
  </si>
  <si>
    <t xml:space="preserve"> Andy Dalton</t>
  </si>
  <si>
    <t>CIN</t>
  </si>
  <si>
    <t xml:space="preserve"> Cam Newton</t>
  </si>
  <si>
    <t>CAR</t>
  </si>
  <si>
    <t xml:space="preserve"> Tom Brady</t>
  </si>
  <si>
    <t>NWE</t>
  </si>
  <si>
    <t xml:space="preserve"> Andrew Luck</t>
  </si>
  <si>
    <t>IND</t>
  </si>
  <si>
    <t xml:space="preserve"> Matthew Stafford</t>
  </si>
  <si>
    <t>DET</t>
  </si>
  <si>
    <t xml:space="preserve"> Mike Glennon</t>
  </si>
  <si>
    <t>TAM</t>
  </si>
  <si>
    <t xml:space="preserve"> Carson Palmer</t>
  </si>
  <si>
    <t>ARI</t>
  </si>
  <si>
    <t xml:space="preserve"> Robert Griffin III</t>
  </si>
  <si>
    <t>WAS</t>
  </si>
  <si>
    <t xml:space="preserve"> Ryan Fitzpatrick</t>
  </si>
  <si>
    <t>TEN</t>
  </si>
  <si>
    <t xml:space="preserve"> Ryan Tannehill</t>
  </si>
  <si>
    <t>MIA</t>
  </si>
  <si>
    <t xml:space="preserve"> Matt Cassel</t>
  </si>
  <si>
    <t>MIN</t>
  </si>
  <si>
    <t xml:space="preserve"> Kellen Clemens</t>
  </si>
  <si>
    <t xml:space="preserve"> Case Keenum</t>
  </si>
  <si>
    <t>HOU</t>
  </si>
  <si>
    <t xml:space="preserve"> Christian Ponder</t>
  </si>
  <si>
    <t xml:space="preserve"> EJ Manuel</t>
  </si>
  <si>
    <t>BUF</t>
  </si>
  <si>
    <t xml:space="preserve"> Jason Campbell</t>
  </si>
  <si>
    <t>CLE</t>
  </si>
  <si>
    <t xml:space="preserve"> Chad Henne</t>
  </si>
  <si>
    <t>JAC</t>
  </si>
  <si>
    <t xml:space="preserve"> Joe Flacco</t>
  </si>
  <si>
    <t>BAL</t>
  </si>
  <si>
    <t xml:space="preserve"> Matt Schaub</t>
  </si>
  <si>
    <t xml:space="preserve"> Brandon Weeden</t>
  </si>
  <si>
    <t xml:space="preserve"> Eli Manning</t>
  </si>
  <si>
    <t>NYG</t>
  </si>
  <si>
    <t xml:space="preserve"> Terrelle Pryor</t>
  </si>
  <si>
    <t>OAK</t>
  </si>
  <si>
    <t xml:space="preserve"> Geno Smith</t>
  </si>
  <si>
    <t>NYJ</t>
  </si>
  <si>
    <t>AVERAGE(B5:B16)</t>
  </si>
  <si>
    <t>AVERAGE(B5:F5)</t>
  </si>
  <si>
    <t>VLOOKUP(I9,$I$1:$J$6,2,TRUE)</t>
  </si>
  <si>
    <t>VLOOKUP(A14,$A$1:$B$10,2,FALSE)</t>
  </si>
  <si>
    <t>HLOOKUP($B$3,$B$5:$L$42,VLOOKUP($A$3,$A$5:$M$42,13,false),false)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</si>
</sst>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&quot;$&quot;#,##0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43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4" fillId="0" borderId="0"/>
    <xf numFmtId="9" fontId="2" fillId="0" borderId="0" applyFont="0" applyFill="0" applyBorder="0" applyAlignment="0" applyProtection="0"/>
    <xf numFmtId="0" fontId="1" fillId="0" borderId="0"/>
  </cellStyleXfs>
  <cellXfs count="25">
    <xf numFmtId="0" fontId="0" fillId="0" borderId="0" xfId="0"/>
    <xf numFmtId="17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/>
    <xf numFmtId="17" fontId="3" fillId="0" borderId="0" xfId="0" applyNumberFormat="1" applyFont="1"/>
    <xf numFmtId="169" fontId="0" fillId="0" borderId="0" xfId="2" applyNumberFormat="1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left"/>
    </xf>
    <xf numFmtId="0" fontId="3" fillId="0" borderId="1" xfId="0" applyFont="1" applyBorder="1"/>
    <xf numFmtId="6" fontId="3" fillId="0" borderId="0" xfId="0" applyNumberFormat="1" applyFont="1"/>
    <xf numFmtId="0" fontId="2" fillId="0" borderId="0" xfId="0" applyFont="1"/>
    <xf numFmtId="9" fontId="0" fillId="0" borderId="0" xfId="6" applyFont="1"/>
    <xf numFmtId="10" fontId="0" fillId="0" borderId="0" xfId="0" applyNumberFormat="1"/>
    <xf numFmtId="44" fontId="0" fillId="0" borderId="0" xfId="2" applyFont="1"/>
    <xf numFmtId="17" fontId="3" fillId="0" borderId="2" xfId="0" applyNumberFormat="1" applyFont="1" applyBorder="1"/>
    <xf numFmtId="0" fontId="0" fillId="0" borderId="2" xfId="0" applyBorder="1"/>
    <xf numFmtId="0" fontId="1" fillId="0" borderId="0" xfId="7"/>
    <xf numFmtId="0" fontId="6" fillId="0" borderId="0" xfId="7" applyFont="1"/>
    <xf numFmtId="0" fontId="6" fillId="3" borderId="3" xfId="7" applyFont="1" applyFill="1" applyBorder="1"/>
    <xf numFmtId="0" fontId="6" fillId="3" borderId="4" xfId="7" applyFont="1" applyFill="1" applyBorder="1"/>
    <xf numFmtId="0" fontId="6" fillId="3" borderId="5" xfId="7" applyFont="1" applyFill="1" applyBorder="1"/>
    <xf numFmtId="0" fontId="6" fillId="3" borderId="6" xfId="7" applyFont="1" applyFill="1" applyBorder="1"/>
    <xf numFmtId="0" fontId="6" fillId="3" borderId="7" xfId="7" applyFont="1" applyFill="1" applyBorder="1"/>
    <xf numFmtId="0" fontId="6" fillId="2" borderId="7" xfId="7" applyFont="1" applyFill="1" applyBorder="1"/>
  </cellXfs>
  <cellStyles count="8">
    <cellStyle name="Comma 2" xfId="1" xr:uid="{00000000-0005-0000-0000-000000000000}"/>
    <cellStyle name="Currency" xfId="2" builtinId="4"/>
    <cellStyle name="Currency 2" xfId="3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Normal 4" xfId="7" xr:uid="{ACF11DCA-7960-486E-86FC-51E71084098A}"/>
    <cellStyle name="Percent" xfId="6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End-User Satisfaction Rating per Region (2008-2012)</a:t>
            </a:r>
            <a:endParaRPr lang="en-US"/>
          </a:p>
        </c:rich>
      </c:tx>
      <c:layout>
        <c:manualLayout>
          <c:xMode val="edge"/>
          <c:yMode val="edge"/>
          <c:x val="0.1162992125984252"/>
          <c:y val="2.91545189504373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'Q1 End-User Satisfaction'!$A$38</c:f>
              <c:strCache>
                <c:ptCount val="1"/>
                <c:pt idx="0">
                  <c:v>North America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'Q1 End-User Satisfaction'!$B$37:$F$37</c:f>
              <c:numCache>
                <c:formatCode>General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numCache>
            </c:numRef>
          </c:cat>
          <c:val>
            <c:numRef>
              <c:f>'Q1 End-User Satisfaction'!$B$38:$F$38</c:f>
              <c:numCache>
                <c:formatCode>General</c:formatCode>
                <c:ptCount val="5"/>
                <c:pt idx="0">
                  <c:v>3.98</c:v>
                </c:pt>
                <c:pt idx="1">
                  <c:v>4.04</c:v>
                </c:pt>
                <c:pt idx="2">
                  <c:v>4.04</c:v>
                </c:pt>
                <c:pt idx="3">
                  <c:v>4.17</c:v>
                </c:pt>
                <c:pt idx="4">
                  <c:v>4.22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C6-4B5E-ABD5-7B726FDFB301}"/>
            </c:ext>
          </c:extLst>
        </c:ser>
        <c:ser>
          <c:idx val="1"/>
          <c:order val="1"/>
          <c:tx>
            <c:strRef>
              <c:f>'Q1 End-User Satisfaction'!$A$39</c:f>
              <c:strCache>
                <c:ptCount val="1"/>
                <c:pt idx="0">
                  <c:v>South America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'Q1 End-User Satisfaction'!$B$37:$F$37</c:f>
              <c:numCache>
                <c:formatCode>General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numCache>
            </c:numRef>
          </c:cat>
          <c:val>
            <c:numRef>
              <c:f>'Q1 End-User Satisfaction'!$B$39:$F$39</c:f>
              <c:numCache>
                <c:formatCode>General</c:formatCode>
                <c:ptCount val="5"/>
                <c:pt idx="0">
                  <c:v>4</c:v>
                </c:pt>
                <c:pt idx="1">
                  <c:v>3.95</c:v>
                </c:pt>
                <c:pt idx="2">
                  <c:v>3.99</c:v>
                </c:pt>
                <c:pt idx="3">
                  <c:v>4</c:v>
                </c:pt>
                <c:pt idx="4">
                  <c:v>4.0199999999999996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C6-4B5E-ABD5-7B726FDFB301}"/>
            </c:ext>
          </c:extLst>
        </c:ser>
        <c:ser>
          <c:idx val="2"/>
          <c:order val="2"/>
          <c:tx>
            <c:strRef>
              <c:f>'Q1 End-User Satisfaction'!$A$40</c:f>
              <c:strCache>
                <c:ptCount val="1"/>
                <c:pt idx="0">
                  <c:v>Europe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'Q1 End-User Satisfaction'!$B$37:$F$37</c:f>
              <c:numCache>
                <c:formatCode>General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numCache>
            </c:numRef>
          </c:cat>
          <c:val>
            <c:numRef>
              <c:f>'Q1 End-User Satisfaction'!$B$40:$F$40</c:f>
              <c:numCache>
                <c:formatCode>General</c:formatCode>
                <c:ptCount val="5"/>
                <c:pt idx="0">
                  <c:v>3.97</c:v>
                </c:pt>
                <c:pt idx="1">
                  <c:v>3.96</c:v>
                </c:pt>
                <c:pt idx="2">
                  <c:v>3.9</c:v>
                </c:pt>
                <c:pt idx="3">
                  <c:v>4.07</c:v>
                </c:pt>
                <c:pt idx="4">
                  <c:v>4.07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C6-4B5E-ABD5-7B726FDFB301}"/>
            </c:ext>
          </c:extLst>
        </c:ser>
        <c:ser>
          <c:idx val="3"/>
          <c:order val="3"/>
          <c:tx>
            <c:strRef>
              <c:f>'Q1 End-User Satisfaction'!$A$41</c:f>
              <c:strCache>
                <c:ptCount val="1"/>
                <c:pt idx="0">
                  <c:v>Pacific Rim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'Q1 End-User Satisfaction'!$B$37:$F$37</c:f>
              <c:numCache>
                <c:formatCode>General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numCache>
            </c:numRef>
          </c:cat>
          <c:val>
            <c:numRef>
              <c:f>'Q1 End-User Satisfaction'!$B$41:$F$41</c:f>
              <c:numCache>
                <c:formatCode>General</c:formatCode>
                <c:ptCount val="5"/>
                <c:pt idx="0">
                  <c:v>3.92</c:v>
                </c:pt>
                <c:pt idx="1">
                  <c:v>3.95</c:v>
                </c:pt>
                <c:pt idx="2">
                  <c:v>4</c:v>
                </c:pt>
                <c:pt idx="3">
                  <c:v>4.0599999999999996</c:v>
                </c:pt>
                <c:pt idx="4">
                  <c:v>4.07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C6-4B5E-ABD5-7B726FDFB301}"/>
            </c:ext>
          </c:extLst>
        </c:ser>
        <c:ser>
          <c:idx val="4"/>
          <c:order val="4"/>
          <c:tx>
            <c:strRef>
              <c:f>'Q1 End-User Satisfaction'!$A$42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'Q1 End-User Satisfaction'!$B$37:$F$37</c:f>
              <c:numCache>
                <c:formatCode>General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numCache>
            </c:numRef>
          </c:cat>
          <c:val>
            <c:numRef>
              <c:f>'Q1 End-User Satisfaction'!$B$42:$F$42</c:f>
              <c:numCache>
                <c:formatCode>General</c:formatCode>
                <c:ptCount val="5"/>
                <c:pt idx="2">
                  <c:v>3.78</c:v>
                </c:pt>
                <c:pt idx="3">
                  <c:v>3.86</c:v>
                </c:pt>
                <c:pt idx="4">
                  <c:v>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C6-4B5E-ABD5-7B726FDFB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409776"/>
        <c:axId val="634212336"/>
      </c:lineChart>
      <c:catAx>
        <c:axId val="635409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212336"/>
        <c:crosses val="autoZero"/>
        <c:auto val="1"/>
        <c:lblAlgn val="ctr"/>
        <c:lblOffset val="100"/>
        <c:noMultiLvlLbl val="0"/>
      </c:catAx>
      <c:valAx>
        <c:axId val="63421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Rating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0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'Q4 Defects After Delivery'!$G$4</c:f>
              <c:strCache>
                <c:ptCount val="1"/>
                <c:pt idx="0">
                  <c:v>Avg Monthly Defects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'Q4 Defects After Delivery'!$A$5:$A$16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'Q4 Defects After Delivery'!$G$5:$G$16</c:f>
              <c:numCache>
                <c:formatCode>General</c:formatCode>
                <c:ptCount val="12"/>
                <c:pt idx="0">
                  <c:v>743.4</c:v>
                </c:pt>
                <c:pt idx="1">
                  <c:v>749.6</c:v>
                </c:pt>
                <c:pt idx="2">
                  <c:v>743.4</c:v>
                </c:pt>
                <c:pt idx="3">
                  <c:v>743</c:v>
                </c:pt>
                <c:pt idx="4">
                  <c:v>734.6</c:v>
                </c:pt>
                <c:pt idx="5">
                  <c:v>735.4</c:v>
                </c:pt>
                <c:pt idx="6">
                  <c:v>732</c:v>
                </c:pt>
                <c:pt idx="7">
                  <c:v>726.8</c:v>
                </c:pt>
                <c:pt idx="8">
                  <c:v>716.4</c:v>
                </c:pt>
                <c:pt idx="9">
                  <c:v>696.6</c:v>
                </c:pt>
                <c:pt idx="10">
                  <c:v>682.8</c:v>
                </c:pt>
                <c:pt idx="11">
                  <c:v>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C1-430B-BB9A-2929FFD42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7134760"/>
        <c:axId val="657137384"/>
      </c:lineChart>
      <c:catAx>
        <c:axId val="657134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137384"/>
        <c:crosses val="autoZero"/>
        <c:auto val="1"/>
        <c:lblAlgn val="ctr"/>
        <c:lblOffset val="100"/>
        <c:noMultiLvlLbl val="0"/>
      </c:catAx>
      <c:valAx>
        <c:axId val="65713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Monthly</a:t>
                </a:r>
                <a:r>
                  <a:rPr lang="en-US" baseline="0"/>
                  <a:t> Defects per Million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134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Yearly Defects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'Q4 Defects After Delivery'!$B$4:$F$4</c:f>
              <c:numCache>
                <c:formatCode>General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numCache>
            </c:numRef>
          </c:cat>
          <c:val>
            <c:numRef>
              <c:f>'Q4 Defects After Delivery'!$B$17:$F$17</c:f>
              <c:numCache>
                <c:formatCode>General</c:formatCode>
                <c:ptCount val="5"/>
                <c:pt idx="0">
                  <c:v>826.33333333333337</c:v>
                </c:pt>
                <c:pt idx="1">
                  <c:v>837.41666666666663</c:v>
                </c:pt>
                <c:pt idx="2">
                  <c:v>785.91666666666663</c:v>
                </c:pt>
                <c:pt idx="3">
                  <c:v>669.08333333333337</c:v>
                </c:pt>
                <c:pt idx="4">
                  <c:v>496.25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B-42A6-A379-70BAF7B5F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2480976"/>
        <c:axId val="372474416"/>
      </c:lineChart>
      <c:catAx>
        <c:axId val="37248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74416"/>
        <c:crosses val="autoZero"/>
        <c:auto val="1"/>
        <c:lblAlgn val="ctr"/>
        <c:lblOffset val="100"/>
        <c:noMultiLvlLbl val="0"/>
      </c:catAx>
      <c:valAx>
        <c:axId val="37247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Yearly</a:t>
                </a:r>
                <a:r>
                  <a:rPr lang="en-US" baseline="0"/>
                  <a:t> Defects per Million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8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129540</xdr:colOff>
      <xdr:row>4</xdr:row>
      <xdr:rowOff>160020</xdr:rowOff>
    </xdr:from>
    <xdr:to>
      <xdr:col>21</xdr:col>
      <xdr:colOff>99060</xdr:colOff>
      <xdr:row>28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AB8FCF-2C0E-4E75-8541-D594DB68C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579120</xdr:colOff>
      <xdr:row>1</xdr:row>
      <xdr:rowOff>133350</xdr:rowOff>
    </xdr:from>
    <xdr:to>
      <xdr:col>15</xdr:col>
      <xdr:colOff>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CB08B3-352D-4B75-B508-6077B50DA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556260</xdr:colOff>
      <xdr:row>15</xdr:row>
      <xdr:rowOff>140970</xdr:rowOff>
    </xdr:from>
    <xdr:to>
      <xdr:col>15</xdr:col>
      <xdr:colOff>15240</xdr:colOff>
      <xdr:row>29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300D2F-BA31-4414-8820-2F5C97DED6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blurRad="63500"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blurRad="63500"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42"/>
  <sheetViews>
    <sheetView topLeftCell="H1" zoomScaleNormal="100" workbookViewId="0">
      <selection activeCell="K29" sqref="K29"/>
    </sheetView>
  </sheetViews>
  <sheetFormatPr defaultColWidth="8.77734375" defaultRowHeight="13.2" x14ac:dyDescent="0.25"/>
  <cols>
    <col min="1" max="1" width="15.44140625" customWidth="1"/>
    <col min="2" max="2" width="8.109375" bestFit="1" customWidth="1"/>
    <col min="3" max="3" width="5" bestFit="1" customWidth="1"/>
    <col min="4" max="4" width="5.33203125" customWidth="1"/>
    <col min="5" max="5" width="5" bestFit="1" customWidth="1"/>
    <col min="6" max="6" width="5.109375" customWidth="1"/>
    <col min="7" max="7" width="4.21875" customWidth="1"/>
    <col min="9" max="9" width="14.44140625" bestFit="1" customWidth="1"/>
    <col min="10" max="10" width="46.5546875" bestFit="1" customWidth="1"/>
    <col min="11" max="11" width="19.109375" bestFit="1" customWidth="1"/>
  </cols>
  <sheetData>
    <row r="1" spans="1:15" x14ac:dyDescent="0.25">
      <c r="A1" s="7" t="s">
        <v>29</v>
      </c>
      <c r="B1" s="7"/>
    </row>
    <row r="2" spans="1:15" x14ac:dyDescent="0.25">
      <c r="H2" s="4" t="s">
        <v>12</v>
      </c>
    </row>
    <row r="3" spans="1:15" x14ac:dyDescent="0.25">
      <c r="A3" s="4" t="s">
        <v>9</v>
      </c>
      <c r="B3" s="4">
        <v>0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 t="s">
        <v>13</v>
      </c>
      <c r="I3" s="4" t="s">
        <v>34</v>
      </c>
      <c r="J3" s="4"/>
      <c r="K3" s="4" t="s">
        <v>35</v>
      </c>
    </row>
    <row r="4" spans="1:15" x14ac:dyDescent="0.25">
      <c r="A4" s="4">
        <v>2008</v>
      </c>
      <c r="B4">
        <v>1</v>
      </c>
      <c r="C4">
        <v>3</v>
      </c>
      <c r="D4">
        <v>6</v>
      </c>
      <c r="E4">
        <v>15</v>
      </c>
      <c r="F4">
        <v>37</v>
      </c>
      <c r="G4">
        <v>38</v>
      </c>
      <c r="H4">
        <f>SUM(B4:G4)</f>
        <v>100</v>
      </c>
      <c r="I4">
        <f>SUMPRODUCT($B$3:$G$3,B4:G4)/SUM(B4:G4)</f>
        <v>3.98</v>
      </c>
      <c r="J4" t="s">
        <v>36</v>
      </c>
    </row>
    <row r="5" spans="1:15" x14ac:dyDescent="0.25">
      <c r="A5" s="4">
        <v>2009</v>
      </c>
      <c r="B5">
        <v>1</v>
      </c>
      <c r="C5">
        <v>2</v>
      </c>
      <c r="D5">
        <v>4</v>
      </c>
      <c r="E5">
        <v>18</v>
      </c>
      <c r="F5">
        <v>35</v>
      </c>
      <c r="G5">
        <v>40</v>
      </c>
      <c r="H5">
        <f>SUM(B5:G5)</f>
        <v>100</v>
      </c>
      <c r="I5">
        <f t="shared" ref="I5:I34" si="0">SUMPRODUCT($B$3:$G$3,B5:G5)/SUM(B5:G5)</f>
        <v>4.04</v>
      </c>
      <c r="J5" t="s">
        <v>37</v>
      </c>
      <c r="K5" s="12">
        <f>(I5-I4)/I4</f>
        <v>1.5075376884422124E-2</v>
      </c>
    </row>
    <row r="6" spans="1:15" x14ac:dyDescent="0.25">
      <c r="A6" s="4">
        <v>2010</v>
      </c>
      <c r="B6">
        <v>1</v>
      </c>
      <c r="C6">
        <v>2</v>
      </c>
      <c r="D6">
        <v>5</v>
      </c>
      <c r="E6">
        <v>17</v>
      </c>
      <c r="F6">
        <v>34</v>
      </c>
      <c r="G6">
        <v>41</v>
      </c>
      <c r="H6">
        <f t="shared" ref="H6:H8" si="1">SUM(B6:G6)</f>
        <v>100</v>
      </c>
      <c r="I6">
        <f t="shared" si="0"/>
        <v>4.04</v>
      </c>
      <c r="J6" t="s">
        <v>38</v>
      </c>
      <c r="K6" s="12">
        <f t="shared" ref="K6:K34" si="2">(I6-I5)/I5</f>
        <v>0</v>
      </c>
    </row>
    <row r="7" spans="1:15" x14ac:dyDescent="0.25">
      <c r="A7" s="4">
        <v>2011</v>
      </c>
      <c r="B7">
        <v>0</v>
      </c>
      <c r="C7">
        <v>2</v>
      </c>
      <c r="D7">
        <v>4</v>
      </c>
      <c r="E7">
        <v>15</v>
      </c>
      <c r="F7">
        <v>33</v>
      </c>
      <c r="G7">
        <v>46</v>
      </c>
      <c r="H7">
        <f t="shared" si="1"/>
        <v>100</v>
      </c>
      <c r="I7">
        <f t="shared" si="0"/>
        <v>4.17</v>
      </c>
      <c r="J7" t="s">
        <v>39</v>
      </c>
      <c r="K7" s="12">
        <f t="shared" si="2"/>
        <v>3.2178217821782151E-2</v>
      </c>
    </row>
    <row r="8" spans="1:15" x14ac:dyDescent="0.25">
      <c r="A8" s="4">
        <v>2012</v>
      </c>
      <c r="B8">
        <v>0</v>
      </c>
      <c r="C8">
        <v>2</v>
      </c>
      <c r="D8">
        <v>3</v>
      </c>
      <c r="E8">
        <v>15</v>
      </c>
      <c r="F8">
        <v>31</v>
      </c>
      <c r="G8">
        <v>49</v>
      </c>
      <c r="H8">
        <f t="shared" si="1"/>
        <v>100</v>
      </c>
      <c r="I8">
        <f t="shared" si="0"/>
        <v>4.22</v>
      </c>
      <c r="J8" t="s">
        <v>40</v>
      </c>
      <c r="K8" s="12">
        <f t="shared" si="2"/>
        <v>1.199040767386087E-2</v>
      </c>
    </row>
    <row r="9" spans="1:15" x14ac:dyDescent="0.25">
      <c r="A9" s="4"/>
      <c r="H9" t="s">
        <v>0</v>
      </c>
      <c r="K9" s="12"/>
    </row>
    <row r="10" spans="1:15" x14ac:dyDescent="0.25">
      <c r="A10" s="4" t="s">
        <v>10</v>
      </c>
      <c r="H10" t="s">
        <v>0</v>
      </c>
      <c r="K10" s="12"/>
    </row>
    <row r="11" spans="1:15" x14ac:dyDescent="0.25">
      <c r="A11" s="4">
        <v>2008</v>
      </c>
      <c r="B11">
        <v>1</v>
      </c>
      <c r="C11">
        <v>2</v>
      </c>
      <c r="D11">
        <v>5</v>
      </c>
      <c r="E11">
        <v>18</v>
      </c>
      <c r="F11">
        <v>36</v>
      </c>
      <c r="G11">
        <v>38</v>
      </c>
      <c r="H11">
        <f>SUM(B11:G11)</f>
        <v>100</v>
      </c>
      <c r="I11">
        <f t="shared" si="0"/>
        <v>4</v>
      </c>
      <c r="J11" t="s">
        <v>41</v>
      </c>
      <c r="K11" s="12"/>
    </row>
    <row r="12" spans="1:15" x14ac:dyDescent="0.25">
      <c r="A12" s="4">
        <v>2009</v>
      </c>
      <c r="B12">
        <v>1</v>
      </c>
      <c r="C12">
        <v>3</v>
      </c>
      <c r="D12">
        <v>6</v>
      </c>
      <c r="E12">
        <v>17</v>
      </c>
      <c r="F12">
        <v>36</v>
      </c>
      <c r="G12">
        <v>37</v>
      </c>
      <c r="H12">
        <f t="shared" ref="H12:H15" si="3">SUM(B12:G12)</f>
        <v>100</v>
      </c>
      <c r="I12">
        <f t="shared" si="0"/>
        <v>3.95</v>
      </c>
      <c r="J12" t="s">
        <v>42</v>
      </c>
      <c r="K12" s="12">
        <f t="shared" si="2"/>
        <v>-1.2499999999999956E-2</v>
      </c>
    </row>
    <row r="13" spans="1:15" x14ac:dyDescent="0.25">
      <c r="A13" s="4">
        <v>2010</v>
      </c>
      <c r="B13">
        <v>0</v>
      </c>
      <c r="C13">
        <v>2</v>
      </c>
      <c r="D13">
        <v>6</v>
      </c>
      <c r="E13">
        <v>19</v>
      </c>
      <c r="F13">
        <v>37</v>
      </c>
      <c r="G13">
        <v>36</v>
      </c>
      <c r="H13">
        <f t="shared" si="3"/>
        <v>100</v>
      </c>
      <c r="I13">
        <f t="shared" si="0"/>
        <v>3.99</v>
      </c>
      <c r="J13" t="s">
        <v>43</v>
      </c>
      <c r="K13" s="12">
        <f t="shared" si="2"/>
        <v>1.0126582278481022E-2</v>
      </c>
    </row>
    <row r="14" spans="1:15" x14ac:dyDescent="0.25">
      <c r="A14" s="4">
        <v>2011</v>
      </c>
      <c r="B14">
        <v>0</v>
      </c>
      <c r="C14">
        <v>2</v>
      </c>
      <c r="D14">
        <v>5</v>
      </c>
      <c r="E14">
        <v>20</v>
      </c>
      <c r="F14">
        <v>37</v>
      </c>
      <c r="G14">
        <v>36</v>
      </c>
      <c r="H14">
        <f t="shared" si="3"/>
        <v>100</v>
      </c>
      <c r="I14">
        <f t="shared" si="0"/>
        <v>4</v>
      </c>
      <c r="J14" t="s">
        <v>44</v>
      </c>
      <c r="K14" s="12">
        <f t="shared" si="2"/>
        <v>2.5062656641603475E-3</v>
      </c>
    </row>
    <row r="15" spans="1:15" x14ac:dyDescent="0.25">
      <c r="A15" s="4">
        <v>2012</v>
      </c>
      <c r="B15">
        <v>0</v>
      </c>
      <c r="C15">
        <v>2</v>
      </c>
      <c r="D15">
        <v>5</v>
      </c>
      <c r="E15">
        <v>19</v>
      </c>
      <c r="F15">
        <v>37</v>
      </c>
      <c r="G15">
        <v>37</v>
      </c>
      <c r="H15">
        <f t="shared" si="3"/>
        <v>100</v>
      </c>
      <c r="I15">
        <f t="shared" si="0"/>
        <v>4.0199999999999996</v>
      </c>
      <c r="J15" t="s">
        <v>45</v>
      </c>
      <c r="K15" s="12">
        <f t="shared" si="2"/>
        <v>4.9999999999998934E-3</v>
      </c>
    </row>
    <row r="16" spans="1:15" x14ac:dyDescent="0.25">
      <c r="A16" s="4"/>
      <c r="H16" t="s">
        <v>0</v>
      </c>
      <c r="K16" s="12"/>
    </row>
    <row r="17" spans="1:11" x14ac:dyDescent="0.25">
      <c r="A17" s="4" t="s">
        <v>14</v>
      </c>
      <c r="H17" t="s">
        <v>0</v>
      </c>
      <c r="K17" s="12"/>
    </row>
    <row r="18" spans="1:11" x14ac:dyDescent="0.25">
      <c r="A18" s="4">
        <v>2008</v>
      </c>
      <c r="B18">
        <v>1</v>
      </c>
      <c r="C18">
        <v>2</v>
      </c>
      <c r="D18">
        <v>4</v>
      </c>
      <c r="E18">
        <v>21</v>
      </c>
      <c r="F18">
        <v>36</v>
      </c>
      <c r="G18">
        <v>36</v>
      </c>
      <c r="H18">
        <f>SUM(B18:G18)</f>
        <v>100</v>
      </c>
      <c r="I18">
        <f t="shared" si="0"/>
        <v>3.97</v>
      </c>
      <c r="J18" t="s">
        <v>46</v>
      </c>
      <c r="K18" s="12"/>
    </row>
    <row r="19" spans="1:11" x14ac:dyDescent="0.25">
      <c r="A19" s="4">
        <v>2009</v>
      </c>
      <c r="B19">
        <v>1</v>
      </c>
      <c r="C19">
        <v>2</v>
      </c>
      <c r="D19">
        <v>5</v>
      </c>
      <c r="E19">
        <v>21</v>
      </c>
      <c r="F19">
        <v>34</v>
      </c>
      <c r="G19">
        <v>37</v>
      </c>
      <c r="H19">
        <f t="shared" ref="H19:H22" si="4">SUM(B19:G19)</f>
        <v>100</v>
      </c>
      <c r="I19">
        <f t="shared" si="0"/>
        <v>3.96</v>
      </c>
      <c r="J19" t="s">
        <v>47</v>
      </c>
      <c r="K19" s="12">
        <f t="shared" si="2"/>
        <v>-2.5188916876574888E-3</v>
      </c>
    </row>
    <row r="20" spans="1:11" x14ac:dyDescent="0.25">
      <c r="A20" s="4">
        <v>2010</v>
      </c>
      <c r="B20">
        <v>1</v>
      </c>
      <c r="C20">
        <v>1</v>
      </c>
      <c r="D20">
        <v>4</v>
      </c>
      <c r="E20">
        <v>26</v>
      </c>
      <c r="F20">
        <v>37</v>
      </c>
      <c r="G20">
        <v>31</v>
      </c>
      <c r="H20">
        <f t="shared" si="4"/>
        <v>100</v>
      </c>
      <c r="I20">
        <f t="shared" si="0"/>
        <v>3.9</v>
      </c>
      <c r="J20" t="s">
        <v>48</v>
      </c>
      <c r="K20" s="12">
        <f t="shared" si="2"/>
        <v>-1.5151515151515166E-2</v>
      </c>
    </row>
    <row r="21" spans="1:11" x14ac:dyDescent="0.25">
      <c r="A21" s="4">
        <v>2011</v>
      </c>
      <c r="B21">
        <v>1</v>
      </c>
      <c r="C21">
        <v>1</v>
      </c>
      <c r="D21">
        <v>3</v>
      </c>
      <c r="E21">
        <v>17</v>
      </c>
      <c r="F21">
        <v>41</v>
      </c>
      <c r="G21">
        <v>37</v>
      </c>
      <c r="H21">
        <f t="shared" si="4"/>
        <v>100</v>
      </c>
      <c r="I21">
        <f t="shared" si="0"/>
        <v>4.07</v>
      </c>
      <c r="J21" t="s">
        <v>49</v>
      </c>
      <c r="K21" s="12">
        <f t="shared" si="2"/>
        <v>4.3589743589743685E-2</v>
      </c>
    </row>
    <row r="22" spans="1:11" x14ac:dyDescent="0.25">
      <c r="A22" s="4">
        <v>2012</v>
      </c>
      <c r="B22">
        <v>0</v>
      </c>
      <c r="C22">
        <v>1</v>
      </c>
      <c r="D22">
        <v>2</v>
      </c>
      <c r="E22">
        <v>19</v>
      </c>
      <c r="F22">
        <v>45</v>
      </c>
      <c r="G22">
        <v>33</v>
      </c>
      <c r="H22">
        <f t="shared" si="4"/>
        <v>100</v>
      </c>
      <c r="I22">
        <f t="shared" si="0"/>
        <v>4.07</v>
      </c>
      <c r="J22" t="s">
        <v>50</v>
      </c>
      <c r="K22" s="12">
        <f t="shared" si="2"/>
        <v>0</v>
      </c>
    </row>
    <row r="23" spans="1:11" x14ac:dyDescent="0.25">
      <c r="A23" s="4"/>
      <c r="H23" t="s">
        <v>0</v>
      </c>
      <c r="K23" s="12"/>
    </row>
    <row r="24" spans="1:11" x14ac:dyDescent="0.25">
      <c r="A24" s="4" t="s">
        <v>11</v>
      </c>
      <c r="H24" t="s">
        <v>0</v>
      </c>
      <c r="K24" s="12"/>
    </row>
    <row r="25" spans="1:11" x14ac:dyDescent="0.25">
      <c r="A25" s="4">
        <v>2008</v>
      </c>
      <c r="B25">
        <v>2</v>
      </c>
      <c r="C25">
        <v>3</v>
      </c>
      <c r="D25">
        <v>5</v>
      </c>
      <c r="E25">
        <v>15</v>
      </c>
      <c r="F25">
        <v>41</v>
      </c>
      <c r="G25">
        <v>34</v>
      </c>
      <c r="H25">
        <f>SUM(B25:G25)</f>
        <v>100</v>
      </c>
      <c r="I25">
        <f t="shared" si="0"/>
        <v>3.92</v>
      </c>
      <c r="J25" t="s">
        <v>51</v>
      </c>
      <c r="K25" s="12"/>
    </row>
    <row r="26" spans="1:11" x14ac:dyDescent="0.25">
      <c r="A26" s="4">
        <v>2009</v>
      </c>
      <c r="B26">
        <v>1</v>
      </c>
      <c r="C26">
        <v>2</v>
      </c>
      <c r="D26">
        <v>7</v>
      </c>
      <c r="E26">
        <v>15</v>
      </c>
      <c r="F26">
        <v>41</v>
      </c>
      <c r="G26">
        <v>34</v>
      </c>
      <c r="H26">
        <f t="shared" ref="H26:H29" si="5">SUM(B26:G26)</f>
        <v>100</v>
      </c>
      <c r="I26">
        <f t="shared" si="0"/>
        <v>3.95</v>
      </c>
      <c r="J26" t="s">
        <v>52</v>
      </c>
      <c r="K26" s="12">
        <f t="shared" si="2"/>
        <v>7.6530612244898599E-3</v>
      </c>
    </row>
    <row r="27" spans="1:11" x14ac:dyDescent="0.25">
      <c r="A27" s="4">
        <v>2010</v>
      </c>
      <c r="B27">
        <v>1</v>
      </c>
      <c r="C27">
        <v>2</v>
      </c>
      <c r="D27">
        <v>5</v>
      </c>
      <c r="E27">
        <v>16</v>
      </c>
      <c r="F27">
        <v>40</v>
      </c>
      <c r="G27">
        <v>36</v>
      </c>
      <c r="H27">
        <f t="shared" si="5"/>
        <v>100</v>
      </c>
      <c r="I27">
        <f t="shared" si="0"/>
        <v>4</v>
      </c>
      <c r="J27" t="s">
        <v>53</v>
      </c>
      <c r="K27" s="12">
        <f t="shared" si="2"/>
        <v>1.2658227848101221E-2</v>
      </c>
    </row>
    <row r="28" spans="1:11" x14ac:dyDescent="0.25">
      <c r="A28" s="4">
        <v>2011</v>
      </c>
      <c r="B28">
        <v>0</v>
      </c>
      <c r="C28">
        <v>2</v>
      </c>
      <c r="D28">
        <v>4</v>
      </c>
      <c r="E28">
        <v>17</v>
      </c>
      <c r="F28">
        <v>40</v>
      </c>
      <c r="G28">
        <v>37</v>
      </c>
      <c r="H28">
        <f t="shared" si="5"/>
        <v>100</v>
      </c>
      <c r="I28">
        <f t="shared" si="0"/>
        <v>4.0599999999999996</v>
      </c>
      <c r="J28" t="s">
        <v>54</v>
      </c>
      <c r="K28" s="12">
        <f t="shared" si="2"/>
        <v>1.4999999999999902E-2</v>
      </c>
    </row>
    <row r="29" spans="1:11" x14ac:dyDescent="0.25">
      <c r="A29" s="4">
        <v>2012</v>
      </c>
      <c r="B29">
        <v>0</v>
      </c>
      <c r="C29">
        <v>1</v>
      </c>
      <c r="D29">
        <v>3</v>
      </c>
      <c r="E29">
        <v>19</v>
      </c>
      <c r="F29">
        <v>42</v>
      </c>
      <c r="G29">
        <v>35</v>
      </c>
      <c r="H29">
        <f t="shared" si="5"/>
        <v>100</v>
      </c>
      <c r="I29">
        <f t="shared" si="0"/>
        <v>4.07</v>
      </c>
      <c r="J29" t="s">
        <v>55</v>
      </c>
      <c r="K29" s="12">
        <f t="shared" si="2"/>
        <v>2.4630541871922848E-3</v>
      </c>
    </row>
    <row r="30" spans="1:11" x14ac:dyDescent="0.25">
      <c r="A30" s="4"/>
      <c r="H30" t="s">
        <v>0</v>
      </c>
      <c r="K30" s="12"/>
    </row>
    <row r="31" spans="1:11" x14ac:dyDescent="0.25">
      <c r="A31" s="4" t="s">
        <v>6</v>
      </c>
      <c r="H31" t="s">
        <v>0</v>
      </c>
      <c r="K31" s="12"/>
    </row>
    <row r="32" spans="1:11" x14ac:dyDescent="0.25">
      <c r="A32" s="4">
        <v>2010</v>
      </c>
      <c r="B32">
        <v>0</v>
      </c>
      <c r="C32">
        <v>3</v>
      </c>
      <c r="D32">
        <v>3</v>
      </c>
      <c r="E32">
        <v>6</v>
      </c>
      <c r="F32">
        <v>28</v>
      </c>
      <c r="G32">
        <v>10</v>
      </c>
      <c r="H32">
        <f>SUM(B32:G32)</f>
        <v>50</v>
      </c>
      <c r="I32">
        <f t="shared" si="0"/>
        <v>3.78</v>
      </c>
      <c r="J32" t="s">
        <v>56</v>
      </c>
      <c r="K32" s="12"/>
    </row>
    <row r="33" spans="1:11" x14ac:dyDescent="0.25">
      <c r="A33" s="4">
        <v>2011</v>
      </c>
      <c r="B33">
        <v>1</v>
      </c>
      <c r="C33">
        <v>2</v>
      </c>
      <c r="D33">
        <v>2</v>
      </c>
      <c r="E33">
        <v>4</v>
      </c>
      <c r="F33">
        <v>30</v>
      </c>
      <c r="G33">
        <v>11</v>
      </c>
      <c r="H33">
        <f t="shared" ref="H33:H34" si="6">SUM(B33:G33)</f>
        <v>50</v>
      </c>
      <c r="I33">
        <f t="shared" si="0"/>
        <v>3.86</v>
      </c>
      <c r="J33" t="s">
        <v>57</v>
      </c>
      <c r="K33" s="12">
        <f t="shared" si="2"/>
        <v>2.1164021164021184E-2</v>
      </c>
    </row>
    <row r="34" spans="1:11" x14ac:dyDescent="0.25">
      <c r="A34" s="4">
        <v>2012</v>
      </c>
      <c r="B34">
        <v>0</v>
      </c>
      <c r="C34">
        <v>1</v>
      </c>
      <c r="D34">
        <v>1</v>
      </c>
      <c r="E34">
        <v>3</v>
      </c>
      <c r="F34">
        <v>31</v>
      </c>
      <c r="G34">
        <v>14</v>
      </c>
      <c r="H34">
        <f t="shared" si="6"/>
        <v>50</v>
      </c>
      <c r="I34">
        <f t="shared" si="0"/>
        <v>4.12</v>
      </c>
      <c r="J34" t="s">
        <v>58</v>
      </c>
      <c r="K34" s="12">
        <f t="shared" si="2"/>
        <v>6.7357512953367935E-2</v>
      </c>
    </row>
    <row r="37" spans="1:11" x14ac:dyDescent="0.25">
      <c r="A37" s="3" t="s">
        <v>8</v>
      </c>
      <c r="B37" s="4">
        <v>2008</v>
      </c>
      <c r="C37" s="4">
        <v>2009</v>
      </c>
      <c r="D37" s="4">
        <v>2010</v>
      </c>
      <c r="E37" s="4">
        <v>2011</v>
      </c>
      <c r="F37" s="4">
        <v>2012</v>
      </c>
    </row>
    <row r="38" spans="1:11" x14ac:dyDescent="0.25">
      <c r="A38" s="3" t="s">
        <v>9</v>
      </c>
      <c r="B38" cm="1">
        <f t="array" ref="B38:F38">TRANSPOSE(I4:I8)</f>
        <v>3.98</v>
      </c>
      <c r="C38">
        <v>4.04</v>
      </c>
      <c r="D38">
        <v>4.04</v>
      </c>
      <c r="E38">
        <v>4.17</v>
      </c>
      <c r="F38">
        <v>4.22</v>
      </c>
    </row>
    <row r="39" spans="1:11" x14ac:dyDescent="0.25">
      <c r="A39" s="3" t="s">
        <v>10</v>
      </c>
      <c r="B39" cm="1">
        <f t="array" ref="B39:F39">TRANSPOSE(I11:I15)</f>
        <v>4</v>
      </c>
      <c r="C39">
        <v>3.95</v>
      </c>
      <c r="D39">
        <v>3.99</v>
      </c>
      <c r="E39">
        <v>4</v>
      </c>
      <c r="F39">
        <v>4.0199999999999996</v>
      </c>
    </row>
    <row r="40" spans="1:11" x14ac:dyDescent="0.25">
      <c r="A40" s="3" t="s">
        <v>14</v>
      </c>
      <c r="B40" cm="1">
        <f t="array" ref="B40:F40">TRANSPOSE(I18:I22)</f>
        <v>3.97</v>
      </c>
      <c r="C40">
        <v>3.96</v>
      </c>
      <c r="D40">
        <v>3.9</v>
      </c>
      <c r="E40">
        <v>4.07</v>
      </c>
      <c r="F40">
        <v>4.07</v>
      </c>
    </row>
    <row r="41" spans="1:11" x14ac:dyDescent="0.25">
      <c r="A41" s="3" t="s">
        <v>11</v>
      </c>
      <c r="B41" cm="1">
        <f t="array" ref="B41:F41">TRANSPOSE(I25:I29)</f>
        <v>3.92</v>
      </c>
      <c r="C41">
        <v>3.95</v>
      </c>
      <c r="D41">
        <v>4</v>
      </c>
      <c r="E41">
        <v>4.0599999999999996</v>
      </c>
      <c r="F41">
        <v>4.07</v>
      </c>
    </row>
    <row r="42" spans="1:11" x14ac:dyDescent="0.25">
      <c r="A42" s="3" t="s">
        <v>6</v>
      </c>
      <c r="D42" cm="1">
        <f t="array" ref="D42:F42">TRANSPOSE(I32:I34)</f>
        <v>3.78</v>
      </c>
      <c r="E42">
        <v>3.86</v>
      </c>
      <c r="F42">
        <v>4.12</v>
      </c>
    </row>
  </sheetData>
  <phoneticPr fontId="0" type="noConversion"/>
  <pageMargins left="0.75" right="0.75" top="1" bottom="1" header="0.5" footer="0.5"/>
  <pageSetup orientation="portrait" horizontalDpi="4294967292" verticalDpi="300" r:id="rId1"/>
  <headerFooter alignWithMargins="0"/>
  <ignoredErrors>
    <ignoredError sqref="H9:H10 H16:H17 H23:H24 H30:H31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P63"/>
  <sheetViews>
    <sheetView workbookViewId="0">
      <selection activeCell="L4" sqref="L4"/>
    </sheetView>
  </sheetViews>
  <sheetFormatPr defaultColWidth="8.77734375" defaultRowHeight="13.2" x14ac:dyDescent="0.25"/>
  <cols>
    <col min="1" max="1" width="11.109375" style="4" customWidth="1"/>
    <col min="11" max="11" width="8.77734375" customWidth="1"/>
    <col min="16" max="16" width="15.5546875" customWidth="1"/>
  </cols>
  <sheetData>
    <row r="1" spans="1:16" x14ac:dyDescent="0.25">
      <c r="A1" s="7" t="s">
        <v>31</v>
      </c>
      <c r="B1" s="7"/>
      <c r="C1" s="7"/>
      <c r="J1" s="7" t="s">
        <v>59</v>
      </c>
      <c r="K1" s="7"/>
      <c r="L1" s="7"/>
    </row>
    <row r="2" spans="1:16" x14ac:dyDescent="0.25">
      <c r="J2" s="4"/>
    </row>
    <row r="3" spans="1:16" ht="13.8" thickBot="1" x14ac:dyDescent="0.3">
      <c r="A3" s="9" t="s">
        <v>27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1</v>
      </c>
      <c r="J3" s="9" t="s">
        <v>27</v>
      </c>
      <c r="K3" s="9" t="s">
        <v>2</v>
      </c>
      <c r="L3" s="9" t="s">
        <v>3</v>
      </c>
      <c r="M3" s="9" t="s">
        <v>4</v>
      </c>
      <c r="N3" s="9" t="s">
        <v>5</v>
      </c>
      <c r="O3" s="9" t="s">
        <v>6</v>
      </c>
      <c r="P3" s="9" t="s">
        <v>1</v>
      </c>
    </row>
    <row r="4" spans="1:16" ht="13.8" thickTop="1" x14ac:dyDescent="0.25">
      <c r="A4" s="5">
        <v>39448</v>
      </c>
      <c r="B4" s="2">
        <v>8142.8571428571422</v>
      </c>
      <c r="C4" s="2">
        <v>984</v>
      </c>
      <c r="D4" s="2">
        <v>5090.909090909091</v>
      </c>
      <c r="E4" s="2">
        <v>987</v>
      </c>
      <c r="F4" s="2">
        <v>278</v>
      </c>
      <c r="G4" s="2">
        <f t="shared" ref="G4:G35" si="0">SUM(B4:F4)</f>
        <v>15482.766233766233</v>
      </c>
      <c r="J4" s="5">
        <v>39448</v>
      </c>
      <c r="K4" s="13">
        <f>B4/$G4</f>
        <v>0.52593038090948208</v>
      </c>
      <c r="L4" s="13">
        <f t="shared" ref="L4:P19" si="1">C4/$G4</f>
        <v>6.3554534450956365E-2</v>
      </c>
      <c r="M4" s="13">
        <f t="shared" si="1"/>
        <v>0.32881133862283413</v>
      </c>
      <c r="N4" s="13">
        <f t="shared" si="1"/>
        <v>6.3748298275501963E-2</v>
      </c>
      <c r="O4" s="13">
        <f t="shared" si="1"/>
        <v>1.7955447741225476E-2</v>
      </c>
      <c r="P4" s="13">
        <f t="shared" si="1"/>
        <v>1</v>
      </c>
    </row>
    <row r="5" spans="1:16" x14ac:dyDescent="0.25">
      <c r="A5" s="5">
        <v>39479</v>
      </c>
      <c r="B5" s="2">
        <v>8591.5492957746483</v>
      </c>
      <c r="C5" s="2">
        <v>1050.5836575875487</v>
      </c>
      <c r="D5" s="2">
        <v>5309.7345132743358</v>
      </c>
      <c r="E5" s="2">
        <v>1090.0473933649289</v>
      </c>
      <c r="F5" s="2">
        <v>283</v>
      </c>
      <c r="G5" s="2">
        <f t="shared" si="0"/>
        <v>16324.914860001461</v>
      </c>
      <c r="J5" s="5">
        <v>39479</v>
      </c>
      <c r="K5" s="13">
        <f t="shared" ref="K5:K63" si="2">B5/$G5</f>
        <v>0.52628447801741729</v>
      </c>
      <c r="L5" s="13">
        <f t="shared" ref="L5:L63" si="3">C5/$G5</f>
        <v>6.4354617870727118E-2</v>
      </c>
      <c r="M5" s="13">
        <f t="shared" ref="M5:M63" si="4">D5/$G5</f>
        <v>0.32525342758656572</v>
      </c>
      <c r="N5" s="13">
        <f t="shared" ref="N5:N63" si="5">E5/$G5</f>
        <v>6.6772010923971906E-2</v>
      </c>
      <c r="O5" s="13">
        <f t="shared" ref="O5:P63" si="6">F5/$G5</f>
        <v>1.7335465601317976E-2</v>
      </c>
      <c r="P5" s="13">
        <f t="shared" si="1"/>
        <v>1</v>
      </c>
    </row>
    <row r="6" spans="1:16" x14ac:dyDescent="0.25">
      <c r="A6" s="5">
        <v>39508</v>
      </c>
      <c r="B6" s="2">
        <v>8630.1369863013697</v>
      </c>
      <c r="C6" s="2">
        <v>1015.625</v>
      </c>
      <c r="D6" s="2">
        <v>6071.4285714285716</v>
      </c>
      <c r="E6" s="2">
        <v>1126.7605633802816</v>
      </c>
      <c r="F6" s="2">
        <v>285</v>
      </c>
      <c r="G6" s="2">
        <f t="shared" si="0"/>
        <v>17128.951121110222</v>
      </c>
      <c r="J6" s="5">
        <v>39508</v>
      </c>
      <c r="K6" s="13">
        <f t="shared" si="2"/>
        <v>0.50383335939731511</v>
      </c>
      <c r="L6" s="13">
        <f t="shared" si="3"/>
        <v>5.9292889145343752E-2</v>
      </c>
      <c r="M6" s="13">
        <f t="shared" si="4"/>
        <v>0.35445419445128573</v>
      </c>
      <c r="N6" s="13">
        <f t="shared" si="5"/>
        <v>6.5781060113577469E-2</v>
      </c>
      <c r="O6" s="13">
        <f t="shared" si="6"/>
        <v>1.6638496892478E-2</v>
      </c>
      <c r="P6" s="13">
        <f t="shared" si="1"/>
        <v>1</v>
      </c>
    </row>
    <row r="7" spans="1:16" x14ac:dyDescent="0.25">
      <c r="A7" s="5">
        <v>39539</v>
      </c>
      <c r="B7" s="2">
        <v>8947.3684210526317</v>
      </c>
      <c r="C7" s="2">
        <v>1026.6159695817489</v>
      </c>
      <c r="D7" s="2">
        <v>5855.8558558558561</v>
      </c>
      <c r="E7" s="2">
        <v>1209.3023255813953</v>
      </c>
      <c r="F7" s="2">
        <v>288</v>
      </c>
      <c r="G7" s="2">
        <f t="shared" si="0"/>
        <v>17327.142572071632</v>
      </c>
      <c r="J7" s="5">
        <v>39539</v>
      </c>
      <c r="K7" s="13">
        <f t="shared" si="2"/>
        <v>0.51637876146262263</v>
      </c>
      <c r="L7" s="13">
        <f t="shared" si="3"/>
        <v>5.9249005732571101E-2</v>
      </c>
      <c r="M7" s="13">
        <f t="shared" si="4"/>
        <v>0.33795854287564336</v>
      </c>
      <c r="N7" s="13">
        <f t="shared" si="5"/>
        <v>6.9792368854318901E-2</v>
      </c>
      <c r="O7" s="13">
        <f t="shared" si="6"/>
        <v>1.6621321074843948E-2</v>
      </c>
      <c r="P7" s="13">
        <f t="shared" si="1"/>
        <v>1</v>
      </c>
    </row>
    <row r="8" spans="1:16" x14ac:dyDescent="0.25">
      <c r="A8" s="5">
        <v>39569</v>
      </c>
      <c r="B8" s="2">
        <v>8441.5584415584417</v>
      </c>
      <c r="C8" s="2">
        <v>1056.6037735849056</v>
      </c>
      <c r="D8" s="2">
        <v>5272.727272727273</v>
      </c>
      <c r="E8" s="2">
        <v>1220.6572769953052</v>
      </c>
      <c r="F8" s="2">
        <v>286</v>
      </c>
      <c r="G8" s="2">
        <f t="shared" si="0"/>
        <v>16277.546764865925</v>
      </c>
      <c r="J8" s="5">
        <v>39569</v>
      </c>
      <c r="K8" s="13">
        <f t="shared" si="2"/>
        <v>0.51860139390163029</v>
      </c>
      <c r="L8" s="13">
        <f t="shared" si="3"/>
        <v>6.4911733251199699E-2</v>
      </c>
      <c r="M8" s="13">
        <f t="shared" si="4"/>
        <v>0.32392640911394138</v>
      </c>
      <c r="N8" s="13">
        <f t="shared" si="5"/>
        <v>7.4990248507841376E-2</v>
      </c>
      <c r="O8" s="13">
        <f t="shared" si="6"/>
        <v>1.7570215225387233E-2</v>
      </c>
      <c r="P8" s="13">
        <f t="shared" si="1"/>
        <v>1</v>
      </c>
    </row>
    <row r="9" spans="1:16" x14ac:dyDescent="0.25">
      <c r="A9" s="5">
        <v>39600</v>
      </c>
      <c r="B9" s="2">
        <v>7500</v>
      </c>
      <c r="C9" s="2">
        <v>1018.8679245283018</v>
      </c>
      <c r="D9" s="2">
        <v>5315.3153153153153</v>
      </c>
      <c r="E9" s="2">
        <v>1327.0142180094788</v>
      </c>
      <c r="F9" s="2">
        <v>287</v>
      </c>
      <c r="G9" s="2">
        <f t="shared" si="0"/>
        <v>15448.197457853095</v>
      </c>
      <c r="J9" s="5">
        <v>39600</v>
      </c>
      <c r="K9" s="13">
        <f t="shared" si="2"/>
        <v>0.48549353544075607</v>
      </c>
      <c r="L9" s="13">
        <f t="shared" si="3"/>
        <v>6.5953838776857426E-2</v>
      </c>
      <c r="M9" s="13">
        <f t="shared" si="4"/>
        <v>0.34407349658864395</v>
      </c>
      <c r="N9" s="13">
        <f t="shared" si="5"/>
        <v>8.5900909904209621E-2</v>
      </c>
      <c r="O9" s="13">
        <f t="shared" si="6"/>
        <v>1.8578219289532932E-2</v>
      </c>
      <c r="P9" s="13">
        <f t="shared" si="1"/>
        <v>1</v>
      </c>
    </row>
    <row r="10" spans="1:16" x14ac:dyDescent="0.25">
      <c r="A10" s="5">
        <v>39630</v>
      </c>
      <c r="B10" s="2">
        <v>6144.5783132530123</v>
      </c>
      <c r="C10" s="2">
        <v>977.4436090225563</v>
      </c>
      <c r="D10" s="2">
        <v>7169.8113207547176</v>
      </c>
      <c r="E10" s="2">
        <v>1324.2009132420092</v>
      </c>
      <c r="F10" s="2">
        <v>289</v>
      </c>
      <c r="G10" s="2">
        <f t="shared" si="0"/>
        <v>15905.034156272297</v>
      </c>
      <c r="J10" s="5">
        <v>39630</v>
      </c>
      <c r="K10" s="13">
        <f t="shared" si="2"/>
        <v>0.38632914917883665</v>
      </c>
      <c r="L10" s="13">
        <f t="shared" si="3"/>
        <v>6.1454983335392108E-2</v>
      </c>
      <c r="M10" s="13">
        <f t="shared" si="4"/>
        <v>0.45078880374030739</v>
      </c>
      <c r="N10" s="13">
        <f t="shared" si="5"/>
        <v>8.3256716095752512E-2</v>
      </c>
      <c r="O10" s="13">
        <f t="shared" si="6"/>
        <v>1.8170347649711281E-2</v>
      </c>
      <c r="P10" s="13">
        <f t="shared" si="1"/>
        <v>1</v>
      </c>
    </row>
    <row r="11" spans="1:16" x14ac:dyDescent="0.25">
      <c r="A11" s="5">
        <v>39661</v>
      </c>
      <c r="B11" s="2">
        <v>5882.3529411764703</v>
      </c>
      <c r="C11" s="2">
        <v>1056.6037735849056</v>
      </c>
      <c r="D11" s="2">
        <v>5925.9259259259261</v>
      </c>
      <c r="E11" s="2">
        <v>1267.605633802817</v>
      </c>
      <c r="F11" s="2">
        <v>290</v>
      </c>
      <c r="G11" s="2">
        <f t="shared" si="0"/>
        <v>14422.488274490119</v>
      </c>
      <c r="J11" s="5">
        <v>39661</v>
      </c>
      <c r="K11" s="13">
        <f t="shared" si="2"/>
        <v>0.40785978322346256</v>
      </c>
      <c r="L11" s="13">
        <f t="shared" si="3"/>
        <v>7.3260851628063464E-2</v>
      </c>
      <c r="M11" s="13">
        <f t="shared" si="4"/>
        <v>0.41088096680289565</v>
      </c>
      <c r="N11" s="13">
        <f t="shared" si="5"/>
        <v>8.7890911032661653E-2</v>
      </c>
      <c r="O11" s="13">
        <f t="shared" si="6"/>
        <v>2.0107487312916703E-2</v>
      </c>
      <c r="P11" s="13">
        <f t="shared" si="1"/>
        <v>1</v>
      </c>
    </row>
    <row r="12" spans="1:16" x14ac:dyDescent="0.25">
      <c r="A12" s="5">
        <v>39692</v>
      </c>
      <c r="B12" s="2">
        <v>5595.2380952380954</v>
      </c>
      <c r="C12" s="2">
        <v>1086.1423220973782</v>
      </c>
      <c r="D12" s="2">
        <v>6074.7663551401874</v>
      </c>
      <c r="E12" s="2">
        <v>1209.3023255813953</v>
      </c>
      <c r="F12" s="2">
        <v>293</v>
      </c>
      <c r="G12" s="2">
        <f t="shared" si="0"/>
        <v>14258.449098057057</v>
      </c>
      <c r="J12" s="5">
        <v>39692</v>
      </c>
      <c r="K12" s="13">
        <f t="shared" si="2"/>
        <v>0.39241561664659141</v>
      </c>
      <c r="L12" s="13">
        <f t="shared" si="3"/>
        <v>7.617534800789677E-2</v>
      </c>
      <c r="M12" s="13">
        <f t="shared" si="4"/>
        <v>0.4260467820422329</v>
      </c>
      <c r="N12" s="13">
        <f t="shared" si="5"/>
        <v>8.4813033820500303E-2</v>
      </c>
      <c r="O12" s="13">
        <f t="shared" si="6"/>
        <v>2.0549219482778526E-2</v>
      </c>
      <c r="P12" s="13">
        <f t="shared" si="1"/>
        <v>1</v>
      </c>
    </row>
    <row r="13" spans="1:16" x14ac:dyDescent="0.25">
      <c r="A13" s="5">
        <v>39722</v>
      </c>
      <c r="B13" s="2">
        <v>5232.5581395348845</v>
      </c>
      <c r="C13" s="2">
        <v>1044.7761194029849</v>
      </c>
      <c r="D13" s="2">
        <v>6320.7547169811323</v>
      </c>
      <c r="E13" s="2">
        <v>1168.2242990654206</v>
      </c>
      <c r="F13" s="2">
        <v>295</v>
      </c>
      <c r="G13" s="2">
        <f t="shared" si="0"/>
        <v>14061.313274984424</v>
      </c>
      <c r="J13" s="5">
        <v>39722</v>
      </c>
      <c r="K13" s="13">
        <f t="shared" si="2"/>
        <v>0.37212442658850303</v>
      </c>
      <c r="L13" s="13">
        <f t="shared" si="3"/>
        <v>7.4301460963939886E-2</v>
      </c>
      <c r="M13" s="13">
        <f t="shared" si="4"/>
        <v>0.44951382515785204</v>
      </c>
      <c r="N13" s="13">
        <f t="shared" si="5"/>
        <v>8.3080739061815304E-2</v>
      </c>
      <c r="O13" s="13">
        <f t="shared" si="6"/>
        <v>2.09795482278896E-2</v>
      </c>
      <c r="P13" s="13">
        <f t="shared" si="1"/>
        <v>1</v>
      </c>
    </row>
    <row r="14" spans="1:16" x14ac:dyDescent="0.25">
      <c r="A14" s="5">
        <v>39753</v>
      </c>
      <c r="B14" s="2">
        <v>4494.3820224719102</v>
      </c>
      <c r="C14" s="2">
        <v>1078.0669144981412</v>
      </c>
      <c r="D14" s="2">
        <v>8380.9523809523816</v>
      </c>
      <c r="E14" s="2">
        <v>1126.7605633802816</v>
      </c>
      <c r="F14" s="2">
        <v>298</v>
      </c>
      <c r="G14" s="2">
        <f t="shared" si="0"/>
        <v>15378.161881302714</v>
      </c>
      <c r="J14" s="5">
        <v>39753</v>
      </c>
      <c r="K14" s="13">
        <f t="shared" si="2"/>
        <v>0.29225742693841261</v>
      </c>
      <c r="L14" s="13">
        <f t="shared" si="3"/>
        <v>7.0103756405951942E-2</v>
      </c>
      <c r="M14" s="13">
        <f t="shared" si="4"/>
        <v>0.54499051613848759</v>
      </c>
      <c r="N14" s="13">
        <f t="shared" si="5"/>
        <v>7.3270171823996394E-2</v>
      </c>
      <c r="O14" s="13">
        <f t="shared" si="6"/>
        <v>1.9378128693151451E-2</v>
      </c>
      <c r="P14" s="13">
        <f t="shared" si="1"/>
        <v>1</v>
      </c>
    </row>
    <row r="15" spans="1:16" x14ac:dyDescent="0.25">
      <c r="A15" s="5">
        <v>39783</v>
      </c>
      <c r="B15" s="2">
        <v>3913.0434782608695</v>
      </c>
      <c r="C15" s="2">
        <v>1029.4117647058822</v>
      </c>
      <c r="D15" s="2">
        <v>7943.9252336448599</v>
      </c>
      <c r="E15" s="2">
        <v>1084.9056603773586</v>
      </c>
      <c r="F15" s="2">
        <v>301</v>
      </c>
      <c r="G15" s="2">
        <f t="shared" si="0"/>
        <v>14272.286136988971</v>
      </c>
      <c r="J15" s="5">
        <v>39783</v>
      </c>
      <c r="K15" s="13">
        <f t="shared" si="2"/>
        <v>0.27417075587628359</v>
      </c>
      <c r="L15" s="13">
        <f t="shared" si="3"/>
        <v>7.2126620418434068E-2</v>
      </c>
      <c r="M15" s="13">
        <f t="shared" si="4"/>
        <v>0.55659795196067952</v>
      </c>
      <c r="N15" s="13">
        <f t="shared" si="5"/>
        <v>7.601484793425263E-2</v>
      </c>
      <c r="O15" s="13">
        <f t="shared" si="6"/>
        <v>2.1089823810350124E-2</v>
      </c>
      <c r="P15" s="13">
        <f t="shared" si="1"/>
        <v>1</v>
      </c>
    </row>
    <row r="16" spans="1:16" x14ac:dyDescent="0.25">
      <c r="A16" s="5">
        <v>39814</v>
      </c>
      <c r="B16" s="2">
        <v>5937.5</v>
      </c>
      <c r="C16" s="2">
        <v>1172.1611721611721</v>
      </c>
      <c r="D16" s="2">
        <v>5688.0733944954127</v>
      </c>
      <c r="E16" s="2">
        <v>1184.8341232227488</v>
      </c>
      <c r="F16" s="2">
        <v>306</v>
      </c>
      <c r="G16" s="2">
        <f t="shared" si="0"/>
        <v>14288.568689879334</v>
      </c>
      <c r="J16" s="5">
        <v>39814</v>
      </c>
      <c r="K16" s="13">
        <f t="shared" si="2"/>
        <v>0.41554197126865211</v>
      </c>
      <c r="L16" s="13">
        <f t="shared" si="3"/>
        <v>8.2034890799903545E-2</v>
      </c>
      <c r="M16" s="13">
        <f t="shared" si="4"/>
        <v>0.39808559681168793</v>
      </c>
      <c r="N16" s="13">
        <f t="shared" si="5"/>
        <v>8.2921820158374071E-2</v>
      </c>
      <c r="O16" s="13">
        <f t="shared" si="6"/>
        <v>2.1415720961382324E-2</v>
      </c>
      <c r="P16" s="13">
        <f t="shared" si="1"/>
        <v>1</v>
      </c>
    </row>
    <row r="17" spans="1:16" x14ac:dyDescent="0.25">
      <c r="A17" s="5">
        <v>39845</v>
      </c>
      <c r="B17" s="2">
        <v>6632.6530612244906</v>
      </c>
      <c r="C17" s="2">
        <v>1272.7272727272725</v>
      </c>
      <c r="D17" s="2">
        <v>7037.0370370370374</v>
      </c>
      <c r="E17" s="2">
        <v>1285.7142857142858</v>
      </c>
      <c r="F17" s="2">
        <v>302</v>
      </c>
      <c r="G17" s="2">
        <f t="shared" si="0"/>
        <v>16530.131656703088</v>
      </c>
      <c r="J17" s="5">
        <v>39845</v>
      </c>
      <c r="K17" s="13">
        <f t="shared" si="2"/>
        <v>0.40124623318017566</v>
      </c>
      <c r="L17" s="13">
        <f t="shared" si="3"/>
        <v>7.6994382087160959E-2</v>
      </c>
      <c r="M17" s="13">
        <f t="shared" si="4"/>
        <v>0.42570967873589005</v>
      </c>
      <c r="N17" s="13">
        <f t="shared" si="5"/>
        <v>7.7780039047234045E-2</v>
      </c>
      <c r="O17" s="13">
        <f t="shared" si="6"/>
        <v>1.8269666949539194E-2</v>
      </c>
      <c r="P17" s="13">
        <f t="shared" si="1"/>
        <v>1</v>
      </c>
    </row>
    <row r="18" spans="1:16" x14ac:dyDescent="0.25">
      <c r="A18" s="5">
        <v>39873</v>
      </c>
      <c r="B18" s="2">
        <v>7326.7326732673273</v>
      </c>
      <c r="C18" s="2">
        <v>1423.3576642335765</v>
      </c>
      <c r="D18" s="2">
        <v>6981.132075471698</v>
      </c>
      <c r="E18" s="2">
        <v>1285.7142857142858</v>
      </c>
      <c r="F18" s="2">
        <v>303</v>
      </c>
      <c r="G18" s="2">
        <f t="shared" si="0"/>
        <v>17319.936698686888</v>
      </c>
      <c r="J18" s="5">
        <v>39873</v>
      </c>
      <c r="K18" s="13">
        <f t="shared" si="2"/>
        <v>0.42302306300131015</v>
      </c>
      <c r="L18" s="13">
        <f t="shared" si="3"/>
        <v>8.2180304062051707E-2</v>
      </c>
      <c r="M18" s="13">
        <f t="shared" si="4"/>
        <v>0.40306914493521057</v>
      </c>
      <c r="N18" s="13">
        <f t="shared" si="5"/>
        <v>7.4233197735171993E-2</v>
      </c>
      <c r="O18" s="13">
        <f t="shared" si="6"/>
        <v>1.7494290266255531E-2</v>
      </c>
      <c r="P18" s="13">
        <f t="shared" si="1"/>
        <v>1</v>
      </c>
    </row>
    <row r="19" spans="1:16" x14ac:dyDescent="0.25">
      <c r="A19" s="5">
        <v>39904</v>
      </c>
      <c r="B19" s="2">
        <v>8076.9230769230771</v>
      </c>
      <c r="C19" s="2">
        <v>1611.7216117216117</v>
      </c>
      <c r="D19" s="2">
        <v>7500</v>
      </c>
      <c r="E19" s="2">
        <v>1346.1538461538462</v>
      </c>
      <c r="F19" s="2">
        <v>307</v>
      </c>
      <c r="G19" s="2">
        <f t="shared" si="0"/>
        <v>18841.798534798534</v>
      </c>
      <c r="J19" s="5">
        <v>39904</v>
      </c>
      <c r="K19" s="13">
        <f t="shared" si="2"/>
        <v>0.42867049353096376</v>
      </c>
      <c r="L19" s="13">
        <f t="shared" si="3"/>
        <v>8.553969031910387E-2</v>
      </c>
      <c r="M19" s="13">
        <f t="shared" si="4"/>
        <v>0.39805117256446632</v>
      </c>
      <c r="N19" s="13">
        <f t="shared" si="5"/>
        <v>7.1445082255160622E-2</v>
      </c>
      <c r="O19" s="13">
        <f t="shared" si="6"/>
        <v>1.6293561330305489E-2</v>
      </c>
      <c r="P19" s="13">
        <f t="shared" si="1"/>
        <v>1</v>
      </c>
    </row>
    <row r="20" spans="1:16" x14ac:dyDescent="0.25">
      <c r="A20" s="5">
        <v>39934</v>
      </c>
      <c r="B20" s="2">
        <v>7830.1886792452833</v>
      </c>
      <c r="C20" s="2">
        <v>1727.9411764705881</v>
      </c>
      <c r="D20" s="2">
        <v>6571.4285714285716</v>
      </c>
      <c r="E20" s="2">
        <v>1387.5598086124403</v>
      </c>
      <c r="F20" s="2">
        <v>309</v>
      </c>
      <c r="G20" s="2">
        <f t="shared" si="0"/>
        <v>17826.118235756883</v>
      </c>
      <c r="J20" s="5">
        <v>39934</v>
      </c>
      <c r="K20" s="13">
        <f t="shared" si="2"/>
        <v>0.43925371613091513</v>
      </c>
      <c r="L20" s="13">
        <f t="shared" si="3"/>
        <v>9.693311542187362E-2</v>
      </c>
      <c r="M20" s="13">
        <f t="shared" si="4"/>
        <v>0.36864046813327744</v>
      </c>
      <c r="N20" s="13">
        <f t="shared" si="5"/>
        <v>7.7838584388449483E-2</v>
      </c>
      <c r="O20" s="13">
        <f t="shared" si="6"/>
        <v>1.7334115925484329E-2</v>
      </c>
      <c r="P20" s="13">
        <f t="shared" si="6"/>
        <v>1</v>
      </c>
    </row>
    <row r="21" spans="1:16" x14ac:dyDescent="0.25">
      <c r="A21" s="5">
        <v>39965</v>
      </c>
      <c r="B21" s="2">
        <v>7102.8037383177571</v>
      </c>
      <c r="C21" s="2">
        <v>1814.8148148148148</v>
      </c>
      <c r="D21" s="2">
        <v>6990.2912621359228</v>
      </c>
      <c r="E21" s="2">
        <v>1449.2753623188407</v>
      </c>
      <c r="F21" s="2">
        <v>312</v>
      </c>
      <c r="G21" s="2">
        <f t="shared" si="0"/>
        <v>17669.185177587337</v>
      </c>
      <c r="J21" s="5">
        <v>39965</v>
      </c>
      <c r="K21" s="13">
        <f t="shared" si="2"/>
        <v>0.40198818830238892</v>
      </c>
      <c r="L21" s="13">
        <f t="shared" si="3"/>
        <v>0.10271072472073221</v>
      </c>
      <c r="M21" s="13">
        <f t="shared" si="4"/>
        <v>0.39562046534001077</v>
      </c>
      <c r="N21" s="13">
        <f t="shared" si="5"/>
        <v>8.2022761533858915E-2</v>
      </c>
      <c r="O21" s="13">
        <f t="shared" si="6"/>
        <v>1.7657860103009147E-2</v>
      </c>
      <c r="P21" s="13">
        <f t="shared" si="6"/>
        <v>1</v>
      </c>
    </row>
    <row r="22" spans="1:16" x14ac:dyDescent="0.25">
      <c r="A22" s="5">
        <v>39995</v>
      </c>
      <c r="B22" s="2">
        <v>6238.5321100917436</v>
      </c>
      <c r="C22" s="2">
        <v>1776</v>
      </c>
      <c r="D22" s="2">
        <v>6666.666666666667</v>
      </c>
      <c r="E22" s="2">
        <v>1490.3846153846155</v>
      </c>
      <c r="F22" s="2">
        <v>315</v>
      </c>
      <c r="G22" s="2">
        <f t="shared" si="0"/>
        <v>16486.583392143024</v>
      </c>
      <c r="J22" s="5">
        <v>39995</v>
      </c>
      <c r="K22" s="13">
        <f t="shared" si="2"/>
        <v>0.37840054313890331</v>
      </c>
      <c r="L22" s="13">
        <f t="shared" si="3"/>
        <v>0.10772395697500214</v>
      </c>
      <c r="M22" s="13">
        <f t="shared" si="4"/>
        <v>0.40436920786412217</v>
      </c>
      <c r="N22" s="13">
        <f t="shared" si="5"/>
        <v>9.0399846950392701E-2</v>
      </c>
      <c r="O22" s="13">
        <f t="shared" si="6"/>
        <v>1.9106445071579773E-2</v>
      </c>
      <c r="P22" s="13">
        <f t="shared" si="6"/>
        <v>1</v>
      </c>
    </row>
    <row r="23" spans="1:16" x14ac:dyDescent="0.25">
      <c r="A23" s="5">
        <v>40026</v>
      </c>
      <c r="B23" s="2">
        <v>6036.0360360360355</v>
      </c>
      <c r="C23" s="2">
        <v>1684.9816849816848</v>
      </c>
      <c r="D23" s="2">
        <v>6761.9047619047624</v>
      </c>
      <c r="E23" s="2">
        <v>1449.2753623188407</v>
      </c>
      <c r="F23" s="2">
        <v>318</v>
      </c>
      <c r="G23" s="2">
        <f t="shared" si="0"/>
        <v>16250.197845241324</v>
      </c>
      <c r="J23" s="5">
        <v>40026</v>
      </c>
      <c r="K23" s="13">
        <f t="shared" si="2"/>
        <v>0.37144384908542</v>
      </c>
      <c r="L23" s="13">
        <f t="shared" si="3"/>
        <v>0.10368991817998767</v>
      </c>
      <c r="M23" s="13">
        <f t="shared" si="4"/>
        <v>0.41611214991360274</v>
      </c>
      <c r="N23" s="13">
        <f t="shared" si="5"/>
        <v>8.9185090306038564E-2</v>
      </c>
      <c r="O23" s="13">
        <f t="shared" si="6"/>
        <v>1.9568992514950978E-2</v>
      </c>
      <c r="P23" s="13">
        <f t="shared" si="6"/>
        <v>1</v>
      </c>
    </row>
    <row r="24" spans="1:16" x14ac:dyDescent="0.25">
      <c r="A24" s="5">
        <v>40057</v>
      </c>
      <c r="B24" s="2">
        <v>5663.716814159292</v>
      </c>
      <c r="C24" s="2">
        <v>1678.8321167883209</v>
      </c>
      <c r="D24" s="2">
        <v>6634.6153846153848</v>
      </c>
      <c r="E24" s="2">
        <v>1394.2307692307693</v>
      </c>
      <c r="F24" s="2">
        <v>321</v>
      </c>
      <c r="G24" s="2">
        <f t="shared" si="0"/>
        <v>15692.395084793767</v>
      </c>
      <c r="J24" s="5">
        <v>40057</v>
      </c>
      <c r="K24" s="13">
        <f t="shared" si="2"/>
        <v>0.3609211202977895</v>
      </c>
      <c r="L24" s="13">
        <f t="shared" si="3"/>
        <v>0.10698380379264996</v>
      </c>
      <c r="M24" s="13">
        <f t="shared" si="4"/>
        <v>0.42279176306518401</v>
      </c>
      <c r="N24" s="13">
        <f t="shared" si="5"/>
        <v>8.8847544412248819E-2</v>
      </c>
      <c r="O24" s="13">
        <f t="shared" si="6"/>
        <v>2.0455768432127687E-2</v>
      </c>
      <c r="P24" s="13">
        <f t="shared" si="6"/>
        <v>1</v>
      </c>
    </row>
    <row r="25" spans="1:16" x14ac:dyDescent="0.25">
      <c r="A25" s="5">
        <v>40087</v>
      </c>
      <c r="B25" s="2">
        <v>5344.8275862068958</v>
      </c>
      <c r="C25" s="2">
        <v>1617.6470588235293</v>
      </c>
      <c r="D25" s="2">
        <v>6310.6796116504856</v>
      </c>
      <c r="E25" s="2">
        <v>1256.0386473429953</v>
      </c>
      <c r="F25" s="2">
        <v>315</v>
      </c>
      <c r="G25" s="2">
        <f t="shared" si="0"/>
        <v>14844.192904023907</v>
      </c>
      <c r="J25" s="5">
        <v>40087</v>
      </c>
      <c r="K25" s="13">
        <f t="shared" si="2"/>
        <v>0.36006185184767037</v>
      </c>
      <c r="L25" s="13">
        <f t="shared" si="3"/>
        <v>0.10897507660285281</v>
      </c>
      <c r="M25" s="13">
        <f t="shared" si="4"/>
        <v>0.42512783635005247</v>
      </c>
      <c r="N25" s="13">
        <f t="shared" si="5"/>
        <v>8.4614815737305143E-2</v>
      </c>
      <c r="O25" s="13">
        <f t="shared" si="6"/>
        <v>2.1220419462119156E-2</v>
      </c>
      <c r="P25" s="13">
        <f t="shared" si="6"/>
        <v>1</v>
      </c>
    </row>
    <row r="26" spans="1:16" x14ac:dyDescent="0.25">
      <c r="A26" s="5">
        <v>40118</v>
      </c>
      <c r="B26" s="2">
        <v>4830.5084745762706</v>
      </c>
      <c r="C26" s="2">
        <v>1563.6363636363635</v>
      </c>
      <c r="D26" s="2">
        <v>6476.1904761904761</v>
      </c>
      <c r="E26" s="2">
        <v>1213.5922330097087</v>
      </c>
      <c r="F26" s="2">
        <v>318</v>
      </c>
      <c r="G26" s="2">
        <f t="shared" si="0"/>
        <v>14401.927547412819</v>
      </c>
      <c r="J26" s="5">
        <v>40118</v>
      </c>
      <c r="K26" s="13">
        <f t="shared" si="2"/>
        <v>0.33540708066150698</v>
      </c>
      <c r="L26" s="13">
        <f t="shared" si="3"/>
        <v>0.10857132550408206</v>
      </c>
      <c r="M26" s="13">
        <f t="shared" si="4"/>
        <v>0.44967525734802544</v>
      </c>
      <c r="N26" s="13">
        <f t="shared" si="5"/>
        <v>8.4265958776311156E-2</v>
      </c>
      <c r="O26" s="13">
        <f t="shared" si="6"/>
        <v>2.2080377710074366E-2</v>
      </c>
      <c r="P26" s="13">
        <f t="shared" si="6"/>
        <v>1</v>
      </c>
    </row>
    <row r="27" spans="1:16" x14ac:dyDescent="0.25">
      <c r="A27" s="5">
        <v>40148</v>
      </c>
      <c r="B27" s="2">
        <v>4453.7815126050418</v>
      </c>
      <c r="C27" s="2">
        <v>1521.7391304347825</v>
      </c>
      <c r="D27" s="2">
        <v>6250</v>
      </c>
      <c r="E27" s="2">
        <v>1170.7317073170732</v>
      </c>
      <c r="F27" s="2">
        <v>320</v>
      </c>
      <c r="G27" s="2">
        <f t="shared" si="0"/>
        <v>13716.252350356897</v>
      </c>
      <c r="J27" s="5">
        <v>40148</v>
      </c>
      <c r="K27" s="13">
        <f t="shared" si="2"/>
        <v>0.32470833860745896</v>
      </c>
      <c r="L27" s="13">
        <f t="shared" si="3"/>
        <v>0.11094423546350012</v>
      </c>
      <c r="M27" s="13">
        <f t="shared" si="4"/>
        <v>0.45566382422508978</v>
      </c>
      <c r="N27" s="13">
        <f t="shared" si="5"/>
        <v>8.5353613903626571E-2</v>
      </c>
      <c r="O27" s="13">
        <f t="shared" si="6"/>
        <v>2.3329987800324598E-2</v>
      </c>
      <c r="P27" s="13">
        <f t="shared" si="6"/>
        <v>1</v>
      </c>
    </row>
    <row r="28" spans="1:16" x14ac:dyDescent="0.25">
      <c r="A28" s="5">
        <v>40179</v>
      </c>
      <c r="B28" s="2">
        <v>5299.1452991452988</v>
      </c>
      <c r="C28" s="2">
        <v>1834.5323741007192</v>
      </c>
      <c r="D28" s="2">
        <v>5922.3300970873788</v>
      </c>
      <c r="E28" s="2">
        <v>1207.7294685990339</v>
      </c>
      <c r="F28" s="2">
        <v>333.33333333333337</v>
      </c>
      <c r="G28" s="2">
        <f t="shared" si="0"/>
        <v>14597.070572265766</v>
      </c>
      <c r="J28" s="5">
        <v>40179</v>
      </c>
      <c r="K28" s="13">
        <f t="shared" si="2"/>
        <v>0.36302799749516884</v>
      </c>
      <c r="L28" s="13">
        <f t="shared" si="3"/>
        <v>0.12567811911427665</v>
      </c>
      <c r="M28" s="13">
        <f t="shared" si="4"/>
        <v>0.40572045382446292</v>
      </c>
      <c r="N28" s="13">
        <f t="shared" si="5"/>
        <v>8.2737797465588972E-2</v>
      </c>
      <c r="O28" s="13">
        <f t="shared" si="6"/>
        <v>2.2835632100502559E-2</v>
      </c>
      <c r="P28" s="13">
        <f t="shared" si="6"/>
        <v>1</v>
      </c>
    </row>
    <row r="29" spans="1:16" x14ac:dyDescent="0.25">
      <c r="A29" s="5">
        <v>40210</v>
      </c>
      <c r="B29" s="2">
        <v>6528.9256198347121</v>
      </c>
      <c r="C29" s="2">
        <v>2114.6953405017921</v>
      </c>
      <c r="D29" s="2">
        <v>6666.666666666667</v>
      </c>
      <c r="E29" s="2">
        <v>1213.5922330097087</v>
      </c>
      <c r="F29" s="2">
        <v>312.5</v>
      </c>
      <c r="G29" s="2">
        <f t="shared" si="0"/>
        <v>16836.379860012879</v>
      </c>
      <c r="J29" s="5">
        <v>40210</v>
      </c>
      <c r="K29" s="13">
        <f t="shared" si="2"/>
        <v>0.38778678517115123</v>
      </c>
      <c r="L29" s="13">
        <f t="shared" si="3"/>
        <v>0.12560273396564803</v>
      </c>
      <c r="M29" s="13">
        <f t="shared" si="4"/>
        <v>0.39596794097644972</v>
      </c>
      <c r="N29" s="13">
        <f t="shared" si="5"/>
        <v>7.2081542653479921E-2</v>
      </c>
      <c r="O29" s="13">
        <f t="shared" si="6"/>
        <v>1.8560997233271082E-2</v>
      </c>
      <c r="P29" s="13">
        <f t="shared" si="6"/>
        <v>1</v>
      </c>
    </row>
    <row r="30" spans="1:16" x14ac:dyDescent="0.25">
      <c r="A30" s="5">
        <v>40238</v>
      </c>
      <c r="B30" s="2">
        <v>7120</v>
      </c>
      <c r="C30" s="2">
        <v>2202.1660649819491</v>
      </c>
      <c r="D30" s="2">
        <v>7227.7227722772286</v>
      </c>
      <c r="E30" s="2">
        <v>1256.0386473429953</v>
      </c>
      <c r="F30" s="2">
        <v>606.06060606060601</v>
      </c>
      <c r="G30" s="2">
        <f t="shared" si="0"/>
        <v>18411.98809066278</v>
      </c>
      <c r="J30" s="5">
        <v>40238</v>
      </c>
      <c r="K30" s="13">
        <f t="shared" si="2"/>
        <v>0.38670457339752168</v>
      </c>
      <c r="L30" s="13">
        <f t="shared" si="3"/>
        <v>0.11960501245917747</v>
      </c>
      <c r="M30" s="13">
        <f t="shared" si="4"/>
        <v>0.39255526001250257</v>
      </c>
      <c r="N30" s="13">
        <f t="shared" si="5"/>
        <v>6.8218523776906348E-2</v>
      </c>
      <c r="O30" s="13">
        <f t="shared" si="6"/>
        <v>3.2916630353891863E-2</v>
      </c>
      <c r="P30" s="13">
        <f t="shared" si="6"/>
        <v>1</v>
      </c>
    </row>
    <row r="31" spans="1:16" x14ac:dyDescent="0.25">
      <c r="A31" s="5">
        <v>40269</v>
      </c>
      <c r="B31" s="2">
        <v>7619.0476190476193</v>
      </c>
      <c r="C31" s="2">
        <v>2150.5376344086021</v>
      </c>
      <c r="D31" s="2">
        <v>8200</v>
      </c>
      <c r="E31" s="2">
        <v>1310.6796116504854</v>
      </c>
      <c r="F31" s="2">
        <v>571.42857142857133</v>
      </c>
      <c r="G31" s="2">
        <f t="shared" si="0"/>
        <v>19851.693436535279</v>
      </c>
      <c r="J31" s="5">
        <v>40269</v>
      </c>
      <c r="K31" s="13">
        <f t="shared" si="2"/>
        <v>0.38379837183186793</v>
      </c>
      <c r="L31" s="13">
        <f t="shared" si="3"/>
        <v>0.10833018559770466</v>
      </c>
      <c r="M31" s="13">
        <f t="shared" si="4"/>
        <v>0.41306299768404786</v>
      </c>
      <c r="N31" s="13">
        <f t="shared" si="5"/>
        <v>6.6023566998989411E-2</v>
      </c>
      <c r="O31" s="13">
        <f t="shared" si="6"/>
        <v>2.8784877887390089E-2</v>
      </c>
      <c r="P31" s="13">
        <f t="shared" si="6"/>
        <v>1</v>
      </c>
    </row>
    <row r="32" spans="1:16" x14ac:dyDescent="0.25">
      <c r="A32" s="5">
        <v>40299</v>
      </c>
      <c r="B32" s="2">
        <v>8387.0967741935492</v>
      </c>
      <c r="C32" s="2">
        <v>2214.2857142857142</v>
      </c>
      <c r="D32" s="2">
        <v>7941.176470588236</v>
      </c>
      <c r="E32" s="2">
        <v>1414.6341463414635</v>
      </c>
      <c r="F32" s="2">
        <v>555.55555555555554</v>
      </c>
      <c r="G32" s="2">
        <f t="shared" si="0"/>
        <v>20512.74866096452</v>
      </c>
      <c r="J32" s="5">
        <v>40299</v>
      </c>
      <c r="K32" s="13">
        <f t="shared" si="2"/>
        <v>0.40887239993117447</v>
      </c>
      <c r="L32" s="13">
        <f t="shared" si="3"/>
        <v>0.107946806685126</v>
      </c>
      <c r="M32" s="13">
        <f t="shared" si="4"/>
        <v>0.38713370898460753</v>
      </c>
      <c r="N32" s="13">
        <f t="shared" si="5"/>
        <v>6.8963656198522669E-2</v>
      </c>
      <c r="O32" s="13">
        <f t="shared" si="6"/>
        <v>2.7083428200569248E-2</v>
      </c>
      <c r="P32" s="13">
        <f t="shared" si="6"/>
        <v>1</v>
      </c>
    </row>
    <row r="33" spans="1:16" x14ac:dyDescent="0.25">
      <c r="A33" s="5">
        <v>40330</v>
      </c>
      <c r="B33" s="2">
        <v>8110.2362204724404</v>
      </c>
      <c r="C33" s="2">
        <v>2277.5800711743768</v>
      </c>
      <c r="D33" s="2">
        <v>7920.7920792079212</v>
      </c>
      <c r="E33" s="2">
        <v>1519.607843137255</v>
      </c>
      <c r="F33" s="2">
        <v>526.31578947368428</v>
      </c>
      <c r="G33" s="2">
        <f t="shared" si="0"/>
        <v>20354.532003465676</v>
      </c>
      <c r="J33" s="5">
        <v>40330</v>
      </c>
      <c r="K33" s="13">
        <f t="shared" si="2"/>
        <v>0.39844867074770113</v>
      </c>
      <c r="L33" s="13">
        <f t="shared" si="3"/>
        <v>0.11189547717366252</v>
      </c>
      <c r="M33" s="13">
        <f t="shared" si="4"/>
        <v>0.38914144908167297</v>
      </c>
      <c r="N33" s="13">
        <f t="shared" si="5"/>
        <v>7.4656977761931254E-2</v>
      </c>
      <c r="O33" s="13">
        <f t="shared" si="6"/>
        <v>2.5857425235032219E-2</v>
      </c>
      <c r="P33" s="13">
        <f t="shared" si="6"/>
        <v>1</v>
      </c>
    </row>
    <row r="34" spans="1:16" x14ac:dyDescent="0.25">
      <c r="A34" s="5">
        <v>40360</v>
      </c>
      <c r="B34" s="2">
        <v>7751.937984496124</v>
      </c>
      <c r="C34" s="2">
        <v>2099.6441281138787</v>
      </c>
      <c r="D34" s="2">
        <v>7676.7676767676767</v>
      </c>
      <c r="E34" s="2">
        <v>1674.8768472906402</v>
      </c>
      <c r="F34" s="2">
        <v>512.82051282051282</v>
      </c>
      <c r="G34" s="2">
        <f t="shared" si="0"/>
        <v>19716.047149488833</v>
      </c>
      <c r="J34" s="5">
        <v>40360</v>
      </c>
      <c r="K34" s="13">
        <f t="shared" si="2"/>
        <v>0.39317911575886572</v>
      </c>
      <c r="L34" s="13">
        <f t="shared" si="3"/>
        <v>0.1064941725993141</v>
      </c>
      <c r="M34" s="13">
        <f t="shared" si="4"/>
        <v>0.38936646978787065</v>
      </c>
      <c r="N34" s="13">
        <f t="shared" si="5"/>
        <v>8.4949931119132252E-2</v>
      </c>
      <c r="O34" s="13">
        <f t="shared" si="6"/>
        <v>2.6010310734817268E-2</v>
      </c>
      <c r="P34" s="13">
        <f t="shared" si="6"/>
        <v>1</v>
      </c>
    </row>
    <row r="35" spans="1:16" x14ac:dyDescent="0.25">
      <c r="A35" s="5">
        <v>40391</v>
      </c>
      <c r="B35" s="2">
        <v>6893.939393939394</v>
      </c>
      <c r="C35" s="2">
        <v>2127.6595744680853</v>
      </c>
      <c r="D35" s="2">
        <v>7200</v>
      </c>
      <c r="E35" s="2">
        <v>1584.158415841584</v>
      </c>
      <c r="F35" s="2">
        <v>769.23076923076928</v>
      </c>
      <c r="G35" s="2">
        <f t="shared" si="0"/>
        <v>18574.988153479833</v>
      </c>
      <c r="J35" s="5">
        <v>40391</v>
      </c>
      <c r="K35" s="13">
        <f t="shared" si="2"/>
        <v>0.37114098469278889</v>
      </c>
      <c r="L35" s="13">
        <f t="shared" si="3"/>
        <v>0.11454433008989512</v>
      </c>
      <c r="M35" s="13">
        <f t="shared" si="4"/>
        <v>0.38761801302420501</v>
      </c>
      <c r="N35" s="13">
        <f t="shared" si="5"/>
        <v>8.5284491314456534E-2</v>
      </c>
      <c r="O35" s="13">
        <f t="shared" si="6"/>
        <v>4.1412180878654385E-2</v>
      </c>
      <c r="P35" s="13">
        <f t="shared" si="6"/>
        <v>1</v>
      </c>
    </row>
    <row r="36" spans="1:16" x14ac:dyDescent="0.25">
      <c r="A36" s="5">
        <v>40422</v>
      </c>
      <c r="B36" s="2">
        <v>6015.0375939849619</v>
      </c>
      <c r="C36" s="2">
        <v>2367.4911660777389</v>
      </c>
      <c r="D36" s="2">
        <v>6734.6938775510198</v>
      </c>
      <c r="E36" s="2">
        <v>1527.0935960591132</v>
      </c>
      <c r="F36" s="2">
        <v>750</v>
      </c>
      <c r="G36" s="2">
        <f t="shared" ref="G36:G63" si="7">SUM(B36:F36)</f>
        <v>17394.316233672835</v>
      </c>
      <c r="J36" s="5">
        <v>40422</v>
      </c>
      <c r="K36" s="13">
        <f t="shared" si="2"/>
        <v>0.3458047739951246</v>
      </c>
      <c r="L36" s="13">
        <f t="shared" si="3"/>
        <v>0.13610717054198571</v>
      </c>
      <c r="M36" s="13">
        <f t="shared" si="4"/>
        <v>0.38717784516954129</v>
      </c>
      <c r="N36" s="13">
        <f t="shared" si="5"/>
        <v>8.7792677535831212E-2</v>
      </c>
      <c r="O36" s="13">
        <f t="shared" si="6"/>
        <v>4.3117532757517105E-2</v>
      </c>
      <c r="P36" s="13">
        <f t="shared" si="6"/>
        <v>1</v>
      </c>
    </row>
    <row r="37" spans="1:16" x14ac:dyDescent="0.25">
      <c r="A37" s="5">
        <v>40452</v>
      </c>
      <c r="B37" s="2">
        <v>5367.6470588235288</v>
      </c>
      <c r="C37" s="2">
        <v>2210.5263157894738</v>
      </c>
      <c r="D37" s="2">
        <v>6494.8453608247419</v>
      </c>
      <c r="E37" s="2">
        <v>1421.5686274509806</v>
      </c>
      <c r="F37" s="2">
        <v>731.70731707317077</v>
      </c>
      <c r="G37" s="2">
        <f t="shared" si="7"/>
        <v>16226.294679961897</v>
      </c>
      <c r="J37" s="5">
        <v>40452</v>
      </c>
      <c r="K37" s="13">
        <f t="shared" si="2"/>
        <v>0.33079930844915073</v>
      </c>
      <c r="L37" s="13">
        <f t="shared" si="3"/>
        <v>0.13623112111474761</v>
      </c>
      <c r="M37" s="13">
        <f t="shared" si="4"/>
        <v>0.40026669605879445</v>
      </c>
      <c r="N37" s="13">
        <f t="shared" si="5"/>
        <v>8.7608949269638109E-2</v>
      </c>
      <c r="O37" s="13">
        <f t="shared" si="6"/>
        <v>4.5093925107669068E-2</v>
      </c>
      <c r="P37" s="13">
        <f t="shared" si="6"/>
        <v>1</v>
      </c>
    </row>
    <row r="38" spans="1:16" x14ac:dyDescent="0.25">
      <c r="A38" s="5">
        <v>40483</v>
      </c>
      <c r="B38" s="2">
        <v>4964.0287769784172</v>
      </c>
      <c r="C38" s="2">
        <v>2482.5174825174827</v>
      </c>
      <c r="D38" s="2">
        <v>6060.6060606060601</v>
      </c>
      <c r="E38" s="2">
        <v>1365.8536585365855</v>
      </c>
      <c r="F38" s="2">
        <v>714.28571428571433</v>
      </c>
      <c r="G38" s="2">
        <f t="shared" si="7"/>
        <v>15587.291692924258</v>
      </c>
      <c r="J38" s="5">
        <v>40483</v>
      </c>
      <c r="K38" s="13">
        <f t="shared" si="2"/>
        <v>0.31846640678648513</v>
      </c>
      <c r="L38" s="13">
        <f t="shared" si="3"/>
        <v>0.15926547930352802</v>
      </c>
      <c r="M38" s="13">
        <f t="shared" si="4"/>
        <v>0.38881713257199324</v>
      </c>
      <c r="N38" s="13">
        <f t="shared" si="5"/>
        <v>8.7626104999151661E-2</v>
      </c>
      <c r="O38" s="13">
        <f t="shared" si="6"/>
        <v>4.5824876338842066E-2</v>
      </c>
      <c r="P38" s="13">
        <f t="shared" si="6"/>
        <v>1</v>
      </c>
    </row>
    <row r="39" spans="1:16" x14ac:dyDescent="0.25">
      <c r="A39" s="5">
        <v>40513</v>
      </c>
      <c r="B39" s="2">
        <v>4444.4444444444443</v>
      </c>
      <c r="C39" s="2">
        <v>1986.0627177700351</v>
      </c>
      <c r="D39" s="2">
        <v>5816.3265306122448</v>
      </c>
      <c r="E39" s="2">
        <v>1262.1359223300972</v>
      </c>
      <c r="F39" s="2">
        <v>697.67441860465124</v>
      </c>
      <c r="G39" s="2">
        <f t="shared" si="7"/>
        <v>14206.644033761471</v>
      </c>
      <c r="J39" s="5">
        <v>40513</v>
      </c>
      <c r="K39" s="13">
        <f t="shared" si="2"/>
        <v>0.31284266952014955</v>
      </c>
      <c r="L39" s="13">
        <f t="shared" si="3"/>
        <v>0.13979816155386476</v>
      </c>
      <c r="M39" s="13">
        <f t="shared" si="4"/>
        <v>0.409408901693461</v>
      </c>
      <c r="N39" s="13">
        <f t="shared" si="5"/>
        <v>8.8841243528780339E-2</v>
      </c>
      <c r="O39" s="13">
        <f t="shared" si="6"/>
        <v>4.9109023703744412E-2</v>
      </c>
      <c r="P39" s="13">
        <f t="shared" si="6"/>
        <v>1</v>
      </c>
    </row>
    <row r="40" spans="1:16" x14ac:dyDescent="0.25">
      <c r="A40" s="5">
        <v>40544</v>
      </c>
      <c r="B40" s="2">
        <v>5000</v>
      </c>
      <c r="C40" s="2">
        <v>2256.9444444444448</v>
      </c>
      <c r="D40" s="2">
        <v>5050.5050505050503</v>
      </c>
      <c r="E40" s="2">
        <v>1372.5490196078433</v>
      </c>
      <c r="F40" s="2">
        <v>714.28571428571433</v>
      </c>
      <c r="G40" s="2">
        <f t="shared" si="7"/>
        <v>14394.284228843051</v>
      </c>
      <c r="J40" s="5">
        <v>40544</v>
      </c>
      <c r="K40" s="13">
        <f t="shared" si="2"/>
        <v>0.34736009936368178</v>
      </c>
      <c r="L40" s="13">
        <f t="shared" si="3"/>
        <v>0.1567944892961064</v>
      </c>
      <c r="M40" s="13">
        <f t="shared" si="4"/>
        <v>0.3508687872360422</v>
      </c>
      <c r="N40" s="13">
        <f t="shared" si="5"/>
        <v>9.535375276650089E-2</v>
      </c>
      <c r="O40" s="13">
        <f t="shared" si="6"/>
        <v>4.9622871337668829E-2</v>
      </c>
      <c r="P40" s="13">
        <f t="shared" si="6"/>
        <v>1</v>
      </c>
    </row>
    <row r="41" spans="1:16" x14ac:dyDescent="0.25">
      <c r="A41" s="5">
        <v>40575</v>
      </c>
      <c r="B41" s="2">
        <v>6283.7837837837833</v>
      </c>
      <c r="C41" s="2">
        <v>2352.9411764705883</v>
      </c>
      <c r="D41" s="2">
        <v>6082.4742268041236</v>
      </c>
      <c r="E41" s="2">
        <v>1435.6435643564355</v>
      </c>
      <c r="F41" s="2">
        <v>1063</v>
      </c>
      <c r="G41" s="2">
        <f t="shared" si="7"/>
        <v>17217.84275141493</v>
      </c>
      <c r="J41" s="5">
        <v>40575</v>
      </c>
      <c r="K41" s="13">
        <f t="shared" si="2"/>
        <v>0.36495767062731443</v>
      </c>
      <c r="L41" s="13">
        <f t="shared" si="3"/>
        <v>0.13665714168967119</v>
      </c>
      <c r="M41" s="13">
        <f t="shared" si="4"/>
        <v>0.35326575545036137</v>
      </c>
      <c r="N41" s="13">
        <f t="shared" si="5"/>
        <v>8.3381152045801848E-2</v>
      </c>
      <c r="O41" s="13">
        <f t="shared" si="6"/>
        <v>6.1738280186851208E-2</v>
      </c>
      <c r="P41" s="13">
        <f t="shared" si="6"/>
        <v>1</v>
      </c>
    </row>
    <row r="42" spans="1:16" x14ac:dyDescent="0.25">
      <c r="A42" s="5">
        <v>40603</v>
      </c>
      <c r="B42" s="2">
        <v>7785.2348993288579</v>
      </c>
      <c r="C42" s="2">
        <v>2456.7474048442909</v>
      </c>
      <c r="D42" s="2">
        <v>6326.5306122448974</v>
      </c>
      <c r="E42" s="2">
        <v>1477.8325123152708</v>
      </c>
      <c r="F42" s="2">
        <v>1264</v>
      </c>
      <c r="G42" s="2">
        <f t="shared" si="7"/>
        <v>19310.345428733319</v>
      </c>
      <c r="J42" s="5">
        <v>40603</v>
      </c>
      <c r="K42" s="13">
        <f t="shared" si="2"/>
        <v>0.4031639375929868</v>
      </c>
      <c r="L42" s="13">
        <f t="shared" si="3"/>
        <v>0.12722441521883451</v>
      </c>
      <c r="M42" s="13">
        <f t="shared" si="4"/>
        <v>0.32762389650633467</v>
      </c>
      <c r="N42" s="13">
        <f t="shared" si="5"/>
        <v>7.6530609862436344E-2</v>
      </c>
      <c r="O42" s="13">
        <f t="shared" si="6"/>
        <v>6.5457140819407567E-2</v>
      </c>
      <c r="P42" s="13">
        <f t="shared" si="6"/>
        <v>1</v>
      </c>
    </row>
    <row r="43" spans="1:16" x14ac:dyDescent="0.25">
      <c r="A43" s="5">
        <v>40634</v>
      </c>
      <c r="B43" s="2">
        <v>9934.21052631579</v>
      </c>
      <c r="C43" s="2">
        <v>2517.2413793103451</v>
      </c>
      <c r="D43" s="2">
        <v>7604.1666666666661</v>
      </c>
      <c r="E43" s="2">
        <v>1512.1951219512196</v>
      </c>
      <c r="F43" s="2">
        <v>1333.3333333333335</v>
      </c>
      <c r="G43" s="2">
        <f t="shared" si="7"/>
        <v>22901.14702757735</v>
      </c>
      <c r="J43" s="5">
        <v>40634</v>
      </c>
      <c r="K43" s="13">
        <f t="shared" si="2"/>
        <v>0.43378659218916438</v>
      </c>
      <c r="L43" s="13">
        <f t="shared" si="3"/>
        <v>0.1099176987195928</v>
      </c>
      <c r="M43" s="13">
        <f t="shared" si="4"/>
        <v>0.33204304821543651</v>
      </c>
      <c r="N43" s="13">
        <f t="shared" si="5"/>
        <v>6.6031414065428604E-2</v>
      </c>
      <c r="O43" s="13">
        <f t="shared" si="6"/>
        <v>5.8221246810377915E-2</v>
      </c>
      <c r="P43" s="13">
        <f t="shared" si="6"/>
        <v>1</v>
      </c>
    </row>
    <row r="44" spans="1:16" x14ac:dyDescent="0.25">
      <c r="A44" s="5">
        <v>40664</v>
      </c>
      <c r="B44" s="2">
        <v>10645.161290322581</v>
      </c>
      <c r="C44" s="2">
        <v>2611.6838487972509</v>
      </c>
      <c r="D44" s="2">
        <v>7789.4736842105258</v>
      </c>
      <c r="E44" s="2">
        <v>1641.7910447761194</v>
      </c>
      <c r="F44" s="2">
        <v>1555.5555555555557</v>
      </c>
      <c r="G44" s="2">
        <f t="shared" si="7"/>
        <v>24243.665423662034</v>
      </c>
      <c r="J44" s="5">
        <v>40664</v>
      </c>
      <c r="K44" s="13">
        <f t="shared" si="2"/>
        <v>0.43909042235555723</v>
      </c>
      <c r="L44" s="13">
        <f t="shared" si="3"/>
        <v>0.10772644330622647</v>
      </c>
      <c r="M44" s="13">
        <f t="shared" si="4"/>
        <v>0.32129933935682553</v>
      </c>
      <c r="N44" s="13">
        <f t="shared" si="5"/>
        <v>6.7720413398120752E-2</v>
      </c>
      <c r="O44" s="13">
        <f t="shared" si="6"/>
        <v>6.4163381583269979E-2</v>
      </c>
      <c r="P44" s="13">
        <f t="shared" si="6"/>
        <v>1</v>
      </c>
    </row>
    <row r="45" spans="1:16" x14ac:dyDescent="0.25">
      <c r="A45" s="5">
        <v>40695</v>
      </c>
      <c r="B45" s="2">
        <v>9491</v>
      </c>
      <c r="C45" s="2">
        <v>2749.1408934707906</v>
      </c>
      <c r="D45" s="2">
        <v>7346.9387755102034</v>
      </c>
      <c r="E45" s="2">
        <v>1666.6666666666667</v>
      </c>
      <c r="F45" s="2">
        <v>1739.1304347826087</v>
      </c>
      <c r="G45" s="2">
        <f t="shared" si="7"/>
        <v>22992.87677043027</v>
      </c>
      <c r="J45" s="5">
        <v>40695</v>
      </c>
      <c r="K45" s="13">
        <f t="shared" si="2"/>
        <v>0.41278001420882632</v>
      </c>
      <c r="L45" s="13">
        <f t="shared" si="3"/>
        <v>0.11956489485501406</v>
      </c>
      <c r="M45" s="13">
        <f t="shared" si="4"/>
        <v>0.31953108125028751</v>
      </c>
      <c r="N45" s="13">
        <f t="shared" si="5"/>
        <v>7.2486217505852268E-2</v>
      </c>
      <c r="O45" s="13">
        <f t="shared" si="6"/>
        <v>7.5637792180019758E-2</v>
      </c>
      <c r="P45" s="13">
        <f t="shared" si="6"/>
        <v>1</v>
      </c>
    </row>
    <row r="46" spans="1:16" x14ac:dyDescent="0.25">
      <c r="A46" s="5">
        <v>40725</v>
      </c>
      <c r="B46" s="2">
        <v>9182.3899371069183</v>
      </c>
      <c r="C46" s="2">
        <v>2886.5979381443299</v>
      </c>
      <c r="D46" s="2">
        <v>6979.166666666667</v>
      </c>
      <c r="E46" s="2">
        <v>1732.6732673267325</v>
      </c>
      <c r="F46" s="2">
        <v>1702.127659574468</v>
      </c>
      <c r="G46" s="2">
        <f t="shared" si="7"/>
        <v>22482.955468819117</v>
      </c>
      <c r="J46" s="5">
        <v>40725</v>
      </c>
      <c r="K46" s="13">
        <f t="shared" si="2"/>
        <v>0.40841560843020297</v>
      </c>
      <c r="L46" s="13">
        <f t="shared" si="3"/>
        <v>0.128390501958146</v>
      </c>
      <c r="M46" s="13">
        <f t="shared" si="4"/>
        <v>0.31042033936978825</v>
      </c>
      <c r="N46" s="13">
        <f t="shared" si="5"/>
        <v>7.706608100210495E-2</v>
      </c>
      <c r="O46" s="13">
        <f t="shared" si="6"/>
        <v>7.570746923975781E-2</v>
      </c>
      <c r="P46" s="13">
        <f t="shared" si="6"/>
        <v>1</v>
      </c>
    </row>
    <row r="47" spans="1:16" x14ac:dyDescent="0.25">
      <c r="A47" s="5">
        <v>40756</v>
      </c>
      <c r="B47" s="2">
        <v>8527.6073619631898</v>
      </c>
      <c r="C47" s="2">
        <v>2832.764505119454</v>
      </c>
      <c r="D47" s="2">
        <v>6489.3617021276596</v>
      </c>
      <c r="E47" s="2">
        <v>1700</v>
      </c>
      <c r="F47" s="2">
        <v>1914.8936170212767</v>
      </c>
      <c r="G47" s="2">
        <f t="shared" si="7"/>
        <v>21464.627186231581</v>
      </c>
      <c r="J47" s="5">
        <v>40756</v>
      </c>
      <c r="K47" s="13">
        <f t="shared" si="2"/>
        <v>0.39728653509683121</v>
      </c>
      <c r="L47" s="13">
        <f t="shared" si="3"/>
        <v>0.13197361782908218</v>
      </c>
      <c r="M47" s="13">
        <f t="shared" si="4"/>
        <v>0.30232818142260776</v>
      </c>
      <c r="N47" s="13">
        <f t="shared" si="5"/>
        <v>7.9200071133332328E-2</v>
      </c>
      <c r="O47" s="13">
        <f t="shared" si="6"/>
        <v>8.9211594518146545E-2</v>
      </c>
      <c r="P47" s="13">
        <f t="shared" si="6"/>
        <v>1</v>
      </c>
    </row>
    <row r="48" spans="1:16" x14ac:dyDescent="0.25">
      <c r="A48" s="5">
        <v>40787</v>
      </c>
      <c r="B48" s="2">
        <v>8292.6829268292677</v>
      </c>
      <c r="C48" s="2">
        <v>2789.1156462585036</v>
      </c>
      <c r="D48" s="2">
        <v>6315.7894736842109</v>
      </c>
      <c r="E48" s="2">
        <v>1641.7910447761194</v>
      </c>
      <c r="F48" s="2">
        <v>2083.3333333333335</v>
      </c>
      <c r="G48" s="2">
        <f t="shared" si="7"/>
        <v>21122.712424881436</v>
      </c>
      <c r="J48" s="5">
        <v>40787</v>
      </c>
      <c r="K48" s="13">
        <f t="shared" si="2"/>
        <v>0.39259555117840483</v>
      </c>
      <c r="L48" s="13">
        <f t="shared" si="3"/>
        <v>0.13204344168285287</v>
      </c>
      <c r="M48" s="13">
        <f t="shared" si="4"/>
        <v>0.29900466126900188</v>
      </c>
      <c r="N48" s="13">
        <f t="shared" si="5"/>
        <v>7.7726336076145999E-2</v>
      </c>
      <c r="O48" s="13">
        <f t="shared" si="6"/>
        <v>9.8630009793594361E-2</v>
      </c>
      <c r="P48" s="13">
        <f t="shared" si="6"/>
        <v>1</v>
      </c>
    </row>
    <row r="49" spans="1:16" x14ac:dyDescent="0.25">
      <c r="A49" s="5">
        <v>40817</v>
      </c>
      <c r="B49" s="2">
        <v>8220.8588957055217</v>
      </c>
      <c r="C49" s="2">
        <v>2764.5051194539251</v>
      </c>
      <c r="D49" s="2">
        <v>5833.333333333333</v>
      </c>
      <c r="E49" s="2">
        <v>1576.3546798029556</v>
      </c>
      <c r="F49" s="2">
        <v>2127.6595744680849</v>
      </c>
      <c r="G49" s="2">
        <f t="shared" si="7"/>
        <v>20522.711602763822</v>
      </c>
      <c r="J49" s="5">
        <v>40817</v>
      </c>
      <c r="K49" s="13">
        <f t="shared" si="2"/>
        <v>0.4005737182701728</v>
      </c>
      <c r="L49" s="13">
        <f t="shared" si="3"/>
        <v>0.1347046712424505</v>
      </c>
      <c r="M49" s="13">
        <f t="shared" si="4"/>
        <v>0.28423794312578804</v>
      </c>
      <c r="N49" s="13">
        <f t="shared" si="5"/>
        <v>7.6810253455526112E-2</v>
      </c>
      <c r="O49" s="13">
        <f t="shared" si="6"/>
        <v>0.10367341390606249</v>
      </c>
      <c r="P49" s="13">
        <f t="shared" si="6"/>
        <v>1</v>
      </c>
    </row>
    <row r="50" spans="1:16" x14ac:dyDescent="0.25">
      <c r="A50" s="5">
        <v>40848</v>
      </c>
      <c r="B50" s="2">
        <v>7469.8795180722891</v>
      </c>
      <c r="C50" s="2">
        <v>2745.7627118644068</v>
      </c>
      <c r="D50" s="2">
        <v>5789.4736842105267</v>
      </c>
      <c r="E50" s="2">
        <v>1492.5373134328358</v>
      </c>
      <c r="F50" s="2">
        <v>2291.6666666666665</v>
      </c>
      <c r="G50" s="2">
        <f t="shared" si="7"/>
        <v>19789.319894246728</v>
      </c>
      <c r="J50" s="5">
        <v>40848</v>
      </c>
      <c r="K50" s="13">
        <f t="shared" si="2"/>
        <v>0.37747024950786601</v>
      </c>
      <c r="L50" s="13">
        <f t="shared" si="3"/>
        <v>0.13874972593993348</v>
      </c>
      <c r="M50" s="13">
        <f t="shared" si="4"/>
        <v>0.29255546502604557</v>
      </c>
      <c r="N50" s="13">
        <f t="shared" si="5"/>
        <v>7.5421354620011746E-2</v>
      </c>
      <c r="O50" s="13">
        <f t="shared" si="6"/>
        <v>0.11580320490614303</v>
      </c>
      <c r="P50" s="13">
        <f t="shared" si="6"/>
        <v>1</v>
      </c>
    </row>
    <row r="51" spans="1:16" x14ac:dyDescent="0.25">
      <c r="A51" s="5">
        <v>40878</v>
      </c>
      <c r="B51" s="2">
        <v>6508.8757396449701</v>
      </c>
      <c r="C51" s="2">
        <v>2533.7837837837837</v>
      </c>
      <c r="D51" s="2">
        <v>5591.3978494623652</v>
      </c>
      <c r="E51" s="2">
        <v>1450</v>
      </c>
      <c r="F51" s="2">
        <v>2244.8979591836733</v>
      </c>
      <c r="G51" s="2">
        <f t="shared" si="7"/>
        <v>18328.955332074791</v>
      </c>
      <c r="J51" s="5">
        <v>40878</v>
      </c>
      <c r="K51" s="13">
        <f t="shared" si="2"/>
        <v>0.35511438713884314</v>
      </c>
      <c r="L51" s="13">
        <f t="shared" si="3"/>
        <v>0.13823939978454658</v>
      </c>
      <c r="M51" s="13">
        <f t="shared" si="4"/>
        <v>0.30505818515895927</v>
      </c>
      <c r="N51" s="13">
        <f t="shared" si="5"/>
        <v>7.9109800516703188E-2</v>
      </c>
      <c r="O51" s="13">
        <f t="shared" si="6"/>
        <v>0.12247822740094792</v>
      </c>
      <c r="P51" s="13">
        <f t="shared" si="6"/>
        <v>1</v>
      </c>
    </row>
    <row r="52" spans="1:16" x14ac:dyDescent="0.25">
      <c r="A52" s="5">
        <v>40909</v>
      </c>
      <c r="B52" s="2">
        <v>7267.4418604651155</v>
      </c>
      <c r="C52" s="2">
        <v>2635.1351351351354</v>
      </c>
      <c r="D52" s="2">
        <v>5106.3829787234044</v>
      </c>
      <c r="E52" s="2">
        <v>1010.10101010101</v>
      </c>
      <c r="F52" s="2">
        <v>2291.6666666666665</v>
      </c>
      <c r="G52" s="2">
        <f t="shared" si="7"/>
        <v>18310.727651091333</v>
      </c>
      <c r="J52" s="5">
        <v>40909</v>
      </c>
      <c r="K52" s="13">
        <f t="shared" si="2"/>
        <v>0.39689530634420039</v>
      </c>
      <c r="L52" s="13">
        <f t="shared" si="3"/>
        <v>0.14391209270037281</v>
      </c>
      <c r="M52" s="13">
        <f t="shared" si="4"/>
        <v>0.27887384248321012</v>
      </c>
      <c r="N52" s="13">
        <f t="shared" si="5"/>
        <v>5.5164438538345434E-2</v>
      </c>
      <c r="O52" s="13">
        <f t="shared" si="6"/>
        <v>0.12515431993387119</v>
      </c>
      <c r="P52" s="13">
        <f t="shared" si="6"/>
        <v>1</v>
      </c>
    </row>
    <row r="53" spans="1:16" x14ac:dyDescent="0.25">
      <c r="A53" s="5">
        <v>40940</v>
      </c>
      <c r="B53" s="2">
        <v>8806.8181818181802</v>
      </c>
      <c r="C53" s="2">
        <v>2702.7027027027029</v>
      </c>
      <c r="D53" s="2">
        <v>5473.6842105263158</v>
      </c>
      <c r="E53" s="2">
        <v>1044.7761194029849</v>
      </c>
      <c r="F53" s="2">
        <v>2448.9795918367345</v>
      </c>
      <c r="G53" s="2">
        <f t="shared" si="7"/>
        <v>20476.960806286919</v>
      </c>
      <c r="J53" s="5">
        <v>40940</v>
      </c>
      <c r="K53" s="13">
        <f t="shared" si="2"/>
        <v>0.430084242731679</v>
      </c>
      <c r="L53" s="13">
        <f t="shared" si="3"/>
        <v>0.13198749210248564</v>
      </c>
      <c r="M53" s="13">
        <f t="shared" si="4"/>
        <v>0.2673094050580867</v>
      </c>
      <c r="N53" s="13">
        <f t="shared" si="5"/>
        <v>5.1022030529169815E-2</v>
      </c>
      <c r="O53" s="13">
        <f t="shared" si="6"/>
        <v>0.11959682957857881</v>
      </c>
      <c r="P53" s="13">
        <f t="shared" si="6"/>
        <v>1</v>
      </c>
    </row>
    <row r="54" spans="1:16" x14ac:dyDescent="0.25">
      <c r="A54" s="5">
        <v>40969</v>
      </c>
      <c r="B54" s="2">
        <v>10167.597765363127</v>
      </c>
      <c r="C54" s="2">
        <v>2794.6127946127949</v>
      </c>
      <c r="D54" s="2">
        <v>6021.5053763440865</v>
      </c>
      <c r="E54" s="2">
        <v>1105.5276381909548</v>
      </c>
      <c r="F54" s="2">
        <v>2400</v>
      </c>
      <c r="G54" s="2">
        <f t="shared" si="7"/>
        <v>22489.243574510961</v>
      </c>
      <c r="J54" s="5">
        <v>40969</v>
      </c>
      <c r="K54" s="13">
        <f t="shared" si="2"/>
        <v>0.45210937093886788</v>
      </c>
      <c r="L54" s="13">
        <f t="shared" si="3"/>
        <v>0.12426441935913644</v>
      </c>
      <c r="M54" s="13">
        <f t="shared" si="4"/>
        <v>0.26775046285544207</v>
      </c>
      <c r="N54" s="13">
        <f t="shared" si="5"/>
        <v>4.9158062365598929E-2</v>
      </c>
      <c r="O54" s="13">
        <f t="shared" si="6"/>
        <v>0.10671768448095476</v>
      </c>
      <c r="P54" s="13">
        <f t="shared" si="6"/>
        <v>1</v>
      </c>
    </row>
    <row r="55" spans="1:16" x14ac:dyDescent="0.25">
      <c r="A55" s="5">
        <v>41000</v>
      </c>
      <c r="B55" s="2">
        <v>11043.956043956043</v>
      </c>
      <c r="C55" s="2">
        <v>2996.6329966329968</v>
      </c>
      <c r="D55" s="2">
        <v>6063.8297872340427</v>
      </c>
      <c r="E55" s="2">
        <v>1150</v>
      </c>
      <c r="F55" s="2">
        <v>2352.9411764705883</v>
      </c>
      <c r="G55" s="2">
        <f t="shared" si="7"/>
        <v>23607.360004293667</v>
      </c>
      <c r="J55" s="5">
        <v>41000</v>
      </c>
      <c r="K55" s="13">
        <f t="shared" si="2"/>
        <v>0.46781834317549215</v>
      </c>
      <c r="L55" s="13">
        <f t="shared" si="3"/>
        <v>0.1269363874693305</v>
      </c>
      <c r="M55" s="13">
        <f t="shared" si="4"/>
        <v>0.25686183402681045</v>
      </c>
      <c r="N55" s="13">
        <f t="shared" si="5"/>
        <v>4.8713621505786328E-2</v>
      </c>
      <c r="O55" s="13">
        <f t="shared" si="6"/>
        <v>9.9669813822580722E-2</v>
      </c>
      <c r="P55" s="13">
        <f t="shared" si="6"/>
        <v>1</v>
      </c>
    </row>
    <row r="56" spans="1:16" x14ac:dyDescent="0.25">
      <c r="A56" s="5">
        <v>41030</v>
      </c>
      <c r="B56" s="2">
        <v>12119.565217391304</v>
      </c>
      <c r="C56" s="2">
        <v>3131.3131313131316</v>
      </c>
      <c r="D56" s="2">
        <v>6344.0860215053763</v>
      </c>
      <c r="E56" s="2">
        <v>1243.7810945273632</v>
      </c>
      <c r="F56" s="2">
        <v>2600</v>
      </c>
      <c r="G56" s="2">
        <f t="shared" si="7"/>
        <v>25438.745464737174</v>
      </c>
      <c r="J56" s="5">
        <v>41030</v>
      </c>
      <c r="K56" s="13">
        <f t="shared" si="2"/>
        <v>0.47642149783649013</v>
      </c>
      <c r="L56" s="13">
        <f t="shared" si="3"/>
        <v>0.1230922781020673</v>
      </c>
      <c r="M56" s="13">
        <f t="shared" si="4"/>
        <v>0.24938674866256505</v>
      </c>
      <c r="N56" s="13">
        <f t="shared" si="5"/>
        <v>4.8893177387677185E-2</v>
      </c>
      <c r="O56" s="13">
        <f t="shared" si="6"/>
        <v>0.10220629801120039</v>
      </c>
      <c r="P56" s="13">
        <f t="shared" si="6"/>
        <v>1</v>
      </c>
    </row>
    <row r="57" spans="1:16" x14ac:dyDescent="0.25">
      <c r="A57" s="5">
        <v>41061</v>
      </c>
      <c r="B57" s="2">
        <v>13459.45945945946</v>
      </c>
      <c r="C57" s="2">
        <v>3310.8108108108108</v>
      </c>
      <c r="D57" s="2">
        <v>6593.4065934065939</v>
      </c>
      <c r="E57" s="2">
        <v>1356.7839195979898</v>
      </c>
      <c r="F57" s="2">
        <v>2653.0612244897957</v>
      </c>
      <c r="G57" s="2">
        <f t="shared" si="7"/>
        <v>27373.522007764652</v>
      </c>
      <c r="J57" s="5">
        <v>41061</v>
      </c>
      <c r="K57" s="13">
        <f t="shared" si="2"/>
        <v>0.49169629891402389</v>
      </c>
      <c r="L57" s="13">
        <f t="shared" si="3"/>
        <v>0.12094939079712436</v>
      </c>
      <c r="M57" s="13">
        <f t="shared" si="4"/>
        <v>0.24086803998171435</v>
      </c>
      <c r="N57" s="13">
        <f t="shared" si="5"/>
        <v>4.9565558981161814E-2</v>
      </c>
      <c r="O57" s="13">
        <f t="shared" si="6"/>
        <v>9.6920711325975517E-2</v>
      </c>
      <c r="P57" s="13">
        <f t="shared" si="6"/>
        <v>1</v>
      </c>
    </row>
    <row r="58" spans="1:16" x14ac:dyDescent="0.25">
      <c r="A58" s="5">
        <v>41091</v>
      </c>
      <c r="B58" s="2">
        <v>13048.128342245989</v>
      </c>
      <c r="C58" s="2">
        <v>3389.8305084745766</v>
      </c>
      <c r="D58" s="2">
        <v>6304.347826086957</v>
      </c>
      <c r="E58" s="2">
        <v>1421.3197969543146</v>
      </c>
      <c r="F58" s="2">
        <v>2600</v>
      </c>
      <c r="G58" s="2">
        <f t="shared" si="7"/>
        <v>26763.626473761837</v>
      </c>
      <c r="J58" s="5">
        <v>41091</v>
      </c>
      <c r="K58" s="13">
        <f t="shared" si="2"/>
        <v>0.48753214946554185</v>
      </c>
      <c r="L58" s="13">
        <f t="shared" si="3"/>
        <v>0.12665811607398769</v>
      </c>
      <c r="M58" s="13">
        <f t="shared" si="4"/>
        <v>0.23555656152455753</v>
      </c>
      <c r="N58" s="13">
        <f t="shared" si="5"/>
        <v>5.3106397907164371E-2</v>
      </c>
      <c r="O58" s="13">
        <f t="shared" si="6"/>
        <v>9.714677502874855E-2</v>
      </c>
      <c r="P58" s="13">
        <f t="shared" si="6"/>
        <v>1</v>
      </c>
    </row>
    <row r="59" spans="1:16" x14ac:dyDescent="0.25">
      <c r="A59" s="5">
        <v>41122</v>
      </c>
      <c r="B59" s="2">
        <v>12275.132275132275</v>
      </c>
      <c r="C59" s="2">
        <v>3277.0270270270271</v>
      </c>
      <c r="D59" s="2">
        <v>6063.8297872340427</v>
      </c>
      <c r="E59" s="2">
        <v>1262.6262626262626</v>
      </c>
      <c r="F59" s="2">
        <v>2549.0196078431372</v>
      </c>
      <c r="G59" s="2">
        <f t="shared" si="7"/>
        <v>25427.634959862742</v>
      </c>
      <c r="J59" s="5">
        <v>41122</v>
      </c>
      <c r="K59" s="13">
        <f t="shared" si="2"/>
        <v>0.48274769928498834</v>
      </c>
      <c r="L59" s="13">
        <f t="shared" si="3"/>
        <v>0.12887659557012598</v>
      </c>
      <c r="M59" s="13">
        <f t="shared" si="4"/>
        <v>0.23847399873428005</v>
      </c>
      <c r="N59" s="13">
        <f t="shared" si="5"/>
        <v>4.9655670478961376E-2</v>
      </c>
      <c r="O59" s="13">
        <f t="shared" si="6"/>
        <v>0.10024603593164438</v>
      </c>
      <c r="P59" s="13">
        <f t="shared" si="6"/>
        <v>1</v>
      </c>
    </row>
    <row r="60" spans="1:16" x14ac:dyDescent="0.25">
      <c r="A60" s="5">
        <v>41153</v>
      </c>
      <c r="B60" s="2">
        <v>11347.150259067357</v>
      </c>
      <c r="C60" s="2">
        <v>3232.3232323232323</v>
      </c>
      <c r="D60" s="2">
        <v>5789.4736842105267</v>
      </c>
      <c r="E60" s="2">
        <v>1173.4693877551019</v>
      </c>
      <c r="F60" s="2">
        <v>2452.8301886792451</v>
      </c>
      <c r="G60" s="2">
        <f t="shared" si="7"/>
        <v>23995.246752035462</v>
      </c>
      <c r="J60" s="5">
        <v>41153</v>
      </c>
      <c r="K60" s="13">
        <f t="shared" si="2"/>
        <v>0.47289158458455127</v>
      </c>
      <c r="L60" s="13">
        <f t="shared" si="3"/>
        <v>0.13470681363378945</v>
      </c>
      <c r="M60" s="13">
        <f t="shared" si="4"/>
        <v>0.24127585534078405</v>
      </c>
      <c r="N60" s="13">
        <f t="shared" si="5"/>
        <v>4.8904243406272085E-2</v>
      </c>
      <c r="O60" s="13">
        <f t="shared" si="6"/>
        <v>0.10222150303460319</v>
      </c>
      <c r="P60" s="13">
        <f t="shared" si="6"/>
        <v>1</v>
      </c>
    </row>
    <row r="61" spans="1:16" x14ac:dyDescent="0.25">
      <c r="A61" s="5">
        <v>41183</v>
      </c>
      <c r="B61" s="2">
        <v>10666.666666666666</v>
      </c>
      <c r="C61" s="2">
        <v>3131.3131313131316</v>
      </c>
      <c r="D61" s="2">
        <v>5698.9247311827958</v>
      </c>
      <c r="E61" s="2">
        <v>1128.2051282051282</v>
      </c>
      <c r="F61" s="2">
        <v>2517</v>
      </c>
      <c r="G61" s="2">
        <f t="shared" si="7"/>
        <v>23142.109657367724</v>
      </c>
      <c r="J61" s="5">
        <v>41183</v>
      </c>
      <c r="K61" s="13">
        <f t="shared" si="2"/>
        <v>0.46092023694437612</v>
      </c>
      <c r="L61" s="13">
        <f t="shared" si="3"/>
        <v>0.13530802410298923</v>
      </c>
      <c r="M61" s="13">
        <f t="shared" si="4"/>
        <v>0.24625778788358807</v>
      </c>
      <c r="N61" s="13">
        <f t="shared" si="5"/>
        <v>4.8751178907578241E-2</v>
      </c>
      <c r="O61" s="13">
        <f t="shared" si="6"/>
        <v>0.10876277216146826</v>
      </c>
      <c r="P61" s="13">
        <f t="shared" si="6"/>
        <v>1</v>
      </c>
    </row>
    <row r="62" spans="1:16" x14ac:dyDescent="0.25">
      <c r="A62" s="5">
        <v>41214</v>
      </c>
      <c r="B62" s="2">
        <v>10459.183673469388</v>
      </c>
      <c r="C62" s="2">
        <v>3087.2483221476509</v>
      </c>
      <c r="D62" s="2">
        <v>5604.3956043956041</v>
      </c>
      <c r="E62" s="2">
        <v>974.35897435897436</v>
      </c>
      <c r="F62" s="2">
        <v>2541</v>
      </c>
      <c r="G62" s="2">
        <f t="shared" si="7"/>
        <v>22666.186574371615</v>
      </c>
      <c r="J62" s="5">
        <v>41214</v>
      </c>
      <c r="K62" s="13">
        <f t="shared" si="2"/>
        <v>0.46144434747111196</v>
      </c>
      <c r="L62" s="13">
        <f t="shared" si="3"/>
        <v>0.13620501675559157</v>
      </c>
      <c r="M62" s="13">
        <f t="shared" si="4"/>
        <v>0.24725798431097479</v>
      </c>
      <c r="N62" s="13">
        <f t="shared" si="5"/>
        <v>4.2987335834457054E-2</v>
      </c>
      <c r="O62" s="13">
        <f t="shared" si="6"/>
        <v>0.11210531562786473</v>
      </c>
      <c r="P62" s="13">
        <f t="shared" si="6"/>
        <v>1</v>
      </c>
    </row>
    <row r="63" spans="1:16" x14ac:dyDescent="0.25">
      <c r="A63" s="5">
        <v>41244</v>
      </c>
      <c r="B63" s="2">
        <v>10082</v>
      </c>
      <c r="C63" s="2">
        <v>3030.3030303030305</v>
      </c>
      <c r="D63" s="2">
        <v>5444.4444444444443</v>
      </c>
      <c r="E63" s="2">
        <v>979.38144329896909</v>
      </c>
      <c r="F63" s="2">
        <v>2452.8301886792451</v>
      </c>
      <c r="G63" s="2">
        <f t="shared" si="7"/>
        <v>21988.959106725684</v>
      </c>
      <c r="J63" s="5">
        <v>41244</v>
      </c>
      <c r="K63" s="13">
        <f t="shared" si="2"/>
        <v>0.45850283094647509</v>
      </c>
      <c r="L63" s="13">
        <f t="shared" si="3"/>
        <v>0.1378102080955784</v>
      </c>
      <c r="M63" s="13">
        <f t="shared" si="4"/>
        <v>0.24759900721172251</v>
      </c>
      <c r="N63" s="13">
        <f t="shared" si="5"/>
        <v>4.4539690966973022E-2</v>
      </c>
      <c r="O63" s="13">
        <f t="shared" si="6"/>
        <v>0.11154826277925119</v>
      </c>
      <c r="P63" s="13">
        <f t="shared" si="6"/>
        <v>1</v>
      </c>
    </row>
  </sheetData>
  <phoneticPr fontId="0" type="noConversion"/>
  <pageMargins left="0.75" right="0.75" top="1" bottom="1" header="0.5" footer="0.5"/>
  <pageSetup scale="79" orientation="portrait" horizontalDpi="4294967292" verticalDpi="0"/>
  <headerFooter alignWithMargins="0"/>
  <ignoredErrors>
    <ignoredError sqref="G4:G63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P63"/>
  <sheetViews>
    <sheetView zoomScaleNormal="100" workbookViewId="0">
      <selection activeCell="L17" sqref="L17"/>
    </sheetView>
  </sheetViews>
  <sheetFormatPr defaultColWidth="8.77734375" defaultRowHeight="13.2" x14ac:dyDescent="0.25"/>
  <cols>
    <col min="1" max="1" width="8.77734375" style="4"/>
    <col min="11" max="16" width="32" bestFit="1" customWidth="1"/>
  </cols>
  <sheetData>
    <row r="1" spans="1:16" x14ac:dyDescent="0.25">
      <c r="A1" s="8" t="s">
        <v>28</v>
      </c>
      <c r="B1" s="8"/>
      <c r="K1" s="4" t="s">
        <v>60</v>
      </c>
    </row>
    <row r="2" spans="1:16" x14ac:dyDescent="0.25">
      <c r="A2" s="10"/>
    </row>
    <row r="3" spans="1:16" ht="13.8" thickBot="1" x14ac:dyDescent="0.3">
      <c r="A3" s="9" t="s">
        <v>27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1</v>
      </c>
      <c r="H3" s="9" t="s">
        <v>7</v>
      </c>
      <c r="K3" s="9" t="s">
        <v>2</v>
      </c>
      <c r="L3" s="9" t="s">
        <v>3</v>
      </c>
      <c r="M3" s="9" t="s">
        <v>4</v>
      </c>
      <c r="N3" s="9" t="s">
        <v>5</v>
      </c>
      <c r="O3" s="9" t="s">
        <v>6</v>
      </c>
      <c r="P3" s="9" t="s">
        <v>1</v>
      </c>
    </row>
    <row r="4" spans="1:16" ht="13.8" thickTop="1" x14ac:dyDescent="0.25">
      <c r="A4" s="5">
        <v>39448</v>
      </c>
      <c r="B4">
        <v>570</v>
      </c>
      <c r="C4">
        <v>250</v>
      </c>
      <c r="D4">
        <v>560</v>
      </c>
      <c r="E4">
        <v>212</v>
      </c>
      <c r="F4">
        <v>0</v>
      </c>
      <c r="G4">
        <f t="shared" ref="G4:G35" si="0">SUM(B4:F4)</f>
        <v>1592</v>
      </c>
      <c r="H4" s="6">
        <v>1750</v>
      </c>
      <c r="K4" s="14">
        <f>SUMPRODUCT(B4:B63,$H$4:$H$63)</f>
        <v>128271339</v>
      </c>
      <c r="L4" s="14">
        <f t="shared" ref="L4:P4" si="1">SUMPRODUCT(C4:C63,$H$4:$H$63)</f>
        <v>71041927</v>
      </c>
      <c r="M4" s="14">
        <f t="shared" si="1"/>
        <v>75050887</v>
      </c>
      <c r="N4" s="14">
        <f t="shared" si="1"/>
        <v>31621883</v>
      </c>
      <c r="O4" s="14">
        <f t="shared" si="1"/>
        <v>5728921</v>
      </c>
      <c r="P4" s="14">
        <f t="shared" si="1"/>
        <v>311714957</v>
      </c>
    </row>
    <row r="5" spans="1:16" x14ac:dyDescent="0.25">
      <c r="A5" s="5">
        <v>39479</v>
      </c>
      <c r="B5">
        <v>611</v>
      </c>
      <c r="C5">
        <v>270</v>
      </c>
      <c r="D5">
        <v>600</v>
      </c>
      <c r="E5">
        <v>230</v>
      </c>
      <c r="F5">
        <v>0</v>
      </c>
      <c r="G5">
        <f t="shared" si="0"/>
        <v>1711</v>
      </c>
      <c r="H5" s="6">
        <v>1755</v>
      </c>
      <c r="K5" t="s">
        <v>61</v>
      </c>
      <c r="L5" s="11" t="s">
        <v>62</v>
      </c>
      <c r="M5" s="11" t="s">
        <v>63</v>
      </c>
      <c r="N5" s="11" t="s">
        <v>64</v>
      </c>
      <c r="O5" s="11" t="s">
        <v>65</v>
      </c>
      <c r="P5" s="11" t="s">
        <v>66</v>
      </c>
    </row>
    <row r="6" spans="1:16" x14ac:dyDescent="0.25">
      <c r="A6" s="5">
        <v>39508</v>
      </c>
      <c r="B6">
        <v>630</v>
      </c>
      <c r="C6">
        <v>260</v>
      </c>
      <c r="D6">
        <v>680</v>
      </c>
      <c r="E6">
        <v>240</v>
      </c>
      <c r="F6">
        <v>0</v>
      </c>
      <c r="G6">
        <f t="shared" si="0"/>
        <v>1810</v>
      </c>
      <c r="H6" s="6">
        <v>1763</v>
      </c>
      <c r="L6" s="14"/>
    </row>
    <row r="7" spans="1:16" x14ac:dyDescent="0.25">
      <c r="A7" s="5">
        <v>39539</v>
      </c>
      <c r="B7">
        <v>684</v>
      </c>
      <c r="C7">
        <v>270</v>
      </c>
      <c r="D7">
        <v>650</v>
      </c>
      <c r="E7">
        <v>263</v>
      </c>
      <c r="F7">
        <v>0</v>
      </c>
      <c r="G7">
        <f t="shared" si="0"/>
        <v>1867</v>
      </c>
      <c r="H7" s="6">
        <v>1770</v>
      </c>
      <c r="L7" s="14"/>
    </row>
    <row r="8" spans="1:16" x14ac:dyDescent="0.25">
      <c r="A8" s="5">
        <v>39569</v>
      </c>
      <c r="B8">
        <v>650</v>
      </c>
      <c r="C8">
        <v>280</v>
      </c>
      <c r="D8">
        <v>580</v>
      </c>
      <c r="E8">
        <v>269</v>
      </c>
      <c r="F8">
        <v>0</v>
      </c>
      <c r="G8">
        <f t="shared" si="0"/>
        <v>1779</v>
      </c>
      <c r="H8" s="6">
        <v>1778</v>
      </c>
      <c r="L8" s="14"/>
    </row>
    <row r="9" spans="1:16" x14ac:dyDescent="0.25">
      <c r="A9" s="5">
        <v>39600</v>
      </c>
      <c r="B9">
        <v>600</v>
      </c>
      <c r="C9">
        <v>270</v>
      </c>
      <c r="D9">
        <v>590</v>
      </c>
      <c r="E9">
        <v>280</v>
      </c>
      <c r="F9">
        <v>0</v>
      </c>
      <c r="G9">
        <f t="shared" si="0"/>
        <v>1740</v>
      </c>
      <c r="H9" s="6">
        <v>1785</v>
      </c>
    </row>
    <row r="10" spans="1:16" x14ac:dyDescent="0.25">
      <c r="A10" s="5">
        <v>39630</v>
      </c>
      <c r="B10">
        <v>512</v>
      </c>
      <c r="C10">
        <v>264</v>
      </c>
      <c r="D10">
        <v>760</v>
      </c>
      <c r="E10">
        <v>290</v>
      </c>
      <c r="F10">
        <v>0</v>
      </c>
      <c r="G10">
        <f t="shared" si="0"/>
        <v>1826</v>
      </c>
      <c r="H10" s="6">
        <v>1792</v>
      </c>
    </row>
    <row r="11" spans="1:16" x14ac:dyDescent="0.25">
      <c r="A11" s="5">
        <v>39661</v>
      </c>
      <c r="B11">
        <v>500</v>
      </c>
      <c r="C11">
        <v>280</v>
      </c>
      <c r="D11">
        <v>645</v>
      </c>
      <c r="E11">
        <v>270</v>
      </c>
      <c r="F11">
        <v>0</v>
      </c>
      <c r="G11">
        <f t="shared" si="0"/>
        <v>1695</v>
      </c>
      <c r="H11" s="6">
        <v>1795</v>
      </c>
    </row>
    <row r="12" spans="1:16" x14ac:dyDescent="0.25">
      <c r="A12" s="5">
        <v>39692</v>
      </c>
      <c r="B12">
        <v>478</v>
      </c>
      <c r="C12">
        <v>290</v>
      </c>
      <c r="D12">
        <v>650</v>
      </c>
      <c r="E12">
        <v>263</v>
      </c>
      <c r="F12">
        <v>0</v>
      </c>
      <c r="G12">
        <f t="shared" si="0"/>
        <v>1681</v>
      </c>
      <c r="H12" s="6">
        <v>1801</v>
      </c>
    </row>
    <row r="13" spans="1:16" x14ac:dyDescent="0.25">
      <c r="A13" s="5">
        <v>39722</v>
      </c>
      <c r="B13">
        <v>455</v>
      </c>
      <c r="C13">
        <v>280</v>
      </c>
      <c r="D13">
        <v>670</v>
      </c>
      <c r="E13">
        <v>258</v>
      </c>
      <c r="F13">
        <v>0</v>
      </c>
      <c r="G13">
        <f t="shared" si="0"/>
        <v>1663</v>
      </c>
      <c r="H13" s="6">
        <v>1804</v>
      </c>
    </row>
    <row r="14" spans="1:16" x14ac:dyDescent="0.25">
      <c r="A14" s="5">
        <v>39753</v>
      </c>
      <c r="B14">
        <v>407</v>
      </c>
      <c r="C14">
        <v>290</v>
      </c>
      <c r="D14">
        <v>888</v>
      </c>
      <c r="E14">
        <v>240</v>
      </c>
      <c r="F14">
        <v>0</v>
      </c>
      <c r="G14">
        <f t="shared" si="0"/>
        <v>1825</v>
      </c>
      <c r="H14" s="6">
        <v>1810</v>
      </c>
    </row>
    <row r="15" spans="1:16" x14ac:dyDescent="0.25">
      <c r="A15" s="5">
        <v>39783</v>
      </c>
      <c r="B15">
        <v>360</v>
      </c>
      <c r="C15">
        <v>280</v>
      </c>
      <c r="D15">
        <v>850</v>
      </c>
      <c r="E15">
        <v>230</v>
      </c>
      <c r="F15">
        <v>0</v>
      </c>
      <c r="G15">
        <f t="shared" si="0"/>
        <v>1720</v>
      </c>
      <c r="H15" s="6">
        <v>1813</v>
      </c>
    </row>
    <row r="16" spans="1:16" x14ac:dyDescent="0.25">
      <c r="A16" s="5">
        <v>39814</v>
      </c>
      <c r="B16">
        <v>571</v>
      </c>
      <c r="C16">
        <v>320</v>
      </c>
      <c r="D16">
        <v>620</v>
      </c>
      <c r="E16">
        <v>250</v>
      </c>
      <c r="F16">
        <v>0</v>
      </c>
      <c r="G16">
        <f t="shared" si="0"/>
        <v>1761</v>
      </c>
      <c r="H16" s="6">
        <v>1835</v>
      </c>
    </row>
    <row r="17" spans="1:8" x14ac:dyDescent="0.25">
      <c r="A17" s="5">
        <v>39845</v>
      </c>
      <c r="B17">
        <v>650</v>
      </c>
      <c r="C17">
        <v>350</v>
      </c>
      <c r="D17">
        <v>760</v>
      </c>
      <c r="E17">
        <v>275</v>
      </c>
      <c r="F17">
        <v>0</v>
      </c>
      <c r="G17">
        <f t="shared" si="0"/>
        <v>2035</v>
      </c>
      <c r="H17" s="6">
        <v>1841</v>
      </c>
    </row>
    <row r="18" spans="1:8" x14ac:dyDescent="0.25">
      <c r="A18" s="5">
        <v>39873</v>
      </c>
      <c r="B18">
        <v>740</v>
      </c>
      <c r="C18">
        <v>390</v>
      </c>
      <c r="D18">
        <v>742</v>
      </c>
      <c r="E18">
        <v>270</v>
      </c>
      <c r="F18">
        <v>0</v>
      </c>
      <c r="G18">
        <f t="shared" si="0"/>
        <v>2142</v>
      </c>
      <c r="H18" s="6">
        <v>1848</v>
      </c>
    </row>
    <row r="19" spans="1:8" x14ac:dyDescent="0.25">
      <c r="A19" s="5">
        <v>39904</v>
      </c>
      <c r="B19">
        <v>840</v>
      </c>
      <c r="C19">
        <v>440</v>
      </c>
      <c r="D19">
        <v>780</v>
      </c>
      <c r="E19">
        <v>280</v>
      </c>
      <c r="F19">
        <v>0</v>
      </c>
      <c r="G19">
        <f t="shared" si="0"/>
        <v>2340</v>
      </c>
      <c r="H19" s="6">
        <v>1854</v>
      </c>
    </row>
    <row r="20" spans="1:8" x14ac:dyDescent="0.25">
      <c r="A20" s="5">
        <v>39934</v>
      </c>
      <c r="B20">
        <v>830</v>
      </c>
      <c r="C20">
        <v>470</v>
      </c>
      <c r="D20">
        <v>690</v>
      </c>
      <c r="E20">
        <v>290</v>
      </c>
      <c r="F20">
        <v>0</v>
      </c>
      <c r="G20">
        <f t="shared" si="0"/>
        <v>2280</v>
      </c>
      <c r="H20" s="6">
        <v>1860</v>
      </c>
    </row>
    <row r="21" spans="1:8" x14ac:dyDescent="0.25">
      <c r="A21" s="5">
        <v>39965</v>
      </c>
      <c r="B21">
        <v>760</v>
      </c>
      <c r="C21">
        <v>490</v>
      </c>
      <c r="D21">
        <v>721</v>
      </c>
      <c r="E21">
        <v>300</v>
      </c>
      <c r="F21">
        <v>0</v>
      </c>
      <c r="G21">
        <f t="shared" si="0"/>
        <v>2271</v>
      </c>
      <c r="H21" s="6">
        <v>1866</v>
      </c>
    </row>
    <row r="22" spans="1:8" x14ac:dyDescent="0.25">
      <c r="A22" s="5">
        <v>39995</v>
      </c>
      <c r="B22">
        <v>681</v>
      </c>
      <c r="C22">
        <v>481</v>
      </c>
      <c r="D22">
        <v>680</v>
      </c>
      <c r="E22">
        <v>312</v>
      </c>
      <c r="F22">
        <v>0</v>
      </c>
      <c r="G22">
        <f t="shared" si="0"/>
        <v>2154</v>
      </c>
      <c r="H22" s="6">
        <v>1872</v>
      </c>
    </row>
    <row r="23" spans="1:8" x14ac:dyDescent="0.25">
      <c r="A23" s="5">
        <v>40026</v>
      </c>
      <c r="B23">
        <v>670</v>
      </c>
      <c r="C23">
        <v>460</v>
      </c>
      <c r="D23">
        <v>711</v>
      </c>
      <c r="E23">
        <v>305</v>
      </c>
      <c r="F23">
        <v>0</v>
      </c>
      <c r="G23">
        <f t="shared" si="0"/>
        <v>2146</v>
      </c>
      <c r="H23" s="6">
        <v>1878</v>
      </c>
    </row>
    <row r="24" spans="1:8" x14ac:dyDescent="0.25">
      <c r="A24" s="5">
        <v>40057</v>
      </c>
      <c r="B24">
        <v>640</v>
      </c>
      <c r="C24">
        <v>460</v>
      </c>
      <c r="D24">
        <v>695</v>
      </c>
      <c r="E24">
        <v>290</v>
      </c>
      <c r="F24">
        <v>0</v>
      </c>
      <c r="G24">
        <f t="shared" si="0"/>
        <v>2085</v>
      </c>
      <c r="H24" s="6">
        <v>1885</v>
      </c>
    </row>
    <row r="25" spans="1:8" x14ac:dyDescent="0.25">
      <c r="A25" s="5">
        <v>40087</v>
      </c>
      <c r="B25">
        <v>620</v>
      </c>
      <c r="C25">
        <v>440</v>
      </c>
      <c r="D25">
        <v>650</v>
      </c>
      <c r="E25">
        <v>260</v>
      </c>
      <c r="F25">
        <v>0</v>
      </c>
      <c r="G25">
        <f t="shared" si="0"/>
        <v>1970</v>
      </c>
      <c r="H25" s="6">
        <v>1892</v>
      </c>
    </row>
    <row r="26" spans="1:8" x14ac:dyDescent="0.25">
      <c r="A26" s="5">
        <v>40118</v>
      </c>
      <c r="B26">
        <v>570</v>
      </c>
      <c r="C26">
        <v>436</v>
      </c>
      <c r="D26">
        <v>680</v>
      </c>
      <c r="E26">
        <v>250</v>
      </c>
      <c r="F26">
        <v>0</v>
      </c>
      <c r="G26">
        <f t="shared" si="0"/>
        <v>1936</v>
      </c>
      <c r="H26" s="6">
        <v>1897</v>
      </c>
    </row>
    <row r="27" spans="1:8" x14ac:dyDescent="0.25">
      <c r="A27" s="5">
        <v>40148</v>
      </c>
      <c r="B27">
        <v>533</v>
      </c>
      <c r="C27">
        <v>420</v>
      </c>
      <c r="D27">
        <v>657</v>
      </c>
      <c r="E27">
        <v>240</v>
      </c>
      <c r="F27">
        <v>0</v>
      </c>
      <c r="G27">
        <f t="shared" si="0"/>
        <v>1850</v>
      </c>
      <c r="H27" s="6">
        <v>1903</v>
      </c>
    </row>
    <row r="28" spans="1:8" x14ac:dyDescent="0.25">
      <c r="A28" s="5">
        <v>40179</v>
      </c>
      <c r="B28">
        <v>620</v>
      </c>
      <c r="C28">
        <v>510</v>
      </c>
      <c r="D28">
        <v>610</v>
      </c>
      <c r="E28">
        <v>250</v>
      </c>
      <c r="F28">
        <v>10</v>
      </c>
      <c r="G28">
        <f t="shared" si="0"/>
        <v>2000</v>
      </c>
      <c r="H28" s="6">
        <v>1925</v>
      </c>
    </row>
    <row r="29" spans="1:8" x14ac:dyDescent="0.25">
      <c r="A29" s="5">
        <v>40210</v>
      </c>
      <c r="B29">
        <v>792</v>
      </c>
      <c r="C29">
        <v>590</v>
      </c>
      <c r="D29">
        <v>680</v>
      </c>
      <c r="E29">
        <v>250</v>
      </c>
      <c r="F29">
        <v>12</v>
      </c>
      <c r="G29">
        <f t="shared" si="0"/>
        <v>2324</v>
      </c>
      <c r="H29" s="6">
        <v>1931</v>
      </c>
    </row>
    <row r="30" spans="1:8" x14ac:dyDescent="0.25">
      <c r="A30" s="5">
        <v>40238</v>
      </c>
      <c r="B30">
        <v>890</v>
      </c>
      <c r="C30">
        <v>610</v>
      </c>
      <c r="D30">
        <v>730</v>
      </c>
      <c r="E30">
        <v>260</v>
      </c>
      <c r="F30">
        <v>20</v>
      </c>
      <c r="G30">
        <f t="shared" si="0"/>
        <v>2510</v>
      </c>
      <c r="H30" s="6">
        <v>1938</v>
      </c>
    </row>
    <row r="31" spans="1:8" x14ac:dyDescent="0.25">
      <c r="A31" s="5">
        <v>40269</v>
      </c>
      <c r="B31">
        <v>960</v>
      </c>
      <c r="C31">
        <v>600</v>
      </c>
      <c r="D31">
        <v>820</v>
      </c>
      <c r="E31">
        <v>270</v>
      </c>
      <c r="F31">
        <v>22</v>
      </c>
      <c r="G31">
        <f t="shared" si="0"/>
        <v>2672</v>
      </c>
      <c r="H31" s="6">
        <v>1944</v>
      </c>
    </row>
    <row r="32" spans="1:8" x14ac:dyDescent="0.25">
      <c r="A32" s="5">
        <v>40299</v>
      </c>
      <c r="B32">
        <v>1040</v>
      </c>
      <c r="C32">
        <v>620</v>
      </c>
      <c r="D32">
        <v>810</v>
      </c>
      <c r="E32">
        <v>290</v>
      </c>
      <c r="F32">
        <v>20</v>
      </c>
      <c r="G32">
        <f t="shared" si="0"/>
        <v>2780</v>
      </c>
      <c r="H32" s="6">
        <v>1950</v>
      </c>
    </row>
    <row r="33" spans="1:8" x14ac:dyDescent="0.25">
      <c r="A33" s="5">
        <v>40330</v>
      </c>
      <c r="B33">
        <v>1032</v>
      </c>
      <c r="C33">
        <v>640</v>
      </c>
      <c r="D33">
        <v>807</v>
      </c>
      <c r="E33">
        <v>310</v>
      </c>
      <c r="F33">
        <v>24</v>
      </c>
      <c r="G33">
        <f t="shared" si="0"/>
        <v>2813</v>
      </c>
      <c r="H33" s="6">
        <v>1956</v>
      </c>
    </row>
    <row r="34" spans="1:8" x14ac:dyDescent="0.25">
      <c r="A34" s="5">
        <v>40360</v>
      </c>
      <c r="B34">
        <v>1006</v>
      </c>
      <c r="C34">
        <v>590</v>
      </c>
      <c r="D34">
        <v>760</v>
      </c>
      <c r="E34">
        <v>340</v>
      </c>
      <c r="F34">
        <v>20</v>
      </c>
      <c r="G34">
        <f t="shared" si="0"/>
        <v>2716</v>
      </c>
      <c r="H34" s="6">
        <v>1963</v>
      </c>
    </row>
    <row r="35" spans="1:8" x14ac:dyDescent="0.25">
      <c r="A35" s="5">
        <v>40391</v>
      </c>
      <c r="B35">
        <v>910</v>
      </c>
      <c r="C35">
        <v>600</v>
      </c>
      <c r="D35">
        <v>720</v>
      </c>
      <c r="E35">
        <v>320</v>
      </c>
      <c r="F35">
        <v>31</v>
      </c>
      <c r="G35">
        <f t="shared" si="0"/>
        <v>2581</v>
      </c>
      <c r="H35" s="6">
        <v>1969</v>
      </c>
    </row>
    <row r="36" spans="1:8" x14ac:dyDescent="0.25">
      <c r="A36" s="5">
        <v>40422</v>
      </c>
      <c r="B36">
        <v>803</v>
      </c>
      <c r="C36">
        <v>670</v>
      </c>
      <c r="D36">
        <v>660</v>
      </c>
      <c r="E36">
        <v>313</v>
      </c>
      <c r="F36">
        <v>30</v>
      </c>
      <c r="G36">
        <f t="shared" ref="G36:G63" si="2">SUM(B36:F36)</f>
        <v>2476</v>
      </c>
      <c r="H36" s="6">
        <v>1976</v>
      </c>
    </row>
    <row r="37" spans="1:8" x14ac:dyDescent="0.25">
      <c r="A37" s="5">
        <v>40452</v>
      </c>
      <c r="B37">
        <v>730</v>
      </c>
      <c r="C37">
        <v>630</v>
      </c>
      <c r="D37">
        <v>630</v>
      </c>
      <c r="E37">
        <v>290</v>
      </c>
      <c r="F37">
        <v>37</v>
      </c>
      <c r="G37">
        <f t="shared" si="2"/>
        <v>2317</v>
      </c>
      <c r="H37" s="6">
        <v>1983</v>
      </c>
    </row>
    <row r="38" spans="1:8" x14ac:dyDescent="0.25">
      <c r="A38" s="5">
        <v>40483</v>
      </c>
      <c r="B38">
        <v>699</v>
      </c>
      <c r="C38">
        <v>710</v>
      </c>
      <c r="D38">
        <v>603</v>
      </c>
      <c r="E38">
        <v>280</v>
      </c>
      <c r="F38">
        <v>32</v>
      </c>
      <c r="G38">
        <f t="shared" si="2"/>
        <v>2324</v>
      </c>
      <c r="H38" s="6">
        <v>1990</v>
      </c>
    </row>
    <row r="39" spans="1:8" x14ac:dyDescent="0.25">
      <c r="A39" s="5">
        <v>40513</v>
      </c>
      <c r="B39">
        <v>647</v>
      </c>
      <c r="C39">
        <v>570</v>
      </c>
      <c r="D39">
        <v>570</v>
      </c>
      <c r="E39">
        <v>260</v>
      </c>
      <c r="F39">
        <v>33</v>
      </c>
      <c r="G39">
        <f t="shared" si="2"/>
        <v>2080</v>
      </c>
      <c r="H39" s="6">
        <v>1996</v>
      </c>
    </row>
    <row r="40" spans="1:8" x14ac:dyDescent="0.25">
      <c r="A40" s="5">
        <v>40544</v>
      </c>
      <c r="B40">
        <v>730</v>
      </c>
      <c r="C40">
        <v>650</v>
      </c>
      <c r="D40">
        <v>500</v>
      </c>
      <c r="E40">
        <v>287</v>
      </c>
      <c r="F40">
        <v>35</v>
      </c>
      <c r="G40">
        <f t="shared" si="2"/>
        <v>2202</v>
      </c>
      <c r="H40" s="6">
        <v>1940</v>
      </c>
    </row>
    <row r="41" spans="1:8" x14ac:dyDescent="0.25">
      <c r="A41" s="5">
        <v>40575</v>
      </c>
      <c r="B41">
        <v>930</v>
      </c>
      <c r="C41">
        <v>680</v>
      </c>
      <c r="D41">
        <v>590</v>
      </c>
      <c r="E41">
        <v>290</v>
      </c>
      <c r="F41">
        <v>50</v>
      </c>
      <c r="G41">
        <f t="shared" si="2"/>
        <v>2540</v>
      </c>
      <c r="H41" s="6">
        <v>1946</v>
      </c>
    </row>
    <row r="42" spans="1:8" x14ac:dyDescent="0.25">
      <c r="A42" s="5">
        <v>40603</v>
      </c>
      <c r="B42">
        <v>1160</v>
      </c>
      <c r="C42">
        <v>724</v>
      </c>
      <c r="D42">
        <v>620</v>
      </c>
      <c r="E42">
        <v>300</v>
      </c>
      <c r="F42">
        <v>63</v>
      </c>
      <c r="G42">
        <f t="shared" si="2"/>
        <v>2867</v>
      </c>
      <c r="H42" s="6">
        <v>1952</v>
      </c>
    </row>
    <row r="43" spans="1:8" x14ac:dyDescent="0.25">
      <c r="A43" s="5">
        <v>40634</v>
      </c>
      <c r="B43">
        <v>1510</v>
      </c>
      <c r="C43">
        <v>730</v>
      </c>
      <c r="D43">
        <v>730</v>
      </c>
      <c r="E43">
        <v>310</v>
      </c>
      <c r="F43">
        <v>68</v>
      </c>
      <c r="G43">
        <f t="shared" si="2"/>
        <v>3348</v>
      </c>
      <c r="H43" s="6">
        <v>1958</v>
      </c>
    </row>
    <row r="44" spans="1:8" x14ac:dyDescent="0.25">
      <c r="A44" s="5">
        <v>40664</v>
      </c>
      <c r="B44">
        <v>1650</v>
      </c>
      <c r="C44">
        <v>760</v>
      </c>
      <c r="D44">
        <v>740</v>
      </c>
      <c r="E44">
        <v>330</v>
      </c>
      <c r="F44">
        <v>70</v>
      </c>
      <c r="G44">
        <f t="shared" si="2"/>
        <v>3550</v>
      </c>
      <c r="H44" s="6">
        <v>1964</v>
      </c>
    </row>
    <row r="45" spans="1:8" x14ac:dyDescent="0.25">
      <c r="A45" s="5">
        <v>40695</v>
      </c>
      <c r="B45">
        <v>1490</v>
      </c>
      <c r="C45">
        <v>800</v>
      </c>
      <c r="D45">
        <v>720</v>
      </c>
      <c r="E45">
        <v>340</v>
      </c>
      <c r="F45">
        <v>82</v>
      </c>
      <c r="G45">
        <f t="shared" si="2"/>
        <v>3432</v>
      </c>
      <c r="H45" s="6">
        <v>1970</v>
      </c>
    </row>
    <row r="46" spans="1:8" x14ac:dyDescent="0.25">
      <c r="A46" s="5">
        <v>40725</v>
      </c>
      <c r="B46">
        <v>1460</v>
      </c>
      <c r="C46">
        <v>840</v>
      </c>
      <c r="D46">
        <v>670</v>
      </c>
      <c r="E46">
        <v>350</v>
      </c>
      <c r="F46">
        <v>80</v>
      </c>
      <c r="G46">
        <f t="shared" si="2"/>
        <v>3400</v>
      </c>
      <c r="H46" s="6">
        <v>1976</v>
      </c>
    </row>
    <row r="47" spans="1:8" x14ac:dyDescent="0.25">
      <c r="A47" s="5">
        <v>40756</v>
      </c>
      <c r="B47">
        <v>1390</v>
      </c>
      <c r="C47">
        <v>830</v>
      </c>
      <c r="D47">
        <v>610</v>
      </c>
      <c r="E47">
        <v>341</v>
      </c>
      <c r="F47">
        <v>90</v>
      </c>
      <c r="G47">
        <f t="shared" si="2"/>
        <v>3261</v>
      </c>
      <c r="H47" s="6">
        <v>1983</v>
      </c>
    </row>
    <row r="48" spans="1:8" x14ac:dyDescent="0.25">
      <c r="A48" s="5">
        <v>40787</v>
      </c>
      <c r="B48">
        <v>1360</v>
      </c>
      <c r="C48">
        <v>820</v>
      </c>
      <c r="D48">
        <v>599</v>
      </c>
      <c r="E48">
        <v>330</v>
      </c>
      <c r="F48">
        <v>100</v>
      </c>
      <c r="G48">
        <f t="shared" si="2"/>
        <v>3209</v>
      </c>
      <c r="H48" s="6">
        <v>1990</v>
      </c>
    </row>
    <row r="49" spans="1:8" x14ac:dyDescent="0.25">
      <c r="A49" s="5">
        <v>40817</v>
      </c>
      <c r="B49">
        <v>1340</v>
      </c>
      <c r="C49">
        <v>810</v>
      </c>
      <c r="D49">
        <v>560</v>
      </c>
      <c r="E49">
        <v>320</v>
      </c>
      <c r="F49">
        <v>102</v>
      </c>
      <c r="G49">
        <f t="shared" si="2"/>
        <v>3132</v>
      </c>
      <c r="H49" s="6">
        <v>1996</v>
      </c>
    </row>
    <row r="50" spans="1:8" x14ac:dyDescent="0.25">
      <c r="A50" s="5">
        <v>40848</v>
      </c>
      <c r="B50">
        <v>1240</v>
      </c>
      <c r="C50">
        <v>827</v>
      </c>
      <c r="D50">
        <v>550</v>
      </c>
      <c r="E50">
        <v>300</v>
      </c>
      <c r="F50">
        <v>110</v>
      </c>
      <c r="G50">
        <f t="shared" si="2"/>
        <v>3027</v>
      </c>
      <c r="H50" s="6">
        <v>2012</v>
      </c>
    </row>
    <row r="51" spans="1:8" x14ac:dyDescent="0.25">
      <c r="A51" s="5">
        <v>40878</v>
      </c>
      <c r="B51">
        <v>1103</v>
      </c>
      <c r="C51">
        <v>750</v>
      </c>
      <c r="D51">
        <v>520</v>
      </c>
      <c r="E51">
        <v>290</v>
      </c>
      <c r="F51">
        <v>114</v>
      </c>
      <c r="G51">
        <f t="shared" si="2"/>
        <v>2777</v>
      </c>
      <c r="H51" s="6">
        <v>2008</v>
      </c>
    </row>
    <row r="52" spans="1:8" x14ac:dyDescent="0.25">
      <c r="A52" s="5">
        <v>40909</v>
      </c>
      <c r="B52">
        <v>1250</v>
      </c>
      <c r="C52">
        <v>780</v>
      </c>
      <c r="D52">
        <v>480</v>
      </c>
      <c r="E52">
        <v>200</v>
      </c>
      <c r="F52">
        <v>111</v>
      </c>
      <c r="G52">
        <f t="shared" si="2"/>
        <v>2821</v>
      </c>
      <c r="H52" s="6">
        <v>2073</v>
      </c>
    </row>
    <row r="53" spans="1:8" x14ac:dyDescent="0.25">
      <c r="A53" s="5">
        <v>40940</v>
      </c>
      <c r="B53">
        <v>1550</v>
      </c>
      <c r="C53">
        <v>805</v>
      </c>
      <c r="D53">
        <v>523</v>
      </c>
      <c r="E53">
        <v>210</v>
      </c>
      <c r="F53">
        <v>121</v>
      </c>
      <c r="G53">
        <f t="shared" si="2"/>
        <v>3209</v>
      </c>
      <c r="H53" s="6">
        <v>2077</v>
      </c>
    </row>
    <row r="54" spans="1:8" x14ac:dyDescent="0.25">
      <c r="A54" s="5">
        <v>40969</v>
      </c>
      <c r="B54">
        <v>1820</v>
      </c>
      <c r="C54">
        <v>830</v>
      </c>
      <c r="D54">
        <v>560</v>
      </c>
      <c r="E54">
        <v>220</v>
      </c>
      <c r="F54">
        <v>123</v>
      </c>
      <c r="G54">
        <f t="shared" si="2"/>
        <v>3553</v>
      </c>
      <c r="H54" s="6">
        <v>2081</v>
      </c>
    </row>
    <row r="55" spans="1:8" x14ac:dyDescent="0.25">
      <c r="A55" s="5">
        <v>41000</v>
      </c>
      <c r="B55">
        <v>2010</v>
      </c>
      <c r="C55">
        <v>890</v>
      </c>
      <c r="D55">
        <v>570</v>
      </c>
      <c r="E55">
        <v>230</v>
      </c>
      <c r="F55">
        <v>120</v>
      </c>
      <c r="G55">
        <f t="shared" si="2"/>
        <v>3820</v>
      </c>
      <c r="H55" s="6">
        <v>2086</v>
      </c>
    </row>
    <row r="56" spans="1:8" x14ac:dyDescent="0.25">
      <c r="A56" s="5">
        <v>41030</v>
      </c>
      <c r="B56">
        <v>2230</v>
      </c>
      <c r="C56">
        <v>930</v>
      </c>
      <c r="D56">
        <v>590</v>
      </c>
      <c r="E56">
        <v>253</v>
      </c>
      <c r="F56">
        <v>130</v>
      </c>
      <c r="G56">
        <f t="shared" si="2"/>
        <v>4133</v>
      </c>
      <c r="H56" s="6">
        <v>2092</v>
      </c>
    </row>
    <row r="57" spans="1:8" x14ac:dyDescent="0.25">
      <c r="A57" s="5">
        <v>41061</v>
      </c>
      <c r="B57">
        <v>2490</v>
      </c>
      <c r="C57">
        <v>980</v>
      </c>
      <c r="D57">
        <v>600</v>
      </c>
      <c r="E57">
        <v>270</v>
      </c>
      <c r="F57">
        <v>136</v>
      </c>
      <c r="G57">
        <f t="shared" si="2"/>
        <v>4476</v>
      </c>
      <c r="H57" s="6">
        <v>2098</v>
      </c>
    </row>
    <row r="58" spans="1:8" x14ac:dyDescent="0.25">
      <c r="A58" s="5">
        <v>41091</v>
      </c>
      <c r="B58">
        <v>2440</v>
      </c>
      <c r="C58">
        <v>1002</v>
      </c>
      <c r="D58">
        <v>580</v>
      </c>
      <c r="E58">
        <v>280</v>
      </c>
      <c r="F58">
        <v>134</v>
      </c>
      <c r="G58">
        <f t="shared" si="2"/>
        <v>4436</v>
      </c>
      <c r="H58" s="6">
        <v>2104</v>
      </c>
    </row>
    <row r="59" spans="1:8" x14ac:dyDescent="0.25">
      <c r="A59" s="5">
        <v>41122</v>
      </c>
      <c r="B59">
        <v>2334</v>
      </c>
      <c r="C59">
        <v>970</v>
      </c>
      <c r="D59">
        <v>570</v>
      </c>
      <c r="E59">
        <v>250</v>
      </c>
      <c r="F59">
        <v>132</v>
      </c>
      <c r="G59">
        <f t="shared" si="2"/>
        <v>4256</v>
      </c>
      <c r="H59" s="6">
        <v>2110</v>
      </c>
    </row>
    <row r="60" spans="1:8" x14ac:dyDescent="0.25">
      <c r="A60" s="5">
        <v>41153</v>
      </c>
      <c r="B60">
        <v>2190</v>
      </c>
      <c r="C60">
        <v>960</v>
      </c>
      <c r="D60">
        <v>550</v>
      </c>
      <c r="E60">
        <v>230</v>
      </c>
      <c r="F60">
        <v>137</v>
      </c>
      <c r="G60">
        <f t="shared" si="2"/>
        <v>4067</v>
      </c>
      <c r="H60" s="6">
        <v>2116</v>
      </c>
    </row>
    <row r="61" spans="1:8" x14ac:dyDescent="0.25">
      <c r="A61" s="5">
        <v>41183</v>
      </c>
      <c r="B61">
        <v>2080</v>
      </c>
      <c r="C61">
        <v>930</v>
      </c>
      <c r="D61">
        <v>530</v>
      </c>
      <c r="E61">
        <v>220</v>
      </c>
      <c r="F61">
        <v>130</v>
      </c>
      <c r="G61">
        <f t="shared" si="2"/>
        <v>3890</v>
      </c>
      <c r="H61" s="6">
        <v>2122</v>
      </c>
    </row>
    <row r="62" spans="1:8" x14ac:dyDescent="0.25">
      <c r="A62" s="5">
        <v>41214</v>
      </c>
      <c r="B62">
        <v>2050</v>
      </c>
      <c r="C62">
        <v>920</v>
      </c>
      <c r="D62">
        <v>517</v>
      </c>
      <c r="E62">
        <v>190</v>
      </c>
      <c r="F62">
        <v>139</v>
      </c>
      <c r="G62">
        <f t="shared" si="2"/>
        <v>3816</v>
      </c>
      <c r="H62" s="6">
        <v>2129</v>
      </c>
    </row>
    <row r="63" spans="1:8" x14ac:dyDescent="0.25">
      <c r="A63" s="5">
        <v>41244</v>
      </c>
      <c r="B63">
        <v>2004</v>
      </c>
      <c r="C63">
        <v>902</v>
      </c>
      <c r="D63">
        <v>490</v>
      </c>
      <c r="E63">
        <v>190</v>
      </c>
      <c r="F63">
        <v>131</v>
      </c>
      <c r="G63">
        <f t="shared" si="2"/>
        <v>3717</v>
      </c>
      <c r="H63" s="6">
        <v>2135</v>
      </c>
    </row>
  </sheetData>
  <phoneticPr fontId="0" type="noConversion"/>
  <pageMargins left="0.75" right="0.75" top="1" bottom="1" header="0.5" footer="0.5"/>
  <pageSetup scale="79" orientation="portrait" horizontalDpi="4294967292" verticalDpi="4294967292"/>
  <headerFooter alignWithMargins="0"/>
  <ignoredErrors>
    <ignoredError sqref="G4:G39 G40:G63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H64"/>
  <sheetViews>
    <sheetView workbookViewId="0">
      <selection activeCell="H5" sqref="H5"/>
    </sheetView>
  </sheetViews>
  <sheetFormatPr defaultColWidth="8.77734375" defaultRowHeight="13.2" x14ac:dyDescent="0.25"/>
  <cols>
    <col min="1" max="1" width="20.6640625" customWidth="1"/>
    <col min="2" max="2" width="17.21875" bestFit="1" customWidth="1"/>
    <col min="7" max="7" width="19.109375" bestFit="1" customWidth="1"/>
    <col min="8" max="8" width="16" bestFit="1" customWidth="1"/>
  </cols>
  <sheetData>
    <row r="1" spans="1:8" x14ac:dyDescent="0.25">
      <c r="A1" s="7" t="s">
        <v>30</v>
      </c>
      <c r="B1" s="7"/>
    </row>
    <row r="2" spans="1:8" x14ac:dyDescent="0.25">
      <c r="B2" s="3"/>
    </row>
    <row r="3" spans="1:8" x14ac:dyDescent="0.25">
      <c r="A3" s="7" t="s">
        <v>32</v>
      </c>
      <c r="B3" s="3"/>
    </row>
    <row r="4" spans="1:8" ht="13.8" thickBot="1" x14ac:dyDescent="0.3">
      <c r="A4" s="9" t="s">
        <v>27</v>
      </c>
      <c r="B4" s="9">
        <v>2008</v>
      </c>
      <c r="C4" s="9">
        <v>2009</v>
      </c>
      <c r="D4" s="9">
        <v>2010</v>
      </c>
      <c r="E4" s="9">
        <v>2011</v>
      </c>
      <c r="F4" s="9">
        <v>2012</v>
      </c>
      <c r="G4" s="9" t="s">
        <v>67</v>
      </c>
    </row>
    <row r="5" spans="1:8" ht="13.8" thickTop="1" x14ac:dyDescent="0.25">
      <c r="A5" s="5" t="s">
        <v>15</v>
      </c>
      <c r="B5">
        <v>812</v>
      </c>
      <c r="C5">
        <v>828</v>
      </c>
      <c r="D5">
        <v>824</v>
      </c>
      <c r="E5">
        <v>682</v>
      </c>
      <c r="F5">
        <v>571</v>
      </c>
      <c r="G5">
        <f>AVERAGE(B5:F5)</f>
        <v>743.4</v>
      </c>
      <c r="H5" t="s">
        <v>173</v>
      </c>
    </row>
    <row r="6" spans="1:8" x14ac:dyDescent="0.25">
      <c r="A6" s="5" t="s">
        <v>16</v>
      </c>
      <c r="B6">
        <v>810</v>
      </c>
      <c r="C6">
        <v>832</v>
      </c>
      <c r="D6">
        <v>836</v>
      </c>
      <c r="E6">
        <v>695</v>
      </c>
      <c r="F6">
        <v>575</v>
      </c>
      <c r="G6">
        <f t="shared" ref="G6:G16" si="0">AVERAGE(B6:F6)</f>
        <v>749.6</v>
      </c>
    </row>
    <row r="7" spans="1:8" x14ac:dyDescent="0.25">
      <c r="A7" s="5" t="s">
        <v>17</v>
      </c>
      <c r="B7">
        <v>813</v>
      </c>
      <c r="C7">
        <v>847</v>
      </c>
      <c r="D7">
        <v>818</v>
      </c>
      <c r="E7">
        <v>692</v>
      </c>
      <c r="F7">
        <v>547</v>
      </c>
      <c r="G7">
        <f t="shared" si="0"/>
        <v>743.4</v>
      </c>
    </row>
    <row r="8" spans="1:8" x14ac:dyDescent="0.25">
      <c r="A8" s="5" t="s">
        <v>18</v>
      </c>
      <c r="B8">
        <v>823</v>
      </c>
      <c r="C8">
        <v>839</v>
      </c>
      <c r="D8">
        <v>825</v>
      </c>
      <c r="E8">
        <v>686</v>
      </c>
      <c r="F8">
        <v>542</v>
      </c>
      <c r="G8">
        <f t="shared" si="0"/>
        <v>743</v>
      </c>
    </row>
    <row r="9" spans="1:8" x14ac:dyDescent="0.25">
      <c r="A9" s="5" t="s">
        <v>19</v>
      </c>
      <c r="B9">
        <v>832</v>
      </c>
      <c r="C9">
        <v>832</v>
      </c>
      <c r="D9">
        <v>804</v>
      </c>
      <c r="E9">
        <v>673</v>
      </c>
      <c r="F9">
        <v>532</v>
      </c>
      <c r="G9">
        <f t="shared" si="0"/>
        <v>734.6</v>
      </c>
    </row>
    <row r="10" spans="1:8" x14ac:dyDescent="0.25">
      <c r="A10" s="5" t="s">
        <v>20</v>
      </c>
      <c r="B10">
        <v>848</v>
      </c>
      <c r="C10">
        <v>840</v>
      </c>
      <c r="D10">
        <v>812</v>
      </c>
      <c r="E10">
        <v>681</v>
      </c>
      <c r="F10">
        <v>496</v>
      </c>
      <c r="G10">
        <f t="shared" si="0"/>
        <v>735.4</v>
      </c>
    </row>
    <row r="11" spans="1:8" x14ac:dyDescent="0.25">
      <c r="A11" s="5" t="s">
        <v>21</v>
      </c>
      <c r="B11">
        <v>837</v>
      </c>
      <c r="C11">
        <v>849</v>
      </c>
      <c r="D11">
        <v>806</v>
      </c>
      <c r="E11">
        <v>696</v>
      </c>
      <c r="F11">
        <v>472</v>
      </c>
      <c r="G11">
        <f t="shared" si="0"/>
        <v>732</v>
      </c>
    </row>
    <row r="12" spans="1:8" x14ac:dyDescent="0.25">
      <c r="A12" s="5" t="s">
        <v>22</v>
      </c>
      <c r="B12">
        <v>831</v>
      </c>
      <c r="C12">
        <v>857</v>
      </c>
      <c r="D12">
        <v>798</v>
      </c>
      <c r="E12">
        <v>688</v>
      </c>
      <c r="F12">
        <v>460</v>
      </c>
      <c r="G12">
        <f t="shared" si="0"/>
        <v>726.8</v>
      </c>
    </row>
    <row r="13" spans="1:8" x14ac:dyDescent="0.25">
      <c r="A13" s="5" t="s">
        <v>23</v>
      </c>
      <c r="B13">
        <v>827</v>
      </c>
      <c r="C13">
        <v>839</v>
      </c>
      <c r="D13">
        <v>804</v>
      </c>
      <c r="E13">
        <v>671</v>
      </c>
      <c r="F13">
        <v>441</v>
      </c>
      <c r="G13">
        <f t="shared" si="0"/>
        <v>716.4</v>
      </c>
    </row>
    <row r="14" spans="1:8" x14ac:dyDescent="0.25">
      <c r="A14" s="5" t="s">
        <v>24</v>
      </c>
      <c r="B14">
        <v>838</v>
      </c>
      <c r="C14">
        <v>842</v>
      </c>
      <c r="D14">
        <v>713</v>
      </c>
      <c r="E14">
        <v>645</v>
      </c>
      <c r="F14">
        <v>445</v>
      </c>
      <c r="G14">
        <f t="shared" si="0"/>
        <v>696.6</v>
      </c>
    </row>
    <row r="15" spans="1:8" x14ac:dyDescent="0.25">
      <c r="A15" s="5" t="s">
        <v>25</v>
      </c>
      <c r="B15">
        <v>826</v>
      </c>
      <c r="C15">
        <v>828</v>
      </c>
      <c r="D15">
        <v>705</v>
      </c>
      <c r="E15">
        <v>617</v>
      </c>
      <c r="F15">
        <v>438</v>
      </c>
      <c r="G15">
        <f t="shared" si="0"/>
        <v>682.8</v>
      </c>
    </row>
    <row r="16" spans="1:8" x14ac:dyDescent="0.25">
      <c r="A16" s="5" t="s">
        <v>26</v>
      </c>
      <c r="B16">
        <v>819</v>
      </c>
      <c r="C16">
        <v>816</v>
      </c>
      <c r="D16">
        <v>686</v>
      </c>
      <c r="E16">
        <v>603</v>
      </c>
      <c r="F16">
        <v>436</v>
      </c>
      <c r="G16">
        <f t="shared" si="0"/>
        <v>672</v>
      </c>
    </row>
    <row r="17" spans="1:7" x14ac:dyDescent="0.25">
      <c r="A17" s="15" t="s">
        <v>68</v>
      </c>
      <c r="B17" s="16">
        <f>AVERAGE(B5:B16)</f>
        <v>826.33333333333337</v>
      </c>
      <c r="C17" s="16">
        <f t="shared" ref="C17:F17" si="1">AVERAGE(C5:C16)</f>
        <v>837.41666666666663</v>
      </c>
      <c r="D17" s="16">
        <f t="shared" si="1"/>
        <v>785.91666666666663</v>
      </c>
      <c r="E17" s="16">
        <f t="shared" si="1"/>
        <v>669.08333333333337</v>
      </c>
      <c r="F17" s="16">
        <f t="shared" si="1"/>
        <v>496.25</v>
      </c>
      <c r="G17" s="16"/>
    </row>
    <row r="18" spans="1:7" x14ac:dyDescent="0.25">
      <c r="A18" s="1"/>
      <c r="B18" t="s">
        <v>172</v>
      </c>
    </row>
    <row r="19" spans="1:7" x14ac:dyDescent="0.25">
      <c r="A19" s="1"/>
    </row>
    <row r="20" spans="1:7" x14ac:dyDescent="0.25">
      <c r="A20" s="1"/>
    </row>
    <row r="21" spans="1:7" x14ac:dyDescent="0.25">
      <c r="A21" s="1"/>
    </row>
    <row r="22" spans="1:7" x14ac:dyDescent="0.25">
      <c r="A22" s="1"/>
    </row>
    <row r="23" spans="1:7" x14ac:dyDescent="0.25">
      <c r="A23" s="1"/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</sheetData>
  <phoneticPr fontId="0" type="noConversion"/>
  <printOptions headings="1" gridLines="1"/>
  <pageMargins left="0.75" right="0.75" top="1" bottom="1" header="0.5" footer="0.5"/>
  <pageSetup orientation="portrait" horizontalDpi="4294967292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BE60-D3D6-467D-B98C-A530259DA17D}">
  <dimension ref="I1:K121"/>
  <sheetViews>
    <sheetView workbookViewId="0">
      <selection activeCell="M9" sqref="M9"/>
    </sheetView>
  </sheetViews>
  <sheetFormatPr defaultRowHeight="14.4" x14ac:dyDescent="0.3"/>
  <cols>
    <col min="1" max="8" width="8.88671875" style="17"/>
    <col min="9" max="9" width="12.77734375" style="17" bestFit="1" customWidth="1"/>
    <col min="10" max="10" width="8.88671875" style="17"/>
    <col min="11" max="11" width="26.6640625" style="17" bestFit="1" customWidth="1"/>
    <col min="12" max="16384" width="8.88671875" style="17"/>
  </cols>
  <sheetData>
    <row r="1" spans="9:11" x14ac:dyDescent="0.3">
      <c r="I1" s="17" t="s">
        <v>69</v>
      </c>
      <c r="J1" s="17" t="s">
        <v>70</v>
      </c>
    </row>
    <row r="2" spans="9:11" x14ac:dyDescent="0.3">
      <c r="I2" s="17">
        <v>0</v>
      </c>
      <c r="J2" s="17" t="s">
        <v>33</v>
      </c>
    </row>
    <row r="3" spans="9:11" x14ac:dyDescent="0.3">
      <c r="I3" s="17">
        <v>60</v>
      </c>
      <c r="J3" s="17" t="s">
        <v>71</v>
      </c>
    </row>
    <row r="4" spans="9:11" x14ac:dyDescent="0.3">
      <c r="I4" s="17">
        <v>70</v>
      </c>
      <c r="J4" s="17" t="s">
        <v>72</v>
      </c>
    </row>
    <row r="5" spans="9:11" x14ac:dyDescent="0.3">
      <c r="I5" s="17">
        <v>80</v>
      </c>
      <c r="J5" s="17" t="s">
        <v>73</v>
      </c>
    </row>
    <row r="6" spans="9:11" x14ac:dyDescent="0.3">
      <c r="I6" s="17">
        <v>90</v>
      </c>
      <c r="J6" s="17" t="s">
        <v>74</v>
      </c>
    </row>
    <row r="8" spans="9:11" x14ac:dyDescent="0.3">
      <c r="I8" s="17" t="s">
        <v>75</v>
      </c>
    </row>
    <row r="9" spans="9:11" x14ac:dyDescent="0.3">
      <c r="I9" s="17">
        <v>63</v>
      </c>
      <c r="J9" s="17" t="str">
        <f>VLOOKUP(I9,$I$1:$J$6,2,TRUE)</f>
        <v>D</v>
      </c>
      <c r="K9" s="17" t="s">
        <v>174</v>
      </c>
    </row>
    <row r="10" spans="9:11" x14ac:dyDescent="0.3">
      <c r="I10" s="17">
        <v>40</v>
      </c>
      <c r="J10" s="17" t="str">
        <f t="shared" ref="J10:J73" si="0">VLOOKUP(I10,$I$1:$J$6,2,TRUE)</f>
        <v>F</v>
      </c>
    </row>
    <row r="11" spans="9:11" x14ac:dyDescent="0.3">
      <c r="I11" s="17">
        <v>44</v>
      </c>
      <c r="J11" s="17" t="str">
        <f t="shared" si="0"/>
        <v>F</v>
      </c>
    </row>
    <row r="12" spans="9:11" x14ac:dyDescent="0.3">
      <c r="I12" s="17">
        <v>74</v>
      </c>
      <c r="J12" s="17" t="str">
        <f t="shared" si="0"/>
        <v>C</v>
      </c>
    </row>
    <row r="13" spans="9:11" x14ac:dyDescent="0.3">
      <c r="I13" s="17">
        <v>99</v>
      </c>
      <c r="J13" s="17" t="str">
        <f t="shared" si="0"/>
        <v>A</v>
      </c>
    </row>
    <row r="14" spans="9:11" x14ac:dyDescent="0.3">
      <c r="I14" s="17">
        <v>82</v>
      </c>
      <c r="J14" s="17" t="str">
        <f t="shared" si="0"/>
        <v>B</v>
      </c>
    </row>
    <row r="15" spans="9:11" x14ac:dyDescent="0.3">
      <c r="I15" s="17">
        <v>48</v>
      </c>
      <c r="J15" s="17" t="str">
        <f t="shared" si="0"/>
        <v>F</v>
      </c>
    </row>
    <row r="16" spans="9:11" x14ac:dyDescent="0.3">
      <c r="I16" s="17">
        <v>47</v>
      </c>
      <c r="J16" s="17" t="str">
        <f t="shared" si="0"/>
        <v>F</v>
      </c>
    </row>
    <row r="17" spans="9:10" x14ac:dyDescent="0.3">
      <c r="I17" s="17">
        <v>51</v>
      </c>
      <c r="J17" s="17" t="str">
        <f t="shared" si="0"/>
        <v>F</v>
      </c>
    </row>
    <row r="18" spans="9:10" x14ac:dyDescent="0.3">
      <c r="I18" s="17">
        <v>83</v>
      </c>
      <c r="J18" s="17" t="str">
        <f t="shared" si="0"/>
        <v>B</v>
      </c>
    </row>
    <row r="19" spans="9:10" x14ac:dyDescent="0.3">
      <c r="I19" s="17">
        <v>90</v>
      </c>
      <c r="J19" s="17" t="str">
        <f t="shared" si="0"/>
        <v>A</v>
      </c>
    </row>
    <row r="20" spans="9:10" x14ac:dyDescent="0.3">
      <c r="I20" s="17">
        <v>64</v>
      </c>
      <c r="J20" s="17" t="str">
        <f t="shared" si="0"/>
        <v>D</v>
      </c>
    </row>
    <row r="21" spans="9:10" x14ac:dyDescent="0.3">
      <c r="I21" s="17">
        <v>88</v>
      </c>
      <c r="J21" s="17" t="str">
        <f t="shared" si="0"/>
        <v>B</v>
      </c>
    </row>
    <row r="22" spans="9:10" x14ac:dyDescent="0.3">
      <c r="I22" s="17">
        <v>84</v>
      </c>
      <c r="J22" s="17" t="str">
        <f t="shared" si="0"/>
        <v>B</v>
      </c>
    </row>
    <row r="23" spans="9:10" x14ac:dyDescent="0.3">
      <c r="I23" s="17">
        <v>64</v>
      </c>
      <c r="J23" s="17" t="str">
        <f t="shared" si="0"/>
        <v>D</v>
      </c>
    </row>
    <row r="24" spans="9:10" x14ac:dyDescent="0.3">
      <c r="I24" s="17">
        <v>56</v>
      </c>
      <c r="J24" s="17" t="str">
        <f t="shared" si="0"/>
        <v>F</v>
      </c>
    </row>
    <row r="25" spans="9:10" x14ac:dyDescent="0.3">
      <c r="I25" s="17">
        <v>64</v>
      </c>
      <c r="J25" s="17" t="str">
        <f t="shared" si="0"/>
        <v>D</v>
      </c>
    </row>
    <row r="26" spans="9:10" x14ac:dyDescent="0.3">
      <c r="I26" s="17">
        <v>99</v>
      </c>
      <c r="J26" s="17" t="str">
        <f t="shared" si="0"/>
        <v>A</v>
      </c>
    </row>
    <row r="27" spans="9:10" x14ac:dyDescent="0.3">
      <c r="I27" s="17">
        <v>55</v>
      </c>
      <c r="J27" s="17" t="str">
        <f t="shared" si="0"/>
        <v>F</v>
      </c>
    </row>
    <row r="28" spans="9:10" x14ac:dyDescent="0.3">
      <c r="I28" s="17">
        <v>69</v>
      </c>
      <c r="J28" s="17" t="str">
        <f t="shared" si="0"/>
        <v>D</v>
      </c>
    </row>
    <row r="29" spans="9:10" x14ac:dyDescent="0.3">
      <c r="I29" s="17">
        <v>54</v>
      </c>
      <c r="J29" s="17" t="str">
        <f t="shared" si="0"/>
        <v>F</v>
      </c>
    </row>
    <row r="30" spans="9:10" x14ac:dyDescent="0.3">
      <c r="I30" s="17">
        <v>98</v>
      </c>
      <c r="J30" s="17" t="str">
        <f t="shared" si="0"/>
        <v>A</v>
      </c>
    </row>
    <row r="31" spans="9:10" x14ac:dyDescent="0.3">
      <c r="I31" s="17">
        <v>51</v>
      </c>
      <c r="J31" s="17" t="str">
        <f t="shared" si="0"/>
        <v>F</v>
      </c>
    </row>
    <row r="32" spans="9:10" x14ac:dyDescent="0.3">
      <c r="I32" s="17">
        <v>59</v>
      </c>
      <c r="J32" s="17" t="str">
        <f t="shared" si="0"/>
        <v>F</v>
      </c>
    </row>
    <row r="33" spans="9:10" x14ac:dyDescent="0.3">
      <c r="I33" s="17">
        <v>77</v>
      </c>
      <c r="J33" s="17" t="str">
        <f t="shared" si="0"/>
        <v>C</v>
      </c>
    </row>
    <row r="34" spans="9:10" x14ac:dyDescent="0.3">
      <c r="I34" s="17">
        <v>58</v>
      </c>
      <c r="J34" s="17" t="str">
        <f t="shared" si="0"/>
        <v>F</v>
      </c>
    </row>
    <row r="35" spans="9:10" x14ac:dyDescent="0.3">
      <c r="I35" s="17">
        <v>83</v>
      </c>
      <c r="J35" s="17" t="str">
        <f t="shared" si="0"/>
        <v>B</v>
      </c>
    </row>
    <row r="36" spans="9:10" x14ac:dyDescent="0.3">
      <c r="I36" s="17">
        <v>71</v>
      </c>
      <c r="J36" s="17" t="str">
        <f t="shared" si="0"/>
        <v>C</v>
      </c>
    </row>
    <row r="37" spans="9:10" x14ac:dyDescent="0.3">
      <c r="I37" s="17">
        <v>65</v>
      </c>
      <c r="J37" s="17" t="str">
        <f t="shared" si="0"/>
        <v>D</v>
      </c>
    </row>
    <row r="38" spans="9:10" x14ac:dyDescent="0.3">
      <c r="I38" s="17">
        <v>97</v>
      </c>
      <c r="J38" s="17" t="str">
        <f t="shared" si="0"/>
        <v>A</v>
      </c>
    </row>
    <row r="39" spans="9:10" x14ac:dyDescent="0.3">
      <c r="I39" s="17">
        <v>90</v>
      </c>
      <c r="J39" s="17" t="str">
        <f t="shared" si="0"/>
        <v>A</v>
      </c>
    </row>
    <row r="40" spans="9:10" x14ac:dyDescent="0.3">
      <c r="I40" s="17">
        <v>81</v>
      </c>
      <c r="J40" s="17" t="str">
        <f t="shared" si="0"/>
        <v>B</v>
      </c>
    </row>
    <row r="41" spans="9:10" x14ac:dyDescent="0.3">
      <c r="I41" s="17">
        <v>99</v>
      </c>
      <c r="J41" s="17" t="str">
        <f t="shared" si="0"/>
        <v>A</v>
      </c>
    </row>
    <row r="42" spans="9:10" x14ac:dyDescent="0.3">
      <c r="I42" s="17">
        <v>58</v>
      </c>
      <c r="J42" s="17" t="str">
        <f t="shared" si="0"/>
        <v>F</v>
      </c>
    </row>
    <row r="43" spans="9:10" x14ac:dyDescent="0.3">
      <c r="I43" s="17">
        <v>84</v>
      </c>
      <c r="J43" s="17" t="str">
        <f t="shared" si="0"/>
        <v>B</v>
      </c>
    </row>
    <row r="44" spans="9:10" x14ac:dyDescent="0.3">
      <c r="I44" s="17">
        <v>97</v>
      </c>
      <c r="J44" s="17" t="str">
        <f t="shared" si="0"/>
        <v>A</v>
      </c>
    </row>
    <row r="45" spans="9:10" x14ac:dyDescent="0.3">
      <c r="I45" s="17">
        <v>66</v>
      </c>
      <c r="J45" s="17" t="str">
        <f t="shared" si="0"/>
        <v>D</v>
      </c>
    </row>
    <row r="46" spans="9:10" x14ac:dyDescent="0.3">
      <c r="I46" s="17">
        <v>100</v>
      </c>
      <c r="J46" s="17" t="str">
        <f t="shared" si="0"/>
        <v>A</v>
      </c>
    </row>
    <row r="47" spans="9:10" x14ac:dyDescent="0.3">
      <c r="I47" s="17">
        <v>67</v>
      </c>
      <c r="J47" s="17" t="str">
        <f t="shared" si="0"/>
        <v>D</v>
      </c>
    </row>
    <row r="48" spans="9:10" x14ac:dyDescent="0.3">
      <c r="I48" s="17">
        <v>91</v>
      </c>
      <c r="J48" s="17" t="str">
        <f t="shared" si="0"/>
        <v>A</v>
      </c>
    </row>
    <row r="49" spans="9:10" x14ac:dyDescent="0.3">
      <c r="I49" s="17">
        <v>40</v>
      </c>
      <c r="J49" s="17" t="str">
        <f t="shared" si="0"/>
        <v>F</v>
      </c>
    </row>
    <row r="50" spans="9:10" x14ac:dyDescent="0.3">
      <c r="I50" s="17">
        <v>71</v>
      </c>
      <c r="J50" s="17" t="str">
        <f t="shared" si="0"/>
        <v>C</v>
      </c>
    </row>
    <row r="51" spans="9:10" x14ac:dyDescent="0.3">
      <c r="I51" s="17">
        <v>72</v>
      </c>
      <c r="J51" s="17" t="str">
        <f t="shared" si="0"/>
        <v>C</v>
      </c>
    </row>
    <row r="52" spans="9:10" x14ac:dyDescent="0.3">
      <c r="I52" s="17">
        <v>64</v>
      </c>
      <c r="J52" s="17" t="str">
        <f t="shared" si="0"/>
        <v>D</v>
      </c>
    </row>
    <row r="53" spans="9:10" x14ac:dyDescent="0.3">
      <c r="I53" s="17">
        <v>85</v>
      </c>
      <c r="J53" s="17" t="str">
        <f t="shared" si="0"/>
        <v>B</v>
      </c>
    </row>
    <row r="54" spans="9:10" x14ac:dyDescent="0.3">
      <c r="I54" s="17">
        <v>90</v>
      </c>
      <c r="J54" s="17" t="str">
        <f t="shared" si="0"/>
        <v>A</v>
      </c>
    </row>
    <row r="55" spans="9:10" x14ac:dyDescent="0.3">
      <c r="I55" s="17">
        <v>75</v>
      </c>
      <c r="J55" s="17" t="str">
        <f t="shared" si="0"/>
        <v>C</v>
      </c>
    </row>
    <row r="56" spans="9:10" x14ac:dyDescent="0.3">
      <c r="I56" s="17">
        <v>59</v>
      </c>
      <c r="J56" s="17" t="str">
        <f t="shared" si="0"/>
        <v>F</v>
      </c>
    </row>
    <row r="57" spans="9:10" x14ac:dyDescent="0.3">
      <c r="I57" s="17">
        <v>88</v>
      </c>
      <c r="J57" s="17" t="str">
        <f t="shared" si="0"/>
        <v>B</v>
      </c>
    </row>
    <row r="58" spans="9:10" x14ac:dyDescent="0.3">
      <c r="I58" s="17">
        <v>74</v>
      </c>
      <c r="J58" s="17" t="str">
        <f t="shared" si="0"/>
        <v>C</v>
      </c>
    </row>
    <row r="59" spans="9:10" x14ac:dyDescent="0.3">
      <c r="I59" s="17">
        <v>78</v>
      </c>
      <c r="J59" s="17" t="str">
        <f t="shared" si="0"/>
        <v>C</v>
      </c>
    </row>
    <row r="60" spans="9:10" x14ac:dyDescent="0.3">
      <c r="I60" s="17">
        <v>87</v>
      </c>
      <c r="J60" s="17" t="str">
        <f t="shared" si="0"/>
        <v>B</v>
      </c>
    </row>
    <row r="61" spans="9:10" x14ac:dyDescent="0.3">
      <c r="I61" s="17">
        <v>53</v>
      </c>
      <c r="J61" s="17" t="str">
        <f t="shared" si="0"/>
        <v>F</v>
      </c>
    </row>
    <row r="62" spans="9:10" x14ac:dyDescent="0.3">
      <c r="I62" s="17">
        <v>76</v>
      </c>
      <c r="J62" s="17" t="str">
        <f t="shared" si="0"/>
        <v>C</v>
      </c>
    </row>
    <row r="63" spans="9:10" x14ac:dyDescent="0.3">
      <c r="I63" s="17">
        <v>75</v>
      </c>
      <c r="J63" s="17" t="str">
        <f t="shared" si="0"/>
        <v>C</v>
      </c>
    </row>
    <row r="64" spans="9:10" x14ac:dyDescent="0.3">
      <c r="I64" s="17">
        <v>92</v>
      </c>
      <c r="J64" s="17" t="str">
        <f t="shared" si="0"/>
        <v>A</v>
      </c>
    </row>
    <row r="65" spans="9:10" x14ac:dyDescent="0.3">
      <c r="I65" s="17">
        <v>56</v>
      </c>
      <c r="J65" s="17" t="str">
        <f t="shared" si="0"/>
        <v>F</v>
      </c>
    </row>
    <row r="66" spans="9:10" x14ac:dyDescent="0.3">
      <c r="I66" s="17">
        <v>89</v>
      </c>
      <c r="J66" s="17" t="str">
        <f t="shared" si="0"/>
        <v>B</v>
      </c>
    </row>
    <row r="67" spans="9:10" x14ac:dyDescent="0.3">
      <c r="I67" s="17">
        <v>74</v>
      </c>
      <c r="J67" s="17" t="str">
        <f t="shared" si="0"/>
        <v>C</v>
      </c>
    </row>
    <row r="68" spans="9:10" x14ac:dyDescent="0.3">
      <c r="I68" s="17">
        <v>50</v>
      </c>
      <c r="J68" s="17" t="str">
        <f t="shared" si="0"/>
        <v>F</v>
      </c>
    </row>
    <row r="69" spans="9:10" x14ac:dyDescent="0.3">
      <c r="I69" s="17">
        <v>40</v>
      </c>
      <c r="J69" s="17" t="str">
        <f t="shared" si="0"/>
        <v>F</v>
      </c>
    </row>
    <row r="70" spans="9:10" x14ac:dyDescent="0.3">
      <c r="I70" s="17">
        <v>61</v>
      </c>
      <c r="J70" s="17" t="str">
        <f t="shared" si="0"/>
        <v>D</v>
      </c>
    </row>
    <row r="71" spans="9:10" x14ac:dyDescent="0.3">
      <c r="I71" s="17">
        <v>72</v>
      </c>
      <c r="J71" s="17" t="str">
        <f t="shared" si="0"/>
        <v>C</v>
      </c>
    </row>
    <row r="72" spans="9:10" x14ac:dyDescent="0.3">
      <c r="I72" s="17">
        <v>68</v>
      </c>
      <c r="J72" s="17" t="str">
        <f t="shared" si="0"/>
        <v>D</v>
      </c>
    </row>
    <row r="73" spans="9:10" x14ac:dyDescent="0.3">
      <c r="I73" s="17">
        <v>90</v>
      </c>
      <c r="J73" s="17" t="str">
        <f t="shared" si="0"/>
        <v>A</v>
      </c>
    </row>
    <row r="74" spans="9:10" x14ac:dyDescent="0.3">
      <c r="I74" s="17">
        <v>63</v>
      </c>
      <c r="J74" s="17" t="str">
        <f t="shared" ref="J74:J121" si="1">VLOOKUP(I74,$I$1:$J$6,2,TRUE)</f>
        <v>D</v>
      </c>
    </row>
    <row r="75" spans="9:10" x14ac:dyDescent="0.3">
      <c r="I75" s="17">
        <v>60</v>
      </c>
      <c r="J75" s="17" t="str">
        <f t="shared" si="1"/>
        <v>D</v>
      </c>
    </row>
    <row r="76" spans="9:10" x14ac:dyDescent="0.3">
      <c r="I76" s="17">
        <v>44</v>
      </c>
      <c r="J76" s="17" t="str">
        <f t="shared" si="1"/>
        <v>F</v>
      </c>
    </row>
    <row r="77" spans="9:10" x14ac:dyDescent="0.3">
      <c r="I77" s="17">
        <v>62</v>
      </c>
      <c r="J77" s="17" t="str">
        <f t="shared" si="1"/>
        <v>D</v>
      </c>
    </row>
    <row r="78" spans="9:10" x14ac:dyDescent="0.3">
      <c r="I78" s="17">
        <v>50</v>
      </c>
      <c r="J78" s="17" t="str">
        <f t="shared" si="1"/>
        <v>F</v>
      </c>
    </row>
    <row r="79" spans="9:10" x14ac:dyDescent="0.3">
      <c r="I79" s="17">
        <v>90</v>
      </c>
      <c r="J79" s="17" t="str">
        <f t="shared" si="1"/>
        <v>A</v>
      </c>
    </row>
    <row r="80" spans="9:10" x14ac:dyDescent="0.3">
      <c r="I80" s="17">
        <v>83</v>
      </c>
      <c r="J80" s="17" t="str">
        <f t="shared" si="1"/>
        <v>B</v>
      </c>
    </row>
    <row r="81" spans="9:10" x14ac:dyDescent="0.3">
      <c r="I81" s="17">
        <v>65</v>
      </c>
      <c r="J81" s="17" t="str">
        <f t="shared" si="1"/>
        <v>D</v>
      </c>
    </row>
    <row r="82" spans="9:10" x14ac:dyDescent="0.3">
      <c r="I82" s="17">
        <v>66</v>
      </c>
      <c r="J82" s="17" t="str">
        <f t="shared" si="1"/>
        <v>D</v>
      </c>
    </row>
    <row r="83" spans="9:10" x14ac:dyDescent="0.3">
      <c r="I83" s="17">
        <v>49</v>
      </c>
      <c r="J83" s="17" t="str">
        <f t="shared" si="1"/>
        <v>F</v>
      </c>
    </row>
    <row r="84" spans="9:10" x14ac:dyDescent="0.3">
      <c r="I84" s="17">
        <v>79</v>
      </c>
      <c r="J84" s="17" t="str">
        <f t="shared" si="1"/>
        <v>C</v>
      </c>
    </row>
    <row r="85" spans="9:10" x14ac:dyDescent="0.3">
      <c r="I85" s="17">
        <v>92</v>
      </c>
      <c r="J85" s="17" t="str">
        <f t="shared" si="1"/>
        <v>A</v>
      </c>
    </row>
    <row r="86" spans="9:10" x14ac:dyDescent="0.3">
      <c r="I86" s="17">
        <v>86</v>
      </c>
      <c r="J86" s="17" t="str">
        <f t="shared" si="1"/>
        <v>B</v>
      </c>
    </row>
    <row r="87" spans="9:10" x14ac:dyDescent="0.3">
      <c r="I87" s="17">
        <v>58</v>
      </c>
      <c r="J87" s="17" t="str">
        <f t="shared" si="1"/>
        <v>F</v>
      </c>
    </row>
    <row r="88" spans="9:10" x14ac:dyDescent="0.3">
      <c r="I88" s="17">
        <v>48</v>
      </c>
      <c r="J88" s="17" t="str">
        <f t="shared" si="1"/>
        <v>F</v>
      </c>
    </row>
    <row r="89" spans="9:10" x14ac:dyDescent="0.3">
      <c r="I89" s="17">
        <v>99</v>
      </c>
      <c r="J89" s="17" t="str">
        <f t="shared" si="1"/>
        <v>A</v>
      </c>
    </row>
    <row r="90" spans="9:10" x14ac:dyDescent="0.3">
      <c r="I90" s="17">
        <v>97</v>
      </c>
      <c r="J90" s="17" t="str">
        <f t="shared" si="1"/>
        <v>A</v>
      </c>
    </row>
    <row r="91" spans="9:10" x14ac:dyDescent="0.3">
      <c r="I91" s="17">
        <v>45</v>
      </c>
      <c r="J91" s="17" t="str">
        <f t="shared" si="1"/>
        <v>F</v>
      </c>
    </row>
    <row r="92" spans="9:10" x14ac:dyDescent="0.3">
      <c r="I92" s="17">
        <v>81</v>
      </c>
      <c r="J92" s="17" t="str">
        <f t="shared" si="1"/>
        <v>B</v>
      </c>
    </row>
    <row r="93" spans="9:10" x14ac:dyDescent="0.3">
      <c r="I93" s="17">
        <v>54</v>
      </c>
      <c r="J93" s="17" t="str">
        <f t="shared" si="1"/>
        <v>F</v>
      </c>
    </row>
    <row r="94" spans="9:10" x14ac:dyDescent="0.3">
      <c r="I94" s="17">
        <v>91</v>
      </c>
      <c r="J94" s="17" t="str">
        <f t="shared" si="1"/>
        <v>A</v>
      </c>
    </row>
    <row r="95" spans="9:10" x14ac:dyDescent="0.3">
      <c r="I95" s="17">
        <v>51</v>
      </c>
      <c r="J95" s="17" t="str">
        <f t="shared" si="1"/>
        <v>F</v>
      </c>
    </row>
    <row r="96" spans="9:10" x14ac:dyDescent="0.3">
      <c r="I96" s="17">
        <v>95</v>
      </c>
      <c r="J96" s="17" t="str">
        <f t="shared" si="1"/>
        <v>A</v>
      </c>
    </row>
    <row r="97" spans="9:10" x14ac:dyDescent="0.3">
      <c r="I97" s="17">
        <v>88</v>
      </c>
      <c r="J97" s="17" t="str">
        <f t="shared" si="1"/>
        <v>B</v>
      </c>
    </row>
    <row r="98" spans="9:10" x14ac:dyDescent="0.3">
      <c r="I98" s="17">
        <v>64</v>
      </c>
      <c r="J98" s="17" t="str">
        <f t="shared" si="1"/>
        <v>D</v>
      </c>
    </row>
    <row r="99" spans="9:10" x14ac:dyDescent="0.3">
      <c r="I99" s="17">
        <v>51</v>
      </c>
      <c r="J99" s="17" t="str">
        <f t="shared" si="1"/>
        <v>F</v>
      </c>
    </row>
    <row r="100" spans="9:10" x14ac:dyDescent="0.3">
      <c r="I100" s="17">
        <v>85</v>
      </c>
      <c r="J100" s="17" t="str">
        <f t="shared" si="1"/>
        <v>B</v>
      </c>
    </row>
    <row r="101" spans="9:10" x14ac:dyDescent="0.3">
      <c r="I101" s="17">
        <v>98</v>
      </c>
      <c r="J101" s="17" t="str">
        <f t="shared" si="1"/>
        <v>A</v>
      </c>
    </row>
    <row r="102" spans="9:10" x14ac:dyDescent="0.3">
      <c r="I102" s="17">
        <v>44</v>
      </c>
      <c r="J102" s="17" t="str">
        <f t="shared" si="1"/>
        <v>F</v>
      </c>
    </row>
    <row r="103" spans="9:10" x14ac:dyDescent="0.3">
      <c r="I103" s="17">
        <v>74</v>
      </c>
      <c r="J103" s="17" t="str">
        <f t="shared" si="1"/>
        <v>C</v>
      </c>
    </row>
    <row r="104" spans="9:10" x14ac:dyDescent="0.3">
      <c r="I104" s="17">
        <v>49</v>
      </c>
      <c r="J104" s="17" t="str">
        <f t="shared" si="1"/>
        <v>F</v>
      </c>
    </row>
    <row r="105" spans="9:10" x14ac:dyDescent="0.3">
      <c r="I105" s="17">
        <v>66</v>
      </c>
      <c r="J105" s="17" t="str">
        <f t="shared" si="1"/>
        <v>D</v>
      </c>
    </row>
    <row r="106" spans="9:10" x14ac:dyDescent="0.3">
      <c r="I106" s="17">
        <v>67</v>
      </c>
      <c r="J106" s="17" t="str">
        <f t="shared" si="1"/>
        <v>D</v>
      </c>
    </row>
    <row r="107" spans="9:10" x14ac:dyDescent="0.3">
      <c r="I107" s="17">
        <v>90</v>
      </c>
      <c r="J107" s="17" t="str">
        <f t="shared" si="1"/>
        <v>A</v>
      </c>
    </row>
    <row r="108" spans="9:10" x14ac:dyDescent="0.3">
      <c r="I108" s="17">
        <v>94</v>
      </c>
      <c r="J108" s="17" t="str">
        <f t="shared" si="1"/>
        <v>A</v>
      </c>
    </row>
    <row r="109" spans="9:10" x14ac:dyDescent="0.3">
      <c r="I109" s="17">
        <v>74</v>
      </c>
      <c r="J109" s="17" t="str">
        <f t="shared" si="1"/>
        <v>C</v>
      </c>
    </row>
    <row r="110" spans="9:10" x14ac:dyDescent="0.3">
      <c r="I110" s="17">
        <v>78</v>
      </c>
      <c r="J110" s="17" t="str">
        <f t="shared" si="1"/>
        <v>C</v>
      </c>
    </row>
    <row r="111" spans="9:10" x14ac:dyDescent="0.3">
      <c r="I111" s="17">
        <v>44</v>
      </c>
      <c r="J111" s="17" t="str">
        <f t="shared" si="1"/>
        <v>F</v>
      </c>
    </row>
    <row r="112" spans="9:10" x14ac:dyDescent="0.3">
      <c r="I112" s="17">
        <v>63</v>
      </c>
      <c r="J112" s="17" t="str">
        <f t="shared" si="1"/>
        <v>D</v>
      </c>
    </row>
    <row r="113" spans="9:10" x14ac:dyDescent="0.3">
      <c r="I113" s="17">
        <v>77</v>
      </c>
      <c r="J113" s="17" t="str">
        <f t="shared" si="1"/>
        <v>C</v>
      </c>
    </row>
    <row r="114" spans="9:10" x14ac:dyDescent="0.3">
      <c r="I114" s="17">
        <v>52</v>
      </c>
      <c r="J114" s="17" t="str">
        <f t="shared" si="1"/>
        <v>F</v>
      </c>
    </row>
    <row r="115" spans="9:10" x14ac:dyDescent="0.3">
      <c r="I115" s="17">
        <v>99</v>
      </c>
      <c r="J115" s="17" t="str">
        <f t="shared" si="1"/>
        <v>A</v>
      </c>
    </row>
    <row r="116" spans="9:10" x14ac:dyDescent="0.3">
      <c r="I116" s="17">
        <v>70</v>
      </c>
      <c r="J116" s="17" t="str">
        <f t="shared" si="1"/>
        <v>C</v>
      </c>
    </row>
    <row r="117" spans="9:10" x14ac:dyDescent="0.3">
      <c r="I117" s="17">
        <v>55</v>
      </c>
      <c r="J117" s="17" t="str">
        <f t="shared" si="1"/>
        <v>F</v>
      </c>
    </row>
    <row r="118" spans="9:10" x14ac:dyDescent="0.3">
      <c r="I118" s="17">
        <v>41</v>
      </c>
      <c r="J118" s="17" t="str">
        <f t="shared" si="1"/>
        <v>F</v>
      </c>
    </row>
    <row r="119" spans="9:10" x14ac:dyDescent="0.3">
      <c r="I119" s="17">
        <v>59</v>
      </c>
      <c r="J119" s="17" t="str">
        <f t="shared" si="1"/>
        <v>F</v>
      </c>
    </row>
    <row r="120" spans="9:10" x14ac:dyDescent="0.3">
      <c r="I120" s="17">
        <v>66</v>
      </c>
      <c r="J120" s="17" t="str">
        <f t="shared" si="1"/>
        <v>D</v>
      </c>
    </row>
    <row r="121" spans="9:10" x14ac:dyDescent="0.3">
      <c r="I121" s="17">
        <v>69</v>
      </c>
      <c r="J121" s="17" t="str">
        <f t="shared" si="1"/>
        <v>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B9B8-3812-4B41-9B1B-A80808C3AC05}">
  <dimension ref="A1:C24"/>
  <sheetViews>
    <sheetView workbookViewId="0">
      <selection activeCell="K21" sqref="K21"/>
    </sheetView>
  </sheetViews>
  <sheetFormatPr defaultRowHeight="14.4" x14ac:dyDescent="0.3"/>
  <cols>
    <col min="1" max="1" width="10" style="17" bestFit="1" customWidth="1"/>
    <col min="2" max="2" width="9.77734375" style="17" bestFit="1" customWidth="1"/>
    <col min="3" max="3" width="30.6640625" style="17" bestFit="1" customWidth="1"/>
    <col min="4" max="16384" width="8.88671875" style="17"/>
  </cols>
  <sheetData>
    <row r="1" spans="1:3" x14ac:dyDescent="0.3">
      <c r="A1" s="18" t="s">
        <v>76</v>
      </c>
      <c r="B1" s="18" t="s">
        <v>77</v>
      </c>
    </row>
    <row r="2" spans="1:3" x14ac:dyDescent="0.3">
      <c r="A2" s="17" t="s">
        <v>78</v>
      </c>
      <c r="B2" s="17">
        <v>79</v>
      </c>
    </row>
    <row r="3" spans="1:3" x14ac:dyDescent="0.3">
      <c r="A3" s="17" t="s">
        <v>79</v>
      </c>
      <c r="B3" s="17">
        <v>78</v>
      </c>
    </row>
    <row r="4" spans="1:3" x14ac:dyDescent="0.3">
      <c r="A4" s="17" t="s">
        <v>80</v>
      </c>
      <c r="B4" s="17">
        <v>93</v>
      </c>
    </row>
    <row r="5" spans="1:3" x14ac:dyDescent="0.3">
      <c r="A5" s="17" t="s">
        <v>81</v>
      </c>
      <c r="B5" s="17">
        <v>97</v>
      </c>
    </row>
    <row r="6" spans="1:3" x14ac:dyDescent="0.3">
      <c r="A6" s="17" t="s">
        <v>82</v>
      </c>
      <c r="B6" s="17">
        <v>76</v>
      </c>
    </row>
    <row r="7" spans="1:3" x14ac:dyDescent="0.3">
      <c r="A7" s="17" t="s">
        <v>83</v>
      </c>
      <c r="B7" s="17">
        <v>97</v>
      </c>
    </row>
    <row r="8" spans="1:3" x14ac:dyDescent="0.3">
      <c r="A8" s="17" t="s">
        <v>81</v>
      </c>
      <c r="B8" s="17">
        <v>92</v>
      </c>
    </row>
    <row r="9" spans="1:3" x14ac:dyDescent="0.3">
      <c r="A9" s="17" t="s">
        <v>84</v>
      </c>
      <c r="B9" s="17">
        <v>66</v>
      </c>
    </row>
    <row r="10" spans="1:3" x14ac:dyDescent="0.3">
      <c r="A10" s="17" t="s">
        <v>85</v>
      </c>
      <c r="B10" s="17">
        <v>89</v>
      </c>
    </row>
    <row r="13" spans="1:3" x14ac:dyDescent="0.3">
      <c r="A13" s="17" t="s">
        <v>86</v>
      </c>
      <c r="B13" s="17" t="s">
        <v>77</v>
      </c>
    </row>
    <row r="14" spans="1:3" x14ac:dyDescent="0.3">
      <c r="A14" s="17" t="s">
        <v>78</v>
      </c>
      <c r="B14" s="17">
        <f>VLOOKUP(A14,$A$1:$B$10,2,FALSE)</f>
        <v>79</v>
      </c>
      <c r="C14" s="17" t="s">
        <v>175</v>
      </c>
    </row>
    <row r="15" spans="1:3" x14ac:dyDescent="0.3">
      <c r="A15" s="17" t="s">
        <v>79</v>
      </c>
      <c r="B15" s="17">
        <f t="shared" ref="B15:B24" si="0">VLOOKUP(A15,$A$1:$B$10,2,FALSE)</f>
        <v>78</v>
      </c>
    </row>
    <row r="16" spans="1:3" x14ac:dyDescent="0.3">
      <c r="A16" s="17" t="s">
        <v>80</v>
      </c>
      <c r="B16" s="17">
        <f t="shared" si="0"/>
        <v>93</v>
      </c>
    </row>
    <row r="17" spans="1:2" x14ac:dyDescent="0.3">
      <c r="A17" s="17" t="s">
        <v>81</v>
      </c>
      <c r="B17" s="17">
        <f t="shared" si="0"/>
        <v>97</v>
      </c>
    </row>
    <row r="18" spans="1:2" x14ac:dyDescent="0.3">
      <c r="A18" s="17" t="s">
        <v>82</v>
      </c>
      <c r="B18" s="17">
        <f t="shared" si="0"/>
        <v>76</v>
      </c>
    </row>
    <row r="19" spans="1:2" x14ac:dyDescent="0.3">
      <c r="A19" s="17" t="s">
        <v>83</v>
      </c>
      <c r="B19" s="17">
        <f t="shared" si="0"/>
        <v>97</v>
      </c>
    </row>
    <row r="20" spans="1:2" x14ac:dyDescent="0.3">
      <c r="A20" s="17" t="s">
        <v>81</v>
      </c>
      <c r="B20" s="17">
        <f t="shared" si="0"/>
        <v>97</v>
      </c>
    </row>
    <row r="21" spans="1:2" x14ac:dyDescent="0.3">
      <c r="A21" s="17" t="s">
        <v>84</v>
      </c>
      <c r="B21" s="17">
        <f t="shared" si="0"/>
        <v>66</v>
      </c>
    </row>
    <row r="22" spans="1:2" x14ac:dyDescent="0.3">
      <c r="A22" s="17" t="s">
        <v>85</v>
      </c>
      <c r="B22" s="17">
        <f t="shared" si="0"/>
        <v>89</v>
      </c>
    </row>
    <row r="23" spans="1:2" x14ac:dyDescent="0.3">
      <c r="A23" s="17" t="s">
        <v>80</v>
      </c>
      <c r="B23" s="17">
        <f t="shared" si="0"/>
        <v>93</v>
      </c>
    </row>
    <row r="24" spans="1:2" x14ac:dyDescent="0.3">
      <c r="A24" s="17" t="s">
        <v>83</v>
      </c>
      <c r="B24" s="17">
        <f t="shared" si="0"/>
        <v>97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7AD8-093F-44F5-A3A0-24FD1EE84065}">
  <dimension ref="A1:M42"/>
  <sheetViews>
    <sheetView tabSelected="1" workbookViewId="0">
      <selection activeCell="M3" sqref="M3"/>
    </sheetView>
  </sheetViews>
  <sheetFormatPr defaultRowHeight="14.4" x14ac:dyDescent="0.3"/>
  <cols>
    <col min="1" max="1" width="15.6640625" style="17" customWidth="1"/>
    <col min="2" max="2" width="8.88671875" style="17"/>
    <col min="3" max="3" width="8.33203125" style="17" bestFit="1" customWidth="1"/>
    <col min="4" max="16384" width="8.88671875" style="17"/>
  </cols>
  <sheetData>
    <row r="1" spans="1:13" ht="15" thickBot="1" x14ac:dyDescent="0.35"/>
    <row r="2" spans="1:13" ht="15" thickBot="1" x14ac:dyDescent="0.35">
      <c r="A2" s="19" t="s">
        <v>87</v>
      </c>
      <c r="B2" s="20" t="s">
        <v>88</v>
      </c>
      <c r="C2" s="21" t="s">
        <v>89</v>
      </c>
    </row>
    <row r="3" spans="1:13" ht="15" thickBot="1" x14ac:dyDescent="0.35">
      <c r="A3" s="22" t="s">
        <v>90</v>
      </c>
      <c r="B3" s="23" t="s">
        <v>91</v>
      </c>
      <c r="C3" s="24">
        <f>HLOOKUP($B$3,$B$5:$L$42,VLOOKUP($A$3,$A$5:$M$42,13,0),0)</f>
        <v>9.1</v>
      </c>
      <c r="D3" s="17" t="s">
        <v>176</v>
      </c>
    </row>
    <row r="5" spans="1:13" x14ac:dyDescent="0.3">
      <c r="A5" s="17" t="s">
        <v>92</v>
      </c>
      <c r="B5" s="17" t="s">
        <v>93</v>
      </c>
      <c r="C5" s="17" t="s">
        <v>94</v>
      </c>
      <c r="D5" s="17" t="s">
        <v>95</v>
      </c>
      <c r="E5" s="17" t="s">
        <v>96</v>
      </c>
      <c r="F5" s="17" t="s">
        <v>97</v>
      </c>
      <c r="G5" s="17" t="s">
        <v>98</v>
      </c>
      <c r="H5" s="17" t="s">
        <v>99</v>
      </c>
      <c r="I5" s="17" t="s">
        <v>100</v>
      </c>
      <c r="J5" s="17" t="s">
        <v>91</v>
      </c>
      <c r="K5" s="17" t="s">
        <v>101</v>
      </c>
      <c r="L5" s="17" t="s">
        <v>102</v>
      </c>
      <c r="M5" s="17" t="s">
        <v>103</v>
      </c>
    </row>
    <row r="6" spans="1:13" x14ac:dyDescent="0.3">
      <c r="A6" s="17" t="s">
        <v>90</v>
      </c>
      <c r="B6" s="17" t="s">
        <v>104</v>
      </c>
      <c r="C6" s="17">
        <v>13</v>
      </c>
      <c r="D6" s="17">
        <v>119.2</v>
      </c>
      <c r="E6" s="17">
        <v>203</v>
      </c>
      <c r="F6" s="17">
        <v>317</v>
      </c>
      <c r="G6" s="17">
        <v>64</v>
      </c>
      <c r="H6" s="17">
        <v>2891</v>
      </c>
      <c r="I6" s="17">
        <v>222.4</v>
      </c>
      <c r="J6" s="17">
        <v>9.1</v>
      </c>
      <c r="K6" s="17">
        <v>27</v>
      </c>
      <c r="L6" s="17">
        <v>2</v>
      </c>
      <c r="M6" s="17">
        <v>2</v>
      </c>
    </row>
    <row r="7" spans="1:13" x14ac:dyDescent="0.3">
      <c r="A7" s="17" t="s">
        <v>105</v>
      </c>
      <c r="B7" s="17" t="s">
        <v>106</v>
      </c>
      <c r="C7" s="17">
        <v>16</v>
      </c>
      <c r="D7" s="17">
        <v>115.1</v>
      </c>
      <c r="E7" s="17">
        <v>450</v>
      </c>
      <c r="F7" s="17">
        <v>659</v>
      </c>
      <c r="G7" s="17">
        <v>68.3</v>
      </c>
      <c r="H7" s="17">
        <v>5477</v>
      </c>
      <c r="I7" s="17">
        <v>342.3</v>
      </c>
      <c r="J7" s="17">
        <v>8.3000000000000007</v>
      </c>
      <c r="K7" s="17">
        <v>55</v>
      </c>
      <c r="L7" s="17">
        <v>10</v>
      </c>
      <c r="M7" s="17">
        <f>M6+1</f>
        <v>3</v>
      </c>
    </row>
    <row r="8" spans="1:13" x14ac:dyDescent="0.3">
      <c r="A8" s="17" t="s">
        <v>107</v>
      </c>
      <c r="B8" s="17" t="s">
        <v>108</v>
      </c>
      <c r="C8" s="17">
        <v>8</v>
      </c>
      <c r="D8" s="17">
        <v>109</v>
      </c>
      <c r="E8" s="17">
        <v>149</v>
      </c>
      <c r="F8" s="17">
        <v>224</v>
      </c>
      <c r="G8" s="17">
        <v>66.5</v>
      </c>
      <c r="H8" s="17">
        <v>1829</v>
      </c>
      <c r="I8" s="17">
        <v>228.6</v>
      </c>
      <c r="J8" s="17">
        <v>8.1999999999999993</v>
      </c>
      <c r="K8" s="17">
        <v>13</v>
      </c>
      <c r="L8" s="17">
        <v>1</v>
      </c>
      <c r="M8" s="17">
        <f t="shared" ref="M8:M42" si="0">M7+1</f>
        <v>4</v>
      </c>
    </row>
    <row r="9" spans="1:13" x14ac:dyDescent="0.3">
      <c r="A9" s="17" t="s">
        <v>109</v>
      </c>
      <c r="B9" s="17" t="s">
        <v>110</v>
      </c>
      <c r="C9" s="17">
        <v>16</v>
      </c>
      <c r="D9" s="17">
        <v>105.5</v>
      </c>
      <c r="E9" s="17">
        <v>378</v>
      </c>
      <c r="F9" s="17">
        <v>544</v>
      </c>
      <c r="G9" s="17">
        <v>69.5</v>
      </c>
      <c r="H9" s="17">
        <v>4478</v>
      </c>
      <c r="I9" s="17">
        <v>279.89999999999998</v>
      </c>
      <c r="J9" s="17">
        <v>8.1999999999999993</v>
      </c>
      <c r="K9" s="17">
        <v>32</v>
      </c>
      <c r="L9" s="17">
        <v>11</v>
      </c>
      <c r="M9" s="17">
        <f t="shared" si="0"/>
        <v>5</v>
      </c>
    </row>
    <row r="10" spans="1:13" x14ac:dyDescent="0.3">
      <c r="A10" s="17" t="s">
        <v>111</v>
      </c>
      <c r="B10" s="17" t="s">
        <v>112</v>
      </c>
      <c r="C10" s="17">
        <v>9</v>
      </c>
      <c r="D10" s="17">
        <v>104.9</v>
      </c>
      <c r="E10" s="17">
        <v>193</v>
      </c>
      <c r="F10" s="17">
        <v>290</v>
      </c>
      <c r="G10" s="17">
        <v>66.599999999999994</v>
      </c>
      <c r="H10" s="17">
        <v>2536</v>
      </c>
      <c r="I10" s="17">
        <v>281.8</v>
      </c>
      <c r="J10" s="17">
        <v>8.6999999999999993</v>
      </c>
      <c r="K10" s="17">
        <v>17</v>
      </c>
      <c r="L10" s="17">
        <v>6</v>
      </c>
      <c r="M10" s="17">
        <f t="shared" si="0"/>
        <v>6</v>
      </c>
    </row>
    <row r="11" spans="1:13" x14ac:dyDescent="0.3">
      <c r="A11" s="17" t="s">
        <v>113</v>
      </c>
      <c r="B11" s="17" t="s">
        <v>114</v>
      </c>
      <c r="C11" s="17">
        <v>16</v>
      </c>
      <c r="D11" s="17">
        <v>104.7</v>
      </c>
      <c r="E11" s="17">
        <v>446</v>
      </c>
      <c r="F11" s="17">
        <v>650</v>
      </c>
      <c r="G11" s="17">
        <v>68.599999999999994</v>
      </c>
      <c r="H11" s="17">
        <v>5162</v>
      </c>
      <c r="I11" s="17">
        <v>322.60000000000002</v>
      </c>
      <c r="J11" s="17">
        <v>7.9</v>
      </c>
      <c r="K11" s="17">
        <v>39</v>
      </c>
      <c r="L11" s="17">
        <v>12</v>
      </c>
      <c r="M11" s="17">
        <f t="shared" si="0"/>
        <v>7</v>
      </c>
    </row>
    <row r="12" spans="1:13" x14ac:dyDescent="0.3">
      <c r="A12" s="17" t="s">
        <v>115</v>
      </c>
      <c r="B12" s="17" t="s">
        <v>116</v>
      </c>
      <c r="C12" s="17">
        <v>16</v>
      </c>
      <c r="D12" s="17">
        <v>101.2</v>
      </c>
      <c r="E12" s="17">
        <v>257</v>
      </c>
      <c r="F12" s="17">
        <v>407</v>
      </c>
      <c r="G12" s="17">
        <v>63.1</v>
      </c>
      <c r="H12" s="17">
        <v>3357</v>
      </c>
      <c r="I12" s="17">
        <v>209.8</v>
      </c>
      <c r="J12" s="17">
        <v>8.1999999999999993</v>
      </c>
      <c r="K12" s="17">
        <v>26</v>
      </c>
      <c r="L12" s="17">
        <v>9</v>
      </c>
      <c r="M12" s="17">
        <f t="shared" si="0"/>
        <v>8</v>
      </c>
    </row>
    <row r="13" spans="1:13" x14ac:dyDescent="0.3">
      <c r="A13" s="17" t="s">
        <v>117</v>
      </c>
      <c r="B13" s="17" t="s">
        <v>118</v>
      </c>
      <c r="C13" s="17">
        <v>15</v>
      </c>
      <c r="D13" s="17">
        <v>96.7</v>
      </c>
      <c r="E13" s="17">
        <v>342</v>
      </c>
      <c r="F13" s="17">
        <v>535</v>
      </c>
      <c r="G13" s="17">
        <v>63.9</v>
      </c>
      <c r="H13" s="17">
        <v>3828</v>
      </c>
      <c r="I13" s="17">
        <v>255.2</v>
      </c>
      <c r="J13" s="17">
        <v>7.2</v>
      </c>
      <c r="K13" s="17">
        <v>31</v>
      </c>
      <c r="L13" s="17">
        <v>10</v>
      </c>
      <c r="M13" s="17">
        <f t="shared" si="0"/>
        <v>9</v>
      </c>
    </row>
    <row r="14" spans="1:13" x14ac:dyDescent="0.3">
      <c r="A14" s="17" t="s">
        <v>119</v>
      </c>
      <c r="B14" s="17" t="s">
        <v>120</v>
      </c>
      <c r="C14" s="17">
        <v>16</v>
      </c>
      <c r="D14" s="17">
        <v>92</v>
      </c>
      <c r="E14" s="17">
        <v>375</v>
      </c>
      <c r="F14" s="17">
        <v>584</v>
      </c>
      <c r="G14" s="17">
        <v>64.2</v>
      </c>
      <c r="H14" s="17">
        <v>4261</v>
      </c>
      <c r="I14" s="17">
        <v>266.3</v>
      </c>
      <c r="J14" s="17">
        <v>7.3</v>
      </c>
      <c r="K14" s="17">
        <v>28</v>
      </c>
      <c r="L14" s="17">
        <v>14</v>
      </c>
      <c r="M14" s="17">
        <f t="shared" si="0"/>
        <v>10</v>
      </c>
    </row>
    <row r="15" spans="1:13" x14ac:dyDescent="0.3">
      <c r="A15" s="17" t="s">
        <v>121</v>
      </c>
      <c r="B15" s="17" t="s">
        <v>122</v>
      </c>
      <c r="C15" s="17">
        <v>16</v>
      </c>
      <c r="D15" s="17">
        <v>91.6</v>
      </c>
      <c r="E15" s="17">
        <v>243</v>
      </c>
      <c r="F15" s="17">
        <v>416</v>
      </c>
      <c r="G15" s="17">
        <v>58.4</v>
      </c>
      <c r="H15" s="17">
        <v>3197</v>
      </c>
      <c r="I15" s="17">
        <v>199.8</v>
      </c>
      <c r="J15" s="17">
        <v>7.7</v>
      </c>
      <c r="K15" s="17">
        <v>21</v>
      </c>
      <c r="L15" s="17">
        <v>8</v>
      </c>
      <c r="M15" s="17">
        <f t="shared" si="0"/>
        <v>11</v>
      </c>
    </row>
    <row r="16" spans="1:13" x14ac:dyDescent="0.3">
      <c r="A16" s="17" t="s">
        <v>123</v>
      </c>
      <c r="B16" s="17" t="s">
        <v>124</v>
      </c>
      <c r="C16" s="17">
        <v>7</v>
      </c>
      <c r="D16" s="17">
        <v>90.9</v>
      </c>
      <c r="E16" s="17">
        <v>159</v>
      </c>
      <c r="F16" s="17">
        <v>262</v>
      </c>
      <c r="G16" s="17">
        <v>60.7</v>
      </c>
      <c r="H16" s="17">
        <v>1687</v>
      </c>
      <c r="I16" s="17">
        <v>241</v>
      </c>
      <c r="J16" s="17">
        <v>6.4</v>
      </c>
      <c r="K16" s="17">
        <v>14</v>
      </c>
      <c r="L16" s="17">
        <v>4</v>
      </c>
      <c r="M16" s="17">
        <f t="shared" si="0"/>
        <v>12</v>
      </c>
    </row>
    <row r="17" spans="1:13" x14ac:dyDescent="0.3">
      <c r="A17" s="17" t="s">
        <v>125</v>
      </c>
      <c r="B17" s="17" t="s">
        <v>126</v>
      </c>
      <c r="C17" s="17">
        <v>16</v>
      </c>
      <c r="D17" s="17">
        <v>89.6</v>
      </c>
      <c r="E17" s="17">
        <v>439</v>
      </c>
      <c r="F17" s="17">
        <v>651</v>
      </c>
      <c r="G17" s="17">
        <v>67.400000000000006</v>
      </c>
      <c r="H17" s="17">
        <v>4515</v>
      </c>
      <c r="I17" s="17">
        <v>282.2</v>
      </c>
      <c r="J17" s="17">
        <v>6.9</v>
      </c>
      <c r="K17" s="17">
        <v>26</v>
      </c>
      <c r="L17" s="17">
        <v>17</v>
      </c>
      <c r="M17" s="17">
        <f t="shared" si="0"/>
        <v>13</v>
      </c>
    </row>
    <row r="18" spans="1:13" x14ac:dyDescent="0.3">
      <c r="A18" s="17" t="s">
        <v>127</v>
      </c>
      <c r="B18" s="17" t="s">
        <v>108</v>
      </c>
      <c r="C18" s="17">
        <v>11</v>
      </c>
      <c r="D18" s="17">
        <v>89.2</v>
      </c>
      <c r="E18" s="17">
        <v>224</v>
      </c>
      <c r="F18" s="17">
        <v>355</v>
      </c>
      <c r="G18" s="17">
        <v>63.1</v>
      </c>
      <c r="H18" s="17">
        <v>2621</v>
      </c>
      <c r="I18" s="17">
        <v>238.3</v>
      </c>
      <c r="J18" s="17">
        <v>7.4</v>
      </c>
      <c r="K18" s="17">
        <v>19</v>
      </c>
      <c r="L18" s="17">
        <v>12</v>
      </c>
      <c r="M18" s="17">
        <f t="shared" si="0"/>
        <v>14</v>
      </c>
    </row>
    <row r="19" spans="1:13" x14ac:dyDescent="0.3">
      <c r="A19" s="17" t="s">
        <v>128</v>
      </c>
      <c r="B19" s="17" t="s">
        <v>129</v>
      </c>
      <c r="C19" s="17">
        <v>15</v>
      </c>
      <c r="D19" s="17">
        <v>89.1</v>
      </c>
      <c r="E19" s="17">
        <v>308</v>
      </c>
      <c r="F19" s="17">
        <v>508</v>
      </c>
      <c r="G19" s="17">
        <v>60.6</v>
      </c>
      <c r="H19" s="17">
        <v>3313</v>
      </c>
      <c r="I19" s="17">
        <v>220.9</v>
      </c>
      <c r="J19" s="17">
        <v>6.5</v>
      </c>
      <c r="K19" s="17">
        <v>23</v>
      </c>
      <c r="L19" s="17">
        <v>7</v>
      </c>
      <c r="M19" s="17">
        <f t="shared" si="0"/>
        <v>15</v>
      </c>
    </row>
    <row r="20" spans="1:13" x14ac:dyDescent="0.3">
      <c r="A20" s="17" t="s">
        <v>130</v>
      </c>
      <c r="B20" s="17" t="s">
        <v>131</v>
      </c>
      <c r="C20" s="17">
        <v>16</v>
      </c>
      <c r="D20" s="17">
        <v>88.8</v>
      </c>
      <c r="E20" s="17">
        <v>363</v>
      </c>
      <c r="F20" s="17">
        <v>586</v>
      </c>
      <c r="G20" s="17">
        <v>61.9</v>
      </c>
      <c r="H20" s="17">
        <v>4293</v>
      </c>
      <c r="I20" s="17">
        <v>268.3</v>
      </c>
      <c r="J20" s="17">
        <v>7.3</v>
      </c>
      <c r="K20" s="17">
        <v>33</v>
      </c>
      <c r="L20" s="17">
        <v>20</v>
      </c>
      <c r="M20" s="17">
        <f t="shared" si="0"/>
        <v>16</v>
      </c>
    </row>
    <row r="21" spans="1:13" x14ac:dyDescent="0.3">
      <c r="A21" s="17" t="s">
        <v>132</v>
      </c>
      <c r="B21" s="17" t="s">
        <v>133</v>
      </c>
      <c r="C21" s="17">
        <v>16</v>
      </c>
      <c r="D21" s="17">
        <v>88.8</v>
      </c>
      <c r="E21" s="17">
        <v>292</v>
      </c>
      <c r="F21" s="17">
        <v>473</v>
      </c>
      <c r="G21" s="17">
        <v>61.7</v>
      </c>
      <c r="H21" s="17">
        <v>3379</v>
      </c>
      <c r="I21" s="17">
        <v>211.2</v>
      </c>
      <c r="J21" s="17">
        <v>7.1</v>
      </c>
      <c r="K21" s="17">
        <v>24</v>
      </c>
      <c r="L21" s="17">
        <v>13</v>
      </c>
      <c r="M21" s="17">
        <f t="shared" si="0"/>
        <v>17</v>
      </c>
    </row>
    <row r="22" spans="1:13" x14ac:dyDescent="0.3">
      <c r="A22" s="17" t="s">
        <v>134</v>
      </c>
      <c r="B22" s="17" t="s">
        <v>135</v>
      </c>
      <c r="C22" s="17">
        <v>16</v>
      </c>
      <c r="D22" s="17">
        <v>87.3</v>
      </c>
      <c r="E22" s="17">
        <v>380</v>
      </c>
      <c r="F22" s="17">
        <v>628</v>
      </c>
      <c r="G22" s="17">
        <v>60.5</v>
      </c>
      <c r="H22" s="17">
        <v>4343</v>
      </c>
      <c r="I22" s="17">
        <v>271.39999999999998</v>
      </c>
      <c r="J22" s="17">
        <v>6.9</v>
      </c>
      <c r="K22" s="17">
        <v>25</v>
      </c>
      <c r="L22" s="17">
        <v>11</v>
      </c>
      <c r="M22" s="17">
        <f t="shared" si="0"/>
        <v>18</v>
      </c>
    </row>
    <row r="23" spans="1:13" x14ac:dyDescent="0.3">
      <c r="A23" s="17" t="s">
        <v>136</v>
      </c>
      <c r="B23" s="17" t="s">
        <v>137</v>
      </c>
      <c r="C23" s="17">
        <v>16</v>
      </c>
      <c r="D23" s="17">
        <v>87</v>
      </c>
      <c r="E23" s="17">
        <v>343</v>
      </c>
      <c r="F23" s="17">
        <v>570</v>
      </c>
      <c r="G23" s="17">
        <v>60.2</v>
      </c>
      <c r="H23" s="17">
        <v>3822</v>
      </c>
      <c r="I23" s="17">
        <v>238.9</v>
      </c>
      <c r="J23" s="17">
        <v>6.7</v>
      </c>
      <c r="K23" s="17">
        <v>23</v>
      </c>
      <c r="L23" s="17">
        <v>9</v>
      </c>
      <c r="M23" s="17">
        <f t="shared" si="0"/>
        <v>19</v>
      </c>
    </row>
    <row r="24" spans="1:13" x14ac:dyDescent="0.3">
      <c r="A24" s="17" t="s">
        <v>138</v>
      </c>
      <c r="B24" s="17" t="s">
        <v>139</v>
      </c>
      <c r="C24" s="17">
        <v>16</v>
      </c>
      <c r="D24" s="17">
        <v>84.2</v>
      </c>
      <c r="E24" s="17">
        <v>371</v>
      </c>
      <c r="F24" s="17">
        <v>634</v>
      </c>
      <c r="G24" s="17">
        <v>58.5</v>
      </c>
      <c r="H24" s="17">
        <v>4650</v>
      </c>
      <c r="I24" s="17">
        <v>290.60000000000002</v>
      </c>
      <c r="J24" s="17">
        <v>7.3</v>
      </c>
      <c r="K24" s="17">
        <v>29</v>
      </c>
      <c r="L24" s="17">
        <v>19</v>
      </c>
      <c r="M24" s="17">
        <f t="shared" si="0"/>
        <v>20</v>
      </c>
    </row>
    <row r="25" spans="1:13" x14ac:dyDescent="0.3">
      <c r="A25" s="17" t="s">
        <v>140</v>
      </c>
      <c r="B25" s="17" t="s">
        <v>141</v>
      </c>
      <c r="C25" s="17">
        <v>13</v>
      </c>
      <c r="D25" s="17">
        <v>83.9</v>
      </c>
      <c r="E25" s="17">
        <v>247</v>
      </c>
      <c r="F25" s="17">
        <v>416</v>
      </c>
      <c r="G25" s="17">
        <v>59.4</v>
      </c>
      <c r="H25" s="17">
        <v>2608</v>
      </c>
      <c r="I25" s="17">
        <v>200.6</v>
      </c>
      <c r="J25" s="17">
        <v>6.3</v>
      </c>
      <c r="K25" s="17">
        <v>19</v>
      </c>
      <c r="L25" s="17">
        <v>9</v>
      </c>
      <c r="M25" s="17">
        <f t="shared" si="0"/>
        <v>21</v>
      </c>
    </row>
    <row r="26" spans="1:13" x14ac:dyDescent="0.3">
      <c r="A26" s="17" t="s">
        <v>142</v>
      </c>
      <c r="B26" s="17" t="s">
        <v>143</v>
      </c>
      <c r="C26" s="17">
        <v>16</v>
      </c>
      <c r="D26" s="17">
        <v>83.9</v>
      </c>
      <c r="E26" s="17">
        <v>362</v>
      </c>
      <c r="F26" s="17">
        <v>572</v>
      </c>
      <c r="G26" s="17">
        <v>63.3</v>
      </c>
      <c r="H26" s="17">
        <v>4274</v>
      </c>
      <c r="I26" s="17">
        <v>267.10000000000002</v>
      </c>
      <c r="J26" s="17">
        <v>7.5</v>
      </c>
      <c r="K26" s="17">
        <v>24</v>
      </c>
      <c r="L26" s="17">
        <v>22</v>
      </c>
      <c r="M26" s="17">
        <f t="shared" si="0"/>
        <v>22</v>
      </c>
    </row>
    <row r="27" spans="1:13" x14ac:dyDescent="0.3">
      <c r="A27" s="17" t="s">
        <v>144</v>
      </c>
      <c r="B27" s="17" t="s">
        <v>145</v>
      </c>
      <c r="C27" s="17">
        <v>13</v>
      </c>
      <c r="D27" s="17">
        <v>82.2</v>
      </c>
      <c r="E27" s="17">
        <v>274</v>
      </c>
      <c r="F27" s="17">
        <v>456</v>
      </c>
      <c r="G27" s="17">
        <v>60.1</v>
      </c>
      <c r="H27" s="17">
        <v>3203</v>
      </c>
      <c r="I27" s="17">
        <v>246.4</v>
      </c>
      <c r="J27" s="17">
        <v>7</v>
      </c>
      <c r="K27" s="17">
        <v>16</v>
      </c>
      <c r="L27" s="17">
        <v>12</v>
      </c>
      <c r="M27" s="17">
        <f t="shared" si="0"/>
        <v>23</v>
      </c>
    </row>
    <row r="28" spans="1:13" x14ac:dyDescent="0.3">
      <c r="A28" s="17" t="s">
        <v>146</v>
      </c>
      <c r="B28" s="17" t="s">
        <v>147</v>
      </c>
      <c r="C28" s="17">
        <v>11</v>
      </c>
      <c r="D28" s="17">
        <v>82</v>
      </c>
      <c r="E28" s="17">
        <v>217</v>
      </c>
      <c r="F28" s="17">
        <v>350</v>
      </c>
      <c r="G28" s="17">
        <v>62</v>
      </c>
      <c r="H28" s="17">
        <v>2454</v>
      </c>
      <c r="I28" s="17">
        <v>223.1</v>
      </c>
      <c r="J28" s="17">
        <v>7</v>
      </c>
      <c r="K28" s="17">
        <v>14</v>
      </c>
      <c r="L28" s="17">
        <v>12</v>
      </c>
      <c r="M28" s="17">
        <f t="shared" si="0"/>
        <v>24</v>
      </c>
    </row>
    <row r="29" spans="1:13" x14ac:dyDescent="0.3">
      <c r="A29" s="17" t="s">
        <v>148</v>
      </c>
      <c r="B29" s="17" t="s">
        <v>149</v>
      </c>
      <c r="C29" s="17">
        <v>16</v>
      </c>
      <c r="D29" s="17">
        <v>81.7</v>
      </c>
      <c r="E29" s="17">
        <v>355</v>
      </c>
      <c r="F29" s="17">
        <v>588</v>
      </c>
      <c r="G29" s="17">
        <v>60.4</v>
      </c>
      <c r="H29" s="17">
        <v>3913</v>
      </c>
      <c r="I29" s="17">
        <v>244.6</v>
      </c>
      <c r="J29" s="17">
        <v>6.7</v>
      </c>
      <c r="K29" s="17">
        <v>24</v>
      </c>
      <c r="L29" s="17">
        <v>17</v>
      </c>
      <c r="M29" s="17">
        <f t="shared" si="0"/>
        <v>25</v>
      </c>
    </row>
    <row r="30" spans="1:13" x14ac:dyDescent="0.3">
      <c r="A30" s="17" t="s">
        <v>150</v>
      </c>
      <c r="B30" s="17" t="s">
        <v>151</v>
      </c>
      <c r="C30" s="17">
        <v>9</v>
      </c>
      <c r="D30" s="17">
        <v>81.599999999999994</v>
      </c>
      <c r="E30" s="17">
        <v>153</v>
      </c>
      <c r="F30" s="17">
        <v>254</v>
      </c>
      <c r="G30" s="17">
        <v>60.2</v>
      </c>
      <c r="H30" s="17">
        <v>1807</v>
      </c>
      <c r="I30" s="17">
        <v>200.8</v>
      </c>
      <c r="J30" s="17">
        <v>7.1</v>
      </c>
      <c r="K30" s="17">
        <v>11</v>
      </c>
      <c r="L30" s="17">
        <v>9</v>
      </c>
      <c r="M30" s="17">
        <f t="shared" si="0"/>
        <v>26</v>
      </c>
    </row>
    <row r="31" spans="1:13" x14ac:dyDescent="0.3">
      <c r="A31" s="17" t="s">
        <v>152</v>
      </c>
      <c r="B31" s="17" t="s">
        <v>124</v>
      </c>
      <c r="C31" s="17">
        <v>10</v>
      </c>
      <c r="D31" s="17">
        <v>78.8</v>
      </c>
      <c r="E31" s="17">
        <v>142</v>
      </c>
      <c r="F31" s="17">
        <v>242</v>
      </c>
      <c r="G31" s="17">
        <v>58.7</v>
      </c>
      <c r="H31" s="17">
        <v>1673</v>
      </c>
      <c r="I31" s="17">
        <v>167.3</v>
      </c>
      <c r="J31" s="17">
        <v>6.9</v>
      </c>
      <c r="K31" s="17">
        <v>8</v>
      </c>
      <c r="L31" s="17">
        <v>7</v>
      </c>
      <c r="M31" s="17">
        <f t="shared" si="0"/>
        <v>27</v>
      </c>
    </row>
    <row r="32" spans="1:13" x14ac:dyDescent="0.3">
      <c r="A32" s="17" t="s">
        <v>153</v>
      </c>
      <c r="B32" s="17" t="s">
        <v>154</v>
      </c>
      <c r="C32" s="17">
        <v>8</v>
      </c>
      <c r="D32" s="17">
        <v>78.2</v>
      </c>
      <c r="E32" s="17">
        <v>137</v>
      </c>
      <c r="F32" s="17">
        <v>253</v>
      </c>
      <c r="G32" s="17">
        <v>54.2</v>
      </c>
      <c r="H32" s="17">
        <v>1760</v>
      </c>
      <c r="I32" s="17">
        <v>220</v>
      </c>
      <c r="J32" s="17">
        <v>7</v>
      </c>
      <c r="K32" s="17">
        <v>9</v>
      </c>
      <c r="L32" s="17">
        <v>6</v>
      </c>
      <c r="M32" s="17">
        <f t="shared" si="0"/>
        <v>28</v>
      </c>
    </row>
    <row r="33" spans="1:13" x14ac:dyDescent="0.3">
      <c r="A33" s="17" t="s">
        <v>155</v>
      </c>
      <c r="B33" s="17" t="s">
        <v>151</v>
      </c>
      <c r="C33" s="17">
        <v>9</v>
      </c>
      <c r="D33" s="17">
        <v>77.900000000000006</v>
      </c>
      <c r="E33" s="17">
        <v>152</v>
      </c>
      <c r="F33" s="17">
        <v>239</v>
      </c>
      <c r="G33" s="17">
        <v>63.6</v>
      </c>
      <c r="H33" s="17">
        <v>1648</v>
      </c>
      <c r="I33" s="17">
        <v>183.1</v>
      </c>
      <c r="J33" s="17">
        <v>6.9</v>
      </c>
      <c r="K33" s="17">
        <v>7</v>
      </c>
      <c r="L33" s="17">
        <v>9</v>
      </c>
      <c r="M33" s="17">
        <f t="shared" si="0"/>
        <v>29</v>
      </c>
    </row>
    <row r="34" spans="1:13" x14ac:dyDescent="0.3">
      <c r="A34" s="17" t="s">
        <v>156</v>
      </c>
      <c r="B34" s="17" t="s">
        <v>157</v>
      </c>
      <c r="C34" s="17">
        <v>10</v>
      </c>
      <c r="D34" s="17">
        <v>77.7</v>
      </c>
      <c r="E34" s="17">
        <v>180</v>
      </c>
      <c r="F34" s="17">
        <v>306</v>
      </c>
      <c r="G34" s="17">
        <v>58.8</v>
      </c>
      <c r="H34" s="17">
        <v>1972</v>
      </c>
      <c r="I34" s="17">
        <v>197.2</v>
      </c>
      <c r="J34" s="17">
        <v>6.4</v>
      </c>
      <c r="K34" s="17">
        <v>11</v>
      </c>
      <c r="L34" s="17">
        <v>9</v>
      </c>
      <c r="M34" s="17">
        <f t="shared" si="0"/>
        <v>30</v>
      </c>
    </row>
    <row r="35" spans="1:13" x14ac:dyDescent="0.3">
      <c r="A35" s="17" t="s">
        <v>158</v>
      </c>
      <c r="B35" s="17" t="s">
        <v>159</v>
      </c>
      <c r="C35" s="17">
        <v>9</v>
      </c>
      <c r="D35" s="17">
        <v>76.900000000000006</v>
      </c>
      <c r="E35" s="17">
        <v>180</v>
      </c>
      <c r="F35" s="17">
        <v>317</v>
      </c>
      <c r="G35" s="17">
        <v>56.8</v>
      </c>
      <c r="H35" s="17">
        <v>2015</v>
      </c>
      <c r="I35" s="17">
        <v>223.9</v>
      </c>
      <c r="J35" s="17">
        <v>6.4</v>
      </c>
      <c r="K35" s="17">
        <v>11</v>
      </c>
      <c r="L35" s="17">
        <v>8</v>
      </c>
      <c r="M35" s="17">
        <f t="shared" si="0"/>
        <v>31</v>
      </c>
    </row>
    <row r="36" spans="1:13" x14ac:dyDescent="0.3">
      <c r="A36" s="17" t="s">
        <v>160</v>
      </c>
      <c r="B36" s="17" t="s">
        <v>161</v>
      </c>
      <c r="C36" s="17">
        <v>15</v>
      </c>
      <c r="D36" s="17">
        <v>76.5</v>
      </c>
      <c r="E36" s="17">
        <v>305</v>
      </c>
      <c r="F36" s="17">
        <v>503</v>
      </c>
      <c r="G36" s="17">
        <v>60.6</v>
      </c>
      <c r="H36" s="17">
        <v>3241</v>
      </c>
      <c r="I36" s="17">
        <v>216.1</v>
      </c>
      <c r="J36" s="17">
        <v>6.4</v>
      </c>
      <c r="K36" s="17">
        <v>13</v>
      </c>
      <c r="L36" s="17">
        <v>14</v>
      </c>
      <c r="M36" s="17">
        <f t="shared" si="0"/>
        <v>32</v>
      </c>
    </row>
    <row r="37" spans="1:13" x14ac:dyDescent="0.3">
      <c r="A37" s="17" t="s">
        <v>162</v>
      </c>
      <c r="B37" s="17" t="s">
        <v>163</v>
      </c>
      <c r="C37" s="17">
        <v>16</v>
      </c>
      <c r="D37" s="17">
        <v>73.099999999999994</v>
      </c>
      <c r="E37" s="17">
        <v>362</v>
      </c>
      <c r="F37" s="17">
        <v>614</v>
      </c>
      <c r="G37" s="17">
        <v>59</v>
      </c>
      <c r="H37" s="17">
        <v>3912</v>
      </c>
      <c r="I37" s="17">
        <v>244.5</v>
      </c>
      <c r="J37" s="17">
        <v>6.4</v>
      </c>
      <c r="K37" s="17">
        <v>19</v>
      </c>
      <c r="L37" s="17">
        <v>22</v>
      </c>
      <c r="M37" s="17">
        <f t="shared" si="0"/>
        <v>33</v>
      </c>
    </row>
    <row r="38" spans="1:13" x14ac:dyDescent="0.3">
      <c r="A38" s="17" t="s">
        <v>164</v>
      </c>
      <c r="B38" s="17" t="s">
        <v>154</v>
      </c>
      <c r="C38" s="17">
        <v>10</v>
      </c>
      <c r="D38" s="17">
        <v>73</v>
      </c>
      <c r="E38" s="17">
        <v>219</v>
      </c>
      <c r="F38" s="17">
        <v>358</v>
      </c>
      <c r="G38" s="17">
        <v>61.2</v>
      </c>
      <c r="H38" s="17">
        <v>2310</v>
      </c>
      <c r="I38" s="17">
        <v>231</v>
      </c>
      <c r="J38" s="17">
        <v>6.5</v>
      </c>
      <c r="K38" s="17">
        <v>10</v>
      </c>
      <c r="L38" s="17">
        <v>14</v>
      </c>
      <c r="M38" s="17">
        <f t="shared" si="0"/>
        <v>34</v>
      </c>
    </row>
    <row r="39" spans="1:13" x14ac:dyDescent="0.3">
      <c r="A39" s="17" t="s">
        <v>165</v>
      </c>
      <c r="B39" s="17" t="s">
        <v>159</v>
      </c>
      <c r="C39" s="17">
        <v>8</v>
      </c>
      <c r="D39" s="17">
        <v>70.3</v>
      </c>
      <c r="E39" s="17">
        <v>141</v>
      </c>
      <c r="F39" s="17">
        <v>267</v>
      </c>
      <c r="G39" s="17">
        <v>52.8</v>
      </c>
      <c r="H39" s="17">
        <v>1731</v>
      </c>
      <c r="I39" s="17">
        <v>216.4</v>
      </c>
      <c r="J39" s="17">
        <v>6.5</v>
      </c>
      <c r="K39" s="17">
        <v>9</v>
      </c>
      <c r="L39" s="17">
        <v>9</v>
      </c>
      <c r="M39" s="17">
        <f t="shared" si="0"/>
        <v>35</v>
      </c>
    </row>
    <row r="40" spans="1:13" x14ac:dyDescent="0.3">
      <c r="A40" s="17" t="s">
        <v>166</v>
      </c>
      <c r="B40" s="17" t="s">
        <v>167</v>
      </c>
      <c r="C40" s="17">
        <v>16</v>
      </c>
      <c r="D40" s="17">
        <v>69.400000000000006</v>
      </c>
      <c r="E40" s="17">
        <v>317</v>
      </c>
      <c r="F40" s="17">
        <v>551</v>
      </c>
      <c r="G40" s="17">
        <v>57.5</v>
      </c>
      <c r="H40" s="17">
        <v>3818</v>
      </c>
      <c r="I40" s="17">
        <v>238.6</v>
      </c>
      <c r="J40" s="17">
        <v>6.9</v>
      </c>
      <c r="K40" s="17">
        <v>18</v>
      </c>
      <c r="L40" s="17">
        <v>27</v>
      </c>
      <c r="M40" s="17">
        <f t="shared" si="0"/>
        <v>36</v>
      </c>
    </row>
    <row r="41" spans="1:13" x14ac:dyDescent="0.3">
      <c r="A41" s="17" t="s">
        <v>168</v>
      </c>
      <c r="B41" s="17" t="s">
        <v>169</v>
      </c>
      <c r="C41" s="17">
        <v>11</v>
      </c>
      <c r="D41" s="17">
        <v>69.099999999999994</v>
      </c>
      <c r="E41" s="17">
        <v>156</v>
      </c>
      <c r="F41" s="17">
        <v>272</v>
      </c>
      <c r="G41" s="17">
        <v>57.4</v>
      </c>
      <c r="H41" s="17">
        <v>1798</v>
      </c>
      <c r="I41" s="17">
        <v>163.5</v>
      </c>
      <c r="J41" s="17">
        <v>6.6</v>
      </c>
      <c r="K41" s="17">
        <v>7</v>
      </c>
      <c r="L41" s="17">
        <v>11</v>
      </c>
      <c r="M41" s="17">
        <f t="shared" si="0"/>
        <v>37</v>
      </c>
    </row>
    <row r="42" spans="1:13" x14ac:dyDescent="0.3">
      <c r="A42" s="17" t="s">
        <v>170</v>
      </c>
      <c r="B42" s="17" t="s">
        <v>171</v>
      </c>
      <c r="C42" s="17">
        <v>16</v>
      </c>
      <c r="D42" s="17">
        <v>66.5</v>
      </c>
      <c r="E42" s="17">
        <v>247</v>
      </c>
      <c r="F42" s="17">
        <v>443</v>
      </c>
      <c r="G42" s="17">
        <v>55.8</v>
      </c>
      <c r="H42" s="17">
        <v>3046</v>
      </c>
      <c r="I42" s="17">
        <v>190.4</v>
      </c>
      <c r="J42" s="17">
        <v>6.9</v>
      </c>
      <c r="K42" s="17">
        <v>12</v>
      </c>
      <c r="L42" s="17">
        <v>21</v>
      </c>
      <c r="M42" s="17">
        <f t="shared" si="0"/>
        <v>38</v>
      </c>
    </row>
  </sheetData>
  <dataValidations count="2">
    <dataValidation type="list" allowBlank="1" showInputMessage="1" showErrorMessage="1" sqref="B3" xr:uid="{2D343423-BB0C-435D-860A-602221FA5C8C}">
      <formula1>$C$5:$L$5</formula1>
    </dataValidation>
    <dataValidation type="list" allowBlank="1" showInputMessage="1" showErrorMessage="1" sqref="A3" xr:uid="{7462EB3A-D2EB-4D64-A91C-41022E00CAA3}">
      <formula1>A6:A42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Q1 End-User Satisfaction</vt:lpstr>
      <vt:lpstr>Q2 Market Share</vt:lpstr>
      <vt:lpstr>Q3 Tot Production Costs per Reg</vt:lpstr>
      <vt:lpstr>Q4 Defects After Delivery</vt:lpstr>
      <vt:lpstr>Grades</vt:lpstr>
      <vt:lpstr>SalesData</vt:lpstr>
      <vt:lpstr>Football</vt:lpstr>
      <vt:lpstr>cutoffs</vt:lpstr>
    </vt:vector>
  </TitlesOfParts>
  <Company>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Burcu B. Keskin</dc:creator>
  <cp:lastModifiedBy>Vincent Mr.</cp:lastModifiedBy>
  <cp:lastPrinted>1998-10-26T15:24:53Z</cp:lastPrinted>
  <dcterms:created xsi:type="dcterms:W3CDTF">1998-05-18T11:54:22Z</dcterms:created>
  <dcterms:modified xsi:type="dcterms:W3CDTF">2021-09-09T04:58:07Z</dcterms:modified>
</cp:coreProperties>
</file>