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name="Template" sheetId="1" state="visible" r:id="rId1"/>
    <sheet name="7229 Roanne DR" sheetId="2" state="visible" r:id="rId2"/>
    <sheet name="7617 S Arbory Ln" sheetId="3" state="hidden" r:id="rId3"/>
    <sheet name="9503 Snead Ct #98" sheetId="4" state="hidden" r:id="rId4"/>
    <sheet name="5600 Ottawa S" sheetId="5" state="visible" r:id="rId5"/>
    <sheet name="5505 Woodland Dr" sheetId="6" state="hidden" r:id="rId6"/>
    <sheet name="328 Winslow Rd" sheetId="7" state="hidden" r:id="rId7"/>
    <sheet name="2929 Whispering Trails Dr" sheetId="8" state="visible" r:id="rId8"/>
    <sheet name="7770 Muncy Rd" sheetId="9" state="hidden" r:id="rId9"/>
    <sheet name="6401 Seat Pleasant" sheetId="10" state="hidden" r:id="rId10"/>
    <sheet name="5823 Hill Mar Dr" sheetId="11" state="hidden" r:id="rId11"/>
    <sheet name="Template Copy" sheetId="12" state="visible" r:id="rId12"/>
    <sheet name="Template Copy1" sheetId="13" state="visible" r:id="rId13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[$$]#,##0.00"/>
    <numFmt numFmtId="165" formatCode="#,##0.00\ [$€-1]"/>
  </numFmts>
  <fonts count="8">
    <font>
      <name val="Arial"/>
      <color rgb="FF000000"/>
      <sz val="10"/>
      <scheme val="minor"/>
    </font>
    <font>
      <name val="Arial"/>
      <b val="1"/>
      <color theme="1"/>
      <sz val="12"/>
      <scheme val="minor"/>
    </font>
    <font>
      <name val="Arial"/>
      <color theme="1"/>
      <sz val="12"/>
      <scheme val="minor"/>
    </font>
    <font>
      <name val="Arial"/>
      <sz val="10"/>
    </font>
    <font>
      <name val="Arial"/>
      <color theme="10"/>
      <sz val="10"/>
      <u val="single"/>
      <scheme val="minor"/>
    </font>
    <font>
      <name val="Arial"/>
      <family val="2"/>
      <color rgb="FF323232"/>
      <sz val="10"/>
      <scheme val="minor"/>
    </font>
    <font>
      <name val="Arial"/>
      <family val="2"/>
      <color theme="1"/>
      <sz val="12"/>
      <scheme val="minor"/>
    </font>
    <font>
      <name val="Arial"/>
      <family val="2"/>
      <b val="1"/>
      <color theme="1"/>
      <sz val="12"/>
      <scheme val="minor"/>
    </font>
  </fonts>
  <fills count="2">
    <fill>
      <patternFill/>
    </fill>
    <fill>
      <patternFill patternType="gray125"/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4" fillId="0" borderId="0"/>
  </cellStyleXfs>
  <cellXfs count="33">
    <xf numFmtId="0" fontId="0" fillId="0" borderId="0" pivotButton="0" quotePrefix="0" xfId="0"/>
    <xf numFmtId="0" fontId="1" fillId="0" borderId="1" applyAlignment="1" pivotButton="0" quotePrefix="0" xfId="0">
      <alignment wrapText="1"/>
    </xf>
    <xf numFmtId="0" fontId="2" fillId="0" borderId="1" pivotButton="0" quotePrefix="0" xfId="0"/>
    <xf numFmtId="164" fontId="2" fillId="0" borderId="1" pivotButton="0" quotePrefix="0" xfId="0"/>
    <xf numFmtId="0" fontId="2" fillId="0" borderId="0" pivotButton="0" quotePrefix="0" xfId="0"/>
    <xf numFmtId="0" fontId="1" fillId="0" borderId="1" pivotButton="0" quotePrefix="0" xfId="0"/>
    <xf numFmtId="0" fontId="1" fillId="0" borderId="1" applyAlignment="1" pivotButton="0" quotePrefix="0" xfId="0">
      <alignment horizontal="center"/>
    </xf>
    <xf numFmtId="0" fontId="2" fillId="0" borderId="1" applyAlignment="1" pivotButton="0" quotePrefix="0" xfId="0">
      <alignment horizontal="center"/>
    </xf>
    <xf numFmtId="164" fontId="2" fillId="0" borderId="1" applyAlignment="1" pivotButton="0" quotePrefix="0" xfId="0">
      <alignment horizontal="center"/>
    </xf>
    <xf numFmtId="4" fontId="2" fillId="0" borderId="1" applyAlignment="1" pivotButton="0" quotePrefix="0" xfId="0">
      <alignment horizontal="center"/>
    </xf>
    <xf numFmtId="4" fontId="2" fillId="0" borderId="0" pivotButton="0" quotePrefix="0" xfId="0"/>
    <xf numFmtId="0" fontId="1" fillId="0" borderId="5" pivotButton="0" quotePrefix="0" xfId="0"/>
    <xf numFmtId="164" fontId="2" fillId="0" borderId="5" pivotButton="0" quotePrefix="0" xfId="0"/>
    <xf numFmtId="0" fontId="1" fillId="0" borderId="6" pivotButton="0" quotePrefix="0" xfId="0"/>
    <xf numFmtId="0" fontId="2" fillId="0" borderId="6" pivotButton="0" quotePrefix="0" xfId="0"/>
    <xf numFmtId="164" fontId="2" fillId="0" borderId="0" pivotButton="0" quotePrefix="0" xfId="0"/>
    <xf numFmtId="3" fontId="2" fillId="0" borderId="1" pivotButton="0" quotePrefix="0" xfId="0"/>
    <xf numFmtId="165" fontId="2" fillId="0" borderId="1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center"/>
    </xf>
    <xf numFmtId="0" fontId="4" fillId="0" borderId="0" pivotButton="0" quotePrefix="0" xfId="1"/>
    <xf numFmtId="0" fontId="5" fillId="0" borderId="0" pivotButton="0" quotePrefix="0" xfId="0"/>
    <xf numFmtId="0" fontId="6" fillId="0" borderId="1" pivotButton="0" quotePrefix="0" xfId="0"/>
    <xf numFmtId="0" fontId="3" fillId="0" borderId="3" pivotButton="0" quotePrefix="0" xfId="0"/>
    <xf numFmtId="0" fontId="3" fillId="0" borderId="4" pivotButton="0" quotePrefix="0" xfId="0"/>
    <xf numFmtId="0" fontId="1" fillId="0" borderId="7" applyAlignment="1" pivotButton="0" quotePrefix="0" xfId="0">
      <alignment wrapText="1"/>
    </xf>
    <xf numFmtId="0" fontId="2" fillId="0" borderId="7" pivotButton="0" quotePrefix="0" xfId="0"/>
    <xf numFmtId="164" fontId="2" fillId="0" borderId="7" pivotButton="0" quotePrefix="0" xfId="0"/>
    <xf numFmtId="0" fontId="7" fillId="0" borderId="1" pivotButton="0" quotePrefix="0" xfId="0"/>
    <xf numFmtId="0" fontId="1" fillId="0" borderId="2" pivotButton="0" quotePrefix="0" xfId="0"/>
    <xf numFmtId="0" fontId="1" fillId="0" borderId="1" applyAlignment="1" pivotButton="0" quotePrefix="0" xfId="0">
      <alignment horizontal="center"/>
    </xf>
    <xf numFmtId="0" fontId="0" fillId="0" borderId="4" pivotButton="0" quotePrefix="0" xfId="0"/>
    <xf numFmtId="0" fontId="0" fillId="0" borderId="3" pivotButton="0" quotePrefix="0" xfId="0"/>
  </cellXfs>
  <cellStyles count="2">
    <cellStyle name="Normal" xfId="0" builtinId="0"/>
    <cellStyle name="Hyperlink" xfId="1" builtinId="8"/>
  </cellStyles>
  <dxfs count="1">
    <dxf>
      <font>
        <color rgb="FFB7E1CD"/>
      </font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styles" Target="styles.xml" Id="rId14" /><Relationship Type="http://schemas.openxmlformats.org/officeDocument/2006/relationships/theme" Target="theme/theme1.xml" Id="rId15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portal.onehome.com/es-US/property/aotf~1036966617~STELLAR?token=eyJPU04iOiJTVEVMTEFSIiwidHlwZSI6IjEiLCJjb250YWN0aWQiOjgwMTMyMDcsInNldGlkIjoiMzYwOTAxMiIsInNldGtleSI6IjUyOCIsImVtYWlsIjoiQWxwaGF2bWdAZ21haWwuY29tIiwicmVzb3VyY2VpZCI6MCwiYWdlbnRpZCI6Mzg2ODEsImlzZGVsdGEiOmZhbHNlLCJsaXN0aW5naWQiOiI2ODg4ODA3NDgiLCJWaWV3TW9kZSI6IjEifQ%3D%3D&amp;searchId=178b15e9-3432-3767-8dad-8a54a61a9373" TargetMode="External" Id="rId1" /></Relationships>
</file>

<file path=xl/worksheets/_rels/sheet12.xml.rels><Relationships xmlns="http://schemas.openxmlformats.org/package/2006/relationships"><Relationship Type="http://schemas.openxmlformats.org/officeDocument/2006/relationships/hyperlink" Target="https://portal.onehome.com/es-US/property/aotf~1036966617~STELLAR?token=eyJPU04iOiJTVEVMTEFSIiwidHlwZSI6IjEiLCJjb250YWN0aWQiOjgwMTMyMDcsInNldGlkIjoiMzYwOTAxMiIsInNldGtleSI6IjUyOCIsImVtYWlsIjoiQWxwaGF2bWdAZ21haWwuY29tIiwicmVzb3VyY2VpZCI6MCwiYWdlbnRpZCI6Mzg2ODEsImlzZGVsdGEiOmZhbHNlLCJsaXN0aW5naWQiOiI2ODg4ODA3NDgiLCJWaWV3TW9kZSI6IjEifQ%3D%3D&amp;searchId=178b15e9-3432-3767-8dad-8a54a61a9373" TargetMode="External" Id="rId1" /></Relationships>
</file>

<file path=xl/worksheets/_rels/sheet13.xml.rels><Relationships xmlns="http://schemas.openxmlformats.org/package/2006/relationships"><Relationship Type="http://schemas.openxmlformats.org/officeDocument/2006/relationships/hyperlink" Target="https://portal.onehome.com/es-US/property/aotf~1036966617~STELLAR?token=eyJPU04iOiJTVEVMTEFSIiwidHlwZSI6IjEiLCJjb250YWN0aWQiOjgwMTMyMDcsInNldGlkIjoiMzYwOTAxMiIsInNldGtleSI6IjUyOCIsImVtYWlsIjoiQWxwaGF2bWdAZ21haWwuY29tIiwicmVzb3VyY2VpZCI6MCwiYWdlbnRpZCI6Mzg2ODEsImlzZGVsdGEiOmZhbHNlLCJsaXN0aW5naWQiOiI2ODg4ODA3NDgiLCJWaWV3TW9kZSI6IjEifQ%3D%3D&amp;searchId=178b15e9-3432-3767-8dad-8a54a61a9373" TargetMode="External" Id="rId1" /></Relationships>
</file>

<file path=xl/worksheets/_rels/sheet8.xml.rels><Relationships xmlns="http://schemas.openxmlformats.org/package/2006/relationships"><Relationship Type="http://schemas.openxmlformats.org/officeDocument/2006/relationships/hyperlink" Target="https://portal.onehome.com/es-US/property/aotf~1036966617~STELLAR?token=eyJPU04iOiJTVEVMTEFSIiwidHlwZSI6IjEiLCJjb250YWN0aWQiOjgwMTMyMDcsInNldGlkIjoiMzYwOTAxMiIsInNldGtleSI6IjUyOCIsImVtYWlsIjoiQWxwaGF2bWdAZ21haWwuY29tIiwicmVzb3VyY2VpZCI6MCwiYWdlbnRpZCI6Mzg2ODEsImlzZGVsdGEiOmZhbHNlLCJsaXN0aW5naWQiOiI2ODg4ODA3NDgiLCJWaWV3TW9kZSI6IjEifQ%3D%3D&amp;searchId=178b15e9-3432-3767-8dad-8a54a61a9373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tabColor rgb="FFFFFFFF"/>
    <outlinePr summaryBelow="0" summaryRight="0"/>
    <pageSetUpPr/>
  </sheetPr>
  <dimension ref="A1:H32"/>
  <sheetViews>
    <sheetView showGridLines="0" tabSelected="1" workbookViewId="0">
      <selection activeCell="B9" sqref="B9"/>
    </sheetView>
  </sheetViews>
  <sheetFormatPr baseColWidth="8" defaultColWidth="12.6640625" defaultRowHeight="15.75" customHeight="1" outlineLevelCol="0"/>
  <cols>
    <col width="25.6640625" customWidth="1" min="1" max="1"/>
    <col width="33.33203125" bestFit="1" customWidth="1" min="2" max="2"/>
    <col width="24.77734375" customWidth="1" min="3" max="3"/>
    <col width="24.88671875" bestFit="1" customWidth="1" min="4" max="4"/>
    <col width="18" customWidth="1" min="5" max="5"/>
    <col width="47.77734375" bestFit="1" customWidth="1" min="8" max="8"/>
  </cols>
  <sheetData>
    <row r="1" ht="15.75" customHeight="1">
      <c r="A1" s="25" t="inlineStr">
        <is>
          <t>Tipo de Propiedad</t>
        </is>
      </c>
      <c r="B1" s="26" t="n"/>
      <c r="C1" s="25" t="inlineStr">
        <is>
          <t xml:space="preserve">Precio </t>
        </is>
      </c>
      <c r="D1" s="27" t="n"/>
      <c r="E1" s="4" t="n"/>
      <c r="F1" s="4" t="n"/>
      <c r="G1" s="4" t="n"/>
      <c r="H1" s="4" t="n"/>
    </row>
    <row r="2" ht="15.75" customHeight="1">
      <c r="A2" s="1" t="inlineStr">
        <is>
          <t>Calle</t>
        </is>
      </c>
      <c r="B2" s="22" t="n"/>
      <c r="C2" s="1" t="inlineStr">
        <is>
          <t>Tamano (sqft)</t>
        </is>
      </c>
      <c r="D2" s="2" t="n"/>
      <c r="E2" s="4" t="n"/>
      <c r="F2" s="4" t="n"/>
      <c r="G2" s="4" t="n"/>
      <c r="H2" s="4" t="n"/>
    </row>
    <row r="3" ht="15.75" customHeight="1">
      <c r="A3" s="5" t="inlineStr">
        <is>
          <t>Barrio</t>
        </is>
      </c>
      <c r="B3" s="22" t="n"/>
      <c r="C3" s="1" t="inlineStr">
        <is>
          <t>Costos de Cierre</t>
        </is>
      </c>
      <c r="D3" s="3" t="n"/>
      <c r="E3" s="4" t="n"/>
      <c r="F3" s="4" t="n"/>
      <c r="G3" s="4" t="n"/>
      <c r="H3" s="4" t="n"/>
    </row>
    <row r="4" ht="15.75" customHeight="1">
      <c r="A4" s="1" t="inlineStr">
        <is>
          <t>Ciudad (County)</t>
        </is>
      </c>
      <c r="B4" s="22" t="n"/>
      <c r="C4" s="1" t="inlineStr">
        <is>
          <t>Costos de Reparacion</t>
        </is>
      </c>
      <c r="D4" s="3" t="n"/>
      <c r="E4" s="4" t="inlineStr">
        <is>
          <t>* Estimado poco certero</t>
        </is>
      </c>
      <c r="F4" s="4" t="n"/>
      <c r="G4" s="4" t="n"/>
      <c r="H4" s="4" t="n"/>
    </row>
    <row r="5" ht="15.75" customHeight="1">
      <c r="A5" s="28" t="inlineStr">
        <is>
          <t>Estado</t>
        </is>
      </c>
      <c r="B5" s="22" t="n"/>
      <c r="C5" s="5" t="inlineStr">
        <is>
          <t>Otros Costos</t>
        </is>
      </c>
      <c r="D5" s="3" t="n"/>
      <c r="E5" s="4" t="n"/>
      <c r="F5" s="4" t="n"/>
      <c r="G5" s="4" t="n"/>
      <c r="H5" s="4" t="n"/>
    </row>
    <row r="6" ht="15" customHeight="1">
      <c r="A6" s="4" t="n"/>
      <c r="B6" s="4" t="n"/>
      <c r="C6" s="4" t="n"/>
      <c r="D6" s="4" t="n"/>
      <c r="E6" s="4" t="n"/>
      <c r="F6" s="4" t="n"/>
      <c r="G6" s="4" t="n"/>
      <c r="H6" s="4" t="n"/>
    </row>
    <row r="7" ht="15.75" customHeight="1">
      <c r="A7" s="29" t="inlineStr">
        <is>
          <t>Comparables</t>
        </is>
      </c>
      <c r="B7" s="23" t="n"/>
      <c r="C7" s="23" t="n"/>
      <c r="D7" s="23" t="n"/>
      <c r="E7" s="24" t="n"/>
      <c r="F7" s="4" t="n"/>
      <c r="G7" s="29" t="inlineStr">
        <is>
          <t>Leyenda</t>
        </is>
      </c>
      <c r="H7" s="24" t="n"/>
    </row>
    <row r="8" ht="15.75" customHeight="1">
      <c r="A8" s="30" t="inlineStr">
        <is>
          <t>#</t>
        </is>
      </c>
      <c r="B8" s="30" t="inlineStr">
        <is>
          <t>Identificacion de la Propiedad</t>
        </is>
      </c>
      <c r="C8" s="30" t="inlineStr">
        <is>
          <t>Valor de Alquiler</t>
        </is>
      </c>
      <c r="D8" s="30" t="inlineStr">
        <is>
          <t>Area Construida (sqft)</t>
        </is>
      </c>
      <c r="E8" s="30" t="inlineStr">
        <is>
          <t>PAM^2</t>
        </is>
      </c>
      <c r="F8" s="4" t="n"/>
      <c r="G8" s="5" t="inlineStr">
        <is>
          <t>PAM^2</t>
        </is>
      </c>
      <c r="H8" s="2" t="inlineStr">
        <is>
          <t>Precio de alquiler x metro cuadrado</t>
        </is>
      </c>
    </row>
    <row r="9" ht="15.75" customHeight="1">
      <c r="A9" s="7" t="n">
        <v>1</v>
      </c>
      <c r="B9" s="7" t="n"/>
      <c r="C9" s="8" t="n"/>
      <c r="D9" s="9" t="n"/>
      <c r="E9" s="8">
        <f>C9/D9</f>
        <v/>
      </c>
      <c r="F9" s="4" t="n"/>
      <c r="G9" s="5" t="inlineStr">
        <is>
          <t>PPAM^2</t>
        </is>
      </c>
      <c r="H9" s="2" t="inlineStr">
        <is>
          <t>Precio Promedio de Alquiler x Metro Cuadrado</t>
        </is>
      </c>
    </row>
    <row r="10" ht="15.75" customHeight="1">
      <c r="A10" s="7" t="n">
        <v>2</v>
      </c>
      <c r="B10" s="7" t="n"/>
      <c r="C10" s="8" t="n"/>
      <c r="D10" s="9" t="n"/>
      <c r="E10" s="8">
        <f>C10/D10</f>
        <v/>
      </c>
      <c r="F10" s="4" t="n"/>
      <c r="G10" s="5" t="inlineStr">
        <is>
          <t>PEA</t>
        </is>
      </c>
      <c r="H10" s="2" t="inlineStr">
        <is>
          <t>Precio Estimado de Alquiler de la propiedad</t>
        </is>
      </c>
    </row>
    <row r="11" ht="15.75" customHeight="1">
      <c r="A11" s="7" t="n">
        <v>3</v>
      </c>
      <c r="B11" s="7" t="n"/>
      <c r="C11" s="8" t="n"/>
      <c r="D11" s="9" t="n"/>
      <c r="E11" s="8">
        <f>C11/D11</f>
        <v/>
      </c>
      <c r="F11" s="4" t="n"/>
      <c r="G11" s="5" t="inlineStr">
        <is>
          <t>PMN</t>
        </is>
      </c>
      <c r="H11" s="2" t="inlineStr">
        <is>
          <t>Precio Maximo de Negociacion</t>
        </is>
      </c>
    </row>
    <row r="12" ht="15.75" customHeight="1">
      <c r="A12" s="7" t="n">
        <v>4</v>
      </c>
      <c r="B12" s="7" t="n"/>
      <c r="C12" s="8" t="n"/>
      <c r="D12" s="9" t="n"/>
      <c r="E12" s="8">
        <f>C12/D12</f>
        <v/>
      </c>
      <c r="F12" s="4" t="n"/>
      <c r="G12" s="5" t="inlineStr">
        <is>
          <t>PBN</t>
        </is>
      </c>
      <c r="H12" s="2" t="inlineStr">
        <is>
          <t>Precio Bruto de Negociacion</t>
        </is>
      </c>
    </row>
    <row r="13" ht="15.75" customHeight="1">
      <c r="A13" s="7" t="n">
        <v>5</v>
      </c>
      <c r="B13" s="7" t="n"/>
      <c r="C13" s="8" t="n"/>
      <c r="D13" s="9" t="n"/>
      <c r="E13" s="8">
        <f>C13/D13</f>
        <v/>
      </c>
      <c r="F13" s="4" t="n"/>
      <c r="G13" s="5" t="inlineStr">
        <is>
          <t>POI</t>
        </is>
      </c>
      <c r="H13" s="2" t="inlineStr">
        <is>
          <t>Precio Oferta Inicial</t>
        </is>
      </c>
    </row>
    <row r="14" ht="15" customHeight="1">
      <c r="A14" s="7" t="n">
        <v>6</v>
      </c>
      <c r="B14" s="7" t="n"/>
      <c r="C14" s="8" t="n"/>
      <c r="D14" s="9" t="n"/>
      <c r="E14" s="8">
        <f>C14/D14</f>
        <v/>
      </c>
      <c r="F14" s="4" t="n"/>
      <c r="G14" s="4" t="n"/>
      <c r="H14" s="4" t="n"/>
    </row>
    <row r="15" ht="15" customHeight="1">
      <c r="A15" s="7" t="n">
        <v>7</v>
      </c>
      <c r="B15" s="7" t="n"/>
      <c r="C15" s="8" t="n"/>
      <c r="D15" s="9" t="n"/>
      <c r="E15" s="8">
        <f>C15/D15</f>
        <v/>
      </c>
      <c r="F15" s="4" t="n"/>
      <c r="G15" s="4" t="n"/>
      <c r="H15" s="4" t="n"/>
    </row>
    <row r="16" ht="15" customHeight="1">
      <c r="A16" s="7" t="n">
        <v>8</v>
      </c>
      <c r="B16" s="7" t="n"/>
      <c r="C16" s="8" t="n"/>
      <c r="D16" s="9" t="n"/>
      <c r="E16" s="8">
        <f>C16/D16</f>
        <v/>
      </c>
      <c r="F16" s="4" t="n"/>
      <c r="G16" s="4" t="n"/>
      <c r="H16" s="4" t="n"/>
    </row>
    <row r="17" ht="15" customHeight="1">
      <c r="A17" s="7" t="n">
        <v>9</v>
      </c>
      <c r="B17" s="7" t="n"/>
      <c r="C17" s="8" t="n"/>
      <c r="D17" s="9" t="n"/>
      <c r="E17" s="8">
        <f>C17/D17</f>
        <v/>
      </c>
      <c r="F17" s="4" t="n"/>
      <c r="G17" s="4" t="n"/>
      <c r="H17" s="4" t="n"/>
    </row>
    <row r="18" ht="15" customHeight="1">
      <c r="A18" s="7" t="n">
        <v>10</v>
      </c>
      <c r="B18" s="7" t="n"/>
      <c r="C18" s="8" t="n"/>
      <c r="D18" s="9" t="n"/>
      <c r="E18" s="8">
        <f>C18/D18</f>
        <v/>
      </c>
      <c r="F18" s="4" t="n"/>
      <c r="G18" s="4" t="n"/>
      <c r="H18" s="4" t="n"/>
    </row>
    <row r="19" ht="15" customHeight="1">
      <c r="A19" s="4" t="n"/>
      <c r="B19" s="4" t="n"/>
      <c r="C19" s="4" t="n"/>
      <c r="D19" s="4" t="n"/>
      <c r="E19" s="4" t="n"/>
      <c r="F19" s="4" t="n"/>
      <c r="G19" s="4" t="n"/>
      <c r="H19" s="4" t="n"/>
    </row>
    <row r="20" ht="15.75" customHeight="1">
      <c r="A20" s="5" t="inlineStr">
        <is>
          <t>PPAM^2</t>
        </is>
      </c>
      <c r="B20" s="3">
        <f>SUM(E9:E18)/10</f>
        <v/>
      </c>
      <c r="C20" s="4" t="n"/>
      <c r="D20" s="4" t="n"/>
      <c r="E20" s="4" t="n"/>
      <c r="F20" s="4" t="n"/>
      <c r="G20" s="4" t="n"/>
      <c r="H20" s="4" t="n"/>
    </row>
    <row r="21" ht="15.75" customHeight="1">
      <c r="A21" s="5" t="inlineStr">
        <is>
          <t>PEA</t>
        </is>
      </c>
      <c r="B21" s="3">
        <f>B20*D2</f>
        <v/>
      </c>
      <c r="C21" s="4" t="n"/>
      <c r="D21" s="4" t="n"/>
      <c r="E21" s="4" t="n"/>
      <c r="F21" s="4" t="n"/>
      <c r="G21" s="4" t="n"/>
      <c r="H21" s="4" t="n"/>
    </row>
    <row r="22" ht="15.75" customHeight="1">
      <c r="A22" s="5" t="inlineStr">
        <is>
          <t>PBN</t>
        </is>
      </c>
      <c r="B22" s="3">
        <f>(B21*100)/60%</f>
        <v/>
      </c>
      <c r="C22" s="4" t="n"/>
      <c r="D22" s="4" t="n"/>
      <c r="E22" s="4" t="n"/>
      <c r="F22" s="4" t="n"/>
      <c r="G22" s="4" t="n"/>
      <c r="H22" s="4" t="n"/>
    </row>
    <row r="23" ht="15.75" customHeight="1">
      <c r="A23" s="5" t="inlineStr">
        <is>
          <t>PMN</t>
        </is>
      </c>
      <c r="B23" s="3">
        <f>B22-D3-D4</f>
        <v/>
      </c>
      <c r="C23" s="4" t="n"/>
      <c r="D23" s="4" t="n"/>
      <c r="E23" s="10" t="n"/>
      <c r="F23" s="4" t="n"/>
      <c r="G23" s="4" t="n"/>
      <c r="H23" s="4" t="n"/>
    </row>
    <row r="24" ht="15.75" customHeight="1">
      <c r="A24" s="11" t="inlineStr">
        <is>
          <t>POI</t>
        </is>
      </c>
      <c r="B24" s="12">
        <f>B23-(B23*15%)</f>
        <v/>
      </c>
      <c r="C24" s="4" t="n"/>
      <c r="D24" s="4" t="n"/>
      <c r="E24" s="4" t="n"/>
      <c r="F24" s="4" t="n"/>
      <c r="G24" s="4" t="n"/>
      <c r="H24" s="4" t="n"/>
    </row>
    <row r="25" ht="15.75" customHeight="1">
      <c r="A25" s="13" t="n"/>
      <c r="B25" s="14" t="n"/>
      <c r="C25" s="4" t="n"/>
      <c r="D25" s="4" t="n"/>
      <c r="E25" s="4" t="n"/>
      <c r="F25" s="4" t="n"/>
      <c r="G25" s="4" t="n"/>
      <c r="H25" s="4" t="n"/>
    </row>
    <row r="26" ht="15" customHeight="1">
      <c r="A26" s="4" t="n"/>
      <c r="B26" s="4" t="n"/>
      <c r="C26" s="4" t="n"/>
      <c r="D26" s="4" t="n"/>
      <c r="E26" s="15" t="n"/>
      <c r="F26" s="4" t="n"/>
      <c r="G26" s="4" t="n"/>
      <c r="H26" s="4" t="n"/>
    </row>
    <row r="27" ht="15" customHeight="1">
      <c r="A27" s="21" t="inlineStr">
        <is>
          <t>2929 WHISPERING TRAILS Drive WINTER HAVEN, FL 33884-1848</t>
        </is>
      </c>
      <c r="B27" s="4" t="n"/>
      <c r="C27" s="4" t="n"/>
      <c r="D27" s="4" t="n"/>
      <c r="E27" s="4" t="n"/>
      <c r="F27" s="4" t="n"/>
      <c r="G27" s="4" t="n"/>
      <c r="H27" s="4" t="n"/>
    </row>
    <row r="28" ht="15" customHeight="1">
      <c r="A28" s="20" t="inlineStr">
        <is>
          <t>https://portal.onehome.com/es-US/property/aotf~1036966617~STELLAR?token=eyJPU04iOiJTVEVMTEFSIiwidHlwZSI6IjEiLCJjb250YWN0aWQiOjgwMTMyMDcsInNldGlkIjoiMzYwOTAxMiIsInNldGtleSI6IjUyOCIsImVtYWlsIjoiQWxwaGF2bWdAZ21haWwuY29tIiwicmVzb3VyY2VpZCI6MCwiYWdlbnRpZCI6Mzg2ODEsImlzZGVsdGEiOmZhbHNlLCJsaXN0aW5naWQiOiI2ODg4ODA3NDgiLCJWaWV3TW9kZSI6IjEifQ%3D%3D&amp;searchId=178b15e9-3432-3767-8dad-8a54a61a9373</t>
        </is>
      </c>
      <c r="B28" s="4" t="n"/>
      <c r="C28" s="4" t="n"/>
      <c r="D28" s="4" t="n"/>
      <c r="E28" s="4" t="n"/>
      <c r="F28" s="4" t="n"/>
      <c r="G28" s="4" t="n"/>
      <c r="H28" s="4" t="n"/>
    </row>
    <row r="29" ht="15" customHeight="1">
      <c r="A29" s="4" t="n"/>
      <c r="B29" s="4" t="n"/>
      <c r="C29" s="4" t="n"/>
      <c r="D29" s="4" t="n"/>
      <c r="E29" s="4" t="n"/>
      <c r="F29" s="4" t="n"/>
      <c r="G29" s="4" t="n"/>
      <c r="H29" s="4" t="n"/>
    </row>
    <row r="30" ht="15" customHeight="1">
      <c r="A30" s="4" t="n"/>
      <c r="B30" s="4" t="n"/>
      <c r="C30" s="4" t="n"/>
      <c r="D30" s="4" t="n"/>
      <c r="E30" s="4" t="n"/>
      <c r="F30" s="4" t="n"/>
      <c r="G30" s="4" t="n"/>
      <c r="H30" s="4" t="n"/>
    </row>
    <row r="31" ht="15" customHeight="1">
      <c r="A31" s="4" t="n"/>
      <c r="B31" s="4" t="n"/>
      <c r="C31" s="4" t="n"/>
      <c r="D31" s="4" t="n"/>
      <c r="E31" s="4" t="n"/>
      <c r="F31" s="4" t="n"/>
      <c r="G31" s="4" t="n"/>
      <c r="H31" s="4" t="n"/>
    </row>
    <row r="32" ht="15" customHeight="1">
      <c r="A32" s="4" t="n"/>
      <c r="B32" s="4" t="n"/>
      <c r="C32" s="4" t="n"/>
      <c r="D32" s="4" t="n"/>
      <c r="E32" s="4" t="n"/>
      <c r="F32" s="4" t="n"/>
      <c r="G32" s="4" t="n"/>
      <c r="H32" s="4" t="n"/>
    </row>
  </sheetData>
  <hyperlinks>
    <hyperlink ref="A28" display="https://portal.onehome.com/es-US/property/aotf~1036966617~STELLAR?token=eyJPU04iOiJTVEVMTEFSIiwidHlwZSI6IjEiLCJjb250YWN0aWQiOjgwMTMyMDcsInNldGlkIjoiMzYwOTAxMiIsInNldGtleSI6IjUyOCIsImVtYWlsIjoiQWxwaGF2bWdAZ21haWwuY29tIiwicmVzb3VyY2VpZCI6MCwiYWdlbnRpZCI6Mzg2ODEsImlzZGVsdGEiOmZhbHNlLCJsaXN0aW5naWQiOiI2ODg4ODA3NDgiLCJWaWV3TW9kZSI6IjEifQ%3D%3D&amp;searchId=178b15e9-3432-3767-8dad-8a54a61a9373" r:id="rId1"/>
  </hyperlinks>
  <pageMargins left="0.7" right="0.7" top="0.75" bottom="0.75" header="0.3" footer="0.3"/>
  <pageSetup orientation="portrait" horizontalDpi="1200" verticalDpi="1200"/>
</worksheet>
</file>

<file path=xl/worksheets/sheet10.xml><?xml version="1.0" encoding="utf-8"?>
<worksheet xmlns="http://schemas.openxmlformats.org/spreadsheetml/2006/main">
  <sheetPr>
    <tabColor rgb="FFFF0000"/>
    <outlinePr summaryBelow="0" summaryRight="0"/>
    <pageSetUpPr/>
  </sheetPr>
  <dimension ref="A1:H32"/>
  <sheetViews>
    <sheetView showGridLines="0" workbookViewId="0">
      <selection activeCell="A1" sqref="A1"/>
    </sheetView>
  </sheetViews>
  <sheetFormatPr baseColWidth="8" defaultColWidth="12.6640625" defaultRowHeight="15.75" customHeight="1" outlineLevelCol="0"/>
  <cols>
    <col width="11.44140625" customWidth="1" min="1" max="1"/>
    <col width="31.109375" customWidth="1" min="2" max="2"/>
    <col width="17.88671875" customWidth="1" min="3" max="3"/>
    <col width="21.109375" customWidth="1" min="4" max="4"/>
    <col width="18" customWidth="1" min="5" max="5"/>
    <col width="42.33203125" customWidth="1" min="8" max="8"/>
  </cols>
  <sheetData>
    <row r="1" ht="15.75" customHeight="1">
      <c r="A1" s="1" t="inlineStr">
        <is>
          <t>Tipo de Propiedad:</t>
        </is>
      </c>
      <c r="B1" s="2" t="inlineStr">
        <is>
          <t>Single Family Home</t>
        </is>
      </c>
      <c r="C1" s="1" t="inlineStr">
        <is>
          <t>Precio de la Propiedad a comprar</t>
        </is>
      </c>
      <c r="D1" s="3" t="n">
        <v>285000</v>
      </c>
      <c r="E1" s="4" t="n"/>
      <c r="F1" s="4" t="n"/>
      <c r="G1" s="4" t="n"/>
      <c r="H1" s="4" t="n"/>
    </row>
    <row r="2" ht="15.75" customHeight="1">
      <c r="A2" s="1" t="inlineStr">
        <is>
          <t>Propiedad a comparar:</t>
        </is>
      </c>
      <c r="B2" s="2" t="inlineStr">
        <is>
          <t>6401 Seat Pleasant</t>
        </is>
      </c>
      <c r="C2" s="1" t="inlineStr">
        <is>
          <t>Area Construida (m2)</t>
        </is>
      </c>
      <c r="D2" s="2" t="n">
        <v>99.95999999999999</v>
      </c>
      <c r="E2" s="4" t="n"/>
      <c r="F2" s="4" t="n"/>
      <c r="G2" s="4" t="n"/>
      <c r="H2" s="4" t="n"/>
    </row>
    <row r="3" ht="15.75" customHeight="1">
      <c r="A3" s="5" t="inlineStr">
        <is>
          <t>Barrio:</t>
        </is>
      </c>
      <c r="B3" s="2" t="inlineStr">
        <is>
          <t>Capitol Heights</t>
        </is>
      </c>
      <c r="C3" s="1" t="inlineStr">
        <is>
          <t>Costos de Cierre</t>
        </is>
      </c>
      <c r="D3" s="3" t="n">
        <v>13500</v>
      </c>
      <c r="E3" s="4" t="n"/>
      <c r="F3" s="4" t="n"/>
      <c r="G3" s="4" t="n"/>
      <c r="H3" s="4" t="n"/>
    </row>
    <row r="4" ht="15.75" customHeight="1">
      <c r="A4" s="1" t="inlineStr">
        <is>
          <t>Ciudad (County)</t>
        </is>
      </c>
      <c r="B4" s="2" t="inlineStr">
        <is>
          <t>Prince George</t>
        </is>
      </c>
      <c r="C4" s="1" t="inlineStr">
        <is>
          <t>Costos de Reparacion</t>
        </is>
      </c>
      <c r="D4" s="3" t="n">
        <v>30000</v>
      </c>
      <c r="E4" s="4" t="inlineStr">
        <is>
          <t>* Estimado poco certero</t>
        </is>
      </c>
      <c r="F4" s="4" t="n"/>
      <c r="G4" s="4" t="n"/>
      <c r="H4" s="4" t="n"/>
    </row>
    <row r="5" ht="15.75" customHeight="1">
      <c r="A5" s="5" t="inlineStr">
        <is>
          <t>Estado:</t>
        </is>
      </c>
      <c r="B5" s="2" t="inlineStr">
        <is>
          <t>MD</t>
        </is>
      </c>
      <c r="C5" s="5" t="inlineStr">
        <is>
          <t>Otros Costos</t>
        </is>
      </c>
      <c r="D5" s="3" t="n">
        <v>8000</v>
      </c>
      <c r="E5" s="4" t="n"/>
      <c r="F5" s="4" t="n"/>
      <c r="G5" s="4" t="n"/>
      <c r="H5" s="4" t="n"/>
    </row>
    <row r="6" ht="15" customHeight="1">
      <c r="A6" s="4" t="n"/>
      <c r="B6" s="4" t="n"/>
      <c r="C6" s="4" t="n"/>
      <c r="D6" s="4" t="n"/>
      <c r="E6" s="4" t="n"/>
      <c r="F6" s="4" t="n"/>
      <c r="G6" s="4" t="n"/>
      <c r="H6" s="4" t="n"/>
    </row>
    <row r="7" ht="15.75" customHeight="1">
      <c r="A7" s="30" t="inlineStr">
        <is>
          <t>Comparables</t>
        </is>
      </c>
      <c r="B7" s="32" t="n"/>
      <c r="C7" s="32" t="n"/>
      <c r="D7" s="32" t="n"/>
      <c r="E7" s="31" t="n"/>
      <c r="F7" s="4" t="n"/>
      <c r="G7" s="30" t="inlineStr">
        <is>
          <t>Leyenda</t>
        </is>
      </c>
      <c r="H7" s="31" t="n"/>
    </row>
    <row r="8" ht="15.75" customHeight="1">
      <c r="A8" s="30" t="inlineStr">
        <is>
          <t>#</t>
        </is>
      </c>
      <c r="B8" s="30" t="inlineStr">
        <is>
          <t>Identificacion de la Propiedad</t>
        </is>
      </c>
      <c r="C8" s="30" t="inlineStr">
        <is>
          <t>Valor de Alquiler</t>
        </is>
      </c>
      <c r="D8" s="30" t="inlineStr">
        <is>
          <t>Area Construida (m2)</t>
        </is>
      </c>
      <c r="E8" s="30" t="inlineStr">
        <is>
          <t>PAM^2</t>
        </is>
      </c>
      <c r="F8" s="4" t="n"/>
      <c r="G8" s="5" t="inlineStr">
        <is>
          <t>PAM^2</t>
        </is>
      </c>
      <c r="H8" s="2" t="inlineStr">
        <is>
          <t>Precio de alquiler x metro cuadrado</t>
        </is>
      </c>
    </row>
    <row r="9" ht="15.75" customHeight="1">
      <c r="A9" s="7" t="n">
        <v>1</v>
      </c>
      <c r="B9" s="7" t="inlineStr">
        <is>
          <t>7103 Fresno St</t>
        </is>
      </c>
      <c r="C9" s="8" t="n">
        <v>2600</v>
      </c>
      <c r="D9" s="9" t="n">
        <v>80.26000000000001</v>
      </c>
      <c r="E9" s="8">
        <f>C9/D9</f>
        <v/>
      </c>
      <c r="F9" s="4" t="n"/>
      <c r="G9" s="5" t="inlineStr">
        <is>
          <t>PPAM^2</t>
        </is>
      </c>
      <c r="H9" s="2" t="inlineStr">
        <is>
          <t>Precio Promedio de Alquiler x Metro Cuadrado</t>
        </is>
      </c>
    </row>
    <row r="10" ht="15.75" customHeight="1">
      <c r="A10" s="7" t="n">
        <v>2</v>
      </c>
      <c r="B10" s="7" t="inlineStr">
        <is>
          <t>6801 James Farmer Way</t>
        </is>
      </c>
      <c r="C10" s="8" t="n">
        <v>1950</v>
      </c>
      <c r="D10" s="9" t="n">
        <v>140.46</v>
      </c>
      <c r="E10" s="8">
        <f>C10/D10</f>
        <v/>
      </c>
      <c r="F10" s="4" t="n"/>
      <c r="G10" s="5" t="inlineStr">
        <is>
          <t>PEA</t>
        </is>
      </c>
      <c r="H10" s="2" t="inlineStr">
        <is>
          <t>Precio Estimado de Alquiler de la propiedad</t>
        </is>
      </c>
    </row>
    <row r="11" ht="15.75" customHeight="1">
      <c r="A11" s="7" t="n">
        <v>3</v>
      </c>
      <c r="B11" s="7" t="inlineStr">
        <is>
          <t>6514 Adak St</t>
        </is>
      </c>
      <c r="C11" s="8" t="n">
        <v>2950</v>
      </c>
      <c r="D11" s="9" t="n">
        <v>222.87</v>
      </c>
      <c r="E11" s="8">
        <f>C11/D11</f>
        <v/>
      </c>
      <c r="F11" s="4" t="n"/>
      <c r="G11" s="5" t="inlineStr">
        <is>
          <t>PMN</t>
        </is>
      </c>
      <c r="H11" s="2" t="inlineStr">
        <is>
          <t>Precio Maximo de Negociacion</t>
        </is>
      </c>
    </row>
    <row r="12" ht="15.75" customHeight="1">
      <c r="A12" s="7" t="n">
        <v>4</v>
      </c>
      <c r="B12" s="7" t="inlineStr">
        <is>
          <t>614 Opus Ave</t>
        </is>
      </c>
      <c r="C12" s="8" t="n">
        <v>2200</v>
      </c>
      <c r="D12" s="9" t="n">
        <v>69.67</v>
      </c>
      <c r="E12" s="8">
        <f>C12/D12</f>
        <v/>
      </c>
      <c r="F12" s="4" t="n"/>
      <c r="G12" s="5" t="inlineStr">
        <is>
          <t>PBN</t>
        </is>
      </c>
      <c r="H12" s="2" t="inlineStr">
        <is>
          <t>Precio Bruto de Negociacion</t>
        </is>
      </c>
    </row>
    <row r="13" ht="15.75" customHeight="1">
      <c r="A13" s="7" t="n">
        <v>5</v>
      </c>
      <c r="B13" s="7" t="inlineStr">
        <is>
          <t>5031 Emo St</t>
        </is>
      </c>
      <c r="C13" s="8" t="n">
        <v>1985</v>
      </c>
      <c r="D13" s="9" t="n">
        <v>88.44</v>
      </c>
      <c r="E13" s="8">
        <f>C13/D13</f>
        <v/>
      </c>
      <c r="F13" s="4" t="n"/>
      <c r="G13" s="5" t="inlineStr">
        <is>
          <t>POI</t>
        </is>
      </c>
      <c r="H13" s="2" t="inlineStr">
        <is>
          <t>Precio Oferta Inicial</t>
        </is>
      </c>
    </row>
    <row r="14" ht="15" customHeight="1">
      <c r="A14" s="7" t="n">
        <v>6</v>
      </c>
      <c r="B14" s="7" t="inlineStr">
        <is>
          <t>5100 Heath St</t>
        </is>
      </c>
      <c r="C14" s="8" t="n">
        <v>2295</v>
      </c>
      <c r="D14" s="9" t="n">
        <v>88.34999999999999</v>
      </c>
      <c r="E14" s="8">
        <f>C14/D14</f>
        <v/>
      </c>
      <c r="F14" s="4" t="n"/>
      <c r="G14" s="4" t="n"/>
      <c r="H14" s="4" t="n"/>
    </row>
    <row r="15" ht="15" customHeight="1">
      <c r="A15" s="7" t="n">
        <v>7</v>
      </c>
      <c r="B15" s="7" t="inlineStr">
        <is>
          <t>1404 Pacific Ave</t>
        </is>
      </c>
      <c r="C15" s="8" t="n">
        <v>2400</v>
      </c>
      <c r="D15" s="9" t="n">
        <v>74.13</v>
      </c>
      <c r="E15" s="8">
        <f>C15/D15</f>
        <v/>
      </c>
      <c r="F15" s="4" t="n"/>
      <c r="G15" s="4" t="n"/>
      <c r="H15" s="4" t="n"/>
    </row>
    <row r="16" ht="15" customHeight="1">
      <c r="A16" s="7" t="n">
        <v>8</v>
      </c>
      <c r="B16" s="7" t="inlineStr">
        <is>
          <t>606 Chance Pl</t>
        </is>
      </c>
      <c r="C16" s="8" t="n">
        <v>2800</v>
      </c>
      <c r="D16" s="9" t="n">
        <v>155.38</v>
      </c>
      <c r="E16" s="8">
        <f>C16/D16</f>
        <v/>
      </c>
      <c r="F16" s="4" t="n"/>
      <c r="G16" s="4" t="n"/>
      <c r="H16" s="4" t="n"/>
    </row>
    <row r="17" ht="15" customHeight="1">
      <c r="A17" s="7" t="n">
        <v>9</v>
      </c>
      <c r="B17" s="7" t="inlineStr">
        <is>
          <t>424 Saint Margarets Dr</t>
        </is>
      </c>
      <c r="C17" s="8" t="n">
        <v>2500</v>
      </c>
      <c r="D17" s="9" t="n">
        <v>97.54000000000001</v>
      </c>
      <c r="E17" s="8">
        <f>C17/D17</f>
        <v/>
      </c>
      <c r="F17" s="4" t="n"/>
      <c r="G17" s="4" t="n"/>
      <c r="H17" s="4" t="n"/>
    </row>
    <row r="18" ht="15" customHeight="1">
      <c r="A18" s="7" t="n">
        <v>10</v>
      </c>
      <c r="B18" s="7" t="inlineStr">
        <is>
          <t>7427 Drumlea Rd</t>
        </is>
      </c>
      <c r="C18" s="8" t="n">
        <v>2725</v>
      </c>
      <c r="D18" s="9" t="n">
        <v>193.7</v>
      </c>
      <c r="E18" s="8">
        <f>C18/D18</f>
        <v/>
      </c>
      <c r="F18" s="4" t="n"/>
      <c r="G18" s="4" t="n"/>
      <c r="H18" s="4" t="n"/>
    </row>
    <row r="19" ht="15" customHeight="1">
      <c r="A19" s="4" t="n"/>
      <c r="B19" s="4" t="n"/>
      <c r="C19" s="4" t="n"/>
      <c r="D19" s="4" t="n"/>
      <c r="E19" s="4" t="n"/>
      <c r="F19" s="4" t="n"/>
      <c r="G19" s="4" t="n"/>
      <c r="H19" s="4" t="n"/>
    </row>
    <row r="20" ht="15.75" customHeight="1">
      <c r="A20" s="5" t="inlineStr">
        <is>
          <t>PPAM^2</t>
        </is>
      </c>
      <c r="B20" s="3">
        <f>SUM(E9:E18)/10</f>
        <v/>
      </c>
      <c r="C20" s="4" t="n"/>
      <c r="D20" s="4" t="n"/>
      <c r="E20" s="4" t="n"/>
      <c r="F20" s="4" t="n"/>
      <c r="G20" s="4" t="n"/>
      <c r="H20" s="4" t="n"/>
    </row>
    <row r="21" ht="15.75" customHeight="1">
      <c r="A21" s="5" t="inlineStr">
        <is>
          <t>PEA</t>
        </is>
      </c>
      <c r="B21" s="3">
        <f>B20*D2</f>
        <v/>
      </c>
      <c r="C21" s="4" t="n"/>
      <c r="D21" s="4" t="n"/>
      <c r="E21" s="4" t="n"/>
      <c r="F21" s="4" t="n"/>
      <c r="G21" s="4" t="n"/>
      <c r="H21" s="4" t="n"/>
    </row>
    <row r="22" ht="15.75" customHeight="1">
      <c r="A22" s="5" t="inlineStr">
        <is>
          <t>PBN</t>
        </is>
      </c>
      <c r="B22" s="3">
        <f>(B21*100)/60%</f>
        <v/>
      </c>
      <c r="C22" s="4" t="n"/>
      <c r="D22" s="4" t="n"/>
      <c r="E22" s="4" t="n"/>
      <c r="F22" s="4" t="n"/>
      <c r="G22" s="4" t="n"/>
      <c r="H22" s="4" t="n"/>
    </row>
    <row r="23" ht="15.75" customHeight="1">
      <c r="A23" s="5" t="inlineStr">
        <is>
          <t>PMN</t>
        </is>
      </c>
      <c r="B23" s="3">
        <f>B22-D3-D4</f>
        <v/>
      </c>
      <c r="C23" s="4" t="n"/>
      <c r="D23" s="4" t="n"/>
      <c r="E23" s="10" t="n"/>
      <c r="F23" s="4" t="n"/>
      <c r="G23" s="4" t="n"/>
      <c r="H23" s="4" t="n"/>
    </row>
    <row r="24" ht="15.75" customHeight="1">
      <c r="A24" s="11" t="inlineStr">
        <is>
          <t>POI</t>
        </is>
      </c>
      <c r="B24" s="12">
        <f>B23-(B23*15%)</f>
        <v/>
      </c>
      <c r="C24" s="4" t="n"/>
      <c r="D24" s="4" t="n"/>
      <c r="E24" s="4" t="n"/>
      <c r="F24" s="4" t="n"/>
      <c r="G24" s="4" t="n"/>
      <c r="H24" s="4" t="n"/>
    </row>
    <row r="25" ht="15.75" customHeight="1">
      <c r="A25" s="13" t="n"/>
      <c r="B25" s="14" t="n"/>
      <c r="C25" s="4" t="n"/>
      <c r="D25" s="4" t="n"/>
      <c r="E25" s="4" t="n"/>
      <c r="F25" s="4" t="n"/>
      <c r="G25" s="4" t="n"/>
      <c r="H25" s="4" t="n"/>
    </row>
    <row r="26" ht="15" customHeight="1">
      <c r="A26" s="4" t="n"/>
      <c r="B26" s="4" t="n"/>
      <c r="C26" s="4" t="n"/>
      <c r="D26" s="4" t="n"/>
      <c r="E26" s="15" t="n"/>
      <c r="F26" s="4" t="n"/>
      <c r="G26" s="4" t="n"/>
      <c r="H26" s="4" t="n"/>
    </row>
    <row r="27" ht="15" customHeight="1">
      <c r="A27" s="4" t="n"/>
      <c r="B27" s="4" t="n"/>
      <c r="C27" s="4" t="n"/>
      <c r="D27" s="4" t="n"/>
      <c r="E27" s="4" t="n"/>
      <c r="F27" s="4" t="n"/>
      <c r="G27" s="4" t="n"/>
      <c r="H27" s="4" t="n"/>
    </row>
    <row r="28" ht="15" customHeight="1">
      <c r="A28" s="4" t="n"/>
      <c r="B28" s="4" t="n"/>
      <c r="C28" s="4" t="n"/>
      <c r="D28" s="4" t="n"/>
      <c r="E28" s="4" t="n"/>
      <c r="F28" s="4" t="n"/>
      <c r="G28" s="4" t="n"/>
      <c r="H28" s="4" t="n"/>
    </row>
    <row r="29" ht="15" customHeight="1">
      <c r="A29" s="4" t="n"/>
      <c r="B29" s="4" t="n"/>
      <c r="C29" s="4" t="n"/>
      <c r="D29" s="4" t="n"/>
      <c r="E29" s="4" t="n"/>
      <c r="F29" s="4" t="n"/>
      <c r="G29" s="4" t="n"/>
      <c r="H29" s="4" t="n"/>
    </row>
    <row r="30" ht="15" customHeight="1">
      <c r="A30" s="4" t="n"/>
      <c r="B30" s="4" t="n"/>
      <c r="C30" s="4" t="n"/>
      <c r="D30" s="4" t="n"/>
      <c r="E30" s="4" t="n"/>
      <c r="F30" s="4" t="n"/>
      <c r="G30" s="4" t="n"/>
      <c r="H30" s="4" t="n"/>
    </row>
    <row r="31" ht="15" customHeight="1">
      <c r="A31" s="4" t="n"/>
      <c r="B31" s="4" t="n"/>
      <c r="C31" s="4" t="n"/>
      <c r="D31" s="4" t="n"/>
      <c r="E31" s="4" t="n"/>
      <c r="F31" s="4" t="n"/>
      <c r="G31" s="4" t="n"/>
      <c r="H31" s="4" t="n"/>
    </row>
    <row r="32" ht="15" customHeight="1">
      <c r="A32" s="4" t="n"/>
      <c r="B32" s="4" t="n"/>
      <c r="C32" s="4" t="n"/>
      <c r="D32" s="4" t="n"/>
      <c r="E32" s="4" t="n"/>
      <c r="F32" s="4" t="n"/>
      <c r="G32" s="4" t="n"/>
      <c r="H32" s="4" t="n"/>
    </row>
  </sheetData>
  <mergeCells count="2">
    <mergeCell ref="G7:H7"/>
    <mergeCell ref="A7:E7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>
  <sheetPr>
    <tabColor rgb="FFFF0000"/>
    <outlinePr summaryBelow="0" summaryRight="0"/>
    <pageSetUpPr/>
  </sheetPr>
  <dimension ref="A1:H32"/>
  <sheetViews>
    <sheetView showGridLines="0" workbookViewId="0">
      <selection activeCell="A1" sqref="A1"/>
    </sheetView>
  </sheetViews>
  <sheetFormatPr baseColWidth="8" defaultColWidth="12.6640625" defaultRowHeight="15.75" customHeight="1" outlineLevelCol="0"/>
  <cols>
    <col width="11.44140625" customWidth="1" min="1" max="1"/>
    <col width="31.109375" customWidth="1" min="2" max="2"/>
    <col width="17.88671875" customWidth="1" min="3" max="3"/>
    <col width="21.109375" customWidth="1" min="4" max="4"/>
    <col width="18" customWidth="1" min="5" max="5"/>
    <col width="42.33203125" customWidth="1" min="8" max="8"/>
  </cols>
  <sheetData>
    <row r="1" ht="15.75" customHeight="1">
      <c r="A1" s="1" t="inlineStr">
        <is>
          <t>Tipo de Propiedad:</t>
        </is>
      </c>
      <c r="B1" s="2" t="inlineStr">
        <is>
          <t>Townhouse</t>
        </is>
      </c>
      <c r="C1" s="1" t="inlineStr">
        <is>
          <t>Precio de la Propiedad a comprar</t>
        </is>
      </c>
      <c r="D1" s="3" t="n">
        <v>260000</v>
      </c>
      <c r="E1" s="4" t="n"/>
      <c r="F1" s="4" t="n"/>
      <c r="G1" s="4" t="n"/>
      <c r="H1" s="4" t="n"/>
    </row>
    <row r="2" ht="15.75" customHeight="1">
      <c r="A2" s="1" t="inlineStr">
        <is>
          <t>Propiedad a comparar:</t>
        </is>
      </c>
      <c r="B2" s="2" t="inlineStr">
        <is>
          <t>5823 Hill Mar Dr</t>
        </is>
      </c>
      <c r="C2" s="1" t="inlineStr">
        <is>
          <t>Area Construida (m2)</t>
        </is>
      </c>
      <c r="D2" s="2" t="n">
        <v>100.33</v>
      </c>
      <c r="E2" s="4" t="n"/>
      <c r="F2" s="4" t="n"/>
      <c r="G2" s="4" t="n"/>
      <c r="H2" s="4" t="n"/>
    </row>
    <row r="3" ht="15.75" customHeight="1">
      <c r="A3" s="5" t="inlineStr">
        <is>
          <t>Barrio:</t>
        </is>
      </c>
      <c r="B3" s="2" t="inlineStr">
        <is>
          <t>District Heights</t>
        </is>
      </c>
      <c r="C3" s="1" t="inlineStr">
        <is>
          <t>Costos de Cierre</t>
        </is>
      </c>
      <c r="D3" s="3" t="n">
        <v>13500</v>
      </c>
      <c r="E3" s="4" t="n"/>
      <c r="F3" s="4" t="n"/>
      <c r="G3" s="4" t="n"/>
      <c r="H3" s="4" t="n"/>
    </row>
    <row r="4" ht="15.75" customHeight="1">
      <c r="A4" s="1" t="inlineStr">
        <is>
          <t>Ciudad (County)</t>
        </is>
      </c>
      <c r="B4" s="2" t="inlineStr">
        <is>
          <t>Prince George</t>
        </is>
      </c>
      <c r="C4" s="1" t="inlineStr">
        <is>
          <t>Costos de Reparacion</t>
        </is>
      </c>
      <c r="D4" s="3" t="n">
        <v>15000</v>
      </c>
      <c r="E4" s="4" t="inlineStr">
        <is>
          <t>* Estimado poco certero</t>
        </is>
      </c>
      <c r="F4" s="4" t="n"/>
      <c r="G4" s="4" t="n"/>
      <c r="H4" s="4" t="n"/>
    </row>
    <row r="5" ht="15.75" customHeight="1">
      <c r="A5" s="5" t="inlineStr">
        <is>
          <t>Estado:</t>
        </is>
      </c>
      <c r="B5" s="2" t="inlineStr">
        <is>
          <t>MD</t>
        </is>
      </c>
      <c r="C5" s="5" t="inlineStr">
        <is>
          <t>Otros Costos</t>
        </is>
      </c>
      <c r="D5" s="3" t="n">
        <v>8000</v>
      </c>
      <c r="E5" s="4" t="n"/>
      <c r="F5" s="4" t="n"/>
      <c r="G5" s="4" t="n"/>
      <c r="H5" s="4" t="n"/>
    </row>
    <row r="6" ht="15" customHeight="1">
      <c r="A6" s="4" t="n"/>
      <c r="B6" s="4" t="n"/>
      <c r="C6" s="4" t="n"/>
      <c r="D6" s="4" t="n"/>
      <c r="E6" s="4" t="n"/>
      <c r="F6" s="4" t="n"/>
      <c r="G6" s="4" t="n"/>
      <c r="H6" s="4" t="n"/>
    </row>
    <row r="7" ht="15.75" customHeight="1">
      <c r="A7" s="30" t="inlineStr">
        <is>
          <t>Comparables</t>
        </is>
      </c>
      <c r="B7" s="32" t="n"/>
      <c r="C7" s="32" t="n"/>
      <c r="D7" s="32" t="n"/>
      <c r="E7" s="31" t="n"/>
      <c r="F7" s="4" t="n"/>
      <c r="G7" s="30" t="inlineStr">
        <is>
          <t>Leyenda</t>
        </is>
      </c>
      <c r="H7" s="31" t="n"/>
    </row>
    <row r="8" ht="15.75" customHeight="1">
      <c r="A8" s="30" t="inlineStr">
        <is>
          <t>#</t>
        </is>
      </c>
      <c r="B8" s="30" t="inlineStr">
        <is>
          <t>Identificacion de la Propiedad</t>
        </is>
      </c>
      <c r="C8" s="30" t="inlineStr">
        <is>
          <t>Valor de Alquiler</t>
        </is>
      </c>
      <c r="D8" s="30" t="inlineStr">
        <is>
          <t>Area Construida (m2)</t>
        </is>
      </c>
      <c r="E8" s="30" t="inlineStr">
        <is>
          <t>PAM^2</t>
        </is>
      </c>
      <c r="F8" s="4" t="n"/>
      <c r="G8" s="5" t="inlineStr">
        <is>
          <t>PAM^2</t>
        </is>
      </c>
      <c r="H8" s="2" t="inlineStr">
        <is>
          <t>Precio de alquiler x metro cuadrado</t>
        </is>
      </c>
    </row>
    <row r="9" ht="15.75" customHeight="1">
      <c r="A9" s="7" t="n">
        <v>1</v>
      </c>
      <c r="B9" s="7" t="inlineStr">
        <is>
          <t>3127 Forest Run Dr</t>
        </is>
      </c>
      <c r="C9" s="8" t="n">
        <v>2195</v>
      </c>
      <c r="D9" s="9" t="n">
        <v>122.63</v>
      </c>
      <c r="E9" s="8">
        <f>C9/D9</f>
        <v/>
      </c>
      <c r="F9" s="4" t="n"/>
      <c r="G9" s="5" t="inlineStr">
        <is>
          <t>PPAM^2</t>
        </is>
      </c>
      <c r="H9" s="2" t="inlineStr">
        <is>
          <t>Precio Promedio de Alquiler x Metro Cuadrado</t>
        </is>
      </c>
    </row>
    <row r="10" ht="15.75" customHeight="1">
      <c r="A10" s="7" t="n">
        <v>2</v>
      </c>
      <c r="B10" s="7" t="inlineStr">
        <is>
          <t>5011 Hill Mar Dr</t>
        </is>
      </c>
      <c r="C10" s="8" t="n">
        <v>2299</v>
      </c>
      <c r="D10" s="9" t="n">
        <v>138.23</v>
      </c>
      <c r="E10" s="8">
        <f>C10/D10</f>
        <v/>
      </c>
      <c r="F10" s="4" t="n"/>
      <c r="G10" s="5" t="inlineStr">
        <is>
          <t>PEA</t>
        </is>
      </c>
      <c r="H10" s="2" t="inlineStr">
        <is>
          <t>Precio Estimado de Alquiler de la propiedad</t>
        </is>
      </c>
    </row>
    <row r="11" ht="15.75" customHeight="1">
      <c r="A11" s="7" t="n">
        <v>3</v>
      </c>
      <c r="B11" s="7" t="inlineStr">
        <is>
          <t>7155 Cross St</t>
        </is>
      </c>
      <c r="C11" s="8" t="n">
        <v>2268</v>
      </c>
      <c r="D11" s="9" t="n">
        <v>179.48</v>
      </c>
      <c r="E11" s="8">
        <f>C11/D11</f>
        <v/>
      </c>
      <c r="F11" s="4" t="n"/>
      <c r="G11" s="5" t="inlineStr">
        <is>
          <t>PMN</t>
        </is>
      </c>
      <c r="H11" s="2" t="inlineStr">
        <is>
          <t>Precio Maximo de Negociacion</t>
        </is>
      </c>
    </row>
    <row r="12" ht="15.75" customHeight="1">
      <c r="A12" s="7" t="n">
        <v>4</v>
      </c>
      <c r="B12" s="7" t="inlineStr">
        <is>
          <t>1971 Rochell Ave</t>
        </is>
      </c>
      <c r="C12" s="8" t="n">
        <v>2174</v>
      </c>
      <c r="D12" s="9" t="n">
        <v>98.38</v>
      </c>
      <c r="E12" s="8">
        <f>C12/D12</f>
        <v/>
      </c>
      <c r="F12" s="4" t="n"/>
      <c r="G12" s="5" t="inlineStr">
        <is>
          <t>PBN</t>
        </is>
      </c>
      <c r="H12" s="2" t="inlineStr">
        <is>
          <t>Precio Bruto de Negociacion</t>
        </is>
      </c>
    </row>
    <row r="13" ht="15.75" customHeight="1">
      <c r="A13" s="7" t="n">
        <v>5</v>
      </c>
      <c r="B13" s="7" t="inlineStr">
        <is>
          <t>5712 Lanier Ave</t>
        </is>
      </c>
      <c r="C13" s="8" t="n">
        <v>2662</v>
      </c>
      <c r="D13" s="9" t="n">
        <v>107.02</v>
      </c>
      <c r="E13" s="8">
        <f>C13/D13</f>
        <v/>
      </c>
      <c r="F13" s="4" t="n"/>
      <c r="G13" s="5" t="inlineStr">
        <is>
          <t>POI</t>
        </is>
      </c>
      <c r="H13" s="2" t="inlineStr">
        <is>
          <t>Precio Oferta Inicial</t>
        </is>
      </c>
    </row>
    <row r="14" ht="15" customHeight="1">
      <c r="A14" s="7" t="n">
        <v>6</v>
      </c>
      <c r="B14" s="7" t="inlineStr">
        <is>
          <t>4123 Candy Apple Ln</t>
        </is>
      </c>
      <c r="C14" s="8" t="n">
        <v>2280</v>
      </c>
      <c r="D14" s="9" t="n">
        <v>123.28</v>
      </c>
      <c r="E14" s="8">
        <f>C14/D14</f>
        <v/>
      </c>
      <c r="F14" s="4" t="n"/>
      <c r="G14" s="4" t="n"/>
      <c r="H14" s="4" t="n"/>
    </row>
    <row r="15" ht="15" customHeight="1">
      <c r="A15" s="7" t="n">
        <v>7</v>
      </c>
      <c r="B15" s="7" t="inlineStr">
        <is>
          <t>2501 Iverson St</t>
        </is>
      </c>
      <c r="C15" s="8" t="n">
        <v>1500</v>
      </c>
      <c r="D15" s="9" t="n">
        <v>74.31999999999999</v>
      </c>
      <c r="E15" s="8">
        <f>C15/D15</f>
        <v/>
      </c>
      <c r="F15" s="4" t="n"/>
      <c r="G15" s="4" t="n"/>
      <c r="H15" s="4" t="n"/>
    </row>
    <row r="16" ht="15" customHeight="1">
      <c r="A16" s="7" t="n">
        <v>8</v>
      </c>
      <c r="B16" s="7" t="inlineStr">
        <is>
          <t>914 Newington Ct</t>
        </is>
      </c>
      <c r="C16" s="8" t="n">
        <v>1400</v>
      </c>
      <c r="D16" s="9" t="n">
        <v>115.19</v>
      </c>
      <c r="E16" s="8">
        <f>C16/D16</f>
        <v/>
      </c>
      <c r="F16" s="4" t="n"/>
      <c r="G16" s="4" t="n"/>
      <c r="H16" s="4" t="n"/>
    </row>
    <row r="17" ht="15" customHeight="1">
      <c r="A17" s="7" t="n">
        <v>9</v>
      </c>
      <c r="B17" s="7" t="inlineStr">
        <is>
          <t>7129 Halleck St</t>
        </is>
      </c>
      <c r="C17" s="8" t="n">
        <v>2300</v>
      </c>
      <c r="D17" s="9" t="n">
        <v>178.37</v>
      </c>
      <c r="E17" s="8">
        <f>C17/D17</f>
        <v/>
      </c>
      <c r="F17" s="4" t="n"/>
      <c r="G17" s="4" t="n"/>
      <c r="H17" s="4" t="n"/>
    </row>
    <row r="18" ht="15" customHeight="1">
      <c r="A18" s="7" t="n">
        <v>10</v>
      </c>
      <c r="B18" s="7" t="inlineStr">
        <is>
          <t>1404 Pacific Ave</t>
        </is>
      </c>
      <c r="C18" s="8" t="n">
        <v>2400</v>
      </c>
      <c r="D18" s="9" t="n">
        <v>74.13</v>
      </c>
      <c r="E18" s="8">
        <f>C18/D18</f>
        <v/>
      </c>
      <c r="F18" s="4" t="n"/>
      <c r="G18" s="4" t="n"/>
      <c r="H18" s="4" t="n"/>
    </row>
    <row r="19" ht="15" customHeight="1">
      <c r="A19" s="4" t="n"/>
      <c r="B19" s="4" t="n"/>
      <c r="C19" s="4" t="n"/>
      <c r="D19" s="4" t="n"/>
      <c r="E19" s="4" t="n"/>
      <c r="F19" s="4" t="n"/>
      <c r="G19" s="4" t="n"/>
      <c r="H19" s="4" t="n"/>
    </row>
    <row r="20" ht="15.75" customHeight="1">
      <c r="A20" s="5" t="inlineStr">
        <is>
          <t>PPAM^2</t>
        </is>
      </c>
      <c r="B20" s="3">
        <f>SUM(E9:E18)/10</f>
        <v/>
      </c>
      <c r="C20" s="4" t="n"/>
      <c r="D20" s="4" t="n"/>
      <c r="E20" s="4" t="n"/>
      <c r="F20" s="4" t="n"/>
      <c r="G20" s="4" t="n"/>
      <c r="H20" s="4" t="n"/>
    </row>
    <row r="21" ht="15.75" customHeight="1">
      <c r="A21" s="5" t="inlineStr">
        <is>
          <t>PEA</t>
        </is>
      </c>
      <c r="B21" s="3">
        <f>B20*D2</f>
        <v/>
      </c>
      <c r="C21" s="4" t="n"/>
      <c r="D21" s="4" t="n"/>
      <c r="E21" s="4" t="n"/>
      <c r="F21" s="4" t="n"/>
      <c r="G21" s="4" t="n"/>
      <c r="H21" s="4" t="n"/>
    </row>
    <row r="22" ht="15.75" customHeight="1">
      <c r="A22" s="5" t="inlineStr">
        <is>
          <t>PBN</t>
        </is>
      </c>
      <c r="B22" s="3">
        <f>(B21*100)/60%</f>
        <v/>
      </c>
      <c r="C22" s="4" t="n"/>
      <c r="D22" s="4" t="n"/>
      <c r="E22" s="4" t="n"/>
      <c r="F22" s="4" t="n"/>
      <c r="G22" s="4" t="n"/>
      <c r="H22" s="4" t="n"/>
    </row>
    <row r="23" ht="15.75" customHeight="1">
      <c r="A23" s="5" t="inlineStr">
        <is>
          <t>PMN</t>
        </is>
      </c>
      <c r="B23" s="3">
        <f>B22-D3-D4</f>
        <v/>
      </c>
      <c r="C23" s="4" t="n"/>
      <c r="D23" s="4" t="n"/>
      <c r="E23" s="10" t="n"/>
      <c r="F23" s="4" t="n"/>
      <c r="G23" s="4" t="n"/>
      <c r="H23" s="4" t="n"/>
    </row>
    <row r="24" ht="15.75" customHeight="1">
      <c r="A24" s="11" t="inlineStr">
        <is>
          <t>POI</t>
        </is>
      </c>
      <c r="B24" s="12">
        <f>B23-(B23*15%)</f>
        <v/>
      </c>
      <c r="C24" s="4" t="n"/>
      <c r="D24" s="4" t="n"/>
      <c r="E24" s="4" t="n"/>
      <c r="F24" s="4" t="n"/>
      <c r="G24" s="4" t="n"/>
      <c r="H24" s="4" t="n"/>
    </row>
    <row r="25" ht="15.75" customHeight="1">
      <c r="A25" s="13" t="n"/>
      <c r="B25" s="14" t="n"/>
      <c r="C25" s="4" t="n"/>
      <c r="D25" s="4" t="n"/>
      <c r="E25" s="4" t="n"/>
      <c r="F25" s="4" t="n"/>
      <c r="G25" s="4" t="n"/>
      <c r="H25" s="4" t="n"/>
    </row>
    <row r="26" ht="15" customHeight="1">
      <c r="A26" s="4" t="n"/>
      <c r="B26" s="4" t="n"/>
      <c r="C26" s="4" t="n"/>
      <c r="D26" s="4" t="n"/>
      <c r="E26" s="15" t="n"/>
      <c r="F26" s="4" t="n"/>
      <c r="G26" s="4" t="n"/>
      <c r="H26" s="4" t="n"/>
    </row>
    <row r="27" ht="15" customHeight="1">
      <c r="A27" s="4" t="n"/>
      <c r="B27" s="4" t="n"/>
      <c r="C27" s="4" t="n"/>
      <c r="D27" s="4" t="n"/>
      <c r="E27" s="4" t="n"/>
      <c r="F27" s="4" t="n"/>
      <c r="G27" s="4" t="n"/>
      <c r="H27" s="4" t="n"/>
    </row>
    <row r="28" ht="15" customHeight="1">
      <c r="A28" s="4" t="n"/>
      <c r="B28" s="4" t="n"/>
      <c r="C28" s="4" t="n"/>
      <c r="D28" s="4" t="n"/>
      <c r="E28" s="4" t="n"/>
      <c r="F28" s="4" t="n"/>
      <c r="G28" s="4" t="n"/>
      <c r="H28" s="4" t="n"/>
    </row>
    <row r="29" ht="15" customHeight="1">
      <c r="A29" s="4" t="n"/>
      <c r="B29" s="4" t="n"/>
      <c r="C29" s="4" t="n"/>
      <c r="D29" s="4" t="n"/>
      <c r="E29" s="4" t="n"/>
      <c r="F29" s="4" t="n"/>
      <c r="G29" s="4" t="n"/>
      <c r="H29" s="4" t="n"/>
    </row>
    <row r="30" ht="15" customHeight="1">
      <c r="A30" s="4" t="n"/>
      <c r="B30" s="4" t="n"/>
      <c r="C30" s="4" t="n"/>
      <c r="D30" s="4" t="n"/>
      <c r="E30" s="4" t="n"/>
      <c r="F30" s="4" t="n"/>
      <c r="G30" s="4" t="n"/>
      <c r="H30" s="4" t="n"/>
    </row>
    <row r="31" ht="15" customHeight="1">
      <c r="A31" s="4" t="n"/>
      <c r="B31" s="4" t="n"/>
      <c r="C31" s="4" t="n"/>
      <c r="D31" s="4" t="n"/>
      <c r="E31" s="4" t="n"/>
      <c r="F31" s="4" t="n"/>
      <c r="G31" s="4" t="n"/>
      <c r="H31" s="4" t="n"/>
    </row>
    <row r="32" ht="15" customHeight="1">
      <c r="A32" s="4" t="n"/>
      <c r="B32" s="4" t="n"/>
      <c r="C32" s="4" t="n"/>
      <c r="D32" s="4" t="n"/>
      <c r="E32" s="4" t="n"/>
      <c r="F32" s="4" t="n"/>
      <c r="G32" s="4" t="n"/>
      <c r="H32" s="4" t="n"/>
    </row>
  </sheetData>
  <mergeCells count="2">
    <mergeCell ref="G7:H7"/>
    <mergeCell ref="A7:E7"/>
  </mergeCells>
  <pageMargins left="0.7" right="0.7" top="0.75" bottom="0.75" header="0.3" footer="0.3"/>
</worksheet>
</file>

<file path=xl/worksheets/sheet12.xml><?xml version="1.0" encoding="utf-8"?>
<worksheet xmlns:r="http://schemas.openxmlformats.org/officeDocument/2006/relationships" xmlns="http://schemas.openxmlformats.org/spreadsheetml/2006/main">
  <sheetPr>
    <tabColor rgb="FFFFFFFF"/>
    <outlinePr summaryBelow="0" summaryRight="0"/>
    <pageSetUpPr/>
  </sheetPr>
  <dimension ref="A1:H32"/>
  <sheetViews>
    <sheetView workbookViewId="0">
      <selection activeCell="A1" sqref="A1"/>
    </sheetView>
  </sheetViews>
  <sheetFormatPr baseColWidth="8" defaultColWidth="12.6640625" defaultRowHeight="15.75" customHeight="1" outlineLevelCol="0"/>
  <cols>
    <col width="25.6640625" customWidth="1" min="1" max="1"/>
    <col width="33.33203125" bestFit="1" customWidth="1" min="2" max="2"/>
    <col width="24.77734375" customWidth="1" min="3" max="3"/>
    <col width="24.88671875" bestFit="1" customWidth="1" min="4" max="4"/>
    <col width="18" customWidth="1" min="5" max="5"/>
    <col width="47.77734375" bestFit="1" customWidth="1" min="8" max="8"/>
  </cols>
  <sheetData>
    <row r="1" ht="15.75" customHeight="1">
      <c r="A1" s="25" t="inlineStr">
        <is>
          <t>Tipo de Propiedad</t>
        </is>
      </c>
      <c r="B1" s="26" t="n"/>
      <c r="C1" s="25" t="inlineStr">
        <is>
          <t xml:space="preserve">Precio </t>
        </is>
      </c>
      <c r="D1" s="27" t="n"/>
      <c r="E1" s="4" t="n"/>
      <c r="F1" s="4" t="n"/>
      <c r="G1" s="4" t="n"/>
      <c r="H1" s="4" t="n"/>
    </row>
    <row r="2" ht="15.75" customHeight="1">
      <c r="A2" s="1" t="inlineStr">
        <is>
          <t>Calle</t>
        </is>
      </c>
      <c r="B2" s="22" t="n"/>
      <c r="C2" s="1" t="inlineStr">
        <is>
          <t>Tamano (sqft)</t>
        </is>
      </c>
      <c r="D2" s="2" t="n"/>
      <c r="E2" s="4" t="n"/>
      <c r="F2" s="4" t="n"/>
      <c r="G2" s="4" t="n"/>
      <c r="H2" s="4" t="n"/>
    </row>
    <row r="3" ht="15.75" customHeight="1">
      <c r="A3" s="5" t="inlineStr">
        <is>
          <t>Barrio</t>
        </is>
      </c>
      <c r="B3" s="22" t="n"/>
      <c r="C3" s="1" t="inlineStr">
        <is>
          <t>Costos de Cierre</t>
        </is>
      </c>
      <c r="D3" s="3" t="n"/>
      <c r="E3" s="4" t="n"/>
      <c r="F3" s="4" t="n"/>
      <c r="G3" s="4" t="n"/>
      <c r="H3" s="4" t="n"/>
    </row>
    <row r="4" ht="15.75" customHeight="1">
      <c r="A4" s="1" t="inlineStr">
        <is>
          <t>Ciudad (County)</t>
        </is>
      </c>
      <c r="B4" s="22" t="n"/>
      <c r="C4" s="1" t="inlineStr">
        <is>
          <t>Costos de Reparacion</t>
        </is>
      </c>
      <c r="D4" s="3" t="n"/>
      <c r="E4" s="4" t="inlineStr">
        <is>
          <t>* Estimado poco certero</t>
        </is>
      </c>
      <c r="F4" s="4" t="n"/>
      <c r="G4" s="4" t="n"/>
      <c r="H4" s="4" t="n"/>
    </row>
    <row r="5" ht="15.75" customHeight="1">
      <c r="A5" s="28" t="inlineStr">
        <is>
          <t>Estado</t>
        </is>
      </c>
      <c r="B5" s="22" t="n"/>
      <c r="C5" s="5" t="inlineStr">
        <is>
          <t>Otros Costos</t>
        </is>
      </c>
      <c r="D5" s="3" t="n"/>
      <c r="E5" s="4" t="n"/>
      <c r="F5" s="4" t="n"/>
      <c r="G5" s="4" t="n"/>
      <c r="H5" s="4" t="n"/>
    </row>
    <row r="6" ht="15" customHeight="1">
      <c r="A6" s="4" t="n"/>
      <c r="B6" s="4" t="n"/>
      <c r="C6" s="4" t="n"/>
      <c r="D6" s="4" t="n"/>
      <c r="E6" s="4" t="n"/>
      <c r="F6" s="4" t="n"/>
      <c r="G6" s="4" t="n"/>
      <c r="H6" s="4" t="n"/>
    </row>
    <row r="7" ht="15.75" customHeight="1">
      <c r="A7" s="29" t="inlineStr">
        <is>
          <t>Comparables</t>
        </is>
      </c>
      <c r="B7" s="23" t="n"/>
      <c r="C7" s="23" t="n"/>
      <c r="D7" s="23" t="n"/>
      <c r="E7" s="24" t="n"/>
      <c r="F7" s="4" t="n"/>
      <c r="G7" s="29" t="inlineStr">
        <is>
          <t>Leyenda</t>
        </is>
      </c>
      <c r="H7" s="24" t="n"/>
    </row>
    <row r="8" ht="15.75" customHeight="1">
      <c r="A8" s="30" t="inlineStr">
        <is>
          <t>#</t>
        </is>
      </c>
      <c r="B8" s="30" t="inlineStr">
        <is>
          <t>Identificacion de la Propiedad</t>
        </is>
      </c>
      <c r="C8" s="30" t="inlineStr">
        <is>
          <t>Valor de Alquiler</t>
        </is>
      </c>
      <c r="D8" s="30" t="inlineStr">
        <is>
          <t>Area Construida (sqft)</t>
        </is>
      </c>
      <c r="E8" s="30" t="inlineStr">
        <is>
          <t>PAM^2</t>
        </is>
      </c>
      <c r="F8" s="4" t="n"/>
      <c r="G8" s="5" t="inlineStr">
        <is>
          <t>PAM^2</t>
        </is>
      </c>
      <c r="H8" s="2" t="inlineStr">
        <is>
          <t>Precio de alquiler x metro cuadrado</t>
        </is>
      </c>
    </row>
    <row r="9" ht="15.75" customHeight="1">
      <c r="A9" s="7" t="n">
        <v>1</v>
      </c>
      <c r="B9" s="7" t="inlineStr">
        <is>
          <t>132 Waterside Cir</t>
        </is>
      </c>
      <c r="C9" s="8" t="n">
        <v>1959</v>
      </c>
      <c r="D9" s="9" t="n">
        <v>1864</v>
      </c>
      <c r="E9" s="8">
        <f>C9/D9</f>
        <v/>
      </c>
      <c r="F9" s="4" t="n"/>
      <c r="G9" s="5" t="inlineStr">
        <is>
          <t>PPAM^2</t>
        </is>
      </c>
      <c r="H9" s="2" t="inlineStr">
        <is>
          <t>Precio Promedio de Alquiler x Metro Cuadrado</t>
        </is>
      </c>
    </row>
    <row r="10" ht="15.75" customHeight="1">
      <c r="A10" s="7" t="n">
        <v>2</v>
      </c>
      <c r="B10" s="7" t="inlineStr">
        <is>
          <t>2066 Katie Ct</t>
        </is>
      </c>
      <c r="C10" s="8" t="n">
        <v>2150</v>
      </c>
      <c r="D10" s="9" t="n">
        <v>1802</v>
      </c>
      <c r="E10" s="8">
        <f>C10/D10</f>
        <v/>
      </c>
      <c r="F10" s="4" t="n"/>
      <c r="G10" s="5" t="inlineStr">
        <is>
          <t>PEA</t>
        </is>
      </c>
      <c r="H10" s="2" t="inlineStr">
        <is>
          <t>Precio Estimado de Alquiler de la propiedad</t>
        </is>
      </c>
    </row>
    <row r="11" ht="15.75" customHeight="1">
      <c r="A11" s="7" t="n">
        <v>3</v>
      </c>
      <c r="B11" s="7" t="inlineStr">
        <is>
          <t>2069 Whispering Trails Blvd</t>
        </is>
      </c>
      <c r="C11" s="8" t="n">
        <v>2195</v>
      </c>
      <c r="D11" s="9" t="n">
        <v>2203</v>
      </c>
      <c r="E11" s="8">
        <f>C11/D11</f>
        <v/>
      </c>
      <c r="F11" s="4" t="n"/>
      <c r="G11" s="5" t="inlineStr">
        <is>
          <t>PMN</t>
        </is>
      </c>
      <c r="H11" s="2" t="inlineStr">
        <is>
          <t>Precio Maximo de Negociacion</t>
        </is>
      </c>
    </row>
    <row r="12" ht="15.75" customHeight="1">
      <c r="A12" s="7" t="n">
        <v>4</v>
      </c>
      <c r="B12" s="7" t="inlineStr">
        <is>
          <t>333 W Lake Howard Dr</t>
        </is>
      </c>
      <c r="C12" s="8" t="n">
        <v>1135</v>
      </c>
      <c r="D12" s="9" t="n">
        <v>1030</v>
      </c>
      <c r="E12" s="8">
        <f>C12/D12</f>
        <v/>
      </c>
      <c r="F12" s="4" t="n"/>
      <c r="G12" s="5" t="inlineStr">
        <is>
          <t>PBN</t>
        </is>
      </c>
      <c r="H12" s="2" t="inlineStr">
        <is>
          <t>Precio Bruto de Negociacion</t>
        </is>
      </c>
    </row>
    <row r="13" ht="15.75" customHeight="1">
      <c r="A13" s="7" t="n">
        <v>5</v>
      </c>
      <c r="B13" s="7" t="inlineStr">
        <is>
          <t>4124 Sophia Blvd</t>
        </is>
      </c>
      <c r="C13" s="8" t="n">
        <v>1985</v>
      </c>
      <c r="D13" s="9" t="n">
        <v>1994</v>
      </c>
      <c r="E13" s="8">
        <f>C13/D13</f>
        <v/>
      </c>
      <c r="F13" s="4" t="n"/>
      <c r="G13" s="5" t="inlineStr">
        <is>
          <t>POI</t>
        </is>
      </c>
      <c r="H13" s="2" t="inlineStr">
        <is>
          <t>Precio Oferta Inicial</t>
        </is>
      </c>
    </row>
    <row r="14" ht="15" customHeight="1">
      <c r="A14" s="7" t="n">
        <v>6</v>
      </c>
      <c r="B14" s="7" t="inlineStr">
        <is>
          <t>4777 Osprey Way</t>
        </is>
      </c>
      <c r="C14" s="8" t="n">
        <v>1895</v>
      </c>
      <c r="D14" s="9" t="n">
        <v>1981</v>
      </c>
      <c r="E14" s="8">
        <f>C14/D14</f>
        <v/>
      </c>
      <c r="F14" s="4" t="n"/>
      <c r="G14" s="4" t="n"/>
      <c r="H14" s="4" t="n"/>
    </row>
    <row r="15" ht="15" customHeight="1">
      <c r="A15" s="7" t="n">
        <v>7</v>
      </c>
      <c r="B15" s="7" t="inlineStr">
        <is>
          <t>4894 Summerfield Cir</t>
        </is>
      </c>
      <c r="C15" s="8" t="n">
        <v>2150</v>
      </c>
      <c r="D15" s="9" t="n">
        <v>2093</v>
      </c>
      <c r="E15" s="8">
        <f>C15/D15</f>
        <v/>
      </c>
      <c r="F15" s="4" t="n"/>
      <c r="G15" s="4" t="n"/>
      <c r="H15" s="4" t="n"/>
    </row>
    <row r="16" ht="15" customHeight="1">
      <c r="A16" s="7" t="n">
        <v>8</v>
      </c>
      <c r="B16" s="7" t="inlineStr">
        <is>
          <t>5513 Forest Ridge Dr</t>
        </is>
      </c>
      <c r="C16" s="8" t="n">
        <v>1900</v>
      </c>
      <c r="D16" s="9" t="n">
        <v>1819</v>
      </c>
      <c r="E16" s="8">
        <f>C16/D16</f>
        <v/>
      </c>
      <c r="F16" s="4" t="n"/>
      <c r="G16" s="4" t="n"/>
      <c r="H16" s="4" t="n"/>
    </row>
    <row r="17" ht="15" customHeight="1">
      <c r="A17" s="7" t="n">
        <v>9</v>
      </c>
      <c r="B17" s="7" t="inlineStr">
        <is>
          <t>620 Wexford Ct</t>
        </is>
      </c>
      <c r="C17" s="8" t="n">
        <v>1850</v>
      </c>
      <c r="D17" s="9" t="n">
        <v>1426</v>
      </c>
      <c r="E17" s="8">
        <f>C17/D17</f>
        <v/>
      </c>
      <c r="F17" s="4" t="n"/>
      <c r="G17" s="4" t="n"/>
      <c r="H17" s="4" t="n"/>
    </row>
    <row r="18" ht="15" customHeight="1">
      <c r="A18" s="7" t="n">
        <v>10</v>
      </c>
      <c r="B18" s="7" t="inlineStr">
        <is>
          <t>650 Avenue C Sw Apt B</t>
        </is>
      </c>
      <c r="C18" s="8" t="n">
        <v>1025</v>
      </c>
      <c r="D18" s="9" t="n">
        <v>608</v>
      </c>
      <c r="E18" s="8">
        <f>C18/D18</f>
        <v/>
      </c>
      <c r="F18" s="4" t="n"/>
      <c r="G18" s="4" t="n"/>
      <c r="H18" s="4" t="n"/>
    </row>
    <row r="19" ht="15" customHeight="1">
      <c r="A19" s="4" t="n"/>
      <c r="B19" s="4" t="n"/>
      <c r="C19" s="4" t="n"/>
      <c r="D19" s="4" t="n"/>
      <c r="E19" s="4" t="n"/>
      <c r="F19" s="4" t="n"/>
      <c r="G19" s="4" t="n"/>
      <c r="H19" s="4" t="n"/>
    </row>
    <row r="20" ht="15.75" customHeight="1">
      <c r="A20" s="5" t="inlineStr">
        <is>
          <t>PPAM^2</t>
        </is>
      </c>
      <c r="B20" s="3">
        <f>SUM(E9:E18)/10</f>
        <v/>
      </c>
      <c r="C20" s="4" t="n"/>
      <c r="D20" s="4" t="n"/>
      <c r="E20" s="4" t="n"/>
      <c r="F20" s="4" t="n"/>
      <c r="G20" s="4" t="n"/>
      <c r="H20" s="4" t="n"/>
    </row>
    <row r="21" ht="15.75" customHeight="1">
      <c r="A21" s="5" t="inlineStr">
        <is>
          <t>PEA</t>
        </is>
      </c>
      <c r="B21" s="3">
        <f>B20*D2</f>
        <v/>
      </c>
      <c r="C21" s="4" t="n"/>
      <c r="D21" s="4" t="n"/>
      <c r="E21" s="4" t="n"/>
      <c r="F21" s="4" t="n"/>
      <c r="G21" s="4" t="n"/>
      <c r="H21" s="4" t="n"/>
    </row>
    <row r="22" ht="15.75" customHeight="1">
      <c r="A22" s="5" t="inlineStr">
        <is>
          <t>PBN</t>
        </is>
      </c>
      <c r="B22" s="3">
        <f>(B21*100)/60%</f>
        <v/>
      </c>
      <c r="C22" s="4" t="n"/>
      <c r="D22" s="4" t="n"/>
      <c r="E22" s="4" t="n"/>
      <c r="F22" s="4" t="n"/>
      <c r="G22" s="4" t="n"/>
      <c r="H22" s="4" t="n"/>
    </row>
    <row r="23" ht="15.75" customHeight="1">
      <c r="A23" s="5" t="inlineStr">
        <is>
          <t>PMN</t>
        </is>
      </c>
      <c r="B23" s="3">
        <f>B22-D3-D4</f>
        <v/>
      </c>
      <c r="C23" s="4" t="n"/>
      <c r="D23" s="4" t="n"/>
      <c r="E23" s="10" t="n"/>
      <c r="F23" s="4" t="n"/>
      <c r="G23" s="4" t="n"/>
      <c r="H23" s="4" t="n"/>
    </row>
    <row r="24" ht="15.75" customHeight="1">
      <c r="A24" s="11" t="inlineStr">
        <is>
          <t>POI</t>
        </is>
      </c>
      <c r="B24" s="12">
        <f>B23-(B23*15%)</f>
        <v/>
      </c>
      <c r="C24" s="4" t="n"/>
      <c r="D24" s="4" t="n"/>
      <c r="E24" s="4" t="n"/>
      <c r="F24" s="4" t="n"/>
      <c r="G24" s="4" t="n"/>
      <c r="H24" s="4" t="n"/>
    </row>
    <row r="25" ht="15.75" customHeight="1">
      <c r="A25" s="13" t="n"/>
      <c r="B25" s="14" t="n"/>
      <c r="C25" s="4" t="n"/>
      <c r="D25" s="4" t="n"/>
      <c r="E25" s="4" t="n"/>
      <c r="F25" s="4" t="n"/>
      <c r="G25" s="4" t="n"/>
      <c r="H25" s="4" t="n"/>
    </row>
    <row r="26" ht="15" customHeight="1">
      <c r="A26" s="4" t="n"/>
      <c r="B26" s="4" t="n"/>
      <c r="C26" s="4" t="n"/>
      <c r="D26" s="4" t="n"/>
      <c r="E26" s="15" t="n"/>
      <c r="F26" s="4" t="n"/>
      <c r="G26" s="4" t="n"/>
      <c r="H26" s="4" t="n"/>
    </row>
    <row r="27" ht="15" customHeight="1">
      <c r="A27" s="21" t="inlineStr">
        <is>
          <t>2929 WHISPERING TRAILS Drive WINTER HAVEN, FL 33884-1848</t>
        </is>
      </c>
      <c r="B27" s="4" t="n"/>
      <c r="C27" s="4" t="n"/>
      <c r="D27" s="4" t="n"/>
      <c r="E27" s="4" t="n"/>
      <c r="F27" s="4" t="n"/>
      <c r="G27" s="4" t="n"/>
      <c r="H27" s="4" t="n"/>
    </row>
    <row r="28" ht="15" customHeight="1">
      <c r="A28" s="20" t="inlineStr">
        <is>
          <t>https://portal.onehome.com/es-US/property/aotf~1036966617~STELLAR?token=eyJPU04iOiJTVEVMTEFSIiwidHlwZSI6IjEiLCJjb250YWN0aWQiOjgwMTMyMDcsInNldGlkIjoiMzYwOTAxMiIsInNldGtleSI6IjUyOCIsImVtYWlsIjoiQWxwaGF2bWdAZ21haWwuY29tIiwicmVzb3VyY2VpZCI6MCwiYWdlbnRpZCI6Mzg2ODEsImlzZGVsdGEiOmZhbHNlLCJsaXN0aW5naWQiOiI2ODg4ODA3NDgiLCJWaWV3TW9kZSI6IjEifQ%3D%3D&amp;searchId=178b15e9-3432-3767-8dad-8a54a61a9373</t>
        </is>
      </c>
      <c r="B28" s="4" t="n"/>
      <c r="C28" s="4" t="n"/>
      <c r="D28" s="4" t="n"/>
      <c r="E28" s="4" t="n"/>
      <c r="F28" s="4" t="n"/>
      <c r="G28" s="4" t="n"/>
      <c r="H28" s="4" t="n"/>
    </row>
    <row r="29" ht="15" customHeight="1">
      <c r="A29" s="4" t="n"/>
      <c r="B29" s="4" t="n"/>
      <c r="C29" s="4" t="n"/>
      <c r="D29" s="4" t="n"/>
      <c r="E29" s="4" t="n"/>
      <c r="F29" s="4" t="n"/>
      <c r="G29" s="4" t="n"/>
      <c r="H29" s="4" t="n"/>
    </row>
    <row r="30" ht="15" customHeight="1">
      <c r="A30" s="4" t="n"/>
      <c r="B30" s="4" t="n"/>
      <c r="C30" s="4" t="n"/>
      <c r="D30" s="4" t="n"/>
      <c r="E30" s="4" t="n"/>
      <c r="F30" s="4" t="n"/>
      <c r="G30" s="4" t="n"/>
      <c r="H30" s="4" t="n"/>
    </row>
    <row r="31" ht="15" customHeight="1">
      <c r="A31" s="4" t="n"/>
      <c r="B31" s="4" t="n"/>
      <c r="C31" s="4" t="n"/>
      <c r="D31" s="4" t="n"/>
      <c r="E31" s="4" t="n"/>
      <c r="F31" s="4" t="n"/>
      <c r="G31" s="4" t="n"/>
      <c r="H31" s="4" t="n"/>
    </row>
    <row r="32" ht="15" customHeight="1">
      <c r="A32" s="4" t="n"/>
      <c r="B32" s="4" t="n"/>
      <c r="C32" s="4" t="n"/>
      <c r="D32" s="4" t="n"/>
      <c r="E32" s="4" t="n"/>
      <c r="F32" s="4" t="n"/>
      <c r="G32" s="4" t="n"/>
      <c r="H32" s="4" t="n"/>
    </row>
  </sheetData>
  <hyperlinks>
    <hyperlink ref="A28" display="https://portal.onehome.com/es-US/property/aotf~1036966617~STELLAR?token=eyJPU04iOiJTVEVMTEFSIiwidHlwZSI6IjEiLCJjb250YWN0aWQiOjgwMTMyMDcsInNldGlkIjoiMzYwOTAxMiIsInNldGtleSI6IjUyOCIsImVtYWlsIjoiQWxwaGF2bWdAZ21haWwuY29tIiwicmVzb3VyY2VpZCI6MCwiYWdlbnRpZCI6Mzg2ODEsImlzZGVsdGEiOmZhbHNlLCJsaXN0aW5naWQiOiI2ODg4ODA3NDgiLCJWaWV3TW9kZSI6IjEifQ%3D%3D&amp;searchId=178b15e9-3432-3767-8dad-8a54a61a9373" r:id="rId1"/>
  </hyperlinks>
  <pageMargins left="0.7" right="0.7" top="0.75" bottom="0.75" header="0.3" footer="0.3"/>
  <pageSetup orientation="portrait" horizontalDpi="1200" verticalDpi="1200"/>
</worksheet>
</file>

<file path=xl/worksheets/sheet13.xml><?xml version="1.0" encoding="utf-8"?>
<worksheet xmlns:r="http://schemas.openxmlformats.org/officeDocument/2006/relationships" xmlns="http://schemas.openxmlformats.org/spreadsheetml/2006/main">
  <sheetPr>
    <tabColor rgb="FFFFFFFF"/>
    <outlinePr summaryBelow="0" summaryRight="0"/>
    <pageSetUpPr/>
  </sheetPr>
  <dimension ref="A1:H32"/>
  <sheetViews>
    <sheetView workbookViewId="0">
      <selection activeCell="A1" sqref="A1"/>
    </sheetView>
  </sheetViews>
  <sheetFormatPr baseColWidth="8" defaultColWidth="12.6640625" defaultRowHeight="15.75" customHeight="1" outlineLevelCol="0"/>
  <cols>
    <col width="25.6640625" customWidth="1" min="1" max="1"/>
    <col width="33.33203125" bestFit="1" customWidth="1" min="2" max="2"/>
    <col width="24.77734375" customWidth="1" min="3" max="3"/>
    <col width="24.88671875" bestFit="1" customWidth="1" min="4" max="4"/>
    <col width="18" customWidth="1" min="5" max="5"/>
    <col width="47.77734375" bestFit="1" customWidth="1" min="8" max="8"/>
  </cols>
  <sheetData>
    <row r="1" ht="15.75" customHeight="1">
      <c r="A1" s="25" t="inlineStr">
        <is>
          <t>Tipo de Propiedad</t>
        </is>
      </c>
      <c r="B1" s="26" t="n"/>
      <c r="C1" s="25" t="inlineStr">
        <is>
          <t xml:space="preserve">Precio </t>
        </is>
      </c>
      <c r="D1" s="27" t="n"/>
      <c r="E1" s="4" t="n"/>
      <c r="F1" s="4" t="n"/>
      <c r="G1" s="4" t="n"/>
      <c r="H1" s="4" t="n"/>
    </row>
    <row r="2" ht="15.75" customHeight="1">
      <c r="A2" s="1" t="inlineStr">
        <is>
          <t>Calle</t>
        </is>
      </c>
      <c r="B2" s="22" t="n"/>
      <c r="C2" s="1" t="inlineStr">
        <is>
          <t>Tamano (sqft)</t>
        </is>
      </c>
      <c r="D2" s="2" t="n"/>
      <c r="E2" s="4" t="n"/>
      <c r="F2" s="4" t="n"/>
      <c r="G2" s="4" t="n"/>
      <c r="H2" s="4" t="n"/>
    </row>
    <row r="3" ht="15.75" customHeight="1">
      <c r="A3" s="5" t="inlineStr">
        <is>
          <t>Barrio</t>
        </is>
      </c>
      <c r="B3" s="22" t="n"/>
      <c r="C3" s="1" t="inlineStr">
        <is>
          <t>Costos de Cierre</t>
        </is>
      </c>
      <c r="D3" s="3" t="n"/>
      <c r="E3" s="4" t="n"/>
      <c r="F3" s="4" t="n"/>
      <c r="G3" s="4" t="n"/>
      <c r="H3" s="4" t="n"/>
    </row>
    <row r="4" ht="15.75" customHeight="1">
      <c r="A4" s="1" t="inlineStr">
        <is>
          <t>Ciudad (County)</t>
        </is>
      </c>
      <c r="B4" s="22" t="n"/>
      <c r="C4" s="1" t="inlineStr">
        <is>
          <t>Costos de Reparacion</t>
        </is>
      </c>
      <c r="D4" s="3" t="n"/>
      <c r="E4" s="4" t="inlineStr">
        <is>
          <t>* Estimado poco certero</t>
        </is>
      </c>
      <c r="F4" s="4" t="n"/>
      <c r="G4" s="4" t="n"/>
      <c r="H4" s="4" t="n"/>
    </row>
    <row r="5" ht="15.75" customHeight="1">
      <c r="A5" s="28" t="inlineStr">
        <is>
          <t>Estado</t>
        </is>
      </c>
      <c r="B5" s="22" t="n"/>
      <c r="C5" s="5" t="inlineStr">
        <is>
          <t>Otros Costos</t>
        </is>
      </c>
      <c r="D5" s="3" t="n"/>
      <c r="E5" s="4" t="n"/>
      <c r="F5" s="4" t="n"/>
      <c r="G5" s="4" t="n"/>
      <c r="H5" s="4" t="n"/>
    </row>
    <row r="6" ht="15" customHeight="1">
      <c r="A6" s="4" t="n"/>
      <c r="B6" s="4" t="n"/>
      <c r="C6" s="4" t="n"/>
      <c r="D6" s="4" t="n"/>
      <c r="E6" s="4" t="n"/>
      <c r="F6" s="4" t="n"/>
      <c r="G6" s="4" t="n"/>
      <c r="H6" s="4" t="n"/>
    </row>
    <row r="7" ht="15.75" customHeight="1">
      <c r="A7" s="29" t="inlineStr">
        <is>
          <t>Comparables</t>
        </is>
      </c>
      <c r="B7" s="23" t="n"/>
      <c r="C7" s="23" t="n"/>
      <c r="D7" s="23" t="n"/>
      <c r="E7" s="24" t="n"/>
      <c r="F7" s="4" t="n"/>
      <c r="G7" s="29" t="inlineStr">
        <is>
          <t>Leyenda</t>
        </is>
      </c>
      <c r="H7" s="24" t="n"/>
    </row>
    <row r="8" ht="15.75" customHeight="1">
      <c r="A8" s="30" t="inlineStr">
        <is>
          <t>#</t>
        </is>
      </c>
      <c r="B8" s="30" t="inlineStr">
        <is>
          <t>Identificacion de la Propiedad</t>
        </is>
      </c>
      <c r="C8" s="30" t="inlineStr">
        <is>
          <t>Valor de Alquiler</t>
        </is>
      </c>
      <c r="D8" s="30" t="inlineStr">
        <is>
          <t>Area Construida (sqft)</t>
        </is>
      </c>
      <c r="E8" s="30" t="inlineStr">
        <is>
          <t>PAM^2</t>
        </is>
      </c>
      <c r="F8" s="4" t="n"/>
      <c r="G8" s="5" t="inlineStr">
        <is>
          <t>PAM^2</t>
        </is>
      </c>
      <c r="H8" s="2" t="inlineStr">
        <is>
          <t>Precio de alquiler x metro cuadrado</t>
        </is>
      </c>
    </row>
    <row r="9" ht="15.75" customHeight="1">
      <c r="A9" s="7" t="n">
        <v>1</v>
      </c>
      <c r="B9" s="7" t="inlineStr">
        <is>
          <t>2305 Norlinda Ave</t>
        </is>
      </c>
      <c r="C9" s="8" t="n">
        <v>3300</v>
      </c>
      <c r="D9" s="9" t="n">
        <v>2570</v>
      </c>
      <c r="E9" s="8">
        <f>C9/D9</f>
        <v/>
      </c>
      <c r="F9" s="4" t="n"/>
      <c r="G9" s="5" t="inlineStr">
        <is>
          <t>PPAM^2</t>
        </is>
      </c>
      <c r="H9" s="2" t="inlineStr">
        <is>
          <t>Precio Promedio de Alquiler x Metro Cuadrado</t>
        </is>
      </c>
    </row>
    <row r="10" ht="15.75" customHeight="1">
      <c r="A10" s="7" t="n">
        <v>2</v>
      </c>
      <c r="B10" s="7" t="inlineStr">
        <is>
          <t>6545 Bock Ter</t>
        </is>
      </c>
      <c r="C10" s="8" t="n">
        <v>2900</v>
      </c>
      <c r="D10" s="9" t="n">
        <v>1326</v>
      </c>
      <c r="E10" s="8">
        <f>C10/D10</f>
        <v/>
      </c>
      <c r="F10" s="4" t="n"/>
      <c r="G10" s="5" t="inlineStr">
        <is>
          <t>PEA</t>
        </is>
      </c>
      <c r="H10" s="2" t="inlineStr">
        <is>
          <t>Precio Estimado de Alquiler de la propiedad</t>
        </is>
      </c>
    </row>
    <row r="11" ht="15.75" customHeight="1">
      <c r="A11" s="7" t="n">
        <v>3</v>
      </c>
      <c r="B11" s="7" t="inlineStr">
        <is>
          <t>2200 Owens Rd</t>
        </is>
      </c>
      <c r="C11" s="8" t="n">
        <v>2999</v>
      </c>
      <c r="D11" s="9" t="n">
        <v>1560</v>
      </c>
      <c r="E11" s="8">
        <f>C11/D11</f>
        <v/>
      </c>
      <c r="F11" s="4" t="n"/>
      <c r="G11" s="5" t="inlineStr">
        <is>
          <t>PMN</t>
        </is>
      </c>
      <c r="H11" s="2" t="inlineStr">
        <is>
          <t>Precio Maximo de Negociacion</t>
        </is>
      </c>
    </row>
    <row r="12" ht="15.75" customHeight="1">
      <c r="A12" s="7" t="n">
        <v>4</v>
      </c>
      <c r="B12" s="7" t="inlineStr">
        <is>
          <t>7318 Riverhill Rd</t>
        </is>
      </c>
      <c r="C12" s="8" t="n">
        <v>3300</v>
      </c>
      <c r="D12" s="9" t="n">
        <v>1416</v>
      </c>
      <c r="E12" s="8">
        <f>C12/D12</f>
        <v/>
      </c>
      <c r="F12" s="4" t="n"/>
      <c r="G12" s="5" t="inlineStr">
        <is>
          <t>PBN</t>
        </is>
      </c>
      <c r="H12" s="2" t="inlineStr">
        <is>
          <t>Precio Bruto de Negociacion</t>
        </is>
      </c>
    </row>
    <row r="13" ht="15.75" customHeight="1">
      <c r="A13" s="7" t="n">
        <v>5</v>
      </c>
      <c r="B13" s="7" t="inlineStr">
        <is>
          <t>155 Potomac Psge</t>
        </is>
      </c>
      <c r="C13" s="8" t="n">
        <v>3800</v>
      </c>
      <c r="D13" s="9" t="n">
        <v>1502</v>
      </c>
      <c r="E13" s="8">
        <f>C13/D13</f>
        <v/>
      </c>
      <c r="F13" s="4" t="n"/>
      <c r="G13" s="5" t="inlineStr">
        <is>
          <t>POI</t>
        </is>
      </c>
      <c r="H13" s="2" t="inlineStr">
        <is>
          <t>Precio Oferta Inicial</t>
        </is>
      </c>
    </row>
    <row r="14" ht="15" customHeight="1">
      <c r="A14" s="7" t="n">
        <v>6</v>
      </c>
      <c r="B14" s="7" t="inlineStr">
        <is>
          <t>737 Audrey Ln</t>
        </is>
      </c>
      <c r="C14" s="8" t="n">
        <v>2750</v>
      </c>
      <c r="D14" s="9" t="n">
        <v>2583</v>
      </c>
      <c r="E14" s="8">
        <f>C14/D14</f>
        <v/>
      </c>
      <c r="F14" s="4" t="n"/>
      <c r="G14" s="4" t="n"/>
      <c r="H14" s="4" t="n"/>
    </row>
    <row r="15" ht="15" customHeight="1">
      <c r="A15" s="7" t="n">
        <v>7</v>
      </c>
      <c r="B15" s="7" t="inlineStr">
        <is>
          <t>4 Panorama Dr</t>
        </is>
      </c>
      <c r="C15" s="8" t="n">
        <v>2990</v>
      </c>
      <c r="D15" s="9" t="n">
        <v>2680</v>
      </c>
      <c r="E15" s="8">
        <f>C15/D15</f>
        <v/>
      </c>
      <c r="F15" s="4" t="n"/>
      <c r="G15" s="4" t="n"/>
      <c r="H15" s="4" t="n"/>
    </row>
    <row r="16" ht="15" customHeight="1">
      <c r="A16" s="7" t="n">
        <v>8</v>
      </c>
      <c r="B16" s="7" t="inlineStr">
        <is>
          <t>7555 Abbington Dr</t>
        </is>
      </c>
      <c r="C16" s="8" t="n">
        <v>2790</v>
      </c>
      <c r="D16" s="9" t="n">
        <v>1668</v>
      </c>
      <c r="E16" s="8">
        <f>C16/D16</f>
        <v/>
      </c>
      <c r="F16" s="4" t="n"/>
      <c r="G16" s="4" t="n"/>
      <c r="H16" s="4" t="n"/>
    </row>
    <row r="17" ht="15" customHeight="1">
      <c r="A17" s="7" t="n">
        <v>9</v>
      </c>
      <c r="B17" s="7" t="inlineStr">
        <is>
          <t>145 Riverhaven Dr</t>
        </is>
      </c>
      <c r="C17" s="8" t="n">
        <v>3700</v>
      </c>
      <c r="D17" s="9" t="n">
        <v>1387</v>
      </c>
      <c r="E17" s="8">
        <f>C17/D17</f>
        <v/>
      </c>
      <c r="F17" s="4" t="n"/>
      <c r="G17" s="4" t="n"/>
      <c r="H17" s="4" t="n"/>
    </row>
    <row r="18" ht="15" customHeight="1">
      <c r="A18" s="7" t="n">
        <v>10</v>
      </c>
      <c r="B18" s="7" t="inlineStr">
        <is>
          <t>1002 Kennebec St</t>
        </is>
      </c>
      <c r="C18" s="8" t="n">
        <v>1616</v>
      </c>
      <c r="D18" s="9" t="n">
        <v>931</v>
      </c>
      <c r="E18" s="8">
        <f>C18/D18</f>
        <v/>
      </c>
      <c r="F18" s="4" t="n"/>
      <c r="G18" s="4" t="n"/>
      <c r="H18" s="4" t="n"/>
    </row>
    <row r="19" ht="15" customHeight="1">
      <c r="A19" s="4" t="n"/>
      <c r="B19" s="4" t="n"/>
      <c r="C19" s="4" t="n"/>
      <c r="D19" s="4" t="n"/>
      <c r="E19" s="4" t="n"/>
      <c r="F19" s="4" t="n"/>
      <c r="G19" s="4" t="n"/>
      <c r="H19" s="4" t="n"/>
    </row>
    <row r="20" ht="15.75" customHeight="1">
      <c r="A20" s="5" t="inlineStr">
        <is>
          <t>PPAM^2</t>
        </is>
      </c>
      <c r="B20" s="3">
        <f>SUM(E9:E18)/10</f>
        <v/>
      </c>
      <c r="C20" s="4" t="n"/>
      <c r="D20" s="4" t="n"/>
      <c r="E20" s="4" t="n"/>
      <c r="F20" s="4" t="n"/>
      <c r="G20" s="4" t="n"/>
      <c r="H20" s="4" t="n"/>
    </row>
    <row r="21" ht="15.75" customHeight="1">
      <c r="A21" s="5" t="inlineStr">
        <is>
          <t>PEA</t>
        </is>
      </c>
      <c r="B21" s="3">
        <f>B20*D2</f>
        <v/>
      </c>
      <c r="C21" s="4" t="n"/>
      <c r="D21" s="4" t="n"/>
      <c r="E21" s="4" t="n"/>
      <c r="F21" s="4" t="n"/>
      <c r="G21" s="4" t="n"/>
      <c r="H21" s="4" t="n"/>
    </row>
    <row r="22" ht="15.75" customHeight="1">
      <c r="A22" s="5" t="inlineStr">
        <is>
          <t>PBN</t>
        </is>
      </c>
      <c r="B22" s="3">
        <f>(B21*100)/60%</f>
        <v/>
      </c>
      <c r="C22" s="4" t="n"/>
      <c r="D22" s="4" t="n"/>
      <c r="E22" s="4" t="n"/>
      <c r="F22" s="4" t="n"/>
      <c r="G22" s="4" t="n"/>
      <c r="H22" s="4" t="n"/>
    </row>
    <row r="23" ht="15.75" customHeight="1">
      <c r="A23" s="5" t="inlineStr">
        <is>
          <t>PMN</t>
        </is>
      </c>
      <c r="B23" s="3">
        <f>B22-D3-D4</f>
        <v/>
      </c>
      <c r="C23" s="4" t="n"/>
      <c r="D23" s="4" t="n"/>
      <c r="E23" s="10" t="n"/>
      <c r="F23" s="4" t="n"/>
      <c r="G23" s="4" t="n"/>
      <c r="H23" s="4" t="n"/>
    </row>
    <row r="24" ht="15.75" customHeight="1">
      <c r="A24" s="11" t="inlineStr">
        <is>
          <t>POI</t>
        </is>
      </c>
      <c r="B24" s="12">
        <f>B23-(B23*15%)</f>
        <v/>
      </c>
      <c r="C24" s="4" t="n"/>
      <c r="D24" s="4" t="n"/>
      <c r="E24" s="4" t="n"/>
      <c r="F24" s="4" t="n"/>
      <c r="G24" s="4" t="n"/>
      <c r="H24" s="4" t="n"/>
    </row>
    <row r="25" ht="15.75" customHeight="1">
      <c r="A25" s="13" t="n"/>
      <c r="B25" s="14" t="n"/>
      <c r="C25" s="4" t="n"/>
      <c r="D25" s="4" t="n"/>
      <c r="E25" s="4" t="n"/>
      <c r="F25" s="4" t="n"/>
      <c r="G25" s="4" t="n"/>
      <c r="H25" s="4" t="n"/>
    </row>
    <row r="26" ht="15" customHeight="1">
      <c r="A26" s="4" t="n"/>
      <c r="B26" s="4" t="n"/>
      <c r="C26" s="4" t="n"/>
      <c r="D26" s="4" t="n"/>
      <c r="E26" s="15" t="n"/>
      <c r="F26" s="4" t="n"/>
      <c r="G26" s="4" t="n"/>
      <c r="H26" s="4" t="n"/>
    </row>
    <row r="27" ht="15" customHeight="1">
      <c r="A27" s="21" t="inlineStr">
        <is>
          <t>2929 WHISPERING TRAILS Drive WINTER HAVEN, FL 33884-1848</t>
        </is>
      </c>
      <c r="B27" s="4" t="n"/>
      <c r="C27" s="4" t="n"/>
      <c r="D27" s="4" t="n"/>
      <c r="E27" s="4" t="n"/>
      <c r="F27" s="4" t="n"/>
      <c r="G27" s="4" t="n"/>
      <c r="H27" s="4" t="n"/>
    </row>
    <row r="28" ht="15" customHeight="1">
      <c r="A28" s="20" t="inlineStr">
        <is>
          <t>https://portal.onehome.com/es-US/property/aotf~1036966617~STELLAR?token=eyJPU04iOiJTVEVMTEFSIiwidHlwZSI6IjEiLCJjb250YWN0aWQiOjgwMTMyMDcsInNldGlkIjoiMzYwOTAxMiIsInNldGtleSI6IjUyOCIsImVtYWlsIjoiQWxwaGF2bWdAZ21haWwuY29tIiwicmVzb3VyY2VpZCI6MCwiYWdlbnRpZCI6Mzg2ODEsImlzZGVsdGEiOmZhbHNlLCJsaXN0aW5naWQiOiI2ODg4ODA3NDgiLCJWaWV3TW9kZSI6IjEifQ%3D%3D&amp;searchId=178b15e9-3432-3767-8dad-8a54a61a9373</t>
        </is>
      </c>
      <c r="B28" s="4" t="n"/>
      <c r="C28" s="4" t="n"/>
      <c r="D28" s="4" t="n"/>
      <c r="E28" s="4" t="n"/>
      <c r="F28" s="4" t="n"/>
      <c r="G28" s="4" t="n"/>
      <c r="H28" s="4" t="n"/>
    </row>
    <row r="29" ht="15" customHeight="1">
      <c r="A29" s="4" t="n"/>
      <c r="B29" s="4" t="n"/>
      <c r="C29" s="4" t="n"/>
      <c r="D29" s="4" t="n"/>
      <c r="E29" s="4" t="n"/>
      <c r="F29" s="4" t="n"/>
      <c r="G29" s="4" t="n"/>
      <c r="H29" s="4" t="n"/>
    </row>
    <row r="30" ht="15" customHeight="1">
      <c r="A30" s="4" t="n"/>
      <c r="B30" s="4" t="n"/>
      <c r="C30" s="4" t="n"/>
      <c r="D30" s="4" t="n"/>
      <c r="E30" s="4" t="n"/>
      <c r="F30" s="4" t="n"/>
      <c r="G30" s="4" t="n"/>
      <c r="H30" s="4" t="n"/>
    </row>
    <row r="31" ht="15" customHeight="1">
      <c r="A31" s="4" t="n"/>
      <c r="B31" s="4" t="n"/>
      <c r="C31" s="4" t="n"/>
      <c r="D31" s="4" t="n"/>
      <c r="E31" s="4" t="n"/>
      <c r="F31" s="4" t="n"/>
      <c r="G31" s="4" t="n"/>
      <c r="H31" s="4" t="n"/>
    </row>
    <row r="32" ht="15" customHeight="1">
      <c r="A32" s="4" t="n"/>
      <c r="B32" s="4" t="n"/>
      <c r="C32" s="4" t="n"/>
      <c r="D32" s="4" t="n"/>
      <c r="E32" s="4" t="n"/>
      <c r="F32" s="4" t="n"/>
      <c r="G32" s="4" t="n"/>
      <c r="H32" s="4" t="n"/>
    </row>
  </sheetData>
  <hyperlinks>
    <hyperlink ref="A28" display="https://portal.onehome.com/es-US/property/aotf~1036966617~STELLAR?token=eyJPU04iOiJTVEVMTEFSIiwidHlwZSI6IjEiLCJjb250YWN0aWQiOjgwMTMyMDcsInNldGlkIjoiMzYwOTAxMiIsInNldGtleSI6IjUyOCIsImVtYWlsIjoiQWxwaGF2bWdAZ21haWwuY29tIiwicmVzb3VyY2VpZCI6MCwiYWdlbnRpZCI6Mzg2ODEsImlzZGVsdGEiOmZhbHNlLCJsaXN0aW5naWQiOiI2ODg4ODA3NDgiLCJWaWV3TW9kZSI6IjEifQ%3D%3D&amp;searchId=178b15e9-3432-3767-8dad-8a54a61a9373" r:id="rId1"/>
  </hyperlinks>
  <pageMargins left="0.7" right="0.7" top="0.75" bottom="0.75" header="0.3" footer="0.3"/>
  <pageSetup orientation="portrait" horizontalDpi="1200" verticalDpi="1200"/>
</worksheet>
</file>

<file path=xl/worksheets/sheet2.xml><?xml version="1.0" encoding="utf-8"?>
<worksheet xmlns="http://schemas.openxmlformats.org/spreadsheetml/2006/main">
  <sheetPr>
    <tabColor rgb="FFFF0000"/>
    <outlinePr summaryBelow="0" summaryRight="0"/>
    <pageSetUpPr/>
  </sheetPr>
  <dimension ref="A1:H32"/>
  <sheetViews>
    <sheetView showGridLines="0" workbookViewId="0">
      <selection activeCell="C26" sqref="C26"/>
    </sheetView>
  </sheetViews>
  <sheetFormatPr baseColWidth="8" defaultColWidth="12.6640625" defaultRowHeight="15.75" customHeight="1" outlineLevelCol="0"/>
  <cols>
    <col width="11.44140625" customWidth="1" min="1" max="1"/>
    <col width="31.109375" customWidth="1" min="2" max="2"/>
    <col width="17.88671875" customWidth="1" min="3" max="3"/>
    <col width="21.109375" customWidth="1" min="4" max="4"/>
    <col width="18" customWidth="1" min="5" max="5"/>
    <col width="42.33203125" customWidth="1" min="8" max="8"/>
  </cols>
  <sheetData>
    <row r="1" ht="15.75" customHeight="1">
      <c r="A1" s="1" t="inlineStr">
        <is>
          <t>Tipo de Propiedad:</t>
        </is>
      </c>
      <c r="B1" s="2" t="inlineStr">
        <is>
          <t>Single Family Home</t>
        </is>
      </c>
      <c r="C1" s="1" t="inlineStr">
        <is>
          <t>Precio de la Propiedad a comprar</t>
        </is>
      </c>
      <c r="D1" s="3" t="n">
        <v>320000</v>
      </c>
      <c r="E1" s="4" t="n"/>
      <c r="F1" s="4" t="n"/>
      <c r="G1" s="4" t="n"/>
      <c r="H1" s="4" t="n"/>
    </row>
    <row r="2" ht="15.75" customHeight="1">
      <c r="A2" s="1" t="inlineStr">
        <is>
          <t>Propiedad a comparar:</t>
        </is>
      </c>
      <c r="B2" s="2" t="inlineStr">
        <is>
          <t>7229 Roanne DR</t>
        </is>
      </c>
      <c r="C2" s="1" t="inlineStr">
        <is>
          <t>Area Construida (m2)</t>
        </is>
      </c>
      <c r="D2" s="2" t="n">
        <v>116.5</v>
      </c>
      <c r="E2" s="4" t="n"/>
      <c r="F2" s="4" t="n"/>
      <c r="G2" s="4" t="n"/>
      <c r="H2" s="4" t="n"/>
    </row>
    <row r="3" ht="15.75" customHeight="1">
      <c r="A3" s="5" t="inlineStr">
        <is>
          <t>Barrio:</t>
        </is>
      </c>
      <c r="B3" s="2" t="inlineStr">
        <is>
          <t>Oxon Hill</t>
        </is>
      </c>
      <c r="C3" s="1" t="inlineStr">
        <is>
          <t>Costos de Cierre</t>
        </is>
      </c>
      <c r="D3" s="3" t="n">
        <v>14254.28</v>
      </c>
      <c r="E3" s="4" t="n"/>
      <c r="F3" s="4" t="n"/>
      <c r="G3" s="4" t="n"/>
      <c r="H3" s="4" t="n"/>
    </row>
    <row r="4" ht="15.75" customHeight="1">
      <c r="A4" s="1" t="inlineStr">
        <is>
          <t>Ciudad (County)</t>
        </is>
      </c>
      <c r="B4" s="2" t="inlineStr">
        <is>
          <t>Prince George</t>
        </is>
      </c>
      <c r="C4" s="1" t="inlineStr">
        <is>
          <t>Costos de Reparacion</t>
        </is>
      </c>
      <c r="D4" s="3" t="n">
        <v>30000</v>
      </c>
      <c r="E4" s="4" t="inlineStr">
        <is>
          <t>* Estimado poco certero</t>
        </is>
      </c>
      <c r="F4" s="4" t="n"/>
      <c r="G4" s="4" t="n"/>
      <c r="H4" s="4" t="n"/>
    </row>
    <row r="5" ht="15.75" customHeight="1">
      <c r="A5" s="5" t="inlineStr">
        <is>
          <t>Estado:</t>
        </is>
      </c>
      <c r="B5" s="2" t="inlineStr">
        <is>
          <t>MD</t>
        </is>
      </c>
      <c r="C5" s="5" t="inlineStr">
        <is>
          <t>Otros Costos</t>
        </is>
      </c>
      <c r="D5" s="3" t="n">
        <v>8000</v>
      </c>
      <c r="E5" s="4" t="n"/>
      <c r="F5" s="4" t="n"/>
      <c r="G5" s="4" t="n"/>
      <c r="H5" s="4" t="n"/>
    </row>
    <row r="6" ht="15" customHeight="1">
      <c r="A6" s="4" t="n"/>
      <c r="B6" s="4" t="n"/>
      <c r="C6" s="4" t="n"/>
      <c r="D6" s="4" t="n"/>
      <c r="E6" s="4" t="n"/>
      <c r="F6" s="4" t="n"/>
      <c r="G6" s="4" t="n"/>
      <c r="H6" s="4" t="n"/>
    </row>
    <row r="7" ht="15.75" customHeight="1">
      <c r="A7" s="30" t="inlineStr">
        <is>
          <t>Comparables</t>
        </is>
      </c>
      <c r="B7" s="32" t="n"/>
      <c r="C7" s="32" t="n"/>
      <c r="D7" s="32" t="n"/>
      <c r="E7" s="31" t="n"/>
      <c r="F7" s="4" t="n"/>
      <c r="G7" s="30" t="inlineStr">
        <is>
          <t>Leyenda</t>
        </is>
      </c>
      <c r="H7" s="31" t="n"/>
    </row>
    <row r="8" ht="15.75" customHeight="1">
      <c r="A8" s="30" t="inlineStr">
        <is>
          <t>#</t>
        </is>
      </c>
      <c r="B8" s="30" t="inlineStr">
        <is>
          <t>Identificacion de la Propiedad</t>
        </is>
      </c>
      <c r="C8" s="30" t="inlineStr">
        <is>
          <t>Valor de Alquiler</t>
        </is>
      </c>
      <c r="D8" s="30" t="inlineStr">
        <is>
          <t>Area Construida (m2)</t>
        </is>
      </c>
      <c r="E8" s="30" t="inlineStr">
        <is>
          <t>PAM^2</t>
        </is>
      </c>
      <c r="F8" s="4" t="n"/>
      <c r="G8" s="5" t="inlineStr">
        <is>
          <t>PAM^2</t>
        </is>
      </c>
      <c r="H8" s="2" t="inlineStr">
        <is>
          <t>Precio de alquiler x metro cuadrado</t>
        </is>
      </c>
    </row>
    <row r="9" ht="15.75" customHeight="1">
      <c r="A9" s="7" t="n">
        <v>1</v>
      </c>
      <c r="B9" s="7" t="inlineStr">
        <is>
          <t>943 Owens Rd</t>
        </is>
      </c>
      <c r="C9" s="8" t="n">
        <v>2365</v>
      </c>
      <c r="D9" s="9" t="n">
        <v>93.65000000000001</v>
      </c>
      <c r="E9" s="8">
        <f>C9/D9</f>
        <v/>
      </c>
      <c r="F9" s="4" t="n"/>
      <c r="G9" s="5" t="inlineStr">
        <is>
          <t>PPAM^2</t>
        </is>
      </c>
      <c r="H9" s="2" t="inlineStr">
        <is>
          <t>Precio Promedio de Alquiler x Metro Cuadrado</t>
        </is>
      </c>
    </row>
    <row r="10" ht="15.75" customHeight="1">
      <c r="A10" s="7" t="n">
        <v>2</v>
      </c>
      <c r="B10" s="7" t="inlineStr">
        <is>
          <t>7816 Elroy Pl</t>
        </is>
      </c>
      <c r="C10" s="8" t="n">
        <v>2775</v>
      </c>
      <c r="D10" s="9" t="n">
        <v>171.78</v>
      </c>
      <c r="E10" s="8">
        <f>C10/D10</f>
        <v/>
      </c>
      <c r="F10" s="4" t="n"/>
      <c r="G10" s="5" t="inlineStr">
        <is>
          <t>PEA</t>
        </is>
      </c>
      <c r="H10" s="2" t="inlineStr">
        <is>
          <t>Precio Estimado de Alquiler de la propiedad</t>
        </is>
      </c>
    </row>
    <row r="11" ht="15.75" customHeight="1">
      <c r="A11" s="7" t="n">
        <v>3</v>
      </c>
      <c r="B11" s="7" t="inlineStr">
        <is>
          <t>2104 Sayan Ct</t>
        </is>
      </c>
      <c r="C11" s="8" t="n">
        <v>4000</v>
      </c>
      <c r="D11" s="9" t="n">
        <v>220.64</v>
      </c>
      <c r="E11" s="8">
        <f>C11/D11</f>
        <v/>
      </c>
      <c r="F11" s="4" t="n"/>
      <c r="G11" s="5" t="inlineStr">
        <is>
          <t>PMN</t>
        </is>
      </c>
      <c r="H11" s="2" t="inlineStr">
        <is>
          <t>Precio Maximo de Negociacion</t>
        </is>
      </c>
    </row>
    <row r="12" ht="15.75" customHeight="1">
      <c r="A12" s="7" t="n">
        <v>4</v>
      </c>
      <c r="B12" s="7" t="inlineStr">
        <is>
          <t>1110 Dumfries St</t>
        </is>
      </c>
      <c r="C12" s="8" t="n">
        <v>2350</v>
      </c>
      <c r="D12" s="9" t="n">
        <v>123.56</v>
      </c>
      <c r="E12" s="8">
        <f>C12/D12</f>
        <v/>
      </c>
      <c r="F12" s="4" t="n"/>
      <c r="G12" s="5" t="inlineStr">
        <is>
          <t>PBN</t>
        </is>
      </c>
      <c r="H12" s="2" t="inlineStr">
        <is>
          <t>Precio Bruto de Negociacion</t>
        </is>
      </c>
    </row>
    <row r="13" ht="15.75" customHeight="1">
      <c r="A13" s="7" t="n">
        <v>5</v>
      </c>
      <c r="B13" s="7" t="inlineStr">
        <is>
          <t>17 Alexandria Overlook</t>
        </is>
      </c>
      <c r="C13" s="8" t="n">
        <v>2975</v>
      </c>
      <c r="D13" s="9" t="n">
        <v>209.59</v>
      </c>
      <c r="E13" s="8">
        <f>C13/D13</f>
        <v/>
      </c>
      <c r="F13" s="4" t="n"/>
      <c r="G13" s="5" t="inlineStr">
        <is>
          <t>POI</t>
        </is>
      </c>
      <c r="H13" s="2" t="inlineStr">
        <is>
          <t>Precio Oferta Inicial</t>
        </is>
      </c>
    </row>
    <row r="14" ht="15" customHeight="1">
      <c r="A14" s="7" t="n">
        <v>6</v>
      </c>
      <c r="B14" s="7" t="inlineStr">
        <is>
          <t>7810 Claudia Dr</t>
        </is>
      </c>
      <c r="C14" s="8" t="n">
        <v>3999</v>
      </c>
      <c r="D14" s="9" t="n">
        <v>315.87</v>
      </c>
      <c r="E14" s="8">
        <f>C14/D14</f>
        <v/>
      </c>
      <c r="F14" s="4" t="n"/>
      <c r="G14" s="4" t="n"/>
      <c r="H14" s="4" t="n"/>
    </row>
    <row r="15" ht="15" customHeight="1">
      <c r="A15" s="7" t="n">
        <v>7</v>
      </c>
      <c r="B15" s="7" t="inlineStr">
        <is>
          <t>5911 Shoshone Dr</t>
        </is>
      </c>
      <c r="C15" s="8" t="n">
        <v>2250</v>
      </c>
      <c r="D15" s="9" t="n">
        <v>96.62</v>
      </c>
      <c r="E15" s="8">
        <f>C15/D15</f>
        <v/>
      </c>
      <c r="F15" s="4" t="n"/>
      <c r="G15" s="4" t="n"/>
      <c r="H15" s="4" t="n"/>
    </row>
    <row r="16" ht="15" customHeight="1">
      <c r="A16" s="7" t="n">
        <v>8</v>
      </c>
      <c r="B16" s="7" t="inlineStr">
        <is>
          <t>2704 Afton St</t>
        </is>
      </c>
      <c r="C16" s="8" t="n">
        <v>2490</v>
      </c>
      <c r="D16" s="9" t="n">
        <v>91.79000000000001</v>
      </c>
      <c r="E16" s="8">
        <f>C16/D16</f>
        <v/>
      </c>
      <c r="F16" s="4" t="n"/>
      <c r="G16" s="4" t="n"/>
      <c r="H16" s="4" t="n"/>
    </row>
    <row r="17" ht="15" customHeight="1">
      <c r="A17" s="7" t="n">
        <v>9</v>
      </c>
      <c r="B17" s="7" t="inlineStr">
        <is>
          <t>4105 Blacksnake Dr</t>
        </is>
      </c>
      <c r="C17" s="8" t="n">
        <v>2475</v>
      </c>
      <c r="D17" s="9" t="n">
        <v>129.32</v>
      </c>
      <c r="E17" s="8">
        <f>C17/D17</f>
        <v/>
      </c>
      <c r="F17" s="4" t="n"/>
      <c r="G17" s="4" t="n"/>
      <c r="H17" s="4" t="n"/>
    </row>
    <row r="18" ht="15" customHeight="1">
      <c r="A18" s="7" t="n">
        <v>10</v>
      </c>
      <c r="B18" s="7" t="inlineStr">
        <is>
          <t>8110 Fort Foote Rd</t>
        </is>
      </c>
      <c r="C18" s="8" t="n">
        <v>2650</v>
      </c>
      <c r="D18" s="9" t="n">
        <v>121.52</v>
      </c>
      <c r="E18" s="8">
        <f>C18/D18</f>
        <v/>
      </c>
      <c r="F18" s="4" t="n"/>
      <c r="G18" s="4" t="n"/>
      <c r="H18" s="4" t="n"/>
    </row>
    <row r="19" ht="15" customHeight="1">
      <c r="A19" s="4" t="n"/>
      <c r="B19" s="4" t="n"/>
      <c r="C19" s="4" t="n"/>
      <c r="D19" s="4" t="n"/>
      <c r="E19" s="4" t="n"/>
      <c r="F19" s="4" t="n"/>
      <c r="G19" s="4" t="n"/>
      <c r="H19" s="4" t="n"/>
    </row>
    <row r="20" ht="15.75" customHeight="1">
      <c r="A20" s="5" t="inlineStr">
        <is>
          <t>PPAM^2</t>
        </is>
      </c>
      <c r="B20" s="3">
        <f>SUM(E9:E18)/10</f>
        <v/>
      </c>
      <c r="C20" s="4" t="n"/>
      <c r="D20" s="4" t="n"/>
      <c r="E20" s="4" t="n"/>
      <c r="F20" s="4" t="n"/>
      <c r="G20" s="4" t="n"/>
      <c r="H20" s="4" t="n"/>
    </row>
    <row r="21" ht="15.75" customHeight="1">
      <c r="A21" s="5" t="inlineStr">
        <is>
          <t>PEA</t>
        </is>
      </c>
      <c r="B21" s="3">
        <f>B20*D2</f>
        <v/>
      </c>
      <c r="C21" s="4" t="n"/>
      <c r="D21" s="4" t="n"/>
      <c r="E21" s="4" t="n"/>
      <c r="F21" s="4" t="n"/>
      <c r="G21" s="4" t="n"/>
      <c r="H21" s="4" t="n"/>
    </row>
    <row r="22" ht="15.75" customHeight="1">
      <c r="A22" s="5" t="inlineStr">
        <is>
          <t>PBN</t>
        </is>
      </c>
      <c r="B22" s="3">
        <f>(B21*100)/60%</f>
        <v/>
      </c>
      <c r="C22" s="4" t="n"/>
      <c r="D22" s="4" t="n"/>
      <c r="E22" s="4" t="n"/>
      <c r="F22" s="4" t="n"/>
      <c r="G22" s="4" t="n"/>
      <c r="H22" s="4" t="n"/>
    </row>
    <row r="23" ht="15.75" customHeight="1">
      <c r="A23" s="5" t="inlineStr">
        <is>
          <t>PMN</t>
        </is>
      </c>
      <c r="B23" s="3">
        <f>B22-D3-D4-D5</f>
        <v/>
      </c>
      <c r="C23" s="4" t="n"/>
      <c r="D23" s="4" t="n"/>
      <c r="E23" s="10" t="n"/>
      <c r="F23" s="4" t="n"/>
      <c r="G23" s="4" t="n"/>
      <c r="H23" s="4" t="n"/>
    </row>
    <row r="24" ht="15.75" customHeight="1">
      <c r="A24" s="11" t="inlineStr">
        <is>
          <t>POI</t>
        </is>
      </c>
      <c r="B24" s="12">
        <f>B23-(B23*15%)</f>
        <v/>
      </c>
      <c r="C24" s="4" t="n"/>
      <c r="D24" s="4" t="n"/>
      <c r="E24" s="4" t="n"/>
      <c r="F24" s="4" t="n"/>
      <c r="G24" s="4" t="n"/>
      <c r="H24" s="4" t="n"/>
    </row>
    <row r="25" ht="15.75" customHeight="1">
      <c r="A25" s="13" t="n"/>
      <c r="B25" s="14" t="n"/>
      <c r="C25" s="4" t="n"/>
      <c r="D25" s="4" t="n"/>
      <c r="E25" s="4" t="n"/>
      <c r="F25" s="4" t="n"/>
      <c r="G25" s="4" t="n"/>
      <c r="H25" s="4" t="n"/>
    </row>
    <row r="26" ht="15" customHeight="1">
      <c r="A26" s="4" t="n"/>
      <c r="B26" s="4" t="n"/>
      <c r="C26" s="4" t="n"/>
      <c r="D26" s="4" t="n"/>
      <c r="E26" s="15" t="n"/>
      <c r="F26" s="4" t="n"/>
      <c r="G26" s="4" t="n"/>
      <c r="H26" s="4" t="n"/>
    </row>
    <row r="27" ht="15" customHeight="1">
      <c r="A27" s="4" t="n"/>
      <c r="B27" s="4" t="n"/>
      <c r="C27" s="4" t="n"/>
      <c r="D27" s="4" t="n"/>
      <c r="E27" s="4" t="n"/>
      <c r="F27" s="4" t="n"/>
      <c r="G27" s="4" t="n"/>
      <c r="H27" s="4" t="n"/>
    </row>
    <row r="28" ht="15" customHeight="1">
      <c r="A28" s="4" t="n"/>
      <c r="B28" s="4" t="n"/>
      <c r="C28" s="4" t="n"/>
      <c r="D28" s="4" t="n"/>
      <c r="E28" s="4" t="n"/>
      <c r="F28" s="4" t="n"/>
      <c r="G28" s="4" t="n"/>
      <c r="H28" s="4" t="n"/>
    </row>
    <row r="29" ht="15" customHeight="1">
      <c r="A29" s="4" t="n"/>
      <c r="B29" s="4" t="n"/>
      <c r="C29" s="4" t="n"/>
      <c r="D29" s="4" t="n"/>
      <c r="E29" s="4" t="n"/>
      <c r="F29" s="4" t="n"/>
      <c r="G29" s="4" t="n"/>
      <c r="H29" s="4" t="n"/>
    </row>
    <row r="30" ht="15" customHeight="1">
      <c r="A30" s="4" t="n"/>
      <c r="B30" s="4" t="n"/>
      <c r="C30" s="4" t="n"/>
      <c r="D30" s="4" t="n"/>
      <c r="E30" s="4" t="n"/>
      <c r="F30" s="4" t="n"/>
      <c r="G30" s="4" t="n"/>
      <c r="H30" s="4" t="n"/>
    </row>
    <row r="31" ht="15" customHeight="1">
      <c r="A31" s="4" t="n"/>
      <c r="B31" s="4" t="n"/>
      <c r="C31" s="4" t="n"/>
      <c r="D31" s="4" t="n"/>
      <c r="E31" s="4" t="n"/>
      <c r="F31" s="4" t="n"/>
      <c r="G31" s="4" t="n"/>
      <c r="H31" s="4" t="n"/>
    </row>
    <row r="32" ht="15" customHeight="1">
      <c r="A32" s="4" t="n"/>
      <c r="B32" s="4" t="n"/>
      <c r="C32" s="4" t="n"/>
      <c r="D32" s="4" t="n"/>
      <c r="E32" s="4" t="n"/>
      <c r="F32" s="4" t="n"/>
      <c r="G32" s="4" t="n"/>
      <c r="H32" s="4" t="n"/>
    </row>
  </sheetData>
  <mergeCells count="2">
    <mergeCell ref="G7:H7"/>
    <mergeCell ref="A7:E7"/>
  </mergeCells>
  <conditionalFormatting sqref="B24 D1">
    <cfRule type="expression" priority="1" dxfId="0">
      <formula>"B24 &lt; D1"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rgb="FFFF0000"/>
    <outlinePr summaryBelow="0" summaryRight="0"/>
    <pageSetUpPr/>
  </sheetPr>
  <dimension ref="A1:H32"/>
  <sheetViews>
    <sheetView showGridLines="0" workbookViewId="0">
      <selection activeCell="A1" sqref="A1"/>
    </sheetView>
  </sheetViews>
  <sheetFormatPr baseColWidth="8" defaultColWidth="12.6640625" defaultRowHeight="15.75" customHeight="1" outlineLevelCol="0"/>
  <cols>
    <col width="11.44140625" customWidth="1" min="1" max="1"/>
    <col width="31.109375" customWidth="1" min="2" max="2"/>
    <col width="17.88671875" customWidth="1" min="3" max="3"/>
    <col width="21.109375" customWidth="1" min="4" max="4"/>
    <col width="18" customWidth="1" min="5" max="5"/>
    <col width="42.33203125" customWidth="1" min="8" max="8"/>
  </cols>
  <sheetData>
    <row r="1" ht="15.75" customHeight="1">
      <c r="A1" s="1" t="inlineStr">
        <is>
          <t>Tipo de Propiedad:</t>
        </is>
      </c>
      <c r="B1" s="2" t="inlineStr">
        <is>
          <t>Townhouse</t>
        </is>
      </c>
      <c r="C1" s="1" t="inlineStr">
        <is>
          <t>Precio de la Propiedad a comprar</t>
        </is>
      </c>
      <c r="D1" s="3" t="n">
        <v>300000</v>
      </c>
      <c r="E1" s="4" t="n"/>
      <c r="F1" s="4" t="n"/>
      <c r="G1" s="4" t="n"/>
      <c r="H1" s="4" t="n"/>
    </row>
    <row r="2" ht="15.75" customHeight="1">
      <c r="A2" s="1" t="inlineStr">
        <is>
          <t>Propiedad a comparar:</t>
        </is>
      </c>
      <c r="B2" s="2" t="inlineStr">
        <is>
          <t>7617 S Arbory Ln</t>
        </is>
      </c>
      <c r="C2" s="1" t="inlineStr">
        <is>
          <t>Area Construida (m2)</t>
        </is>
      </c>
      <c r="D2" s="2" t="n">
        <v>118.73</v>
      </c>
      <c r="E2" s="4" t="n"/>
      <c r="F2" s="4" t="n"/>
      <c r="G2" s="4" t="n"/>
      <c r="H2" s="4" t="n"/>
    </row>
    <row r="3" ht="15.75" customHeight="1">
      <c r="A3" s="5" t="inlineStr">
        <is>
          <t>Barrio:</t>
        </is>
      </c>
      <c r="B3" s="2" t="inlineStr">
        <is>
          <t>Laurel</t>
        </is>
      </c>
      <c r="C3" s="1" t="inlineStr">
        <is>
          <t>Costos de Cierre</t>
        </is>
      </c>
      <c r="D3" s="3" t="n">
        <v>14275</v>
      </c>
      <c r="E3" s="4" t="n"/>
      <c r="F3" s="4" t="n"/>
      <c r="G3" s="4" t="n"/>
      <c r="H3" s="4" t="n"/>
    </row>
    <row r="4" ht="15.75" customHeight="1">
      <c r="A4" s="1" t="inlineStr">
        <is>
          <t>Ciudad (County)</t>
        </is>
      </c>
      <c r="B4" s="2" t="inlineStr">
        <is>
          <t>Prince George</t>
        </is>
      </c>
      <c r="C4" s="1" t="inlineStr">
        <is>
          <t>Costos de Reparacion</t>
        </is>
      </c>
      <c r="D4" s="3" t="n">
        <v>8000</v>
      </c>
      <c r="E4" s="4" t="inlineStr">
        <is>
          <t>* Estimado poco certero</t>
        </is>
      </c>
      <c r="F4" s="4" t="n"/>
      <c r="G4" s="4" t="n"/>
      <c r="H4" s="4" t="n"/>
    </row>
    <row r="5" ht="15.75" customHeight="1">
      <c r="A5" s="5" t="inlineStr">
        <is>
          <t>Estado:</t>
        </is>
      </c>
      <c r="B5" s="2" t="inlineStr">
        <is>
          <t>MD</t>
        </is>
      </c>
      <c r="C5" s="5" t="inlineStr">
        <is>
          <t>Otros Costos</t>
        </is>
      </c>
      <c r="D5" s="3" t="n">
        <v>8000</v>
      </c>
      <c r="E5" s="4" t="n"/>
      <c r="F5" s="4" t="n"/>
      <c r="G5" s="4" t="n"/>
      <c r="H5" s="4" t="n"/>
    </row>
    <row r="6" ht="15" customHeight="1">
      <c r="A6" s="4" t="n"/>
      <c r="B6" s="4" t="n"/>
      <c r="C6" s="4" t="n"/>
      <c r="D6" s="4" t="n"/>
      <c r="E6" s="4" t="n"/>
      <c r="F6" s="4" t="n"/>
      <c r="G6" s="4" t="n"/>
      <c r="H6" s="4" t="n"/>
    </row>
    <row r="7" ht="15.75" customHeight="1">
      <c r="A7" s="30" t="inlineStr">
        <is>
          <t>Comparables</t>
        </is>
      </c>
      <c r="B7" s="32" t="n"/>
      <c r="C7" s="32" t="n"/>
      <c r="D7" s="32" t="n"/>
      <c r="E7" s="31" t="n"/>
      <c r="F7" s="4" t="n"/>
      <c r="G7" s="30" t="inlineStr">
        <is>
          <t>Leyenda</t>
        </is>
      </c>
      <c r="H7" s="31" t="n"/>
    </row>
    <row r="8" ht="15.75" customHeight="1">
      <c r="A8" s="30" t="inlineStr">
        <is>
          <t>#</t>
        </is>
      </c>
      <c r="B8" s="30" t="inlineStr">
        <is>
          <t>Identificacion de la Propiedad</t>
        </is>
      </c>
      <c r="C8" s="30" t="inlineStr">
        <is>
          <t>Valor de Alquiler</t>
        </is>
      </c>
      <c r="D8" s="30" t="inlineStr">
        <is>
          <t>Area Construida (m2)</t>
        </is>
      </c>
      <c r="E8" s="30" t="inlineStr">
        <is>
          <t>PAM^2</t>
        </is>
      </c>
      <c r="F8" s="4" t="n"/>
      <c r="G8" s="5" t="inlineStr">
        <is>
          <t>PAM^2</t>
        </is>
      </c>
      <c r="H8" s="2" t="inlineStr">
        <is>
          <t>Precio de alquiler x metro cuadrado</t>
        </is>
      </c>
    </row>
    <row r="9" ht="15.75" customHeight="1">
      <c r="A9" s="7" t="n">
        <v>1</v>
      </c>
      <c r="B9" s="7" t="inlineStr">
        <is>
          <t>9045 N Laurel Rd UNIT B</t>
        </is>
      </c>
      <c r="C9" s="8" t="n">
        <v>2200</v>
      </c>
      <c r="D9" s="9" t="n">
        <v>93.64</v>
      </c>
      <c r="E9" s="8">
        <f>C9/D9</f>
        <v/>
      </c>
      <c r="F9" s="4" t="n"/>
      <c r="G9" s="5" t="inlineStr">
        <is>
          <t>PPAM^2</t>
        </is>
      </c>
      <c r="H9" s="2" t="inlineStr">
        <is>
          <t>Precio Promedio de Alquiler x Metro Cuadrado</t>
        </is>
      </c>
    </row>
    <row r="10" ht="15.75" customHeight="1">
      <c r="A10" s="7" t="n">
        <v>2</v>
      </c>
      <c r="B10" s="7" t="inlineStr">
        <is>
          <t>9220 Maggies Way</t>
        </is>
      </c>
      <c r="C10" s="8" t="n">
        <v>3225</v>
      </c>
      <c r="D10" s="9" t="n">
        <v>188.96</v>
      </c>
      <c r="E10" s="8">
        <f>C10/D10</f>
        <v/>
      </c>
      <c r="F10" s="4" t="n"/>
      <c r="G10" s="5" t="inlineStr">
        <is>
          <t>PEA</t>
        </is>
      </c>
      <c r="H10" s="2" t="inlineStr">
        <is>
          <t>Precio Estimado de Alquiler de la propiedad</t>
        </is>
      </c>
    </row>
    <row r="11" ht="15.75" customHeight="1">
      <c r="A11" s="7" t="n">
        <v>3</v>
      </c>
      <c r="B11" s="7" t="inlineStr">
        <is>
          <t>8328 Berry Pl</t>
        </is>
      </c>
      <c r="C11" s="8" t="n">
        <v>2900</v>
      </c>
      <c r="D11" s="9" t="n">
        <v>212.93</v>
      </c>
      <c r="E11" s="8">
        <f>C11/D11</f>
        <v/>
      </c>
      <c r="F11" s="4" t="n"/>
      <c r="G11" s="5" t="inlineStr">
        <is>
          <t>PMN</t>
        </is>
      </c>
      <c r="H11" s="2" t="inlineStr">
        <is>
          <t>Precio Maximo de Negociacion</t>
        </is>
      </c>
    </row>
    <row r="12" ht="15.75" customHeight="1">
      <c r="A12" s="7" t="n">
        <v>4</v>
      </c>
      <c r="B12" s="7" t="inlineStr">
        <is>
          <t>8312 Sperry Ct</t>
        </is>
      </c>
      <c r="C12" s="8" t="n">
        <v>2425</v>
      </c>
      <c r="D12" s="9" t="n">
        <v>125.6</v>
      </c>
      <c r="E12" s="8">
        <f>C12/D12</f>
        <v/>
      </c>
      <c r="F12" s="4" t="n"/>
      <c r="G12" s="5" t="inlineStr">
        <is>
          <t>PBN</t>
        </is>
      </c>
      <c r="H12" s="2" t="inlineStr">
        <is>
          <t>Precio Bruto de Negociacion</t>
        </is>
      </c>
    </row>
    <row r="13" ht="15.75" customHeight="1">
      <c r="A13" s="7" t="n">
        <v>5</v>
      </c>
      <c r="B13" s="7" t="inlineStr">
        <is>
          <t>8305 Spadderdock Way</t>
        </is>
      </c>
      <c r="C13" s="8" t="n">
        <v>2850</v>
      </c>
      <c r="D13" s="9" t="n">
        <v>135.45</v>
      </c>
      <c r="E13" s="8">
        <f>C13/D13</f>
        <v/>
      </c>
      <c r="F13" s="4" t="n"/>
      <c r="G13" s="5" t="inlineStr">
        <is>
          <t>POI</t>
        </is>
      </c>
      <c r="H13" s="2" t="inlineStr">
        <is>
          <t>Precio Oferta Inicial</t>
        </is>
      </c>
    </row>
    <row r="14" ht="15" customHeight="1">
      <c r="A14" s="7" t="n">
        <v>6</v>
      </c>
      <c r="B14" s="7" t="inlineStr">
        <is>
          <t>8504 Mayaone St</t>
        </is>
      </c>
      <c r="C14" s="8" t="n">
        <v>2700</v>
      </c>
      <c r="D14" s="9" t="n">
        <v>201.04</v>
      </c>
      <c r="E14" s="8">
        <f>C14/D14</f>
        <v/>
      </c>
      <c r="F14" s="4" t="n"/>
      <c r="G14" s="4" t="n"/>
      <c r="H14" s="4" t="n"/>
    </row>
    <row r="15" ht="15" customHeight="1">
      <c r="A15" s="7" t="n">
        <v>7</v>
      </c>
      <c r="B15" s="7" t="inlineStr">
        <is>
          <t>9355 Maxwell Ct</t>
        </is>
      </c>
      <c r="C15" s="8" t="n">
        <v>2750</v>
      </c>
      <c r="D15" s="9" t="n">
        <v>204.75</v>
      </c>
      <c r="E15" s="8">
        <f>C15/D15</f>
        <v/>
      </c>
      <c r="F15" s="4" t="n"/>
      <c r="G15" s="4" t="n"/>
      <c r="H15" s="4" t="n"/>
    </row>
    <row r="16" ht="15" customHeight="1">
      <c r="A16" s="7" t="n">
        <v>8</v>
      </c>
      <c r="B16" s="7" t="inlineStr">
        <is>
          <t>7738 Cypress St</t>
        </is>
      </c>
      <c r="C16" s="8" t="n">
        <v>2575</v>
      </c>
      <c r="D16" s="9" t="n">
        <v>114.64</v>
      </c>
      <c r="E16" s="8">
        <f>C16/D16</f>
        <v/>
      </c>
      <c r="F16" s="4" t="n"/>
      <c r="G16" s="4" t="n"/>
      <c r="H16" s="4" t="n"/>
    </row>
    <row r="17" ht="15" customHeight="1">
      <c r="A17" s="7" t="n">
        <v>9</v>
      </c>
      <c r="B17" s="7" t="inlineStr">
        <is>
          <t>15750 Millbrook Ln</t>
        </is>
      </c>
      <c r="C17" s="8" t="n">
        <v>2600</v>
      </c>
      <c r="D17" s="9" t="n">
        <v>185.8</v>
      </c>
      <c r="E17" s="8">
        <f>C17/D17</f>
        <v/>
      </c>
      <c r="F17" s="4" t="n"/>
      <c r="G17" s="4" t="n"/>
      <c r="H17" s="4" t="n"/>
    </row>
    <row r="18" ht="15" customHeight="1">
      <c r="A18" s="7" t="n">
        <v>10</v>
      </c>
      <c r="B18" s="7" t="inlineStr">
        <is>
          <t>10647 Whiterock Ct</t>
        </is>
      </c>
      <c r="C18" s="8" t="n">
        <v>2590</v>
      </c>
      <c r="D18" s="9" t="n">
        <v>150.5</v>
      </c>
      <c r="E18" s="8">
        <f>C18/D18</f>
        <v/>
      </c>
      <c r="F18" s="4" t="n"/>
      <c r="G18" s="4" t="n"/>
      <c r="H18" s="4" t="n"/>
    </row>
    <row r="19" ht="15" customHeight="1">
      <c r="A19" s="4" t="n"/>
      <c r="B19" s="4" t="n"/>
      <c r="C19" s="4" t="n"/>
      <c r="D19" s="4" t="n"/>
      <c r="E19" s="4" t="n"/>
      <c r="F19" s="4" t="n"/>
      <c r="G19" s="4" t="n"/>
      <c r="H19" s="4" t="n"/>
    </row>
    <row r="20" ht="15.75" customHeight="1">
      <c r="A20" s="5" t="inlineStr">
        <is>
          <t>PPAM^2</t>
        </is>
      </c>
      <c r="B20" s="3">
        <f>SUM(E9:E18)/10</f>
        <v/>
      </c>
      <c r="C20" s="4" t="n"/>
      <c r="D20" s="4" t="n"/>
      <c r="E20" s="4" t="n"/>
      <c r="F20" s="4" t="n"/>
      <c r="G20" s="4" t="n"/>
      <c r="H20" s="4" t="n"/>
    </row>
    <row r="21" ht="15.75" customHeight="1">
      <c r="A21" s="5" t="inlineStr">
        <is>
          <t>PEA</t>
        </is>
      </c>
      <c r="B21" s="3">
        <f>B20*D2</f>
        <v/>
      </c>
      <c r="C21" s="4" t="n"/>
      <c r="D21" s="4" t="n"/>
      <c r="E21" s="4" t="n"/>
      <c r="F21" s="4" t="n"/>
      <c r="G21" s="4" t="n"/>
      <c r="H21" s="4" t="n"/>
    </row>
    <row r="22" ht="15.75" customHeight="1">
      <c r="A22" s="5" t="inlineStr">
        <is>
          <t>PBN</t>
        </is>
      </c>
      <c r="B22" s="3">
        <f>(B21*100)/60%</f>
        <v/>
      </c>
      <c r="C22" s="4" t="n"/>
      <c r="D22" s="4" t="n"/>
      <c r="E22" s="4" t="n"/>
      <c r="F22" s="4" t="n"/>
      <c r="G22" s="4" t="n"/>
      <c r="H22" s="4" t="n"/>
    </row>
    <row r="23" ht="15.75" customHeight="1">
      <c r="A23" s="5" t="inlineStr">
        <is>
          <t>PMN</t>
        </is>
      </c>
      <c r="B23" s="3">
        <f>B22-D3-D4</f>
        <v/>
      </c>
      <c r="C23" s="4" t="n"/>
      <c r="D23" s="4" t="n"/>
      <c r="E23" s="10" t="n"/>
      <c r="F23" s="4" t="n"/>
      <c r="G23" s="4" t="n"/>
      <c r="H23" s="4" t="n"/>
    </row>
    <row r="24" ht="15.75" customHeight="1">
      <c r="A24" s="11" t="inlineStr">
        <is>
          <t>POI</t>
        </is>
      </c>
      <c r="B24" s="12">
        <f>B23-(B23*15%)</f>
        <v/>
      </c>
      <c r="C24" s="4" t="n"/>
      <c r="D24" s="4" t="n"/>
      <c r="E24" s="4" t="n"/>
      <c r="F24" s="4" t="n"/>
      <c r="G24" s="4" t="n"/>
      <c r="H24" s="4" t="n"/>
    </row>
    <row r="25" ht="15.75" customHeight="1">
      <c r="A25" s="13" t="n"/>
      <c r="B25" s="14" t="n"/>
      <c r="C25" s="4" t="n"/>
      <c r="D25" s="4" t="n"/>
      <c r="E25" s="4" t="n"/>
      <c r="F25" s="4" t="n"/>
      <c r="G25" s="4" t="n"/>
      <c r="H25" s="4" t="n"/>
    </row>
    <row r="26" ht="15" customHeight="1">
      <c r="A26" s="4" t="n"/>
      <c r="B26" s="4" t="n"/>
      <c r="C26" s="4" t="n"/>
      <c r="D26" s="4" t="n"/>
      <c r="E26" s="15" t="n"/>
      <c r="F26" s="4" t="n"/>
      <c r="G26" s="4" t="n"/>
      <c r="H26" s="4" t="n"/>
    </row>
    <row r="27" ht="15" customHeight="1">
      <c r="A27" s="4" t="inlineStr">
        <is>
          <t>*NOTE: High condo fees ($230)</t>
        </is>
      </c>
      <c r="B27" s="4" t="n"/>
      <c r="C27" s="4" t="n"/>
      <c r="D27" s="4" t="n"/>
      <c r="E27" s="4" t="n"/>
      <c r="F27" s="4" t="n"/>
      <c r="G27" s="4" t="n"/>
      <c r="H27" s="4" t="n"/>
    </row>
    <row r="28" ht="15" customHeight="1">
      <c r="A28" s="4" t="n"/>
      <c r="B28" s="4" t="n"/>
      <c r="C28" s="4" t="n"/>
      <c r="D28" s="4" t="n"/>
      <c r="E28" s="4" t="n"/>
      <c r="F28" s="4" t="n"/>
      <c r="G28" s="4" t="n"/>
      <c r="H28" s="4" t="n"/>
    </row>
    <row r="29" ht="15" customHeight="1">
      <c r="A29" s="4" t="n"/>
      <c r="B29" s="4" t="n"/>
      <c r="C29" s="4" t="n"/>
      <c r="D29" s="4" t="n"/>
      <c r="E29" s="4" t="n"/>
      <c r="F29" s="4" t="n"/>
      <c r="G29" s="4" t="n"/>
      <c r="H29" s="4" t="n"/>
    </row>
    <row r="30" ht="15" customHeight="1">
      <c r="A30" s="4" t="n"/>
      <c r="B30" s="4" t="n"/>
      <c r="C30" s="4" t="n"/>
      <c r="D30" s="4" t="n"/>
      <c r="E30" s="4" t="n"/>
      <c r="F30" s="4" t="n"/>
      <c r="G30" s="4" t="n"/>
      <c r="H30" s="4" t="n"/>
    </row>
    <row r="31" ht="15" customHeight="1">
      <c r="A31" s="4" t="n"/>
      <c r="B31" s="4" t="n"/>
      <c r="C31" s="4" t="n"/>
      <c r="D31" s="4" t="n"/>
      <c r="E31" s="4" t="n"/>
      <c r="F31" s="4" t="n"/>
      <c r="G31" s="4" t="n"/>
      <c r="H31" s="4" t="n"/>
    </row>
    <row r="32" ht="15" customHeight="1">
      <c r="A32" s="4" t="n"/>
      <c r="B32" s="4" t="n"/>
      <c r="C32" s="4" t="n"/>
      <c r="D32" s="4" t="n"/>
      <c r="E32" s="4" t="n"/>
      <c r="F32" s="4" t="n"/>
      <c r="G32" s="4" t="n"/>
      <c r="H32" s="4" t="n"/>
    </row>
  </sheetData>
  <mergeCells count="2">
    <mergeCell ref="G7:H7"/>
    <mergeCell ref="A7:E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tabColor rgb="FFFF0000"/>
    <outlinePr summaryBelow="0" summaryRight="0"/>
    <pageSetUpPr/>
  </sheetPr>
  <dimension ref="A1:H32"/>
  <sheetViews>
    <sheetView showGridLines="0" workbookViewId="0">
      <selection activeCell="A1" sqref="A1"/>
    </sheetView>
  </sheetViews>
  <sheetFormatPr baseColWidth="8" defaultColWidth="12.6640625" defaultRowHeight="15.75" customHeight="1" outlineLevelCol="0"/>
  <cols>
    <col width="11.44140625" customWidth="1" min="1" max="1"/>
    <col width="31.109375" customWidth="1" min="2" max="2"/>
    <col width="17.88671875" customWidth="1" min="3" max="3"/>
    <col width="21.109375" customWidth="1" min="4" max="4"/>
    <col width="18" customWidth="1" min="5" max="5"/>
    <col width="42.33203125" customWidth="1" min="8" max="8"/>
  </cols>
  <sheetData>
    <row r="1" ht="15.75" customHeight="1">
      <c r="A1" s="1" t="inlineStr">
        <is>
          <t>Tipo de Propiedad:</t>
        </is>
      </c>
      <c r="B1" s="2" t="inlineStr">
        <is>
          <t>Townhouse</t>
        </is>
      </c>
      <c r="C1" s="1" t="inlineStr">
        <is>
          <t>Precio de la Propiedad a comprar</t>
        </is>
      </c>
      <c r="D1" s="3" t="n">
        <v>265000</v>
      </c>
      <c r="E1" s="4" t="n"/>
      <c r="F1" s="4" t="n"/>
      <c r="G1" s="4" t="n"/>
      <c r="H1" s="4" t="n"/>
    </row>
    <row r="2" ht="15.75" customHeight="1">
      <c r="A2" s="1" t="inlineStr">
        <is>
          <t>Propiedad a comparar:</t>
        </is>
      </c>
      <c r="B2" s="2" t="inlineStr">
        <is>
          <t>9503 Snead Ct #98</t>
        </is>
      </c>
      <c r="C2" s="1" t="inlineStr">
        <is>
          <t>Area Construida (m2)</t>
        </is>
      </c>
      <c r="D2" s="2" t="n">
        <v>148.36</v>
      </c>
      <c r="E2" s="4" t="n"/>
      <c r="F2" s="4" t="n"/>
      <c r="G2" s="4" t="n"/>
      <c r="H2" s="4" t="n"/>
    </row>
    <row r="3" ht="15.75" customHeight="1">
      <c r="A3" s="5" t="inlineStr">
        <is>
          <t>Barrio:</t>
        </is>
      </c>
      <c r="B3" s="2" t="inlineStr">
        <is>
          <t>Laurel</t>
        </is>
      </c>
      <c r="C3" s="1" t="inlineStr">
        <is>
          <t>Costos de Cierre</t>
        </is>
      </c>
      <c r="D3" s="3" t="n">
        <v>14275</v>
      </c>
      <c r="E3" s="4" t="n"/>
      <c r="F3" s="4" t="n"/>
      <c r="G3" s="4" t="n"/>
      <c r="H3" s="4" t="n"/>
    </row>
    <row r="4" ht="15.75" customHeight="1">
      <c r="A4" s="1" t="inlineStr">
        <is>
          <t>Ciudad (County)</t>
        </is>
      </c>
      <c r="B4" s="2" t="inlineStr">
        <is>
          <t>Prince George</t>
        </is>
      </c>
      <c r="C4" s="1" t="inlineStr">
        <is>
          <t>Costos de Reparacion</t>
        </is>
      </c>
      <c r="D4" s="3" t="n">
        <v>8000</v>
      </c>
      <c r="E4" s="4" t="inlineStr">
        <is>
          <t>* Estimado poco certero</t>
        </is>
      </c>
      <c r="F4" s="4" t="n"/>
      <c r="G4" s="4" t="n"/>
      <c r="H4" s="4" t="n"/>
    </row>
    <row r="5" ht="15.75" customHeight="1">
      <c r="A5" s="5" t="inlineStr">
        <is>
          <t>Estado:</t>
        </is>
      </c>
      <c r="B5" s="2" t="inlineStr">
        <is>
          <t>MD</t>
        </is>
      </c>
      <c r="C5" s="5" t="inlineStr">
        <is>
          <t>Otros Costos</t>
        </is>
      </c>
      <c r="D5" s="3" t="n">
        <v>8000</v>
      </c>
      <c r="E5" s="4" t="n"/>
      <c r="F5" s="4" t="n"/>
      <c r="G5" s="4" t="n"/>
      <c r="H5" s="4" t="n"/>
    </row>
    <row r="6" ht="15" customHeight="1">
      <c r="A6" s="4" t="n"/>
      <c r="B6" s="4" t="n"/>
      <c r="C6" s="4" t="n"/>
      <c r="D6" s="4" t="n"/>
      <c r="E6" s="4" t="n"/>
      <c r="F6" s="4" t="n"/>
      <c r="G6" s="4" t="n"/>
      <c r="H6" s="4" t="n"/>
    </row>
    <row r="7" ht="15.75" customHeight="1">
      <c r="A7" s="30" t="inlineStr">
        <is>
          <t>Comparables</t>
        </is>
      </c>
      <c r="B7" s="32" t="n"/>
      <c r="C7" s="32" t="n"/>
      <c r="D7" s="32" t="n"/>
      <c r="E7" s="31" t="n"/>
      <c r="F7" s="4" t="n"/>
      <c r="G7" s="30" t="inlineStr">
        <is>
          <t>Leyenda</t>
        </is>
      </c>
      <c r="H7" s="31" t="n"/>
    </row>
    <row r="8" ht="15.75" customHeight="1">
      <c r="A8" s="30" t="inlineStr">
        <is>
          <t>#</t>
        </is>
      </c>
      <c r="B8" s="30" t="inlineStr">
        <is>
          <t>Identificacion de la Propiedad</t>
        </is>
      </c>
      <c r="C8" s="30" t="inlineStr">
        <is>
          <t>Valor de Alquiler</t>
        </is>
      </c>
      <c r="D8" s="30" t="inlineStr">
        <is>
          <t>Area Construida (m2)</t>
        </is>
      </c>
      <c r="E8" s="30" t="inlineStr">
        <is>
          <t>PAM^2</t>
        </is>
      </c>
      <c r="F8" s="4" t="n"/>
      <c r="G8" s="5" t="inlineStr">
        <is>
          <t>PAM^2</t>
        </is>
      </c>
      <c r="H8" s="2" t="inlineStr">
        <is>
          <t>Precio de alquiler x metro cuadrado</t>
        </is>
      </c>
    </row>
    <row r="9" ht="15.75" customHeight="1">
      <c r="A9" s="7" t="n">
        <v>1</v>
      </c>
      <c r="B9" s="7" t="inlineStr">
        <is>
          <t>9045 N Laurel Rd UNIT B</t>
        </is>
      </c>
      <c r="C9" s="8" t="n">
        <v>2200</v>
      </c>
      <c r="D9" s="9" t="n">
        <v>93.64</v>
      </c>
      <c r="E9" s="8">
        <f>C9/D9</f>
        <v/>
      </c>
      <c r="F9" s="4" t="n"/>
      <c r="G9" s="5" t="inlineStr">
        <is>
          <t>PPAM^2</t>
        </is>
      </c>
      <c r="H9" s="2" t="inlineStr">
        <is>
          <t>Precio Promedio de Alquiler x Metro Cuadrado</t>
        </is>
      </c>
    </row>
    <row r="10" ht="15.75" customHeight="1">
      <c r="A10" s="7" t="n">
        <v>2</v>
      </c>
      <c r="B10" s="7" t="inlineStr">
        <is>
          <t>9220 Maggies Way</t>
        </is>
      </c>
      <c r="C10" s="8" t="n">
        <v>3225</v>
      </c>
      <c r="D10" s="9" t="n">
        <v>188.96</v>
      </c>
      <c r="E10" s="8">
        <f>C10/D10</f>
        <v/>
      </c>
      <c r="F10" s="4" t="n"/>
      <c r="G10" s="5" t="inlineStr">
        <is>
          <t>PEA</t>
        </is>
      </c>
      <c r="H10" s="2" t="inlineStr">
        <is>
          <t>Precio Estimado de Alquiler de la propiedad</t>
        </is>
      </c>
    </row>
    <row r="11" ht="15.75" customHeight="1">
      <c r="A11" s="7" t="n">
        <v>3</v>
      </c>
      <c r="B11" s="7" t="inlineStr">
        <is>
          <t>8328 Berry Pl</t>
        </is>
      </c>
      <c r="C11" s="8" t="n">
        <v>2900</v>
      </c>
      <c r="D11" s="9" t="n">
        <v>212.93</v>
      </c>
      <c r="E11" s="8">
        <f>C11/D11</f>
        <v/>
      </c>
      <c r="F11" s="4" t="n"/>
      <c r="G11" s="5" t="inlineStr">
        <is>
          <t>PMN</t>
        </is>
      </c>
      <c r="H11" s="2" t="inlineStr">
        <is>
          <t>Precio Maximo de Negociacion</t>
        </is>
      </c>
    </row>
    <row r="12" ht="15.75" customHeight="1">
      <c r="A12" s="7" t="n">
        <v>4</v>
      </c>
      <c r="B12" s="7" t="inlineStr">
        <is>
          <t>8312 Sperry Ct</t>
        </is>
      </c>
      <c r="C12" s="8" t="n">
        <v>2425</v>
      </c>
      <c r="D12" s="9" t="n">
        <v>125.6</v>
      </c>
      <c r="E12" s="8">
        <f>C12/D12</f>
        <v/>
      </c>
      <c r="F12" s="4" t="n"/>
      <c r="G12" s="5" t="inlineStr">
        <is>
          <t>PBN</t>
        </is>
      </c>
      <c r="H12" s="2" t="inlineStr">
        <is>
          <t>Precio Bruto de Negociacion</t>
        </is>
      </c>
    </row>
    <row r="13" ht="15.75" customHeight="1">
      <c r="A13" s="7" t="n">
        <v>5</v>
      </c>
      <c r="B13" s="7" t="inlineStr">
        <is>
          <t>8305 Spadderdock Way</t>
        </is>
      </c>
      <c r="C13" s="8" t="n">
        <v>2850</v>
      </c>
      <c r="D13" s="9" t="n">
        <v>135.45</v>
      </c>
      <c r="E13" s="8">
        <f>C13/D13</f>
        <v/>
      </c>
      <c r="F13" s="4" t="n"/>
      <c r="G13" s="5" t="inlineStr">
        <is>
          <t>POI</t>
        </is>
      </c>
      <c r="H13" s="2" t="inlineStr">
        <is>
          <t>Precio Oferta Inicial</t>
        </is>
      </c>
    </row>
    <row r="14" ht="15" customHeight="1">
      <c r="A14" s="7" t="n">
        <v>6</v>
      </c>
      <c r="B14" s="7" t="inlineStr">
        <is>
          <t>8504 Mayaone St</t>
        </is>
      </c>
      <c r="C14" s="8" t="n">
        <v>2700</v>
      </c>
      <c r="D14" s="9" t="n">
        <v>201.04</v>
      </c>
      <c r="E14" s="8">
        <f>C14/D14</f>
        <v/>
      </c>
      <c r="F14" s="4" t="n"/>
      <c r="G14" s="4" t="n"/>
      <c r="H14" s="4" t="n"/>
    </row>
    <row r="15" ht="15" customHeight="1">
      <c r="A15" s="7" t="n">
        <v>7</v>
      </c>
      <c r="B15" s="7" t="inlineStr">
        <is>
          <t>9355 Maxwell Ct</t>
        </is>
      </c>
      <c r="C15" s="8" t="n">
        <v>2750</v>
      </c>
      <c r="D15" s="9" t="n">
        <v>204.75</v>
      </c>
      <c r="E15" s="8">
        <f>C15/D15</f>
        <v/>
      </c>
      <c r="F15" s="4" t="n"/>
      <c r="G15" s="4" t="n"/>
      <c r="H15" s="4" t="n"/>
    </row>
    <row r="16" ht="15" customHeight="1">
      <c r="A16" s="7" t="n">
        <v>8</v>
      </c>
      <c r="B16" s="7" t="inlineStr">
        <is>
          <t>7738 Cypress St</t>
        </is>
      </c>
      <c r="C16" s="8" t="n">
        <v>2575</v>
      </c>
      <c r="D16" s="9" t="n">
        <v>114.64</v>
      </c>
      <c r="E16" s="8">
        <f>C16/D16</f>
        <v/>
      </c>
      <c r="F16" s="4" t="n"/>
      <c r="G16" s="4" t="n"/>
      <c r="H16" s="4" t="n"/>
    </row>
    <row r="17" ht="15" customHeight="1">
      <c r="A17" s="7" t="n">
        <v>9</v>
      </c>
      <c r="B17" s="7" t="inlineStr">
        <is>
          <t>15750 Millbrook Ln</t>
        </is>
      </c>
      <c r="C17" s="8" t="n">
        <v>2600</v>
      </c>
      <c r="D17" s="9" t="n">
        <v>185.8</v>
      </c>
      <c r="E17" s="8">
        <f>C17/D17</f>
        <v/>
      </c>
      <c r="F17" s="4" t="n"/>
      <c r="G17" s="4" t="n"/>
      <c r="H17" s="4" t="n"/>
    </row>
    <row r="18" ht="15" customHeight="1">
      <c r="A18" s="7" t="n">
        <v>10</v>
      </c>
      <c r="B18" s="7" t="inlineStr">
        <is>
          <t>10647 Whiterock Ct</t>
        </is>
      </c>
      <c r="C18" s="8" t="n">
        <v>2590</v>
      </c>
      <c r="D18" s="9" t="n">
        <v>150.5</v>
      </c>
      <c r="E18" s="8">
        <f>C18/D18</f>
        <v/>
      </c>
      <c r="F18" s="4" t="n"/>
      <c r="G18" s="4" t="n"/>
      <c r="H18" s="4" t="n"/>
    </row>
    <row r="19" ht="15" customHeight="1">
      <c r="A19" s="4" t="n"/>
      <c r="B19" s="4" t="n"/>
      <c r="C19" s="4" t="n"/>
      <c r="D19" s="4" t="n"/>
      <c r="E19" s="4" t="n"/>
      <c r="F19" s="4" t="n"/>
      <c r="G19" s="4" t="n"/>
      <c r="H19" s="4" t="n"/>
    </row>
    <row r="20" ht="15.75" customHeight="1">
      <c r="A20" s="5" t="inlineStr">
        <is>
          <t>PPAM^2</t>
        </is>
      </c>
      <c r="B20" s="3">
        <f>SUM(E9:E18)/10</f>
        <v/>
      </c>
      <c r="C20" s="4" t="n"/>
      <c r="D20" s="4" t="n"/>
      <c r="E20" s="4" t="n"/>
      <c r="F20" s="4" t="n"/>
      <c r="G20" s="4" t="n"/>
      <c r="H20" s="4" t="n"/>
    </row>
    <row r="21" ht="15.75" customHeight="1">
      <c r="A21" s="5" t="inlineStr">
        <is>
          <t>PEA</t>
        </is>
      </c>
      <c r="B21" s="3">
        <f>B20*D2</f>
        <v/>
      </c>
      <c r="C21" s="4" t="n"/>
      <c r="D21" s="4" t="n"/>
      <c r="E21" s="4" t="n"/>
      <c r="F21" s="4" t="n"/>
      <c r="G21" s="4" t="n"/>
      <c r="H21" s="4" t="n"/>
    </row>
    <row r="22" ht="15.75" customHeight="1">
      <c r="A22" s="5" t="inlineStr">
        <is>
          <t>PBN</t>
        </is>
      </c>
      <c r="B22" s="3">
        <f>(B21*100)/60%</f>
        <v/>
      </c>
      <c r="C22" s="4" t="n"/>
      <c r="D22" s="4" t="n"/>
      <c r="E22" s="4" t="n"/>
      <c r="F22" s="4" t="n"/>
      <c r="G22" s="4" t="n"/>
      <c r="H22" s="4" t="n"/>
    </row>
    <row r="23" ht="15.75" customHeight="1">
      <c r="A23" s="5" t="inlineStr">
        <is>
          <t>PMN</t>
        </is>
      </c>
      <c r="B23" s="3">
        <f>B22-D3-D4</f>
        <v/>
      </c>
      <c r="C23" s="4" t="n"/>
      <c r="D23" s="4" t="n"/>
      <c r="E23" s="10" t="n"/>
      <c r="F23" s="4" t="n"/>
      <c r="G23" s="4" t="n"/>
      <c r="H23" s="4" t="n"/>
    </row>
    <row r="24" ht="15.75" customHeight="1">
      <c r="A24" s="11" t="inlineStr">
        <is>
          <t>POI</t>
        </is>
      </c>
      <c r="B24" s="12">
        <f>B23-(B23*15%)</f>
        <v/>
      </c>
      <c r="C24" s="4" t="n"/>
      <c r="D24" s="4" t="n"/>
      <c r="E24" s="4" t="n"/>
      <c r="F24" s="4" t="n"/>
      <c r="G24" s="4" t="n"/>
      <c r="H24" s="4" t="n"/>
    </row>
    <row r="25" ht="15.75" customHeight="1">
      <c r="A25" s="13" t="n"/>
      <c r="B25" s="14" t="n"/>
      <c r="C25" s="4" t="n"/>
      <c r="D25" s="4" t="n"/>
      <c r="E25" s="4" t="n"/>
      <c r="F25" s="4" t="n"/>
      <c r="G25" s="4" t="n"/>
      <c r="H25" s="4" t="n"/>
    </row>
    <row r="26" ht="15" customHeight="1">
      <c r="A26" s="4" t="n"/>
      <c r="B26" s="4" t="n"/>
      <c r="C26" s="4" t="n"/>
      <c r="D26" s="4" t="n"/>
      <c r="E26" s="15" t="n"/>
      <c r="F26" s="4" t="n"/>
      <c r="G26" s="4" t="n"/>
      <c r="H26" s="4" t="n"/>
    </row>
    <row r="27" ht="15" customHeight="1">
      <c r="A27" s="4" t="inlineStr">
        <is>
          <t>NOTE: High condo fee ($300)</t>
        </is>
      </c>
      <c r="B27" s="4" t="n"/>
      <c r="C27" s="4" t="n"/>
      <c r="D27" s="4" t="n"/>
      <c r="E27" s="4" t="n"/>
      <c r="F27" s="4" t="n"/>
      <c r="G27" s="4" t="n"/>
      <c r="H27" s="4" t="n"/>
    </row>
    <row r="28" ht="15" customHeight="1">
      <c r="A28" s="4" t="n"/>
      <c r="B28" s="4" t="n"/>
      <c r="C28" s="4" t="n"/>
      <c r="D28" s="4" t="n"/>
      <c r="E28" s="4" t="n"/>
      <c r="F28" s="4" t="n"/>
      <c r="G28" s="4" t="n"/>
      <c r="H28" s="4" t="n"/>
    </row>
    <row r="29" ht="15" customHeight="1">
      <c r="A29" s="4" t="n"/>
      <c r="B29" s="4" t="n"/>
      <c r="C29" s="4" t="n"/>
      <c r="D29" s="4" t="n"/>
      <c r="E29" s="4" t="n"/>
      <c r="F29" s="4" t="n"/>
      <c r="G29" s="4" t="n"/>
      <c r="H29" s="4" t="n"/>
    </row>
    <row r="30" ht="15" customHeight="1">
      <c r="A30" s="4" t="n"/>
      <c r="B30" s="4" t="n"/>
      <c r="C30" s="4" t="n"/>
      <c r="D30" s="4" t="n"/>
      <c r="E30" s="4" t="n"/>
      <c r="F30" s="4" t="n"/>
      <c r="G30" s="4" t="n"/>
      <c r="H30" s="4" t="n"/>
    </row>
    <row r="31" ht="15" customHeight="1">
      <c r="A31" s="4" t="n"/>
      <c r="B31" s="4" t="n"/>
      <c r="C31" s="4" t="n"/>
      <c r="D31" s="4" t="n"/>
      <c r="E31" s="4" t="n"/>
      <c r="F31" s="4" t="n"/>
      <c r="G31" s="4" t="n"/>
      <c r="H31" s="4" t="n"/>
    </row>
    <row r="32" ht="15" customHeight="1">
      <c r="A32" s="4" t="n"/>
      <c r="B32" s="4" t="n"/>
      <c r="C32" s="4" t="n"/>
      <c r="D32" s="4" t="n"/>
      <c r="E32" s="4" t="n"/>
      <c r="F32" s="4" t="n"/>
      <c r="G32" s="4" t="n"/>
      <c r="H32" s="4" t="n"/>
    </row>
  </sheetData>
  <mergeCells count="2">
    <mergeCell ref="G7:H7"/>
    <mergeCell ref="A7:E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tabColor rgb="FFFFFFFF"/>
    <outlinePr summaryBelow="0" summaryRight="0"/>
    <pageSetUpPr/>
  </sheetPr>
  <dimension ref="A1:H40"/>
  <sheetViews>
    <sheetView showGridLines="0" workbookViewId="0">
      <selection activeCell="A1" sqref="A1"/>
    </sheetView>
  </sheetViews>
  <sheetFormatPr baseColWidth="8" defaultColWidth="12.6640625" defaultRowHeight="15.75" customHeight="1" outlineLevelCol="0"/>
  <cols>
    <col width="11.44140625" customWidth="1" min="1" max="1"/>
    <col width="31.109375" customWidth="1" min="2" max="2"/>
    <col width="17.88671875" customWidth="1" min="3" max="3"/>
    <col width="21.109375" customWidth="1" min="4" max="4"/>
    <col width="18" customWidth="1" min="5" max="5"/>
    <col width="42.33203125" customWidth="1" min="8" max="8"/>
  </cols>
  <sheetData>
    <row r="1" ht="15.75" customHeight="1">
      <c r="A1" s="1" t="inlineStr">
        <is>
          <t>Tipo de Propiedad:</t>
        </is>
      </c>
      <c r="B1" s="2" t="inlineStr">
        <is>
          <t>Single Family House</t>
        </is>
      </c>
      <c r="C1" s="1" t="inlineStr">
        <is>
          <t>Precio de la Propiedad a comprar</t>
        </is>
      </c>
      <c r="D1" s="3" t="n">
        <v>395000</v>
      </c>
      <c r="E1" s="4" t="n"/>
      <c r="F1" s="4" t="n"/>
      <c r="G1" s="4" t="n"/>
      <c r="H1" s="4" t="n"/>
    </row>
    <row r="2" ht="15.75" customHeight="1">
      <c r="A2" s="1" t="inlineStr">
        <is>
          <t>Propiedad a comparar:</t>
        </is>
      </c>
      <c r="B2" s="2" t="inlineStr">
        <is>
          <t>5600 Ottawa St</t>
        </is>
      </c>
      <c r="C2" s="1" t="inlineStr">
        <is>
          <t>Area Construida (sqft)</t>
        </is>
      </c>
      <c r="D2" s="16" t="n">
        <v>1200</v>
      </c>
      <c r="E2" s="15">
        <f>D1/D2</f>
        <v/>
      </c>
      <c r="F2" s="4">
        <f>D2/3</f>
        <v/>
      </c>
      <c r="G2" s="15">
        <f>F2*B28</f>
        <v/>
      </c>
      <c r="H2" s="4" t="n"/>
    </row>
    <row r="3" ht="15.75" customHeight="1">
      <c r="A3" s="5" t="inlineStr">
        <is>
          <t>Barrio:</t>
        </is>
      </c>
      <c r="B3" s="2" t="inlineStr">
        <is>
          <t>Oxon Hill</t>
        </is>
      </c>
      <c r="C3" s="1" t="inlineStr">
        <is>
          <t>Costos de Cierre</t>
        </is>
      </c>
      <c r="D3" s="3" t="n"/>
      <c r="E3" s="4" t="n"/>
      <c r="F3" s="4" t="n"/>
      <c r="G3" s="4" t="n"/>
      <c r="H3" s="4" t="n"/>
    </row>
    <row r="4" ht="15.75" customHeight="1">
      <c r="A4" s="1" t="inlineStr">
        <is>
          <t>Ciudad (County)</t>
        </is>
      </c>
      <c r="B4" s="2" t="inlineStr">
        <is>
          <t>Prince George</t>
        </is>
      </c>
      <c r="C4" s="1" t="inlineStr">
        <is>
          <t>Costos de Reparacion</t>
        </is>
      </c>
      <c r="D4" s="3" t="n"/>
      <c r="E4" s="4" t="inlineStr">
        <is>
          <t>* Estimado poco certero</t>
        </is>
      </c>
      <c r="F4" s="4" t="n"/>
      <c r="G4" s="4" t="n"/>
      <c r="H4" s="4" t="n"/>
    </row>
    <row r="5" ht="15.75" customHeight="1">
      <c r="A5" s="5" t="inlineStr">
        <is>
          <t>Estado:</t>
        </is>
      </c>
      <c r="B5" s="2" t="inlineStr">
        <is>
          <t>MD</t>
        </is>
      </c>
      <c r="C5" s="5" t="inlineStr">
        <is>
          <t>Otros Costos</t>
        </is>
      </c>
      <c r="D5" s="3" t="n"/>
      <c r="E5" s="4" t="n"/>
      <c r="F5" s="4" t="n"/>
      <c r="G5" s="4" t="n"/>
      <c r="H5" s="4" t="n"/>
    </row>
    <row r="6" ht="15" customHeight="1">
      <c r="A6" s="4" t="n"/>
      <c r="B6" s="4" t="n"/>
      <c r="C6" s="4" t="n"/>
      <c r="D6" s="4" t="n"/>
      <c r="E6" s="4" t="n"/>
      <c r="F6" s="4" t="n"/>
      <c r="G6" s="4" t="n"/>
      <c r="H6" s="4" t="n"/>
    </row>
    <row r="7" ht="15.75" customHeight="1">
      <c r="A7" s="30" t="inlineStr">
        <is>
          <t>Comparables</t>
        </is>
      </c>
      <c r="B7" s="32" t="n"/>
      <c r="C7" s="32" t="n"/>
      <c r="D7" s="32" t="n"/>
      <c r="E7" s="31" t="n"/>
      <c r="F7" s="4" t="n"/>
      <c r="G7" s="30" t="inlineStr">
        <is>
          <t>Leyenda</t>
        </is>
      </c>
      <c r="H7" s="31" t="n"/>
    </row>
    <row r="8" ht="15.75" customHeight="1">
      <c r="A8" s="30" t="inlineStr">
        <is>
          <t>#</t>
        </is>
      </c>
      <c r="B8" s="30" t="inlineStr">
        <is>
          <t>Identificacion de la Propiedad</t>
        </is>
      </c>
      <c r="C8" s="30" t="inlineStr">
        <is>
          <t>Valor de Alquiler</t>
        </is>
      </c>
      <c r="D8" s="30" t="inlineStr">
        <is>
          <t>Area Construida (sqft)</t>
        </is>
      </c>
      <c r="E8" s="30" t="inlineStr">
        <is>
          <t>PAM^2</t>
        </is>
      </c>
      <c r="F8" s="4" t="n"/>
      <c r="G8" s="5" t="inlineStr">
        <is>
          <t>PAM^2</t>
        </is>
      </c>
      <c r="H8" s="2" t="inlineStr">
        <is>
          <t>Precio de alquiler x metro cuadrado</t>
        </is>
      </c>
    </row>
    <row r="9" ht="15.75" customHeight="1">
      <c r="A9" s="7" t="n">
        <v>1</v>
      </c>
      <c r="B9" s="7" t="inlineStr">
        <is>
          <t>5005 Roseld Ct (Full Townhouse)</t>
        </is>
      </c>
      <c r="C9" s="8" t="n">
        <v>1900</v>
      </c>
      <c r="D9" s="9" t="n">
        <v>1512</v>
      </c>
      <c r="E9" s="8">
        <f>C9/D9</f>
        <v/>
      </c>
      <c r="F9" s="4" t="n"/>
      <c r="G9" s="5" t="inlineStr">
        <is>
          <t>PPAM^2</t>
        </is>
      </c>
      <c r="H9" s="2" t="inlineStr">
        <is>
          <t>Precio Promedio de Alquiler x Metro Cuadrado</t>
        </is>
      </c>
    </row>
    <row r="10" ht="15.75" customHeight="1">
      <c r="A10" s="7" t="n">
        <v>2</v>
      </c>
      <c r="B10" s="7" t="inlineStr">
        <is>
          <t>145 N Huron (Full House)</t>
        </is>
      </c>
      <c r="C10" s="8" t="n">
        <v>2195</v>
      </c>
      <c r="D10" s="9" t="n">
        <v>1266</v>
      </c>
      <c r="E10" s="8">
        <f>C10/D10</f>
        <v/>
      </c>
      <c r="F10" s="4" t="n"/>
      <c r="G10" s="5" t="inlineStr">
        <is>
          <t>PEA</t>
        </is>
      </c>
      <c r="H10" s="2" t="inlineStr">
        <is>
          <t>Precio Estimado de Alquiler de la propiedad</t>
        </is>
      </c>
    </row>
    <row r="11" ht="15.75" customHeight="1">
      <c r="A11" s="7" t="n">
        <v>3</v>
      </c>
      <c r="B11" s="7" t="inlineStr">
        <is>
          <t>Oxford Apartments (Studio)</t>
        </is>
      </c>
      <c r="C11" s="8" t="n">
        <v>1695</v>
      </c>
      <c r="D11" s="9" t="n">
        <v>592</v>
      </c>
      <c r="E11" s="8">
        <f>C11/D11</f>
        <v/>
      </c>
      <c r="F11" s="4" t="n"/>
      <c r="G11" s="5" t="inlineStr">
        <is>
          <t>PMN</t>
        </is>
      </c>
      <c r="H11" s="2" t="inlineStr">
        <is>
          <t>Precio Maximo de Negociacion</t>
        </is>
      </c>
    </row>
    <row r="12" ht="15.75" customHeight="1">
      <c r="A12" s="7" t="n">
        <v>4</v>
      </c>
      <c r="B12" s="7" t="inlineStr">
        <is>
          <t>Oxford Apartments (1 bedroom)</t>
        </is>
      </c>
      <c r="C12" s="8" t="n">
        <v>1845</v>
      </c>
      <c r="D12" s="9" t="n">
        <v>666</v>
      </c>
      <c r="E12" s="8">
        <f>C12/D12</f>
        <v/>
      </c>
      <c r="F12" s="4" t="n"/>
      <c r="G12" s="5" t="inlineStr">
        <is>
          <t>PBN</t>
        </is>
      </c>
      <c r="H12" s="2" t="inlineStr">
        <is>
          <t>Precio Bruto de Negociacion</t>
        </is>
      </c>
    </row>
    <row r="13" ht="15.75" customHeight="1">
      <c r="A13" s="7" t="n">
        <v>5</v>
      </c>
      <c r="B13" s="7" t="inlineStr">
        <is>
          <t>Oaks at Oxon Hill (1 bedroom)</t>
        </is>
      </c>
      <c r="C13" s="8" t="n">
        <v>1325</v>
      </c>
      <c r="D13" s="9" t="n">
        <v>697</v>
      </c>
      <c r="E13" s="8">
        <f>C13/D13</f>
        <v/>
      </c>
      <c r="F13" s="4" t="n"/>
      <c r="G13" s="5" t="inlineStr">
        <is>
          <t>POI</t>
        </is>
      </c>
      <c r="H13" s="2" t="inlineStr">
        <is>
          <t>Precio Oferta Inicial</t>
        </is>
      </c>
    </row>
    <row r="14" ht="15" customHeight="1">
      <c r="A14" s="7" t="n">
        <v>6</v>
      </c>
      <c r="B14" s="7" t="inlineStr">
        <is>
          <t>Oaks at Oxon Hill (2 bedrooms)</t>
        </is>
      </c>
      <c r="C14" s="8" t="n">
        <v>1550</v>
      </c>
      <c r="D14" s="9" t="n">
        <v>886</v>
      </c>
      <c r="E14" s="8">
        <f>C14/D14</f>
        <v/>
      </c>
      <c r="F14" s="4" t="n"/>
      <c r="G14" s="4" t="n"/>
      <c r="H14" s="4" t="n"/>
    </row>
    <row r="15" ht="15" customHeight="1">
      <c r="A15" s="7" t="n">
        <v>7</v>
      </c>
      <c r="B15" s="7" t="inlineStr">
        <is>
          <t>836 Neptune Ave (Townhouse)</t>
        </is>
      </c>
      <c r="C15" s="8" t="n">
        <v>1450</v>
      </c>
      <c r="D15" s="9" t="n">
        <v>1000</v>
      </c>
      <c r="E15" s="8">
        <f>C15/D15</f>
        <v/>
      </c>
      <c r="F15" s="4" t="n"/>
      <c r="G15" s="4" t="n"/>
      <c r="H15" s="4" t="n"/>
    </row>
    <row r="16" ht="15" customHeight="1">
      <c r="A16" s="7" t="n">
        <v>8</v>
      </c>
      <c r="B16" s="7" t="inlineStr">
        <is>
          <t>1800 Palmer Rd (2 Bedrooms 55+)</t>
        </is>
      </c>
      <c r="C16" s="8" t="n">
        <v>2300</v>
      </c>
      <c r="D16" s="9" t="n">
        <v>1372</v>
      </c>
      <c r="E16" s="8">
        <f>C16/D16</f>
        <v/>
      </c>
      <c r="F16" s="4" t="n"/>
      <c r="G16" s="4" t="n"/>
      <c r="H16" s="4" t="n"/>
    </row>
    <row r="17" ht="15" customHeight="1">
      <c r="A17" s="7" t="n">
        <v>9</v>
      </c>
      <c r="B17" s="7" t="inlineStr">
        <is>
          <t>2071 Alice Ave</t>
        </is>
      </c>
      <c r="C17" s="8" t="n">
        <v>2200</v>
      </c>
      <c r="D17" s="9" t="n">
        <v>1000</v>
      </c>
      <c r="E17" s="8">
        <f>C17/D17</f>
        <v/>
      </c>
      <c r="F17" s="4" t="n"/>
      <c r="G17" s="4" t="n"/>
      <c r="H17" s="4" t="n"/>
    </row>
    <row r="18" ht="15" customHeight="1">
      <c r="A18" s="7" t="n">
        <v>10</v>
      </c>
      <c r="B18" s="7" t="inlineStr">
        <is>
          <t>14 Halley PI SE (2 bedroom condo)</t>
        </is>
      </c>
      <c r="C18" s="8" t="n">
        <v>1950</v>
      </c>
      <c r="D18" s="9" t="n">
        <v>844</v>
      </c>
      <c r="E18" s="8">
        <f>C18/D18</f>
        <v/>
      </c>
      <c r="F18" s="4" t="n"/>
      <c r="G18" s="4" t="n"/>
      <c r="H18" s="4" t="n"/>
    </row>
    <row r="19" ht="15" customHeight="1">
      <c r="A19" s="7" t="n">
        <v>11</v>
      </c>
      <c r="B19" s="7" t="inlineStr">
        <is>
          <t>820 Xenia st (1 bedroom)</t>
        </is>
      </c>
      <c r="C19" s="8" t="n">
        <v>1500</v>
      </c>
      <c r="D19" s="9" t="n">
        <v>576</v>
      </c>
      <c r="E19" s="8">
        <f>C19/D19</f>
        <v/>
      </c>
      <c r="F19" s="4" t="n"/>
      <c r="G19" s="4" t="n"/>
      <c r="H19" s="4" t="n"/>
    </row>
    <row r="20" ht="15" customHeight="1">
      <c r="A20" s="7" t="n">
        <v>12</v>
      </c>
      <c r="B20" s="7" t="inlineStr">
        <is>
          <t>913 Blakney Ln (3 bedroom full  house)</t>
        </is>
      </c>
      <c r="C20" s="8" t="n">
        <v>2750</v>
      </c>
      <c r="D20" s="9" t="n">
        <v>1364</v>
      </c>
      <c r="E20" s="8">
        <f>C20/D20</f>
        <v/>
      </c>
      <c r="F20" s="4" t="n"/>
      <c r="G20" s="4" t="n"/>
      <c r="H20" s="4" t="n"/>
    </row>
    <row r="21" ht="15" customHeight="1">
      <c r="A21" s="7" t="n">
        <v>13</v>
      </c>
      <c r="B21" s="7" t="inlineStr">
        <is>
          <t>355 Parkland PI SE (2 bedroom)</t>
        </is>
      </c>
      <c r="C21" s="8" t="n">
        <v>1600</v>
      </c>
      <c r="D21" s="9" t="n">
        <v>600</v>
      </c>
      <c r="E21" s="8">
        <f>C21/D21</f>
        <v/>
      </c>
      <c r="F21" s="4" t="n"/>
      <c r="G21" s="4" t="n"/>
      <c r="H21" s="4" t="n"/>
    </row>
    <row r="22" ht="15" customHeight="1">
      <c r="A22" s="7" t="n">
        <v>14</v>
      </c>
      <c r="B22" s="7" t="inlineStr">
        <is>
          <t>528 Wilson Bridge (1 bedroom)</t>
        </is>
      </c>
      <c r="C22" s="8" t="n">
        <v>1450</v>
      </c>
      <c r="D22" s="9" t="n">
        <v>668</v>
      </c>
      <c r="E22" s="8">
        <f>C22/D22</f>
        <v/>
      </c>
      <c r="F22" s="4" t="n"/>
      <c r="G22" s="4" t="n"/>
      <c r="H22" s="4" t="n"/>
    </row>
    <row r="23" ht="15" customHeight="1">
      <c r="A23" s="7" t="n">
        <v>15</v>
      </c>
      <c r="B23" s="7" t="inlineStr">
        <is>
          <t>2020 Alice Ave (2 bedroom)</t>
        </is>
      </c>
      <c r="C23" s="8" t="n">
        <v>1900</v>
      </c>
      <c r="D23" s="9" t="n">
        <v>929</v>
      </c>
      <c r="E23" s="8">
        <f>C23/D23</f>
        <v/>
      </c>
      <c r="F23" s="4" t="n"/>
      <c r="G23" s="4" t="n"/>
      <c r="H23" s="4" t="n"/>
    </row>
    <row r="24" ht="15" customHeight="1">
      <c r="A24" s="7" t="n">
        <v>16</v>
      </c>
      <c r="B24" s="7" t="inlineStr">
        <is>
          <t>126 Joliet st (Townhouse)</t>
        </is>
      </c>
      <c r="C24" s="8" t="n">
        <v>1450</v>
      </c>
      <c r="D24" s="9" t="n">
        <v>875</v>
      </c>
      <c r="E24" s="8">
        <f>C24/D24</f>
        <v/>
      </c>
      <c r="F24" s="4" t="n"/>
      <c r="G24" s="4" t="n"/>
      <c r="H24" s="4" t="n"/>
    </row>
    <row r="25" ht="15" customHeight="1">
      <c r="A25" s="7" t="n">
        <v>17</v>
      </c>
      <c r="B25" s="7" t="inlineStr">
        <is>
          <t>2006 Kirklin Dr (Full House)</t>
        </is>
      </c>
      <c r="C25" s="8" t="n">
        <v>3100</v>
      </c>
      <c r="D25" s="9" t="n">
        <v>2424</v>
      </c>
      <c r="E25" s="8">
        <f>C25/D25</f>
        <v/>
      </c>
      <c r="F25" s="4" t="n"/>
      <c r="G25" s="4" t="n"/>
      <c r="H25" s="4" t="n"/>
    </row>
    <row r="26" ht="15" customHeight="1">
      <c r="A26" s="4" t="n"/>
      <c r="B26" s="4" t="n"/>
      <c r="C26" s="4" t="n"/>
      <c r="D26" s="4" t="n"/>
      <c r="E26" s="4" t="n"/>
      <c r="F26" s="4" t="n"/>
      <c r="G26" s="4" t="n"/>
      <c r="H26" s="4" t="n"/>
    </row>
    <row r="27" ht="15" customHeight="1">
      <c r="A27" s="4" t="n"/>
      <c r="B27" s="4" t="n"/>
      <c r="C27" s="4" t="n"/>
      <c r="D27" s="4" t="n"/>
      <c r="E27" s="4" t="n"/>
      <c r="F27" s="4" t="n"/>
      <c r="G27" s="4" t="n"/>
      <c r="H27" s="4" t="n"/>
    </row>
    <row r="28" ht="15.6" customHeight="1">
      <c r="A28" s="5" t="inlineStr">
        <is>
          <t>PPAM^2</t>
        </is>
      </c>
      <c r="B28" s="3">
        <f>SUM(E9:E25)/17</f>
        <v/>
      </c>
      <c r="C28" s="17" t="n">
        <v>2.3</v>
      </c>
      <c r="D28" s="4" t="n"/>
      <c r="E28" s="4" t="n"/>
      <c r="F28" s="4" t="n"/>
      <c r="G28" s="4" t="n"/>
      <c r="H28" s="4" t="n"/>
    </row>
    <row r="29" ht="15.6" customHeight="1">
      <c r="A29" s="5" t="inlineStr">
        <is>
          <t>PEA</t>
        </is>
      </c>
      <c r="B29" s="3">
        <f>$B28*$D2</f>
        <v/>
      </c>
      <c r="C29" s="17">
        <f>$C28*$D2</f>
        <v/>
      </c>
      <c r="D29" s="4" t="n"/>
      <c r="E29" s="4" t="n"/>
      <c r="F29" s="4" t="n"/>
      <c r="G29" s="4" t="n"/>
      <c r="H29" s="4" t="n"/>
    </row>
    <row r="30" ht="15.6" customHeight="1">
      <c r="A30" s="5" t="inlineStr">
        <is>
          <t>PBN</t>
        </is>
      </c>
      <c r="B30" s="3">
        <f>($B29*100)/60%</f>
        <v/>
      </c>
      <c r="C30" s="2">
        <f>$B29*$D3</f>
        <v/>
      </c>
      <c r="D30" s="4" t="n"/>
      <c r="E30" s="4" t="n"/>
      <c r="F30" s="4" t="n"/>
      <c r="G30" s="4" t="n"/>
      <c r="H30" s="4" t="n"/>
    </row>
    <row r="31" ht="15.6" customHeight="1">
      <c r="A31" s="5" t="inlineStr">
        <is>
          <t>PMN</t>
        </is>
      </c>
      <c r="B31" s="3">
        <f>$B30-$D3-$D4</f>
        <v/>
      </c>
      <c r="C31" s="2">
        <f>$B30*$D4</f>
        <v/>
      </c>
      <c r="D31" s="4" t="n"/>
      <c r="E31" s="10" t="n"/>
      <c r="F31" s="4" t="n"/>
      <c r="G31" s="4" t="n"/>
      <c r="H31" s="4" t="n"/>
    </row>
    <row r="32" ht="15.6" customHeight="1">
      <c r="A32" s="11" t="inlineStr">
        <is>
          <t>POI</t>
        </is>
      </c>
      <c r="B32" s="12">
        <f>$B31-($B31*15%)</f>
        <v/>
      </c>
      <c r="C32" s="2">
        <f>$B31*$D5</f>
        <v/>
      </c>
      <c r="D32" s="4" t="n"/>
      <c r="E32" s="4" t="n"/>
      <c r="F32" s="4" t="n"/>
      <c r="G32" s="4" t="n"/>
      <c r="H32" s="4" t="n"/>
    </row>
    <row r="33" ht="15.6" customHeight="1">
      <c r="A33" s="13" t="n"/>
      <c r="B33" s="14" t="n"/>
      <c r="C33" s="4" t="n"/>
      <c r="D33" s="4" t="n"/>
      <c r="E33" s="4" t="n"/>
      <c r="F33" s="4" t="n"/>
      <c r="G33" s="4" t="n"/>
      <c r="H33" s="4" t="n"/>
    </row>
    <row r="34" ht="15" customHeight="1">
      <c r="A34" s="4" t="n"/>
      <c r="B34" s="4" t="n"/>
      <c r="C34" s="4" t="n"/>
      <c r="D34" s="4" t="n"/>
      <c r="E34" s="15" t="n"/>
      <c r="F34" s="4" t="n"/>
      <c r="G34" s="4" t="n"/>
      <c r="H34" s="4" t="n"/>
    </row>
    <row r="35" ht="15" customHeight="1">
      <c r="A35" s="4" t="n"/>
      <c r="B35" s="4" t="n"/>
      <c r="C35" s="4" t="n"/>
      <c r="D35" s="4" t="n"/>
      <c r="E35" s="4" t="n"/>
      <c r="F35" s="4" t="n"/>
      <c r="G35" s="4" t="n"/>
      <c r="H35" s="4" t="n"/>
    </row>
    <row r="36" ht="15" customHeight="1">
      <c r="A36" s="4" t="n"/>
      <c r="B36" s="4" t="n"/>
      <c r="C36" s="4" t="n"/>
      <c r="D36" s="4" t="n"/>
      <c r="E36" s="4" t="n"/>
      <c r="F36" s="4" t="n"/>
      <c r="G36" s="4" t="n"/>
      <c r="H36" s="4" t="n"/>
    </row>
    <row r="37" ht="15" customHeight="1">
      <c r="A37" s="4" t="n"/>
      <c r="B37" s="4" t="n"/>
      <c r="C37" s="4" t="n"/>
      <c r="D37" s="4" t="n"/>
      <c r="E37" s="4" t="n"/>
      <c r="F37" s="4" t="n"/>
      <c r="G37" s="4" t="n"/>
      <c r="H37" s="4" t="n"/>
    </row>
    <row r="38" ht="15" customHeight="1">
      <c r="A38" s="4" t="n"/>
      <c r="B38" s="4" t="n"/>
      <c r="C38" s="4" t="n"/>
      <c r="D38" s="4" t="n"/>
      <c r="E38" s="4" t="n"/>
      <c r="F38" s="4" t="n"/>
      <c r="G38" s="4" t="n"/>
      <c r="H38" s="4" t="n"/>
    </row>
    <row r="39" ht="15" customHeight="1">
      <c r="A39" s="4" t="n"/>
      <c r="B39" s="4" t="n"/>
      <c r="C39" s="4" t="n"/>
      <c r="D39" s="4" t="n"/>
      <c r="E39" s="4" t="n"/>
      <c r="F39" s="4" t="n"/>
      <c r="G39" s="4" t="n"/>
      <c r="H39" s="4" t="n"/>
    </row>
    <row r="40" ht="15" customHeight="1">
      <c r="A40" s="4" t="n"/>
      <c r="B40" s="4" t="n"/>
      <c r="C40" s="4" t="n"/>
      <c r="D40" s="4" t="n"/>
      <c r="E40" s="4" t="n"/>
      <c r="F40" s="4" t="n"/>
      <c r="G40" s="4" t="n"/>
      <c r="H40" s="4" t="n"/>
    </row>
  </sheetData>
  <mergeCells count="2">
    <mergeCell ref="G7:H7"/>
    <mergeCell ref="A7:E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tabColor rgb="FFFFFFFF"/>
    <outlinePr summaryBelow="0" summaryRight="0"/>
    <pageSetUpPr/>
  </sheetPr>
  <dimension ref="A1:H32"/>
  <sheetViews>
    <sheetView showGridLines="0" workbookViewId="0">
      <selection activeCell="A1" sqref="A1"/>
    </sheetView>
  </sheetViews>
  <sheetFormatPr baseColWidth="8" defaultColWidth="12.6640625" defaultRowHeight="15.75" customHeight="1" outlineLevelCol="0"/>
  <cols>
    <col width="11.44140625" customWidth="1" min="1" max="1"/>
    <col width="31.109375" customWidth="1" min="2" max="2"/>
    <col width="17.88671875" customWidth="1" min="3" max="3"/>
    <col width="21.109375" customWidth="1" min="4" max="4"/>
    <col width="18" customWidth="1" min="5" max="5"/>
    <col width="42.33203125" customWidth="1" min="8" max="8"/>
  </cols>
  <sheetData>
    <row r="1" ht="15.75" customHeight="1">
      <c r="A1" s="1" t="inlineStr">
        <is>
          <t>Tipo de Propiedad:</t>
        </is>
      </c>
      <c r="B1" s="2" t="inlineStr">
        <is>
          <t>Single Family House</t>
        </is>
      </c>
      <c r="C1" s="1" t="inlineStr">
        <is>
          <t>Precio de la Propiedad a comprar</t>
        </is>
      </c>
      <c r="D1" s="3" t="n">
        <v>375000</v>
      </c>
      <c r="E1" s="4" t="n"/>
      <c r="F1" s="4" t="n"/>
      <c r="G1" s="4" t="n"/>
      <c r="H1" s="4" t="n"/>
    </row>
    <row r="2" ht="15.75" customHeight="1">
      <c r="A2" s="1" t="inlineStr">
        <is>
          <t>Propiedad a comparar:</t>
        </is>
      </c>
      <c r="B2" s="2" t="inlineStr">
        <is>
          <t>5505 Woodland Dr</t>
        </is>
      </c>
      <c r="C2" s="1" t="inlineStr">
        <is>
          <t>Area Construida (sqft)</t>
        </is>
      </c>
      <c r="D2" s="2" t="n">
        <v>1690</v>
      </c>
      <c r="E2" s="4" t="n"/>
      <c r="F2" s="4" t="n"/>
      <c r="G2" s="4" t="n"/>
      <c r="H2" s="4" t="n"/>
    </row>
    <row r="3" ht="15.75" customHeight="1">
      <c r="A3" s="5" t="inlineStr">
        <is>
          <t>Barrio:</t>
        </is>
      </c>
      <c r="B3" s="2" t="inlineStr">
        <is>
          <t>Oxon Hill</t>
        </is>
      </c>
      <c r="C3" s="1" t="inlineStr">
        <is>
          <t>Costos de Cierre</t>
        </is>
      </c>
      <c r="D3" s="3" t="n">
        <v>14275</v>
      </c>
      <c r="E3" s="4" t="n"/>
      <c r="F3" s="4" t="n"/>
      <c r="G3" s="4" t="n"/>
      <c r="H3" s="4" t="n"/>
    </row>
    <row r="4" ht="15.75" customHeight="1">
      <c r="A4" s="1" t="inlineStr">
        <is>
          <t>Ciudad (County)</t>
        </is>
      </c>
      <c r="B4" s="2" t="inlineStr">
        <is>
          <t>Prince George</t>
        </is>
      </c>
      <c r="C4" s="1" t="inlineStr">
        <is>
          <t>Costos de Reparacion</t>
        </is>
      </c>
      <c r="D4" s="3" t="n">
        <v>15000</v>
      </c>
      <c r="E4" s="4" t="inlineStr">
        <is>
          <t>* Estimado poco certero</t>
        </is>
      </c>
      <c r="F4" s="4" t="n"/>
      <c r="G4" s="4" t="n"/>
      <c r="H4" s="4" t="n"/>
    </row>
    <row r="5" ht="15.75" customHeight="1">
      <c r="A5" s="5" t="inlineStr">
        <is>
          <t>Estado:</t>
        </is>
      </c>
      <c r="B5" s="2" t="inlineStr">
        <is>
          <t>MD</t>
        </is>
      </c>
      <c r="C5" s="5" t="inlineStr">
        <is>
          <t>Otros Costos</t>
        </is>
      </c>
      <c r="D5" s="3" t="n">
        <v>8000</v>
      </c>
      <c r="E5" s="4" t="n"/>
      <c r="F5" s="4" t="n"/>
      <c r="G5" s="4" t="n"/>
      <c r="H5" s="4" t="n"/>
    </row>
    <row r="6" ht="15" customHeight="1">
      <c r="A6" s="4" t="n"/>
      <c r="B6" s="4" t="n"/>
      <c r="C6" s="4" t="n"/>
      <c r="D6" s="4" t="n"/>
      <c r="E6" s="4" t="n"/>
      <c r="F6" s="4" t="n"/>
      <c r="G6" s="4" t="n"/>
      <c r="H6" s="4" t="n"/>
    </row>
    <row r="7" ht="15.75" customHeight="1">
      <c r="A7" s="30" t="inlineStr">
        <is>
          <t>Comparables</t>
        </is>
      </c>
      <c r="B7" s="32" t="n"/>
      <c r="C7" s="32" t="n"/>
      <c r="D7" s="32" t="n"/>
      <c r="E7" s="31" t="n"/>
      <c r="F7" s="4" t="n"/>
      <c r="G7" s="30" t="inlineStr">
        <is>
          <t>Leyenda</t>
        </is>
      </c>
      <c r="H7" s="31" t="n"/>
    </row>
    <row r="8" ht="15.75" customHeight="1">
      <c r="A8" s="30" t="inlineStr">
        <is>
          <t>#</t>
        </is>
      </c>
      <c r="B8" s="30" t="inlineStr">
        <is>
          <t>Identificacion de la Propiedad</t>
        </is>
      </c>
      <c r="C8" s="30" t="inlineStr">
        <is>
          <t>Valor de Alquiler</t>
        </is>
      </c>
      <c r="D8" s="30" t="inlineStr">
        <is>
          <t>Area Construida (sqft)</t>
        </is>
      </c>
      <c r="E8" s="30" t="inlineStr">
        <is>
          <t>PAM^2</t>
        </is>
      </c>
      <c r="F8" s="4" t="n"/>
      <c r="G8" s="5" t="inlineStr">
        <is>
          <t>PAM^2</t>
        </is>
      </c>
      <c r="H8" s="2" t="inlineStr">
        <is>
          <t>Precio de alquiler x metro cuadrado</t>
        </is>
      </c>
    </row>
    <row r="9" ht="15.75" customHeight="1">
      <c r="A9" s="7" t="n">
        <v>1</v>
      </c>
      <c r="B9" s="7" t="inlineStr">
        <is>
          <t>5911 Shoshone Dr</t>
        </is>
      </c>
      <c r="C9" s="8" t="n">
        <v>2250</v>
      </c>
      <c r="D9" s="9" t="n">
        <v>1040</v>
      </c>
      <c r="E9" s="8">
        <f>C9/D9</f>
        <v/>
      </c>
      <c r="F9" s="4" t="n"/>
      <c r="G9" s="5" t="inlineStr">
        <is>
          <t>PPAM^2</t>
        </is>
      </c>
      <c r="H9" s="2" t="inlineStr">
        <is>
          <t>Precio Promedio de Alquiler x Metro Cuadrado</t>
        </is>
      </c>
    </row>
    <row r="10" ht="15.75" customHeight="1">
      <c r="A10" s="7" t="n">
        <v>2</v>
      </c>
      <c r="B10" s="7" t="inlineStr">
        <is>
          <t>1310 Birchwood Dr</t>
        </is>
      </c>
      <c r="C10" s="8" t="n">
        <v>1850</v>
      </c>
      <c r="D10" s="9" t="n">
        <v>1062</v>
      </c>
      <c r="E10" s="8">
        <f>C10/D10</f>
        <v/>
      </c>
      <c r="F10" s="4" t="n"/>
      <c r="G10" s="5" t="inlineStr">
        <is>
          <t>PEA</t>
        </is>
      </c>
      <c r="H10" s="2" t="inlineStr">
        <is>
          <t>Precio Estimado de Alquiler de la propiedad</t>
        </is>
      </c>
    </row>
    <row r="11" ht="15.75" customHeight="1">
      <c r="A11" s="7" t="n">
        <v>3</v>
      </c>
      <c r="B11" s="7" t="inlineStr">
        <is>
          <t>1110 Dumfries St</t>
        </is>
      </c>
      <c r="C11" s="8" t="n">
        <v>2350</v>
      </c>
      <c r="D11" s="9" t="n">
        <v>1330</v>
      </c>
      <c r="E11" s="8">
        <f>C11/D11</f>
        <v/>
      </c>
      <c r="F11" s="4" t="n"/>
      <c r="G11" s="5" t="inlineStr">
        <is>
          <t>PMN</t>
        </is>
      </c>
      <c r="H11" s="2" t="inlineStr">
        <is>
          <t>Precio Maximo de Negociacion</t>
        </is>
      </c>
    </row>
    <row r="12" ht="15.75" customHeight="1">
      <c r="A12" s="7" t="n">
        <v>4</v>
      </c>
      <c r="B12" s="7" t="inlineStr">
        <is>
          <t>17 Alexandria Overlook Dr</t>
        </is>
      </c>
      <c r="C12" s="8" t="n">
        <v>2975</v>
      </c>
      <c r="D12" s="9" t="n">
        <v>2256</v>
      </c>
      <c r="E12" s="8">
        <f>C12/D12</f>
        <v/>
      </c>
      <c r="F12" s="4" t="n"/>
      <c r="G12" s="5" t="inlineStr">
        <is>
          <t>PBN</t>
        </is>
      </c>
      <c r="H12" s="2" t="inlineStr">
        <is>
          <t>Precio Bruto de Negociacion</t>
        </is>
      </c>
    </row>
    <row r="13" ht="15.75" customHeight="1">
      <c r="A13" s="7" t="n">
        <v>5</v>
      </c>
      <c r="B13" s="7" t="inlineStr">
        <is>
          <t>7810 Claudia Dr</t>
        </is>
      </c>
      <c r="C13" s="8" t="n">
        <v>3999</v>
      </c>
      <c r="D13" s="9" t="n">
        <v>3400</v>
      </c>
      <c r="E13" s="8">
        <f>C13/D13</f>
        <v/>
      </c>
      <c r="F13" s="4" t="n"/>
      <c r="G13" s="5" t="inlineStr">
        <is>
          <t>POI</t>
        </is>
      </c>
      <c r="H13" s="2" t="inlineStr">
        <is>
          <t>Precio Oferta Inicial</t>
        </is>
      </c>
    </row>
    <row r="14" ht="15" customHeight="1">
      <c r="A14" s="7" t="n">
        <v>6</v>
      </c>
      <c r="B14" s="7" t="inlineStr">
        <is>
          <t>7816 Elroy Pl</t>
        </is>
      </c>
      <c r="C14" s="8" t="n">
        <v>2775</v>
      </c>
      <c r="D14" s="9" t="n">
        <v>1849</v>
      </c>
      <c r="E14" s="8">
        <f>C14/D14</f>
        <v/>
      </c>
      <c r="F14" s="4" t="n"/>
      <c r="G14" s="4" t="n"/>
      <c r="H14" s="4" t="n"/>
    </row>
    <row r="15" ht="15" customHeight="1">
      <c r="A15" s="7" t="n">
        <v>7</v>
      </c>
      <c r="B15" s="7" t="inlineStr">
        <is>
          <t>943 Owens Rd</t>
        </is>
      </c>
      <c r="C15" s="8" t="n">
        <v>2365</v>
      </c>
      <c r="D15" s="9" t="n">
        <v>1008</v>
      </c>
      <c r="E15" s="8">
        <f>C15/D15</f>
        <v/>
      </c>
      <c r="F15" s="4" t="n"/>
      <c r="G15" s="4" t="n"/>
      <c r="H15" s="4" t="n"/>
    </row>
    <row r="16" ht="15" customHeight="1">
      <c r="A16" s="7" t="n">
        <v>8</v>
      </c>
      <c r="B16" s="7" t="inlineStr">
        <is>
          <t>8110 Fort Foote Rd</t>
        </is>
      </c>
      <c r="C16" s="8" t="n">
        <v>2650</v>
      </c>
      <c r="D16" s="9" t="n">
        <v>1308</v>
      </c>
      <c r="E16" s="8">
        <f>C16/D16</f>
        <v/>
      </c>
      <c r="F16" s="4" t="n"/>
      <c r="G16" s="4" t="n"/>
      <c r="H16" s="4" t="n"/>
    </row>
    <row r="17" ht="15" customHeight="1">
      <c r="A17" s="7" t="n">
        <v>9</v>
      </c>
      <c r="B17" s="7" t="inlineStr">
        <is>
          <t>614 Fair Winds Way</t>
        </is>
      </c>
      <c r="C17" s="8" t="n">
        <v>4250</v>
      </c>
      <c r="D17" s="9" t="n">
        <v>2508</v>
      </c>
      <c r="E17" s="8">
        <f>C17/D17</f>
        <v/>
      </c>
      <c r="F17" s="4" t="n"/>
      <c r="G17" s="4" t="n"/>
      <c r="H17" s="4" t="n"/>
    </row>
    <row r="18" ht="15" customHeight="1">
      <c r="A18" s="7" t="n">
        <v>10</v>
      </c>
      <c r="B18" s="7" t="inlineStr">
        <is>
          <t>705 River Mist Dr</t>
        </is>
      </c>
      <c r="C18" s="8" t="n">
        <v>4400</v>
      </c>
      <c r="D18" s="9" t="n">
        <v>2508</v>
      </c>
      <c r="E18" s="8">
        <f>C18/D18</f>
        <v/>
      </c>
      <c r="F18" s="4" t="n"/>
      <c r="G18" s="4" t="n"/>
      <c r="H18" s="4" t="n"/>
    </row>
    <row r="19" ht="15" customHeight="1">
      <c r="A19" s="4" t="n"/>
      <c r="B19" s="4" t="n"/>
      <c r="C19" s="4" t="n"/>
      <c r="D19" s="4" t="n"/>
      <c r="E19" s="4" t="n"/>
      <c r="F19" s="4" t="n"/>
      <c r="G19" s="4" t="n"/>
      <c r="H19" s="4" t="n"/>
    </row>
    <row r="20" ht="15.75" customHeight="1">
      <c r="A20" s="5" t="inlineStr">
        <is>
          <t>PPAM^2</t>
        </is>
      </c>
      <c r="B20" s="3">
        <f>SUM(E9:E18)/10</f>
        <v/>
      </c>
      <c r="C20" s="4" t="n"/>
      <c r="D20" s="4" t="n"/>
      <c r="E20" s="4" t="n"/>
      <c r="F20" s="4" t="n"/>
      <c r="G20" s="4" t="n"/>
      <c r="H20" s="4" t="n"/>
    </row>
    <row r="21" ht="15.75" customHeight="1">
      <c r="A21" s="5" t="inlineStr">
        <is>
          <t>PEA</t>
        </is>
      </c>
      <c r="B21" s="3">
        <f>B20*D2</f>
        <v/>
      </c>
      <c r="C21" s="4" t="n"/>
      <c r="D21" s="4" t="n"/>
      <c r="E21" s="4" t="n"/>
      <c r="F21" s="4" t="n"/>
      <c r="G21" s="4" t="n"/>
      <c r="H21" s="4" t="n"/>
    </row>
    <row r="22" ht="15.75" customHeight="1">
      <c r="A22" s="5" t="inlineStr">
        <is>
          <t>PBN</t>
        </is>
      </c>
      <c r="B22" s="3">
        <f>(B21*100)/60%</f>
        <v/>
      </c>
      <c r="C22" s="4" t="n"/>
      <c r="D22" s="4" t="n"/>
      <c r="E22" s="4" t="n"/>
      <c r="F22" s="4" t="n"/>
      <c r="G22" s="4" t="n"/>
      <c r="H22" s="4" t="n"/>
    </row>
    <row r="23" ht="15.75" customHeight="1">
      <c r="A23" s="5" t="inlineStr">
        <is>
          <t>PMN</t>
        </is>
      </c>
      <c r="B23" s="3">
        <f>B22-D3-D4</f>
        <v/>
      </c>
      <c r="C23" s="4" t="n"/>
      <c r="D23" s="4" t="n"/>
      <c r="E23" s="10" t="n"/>
      <c r="F23" s="4" t="n"/>
      <c r="G23" s="4" t="n"/>
      <c r="H23" s="4" t="n"/>
    </row>
    <row r="24" ht="15.75" customHeight="1">
      <c r="A24" s="11" t="inlineStr">
        <is>
          <t>POI</t>
        </is>
      </c>
      <c r="B24" s="12">
        <f>B23-(B23*15%)</f>
        <v/>
      </c>
      <c r="C24" s="4" t="n"/>
      <c r="D24" s="4" t="n"/>
      <c r="E24" s="4" t="n"/>
      <c r="F24" s="4" t="n"/>
      <c r="G24" s="4" t="n"/>
      <c r="H24" s="4" t="n"/>
    </row>
    <row r="25" ht="15.75" customHeight="1">
      <c r="A25" s="13" t="n"/>
      <c r="B25" s="14" t="n"/>
      <c r="C25" s="4" t="n"/>
      <c r="D25" s="4" t="n"/>
      <c r="E25" s="4" t="n"/>
      <c r="F25" s="4" t="n"/>
      <c r="G25" s="4" t="n"/>
      <c r="H25" s="4" t="n"/>
    </row>
    <row r="26" ht="15" customHeight="1">
      <c r="A26" s="4" t="n"/>
      <c r="B26" s="4" t="n"/>
      <c r="C26" s="4" t="n"/>
      <c r="D26" s="4" t="n"/>
      <c r="E26" s="15" t="n"/>
      <c r="F26" s="4" t="n"/>
      <c r="G26" s="4" t="n"/>
      <c r="H26" s="4" t="n"/>
    </row>
    <row r="27" ht="15" customHeight="1">
      <c r="A27" s="4" t="n"/>
      <c r="B27" s="4" t="n"/>
      <c r="C27" s="4" t="n"/>
      <c r="D27" s="4" t="n"/>
      <c r="E27" s="4" t="n"/>
      <c r="F27" s="4" t="n"/>
      <c r="G27" s="4" t="n"/>
      <c r="H27" s="4" t="n"/>
    </row>
    <row r="28" ht="15" customHeight="1">
      <c r="A28" s="4" t="n"/>
      <c r="B28" s="4" t="n"/>
      <c r="C28" s="4" t="n"/>
      <c r="D28" s="4" t="n"/>
      <c r="E28" s="4" t="n"/>
      <c r="F28" s="4" t="n"/>
      <c r="G28" s="4" t="n"/>
      <c r="H28" s="4" t="n"/>
    </row>
    <row r="29" ht="15" customHeight="1">
      <c r="A29" s="4" t="n"/>
      <c r="B29" s="4" t="n"/>
      <c r="C29" s="4" t="n"/>
      <c r="D29" s="4" t="n"/>
      <c r="E29" s="4" t="n"/>
      <c r="F29" s="4" t="n"/>
      <c r="G29" s="4" t="n"/>
      <c r="H29" s="4" t="n"/>
    </row>
    <row r="30" ht="15" customHeight="1">
      <c r="A30" s="4" t="n"/>
      <c r="B30" s="4" t="n"/>
      <c r="C30" s="4" t="n"/>
      <c r="D30" s="4" t="n"/>
      <c r="E30" s="4" t="n"/>
      <c r="F30" s="4" t="n"/>
      <c r="G30" s="4" t="n"/>
      <c r="H30" s="4" t="n"/>
    </row>
    <row r="31" ht="15" customHeight="1">
      <c r="A31" s="4" t="n"/>
      <c r="B31" s="4" t="n"/>
      <c r="C31" s="4" t="n"/>
      <c r="D31" s="4" t="n"/>
      <c r="E31" s="4" t="n"/>
      <c r="F31" s="4" t="n"/>
      <c r="G31" s="4" t="n"/>
      <c r="H31" s="4" t="n"/>
    </row>
    <row r="32" ht="15" customHeight="1">
      <c r="A32" s="4" t="n"/>
      <c r="B32" s="4" t="n"/>
      <c r="C32" s="4" t="n"/>
      <c r="D32" s="4" t="n"/>
      <c r="E32" s="4" t="n"/>
      <c r="F32" s="4" t="n"/>
      <c r="G32" s="4" t="n"/>
      <c r="H32" s="4" t="n"/>
    </row>
  </sheetData>
  <mergeCells count="2">
    <mergeCell ref="G7:H7"/>
    <mergeCell ref="A7:E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tabColor rgb="FFFFFFFF"/>
    <outlinePr summaryBelow="0" summaryRight="0"/>
    <pageSetUpPr/>
  </sheetPr>
  <dimension ref="A1:H32"/>
  <sheetViews>
    <sheetView showGridLines="0" workbookViewId="0">
      <selection activeCell="A1" sqref="A1"/>
    </sheetView>
  </sheetViews>
  <sheetFormatPr baseColWidth="8" defaultColWidth="12.6640625" defaultRowHeight="15.75" customHeight="1" outlineLevelCol="0"/>
  <cols>
    <col width="11.44140625" customWidth="1" min="1" max="1"/>
    <col width="31.109375" customWidth="1" min="2" max="2"/>
    <col width="17.88671875" customWidth="1" min="3" max="3"/>
    <col width="21.109375" customWidth="1" min="4" max="4"/>
    <col width="18" customWidth="1" min="5" max="5"/>
    <col width="42.33203125" customWidth="1" min="8" max="8"/>
  </cols>
  <sheetData>
    <row r="1" ht="15.75" customHeight="1">
      <c r="A1" s="1" t="inlineStr">
        <is>
          <t>Tipo de Propiedad:</t>
        </is>
      </c>
      <c r="B1" s="2" t="inlineStr">
        <is>
          <t>Single Family House</t>
        </is>
      </c>
      <c r="C1" s="1" t="inlineStr">
        <is>
          <t>Precio de la Propiedad a comprar</t>
        </is>
      </c>
      <c r="D1" s="3" t="n">
        <v>397000</v>
      </c>
      <c r="E1" s="4" t="n"/>
      <c r="F1" s="4" t="n"/>
      <c r="G1" s="4" t="n"/>
      <c r="H1" s="4" t="n"/>
    </row>
    <row r="2" ht="15.75" customHeight="1">
      <c r="A2" s="1" t="inlineStr">
        <is>
          <t>Propiedad a comparar:</t>
        </is>
      </c>
      <c r="B2" s="2" t="inlineStr">
        <is>
          <t>328 Winslow Rd</t>
        </is>
      </c>
      <c r="C2" s="1" t="inlineStr">
        <is>
          <t>Area Construida (sqft)</t>
        </is>
      </c>
      <c r="D2" s="2" t="n">
        <v>1184</v>
      </c>
      <c r="E2" s="4" t="n"/>
      <c r="F2" s="4" t="n"/>
      <c r="G2" s="4" t="n"/>
      <c r="H2" s="4" t="n"/>
    </row>
    <row r="3" ht="15.75" customHeight="1">
      <c r="A3" s="5" t="inlineStr">
        <is>
          <t>Barrio:</t>
        </is>
      </c>
      <c r="B3" s="2" t="inlineStr">
        <is>
          <t>Oxon Hill</t>
        </is>
      </c>
      <c r="C3" s="1" t="inlineStr">
        <is>
          <t>Costos de Cierre</t>
        </is>
      </c>
      <c r="D3" s="3" t="n">
        <v>14275</v>
      </c>
      <c r="E3" s="4" t="n"/>
      <c r="F3" s="4" t="n"/>
      <c r="G3" s="4" t="n"/>
      <c r="H3" s="4" t="n"/>
    </row>
    <row r="4" ht="15.75" customHeight="1">
      <c r="A4" s="1" t="inlineStr">
        <is>
          <t>Ciudad (County)</t>
        </is>
      </c>
      <c r="B4" s="2" t="inlineStr">
        <is>
          <t>Prince George</t>
        </is>
      </c>
      <c r="C4" s="1" t="inlineStr">
        <is>
          <t>Costos de Reparacion</t>
        </is>
      </c>
      <c r="D4" s="3" t="n">
        <v>15000</v>
      </c>
      <c r="E4" s="4" t="inlineStr">
        <is>
          <t>* Estimado poco certero</t>
        </is>
      </c>
      <c r="F4" s="4" t="n"/>
      <c r="G4" s="4" t="n"/>
      <c r="H4" s="4" t="n"/>
    </row>
    <row r="5" ht="15.75" customHeight="1">
      <c r="A5" s="5" t="inlineStr">
        <is>
          <t>Estado:</t>
        </is>
      </c>
      <c r="B5" s="2" t="inlineStr">
        <is>
          <t>MD</t>
        </is>
      </c>
      <c r="C5" s="5" t="inlineStr">
        <is>
          <t>Otros Costos</t>
        </is>
      </c>
      <c r="D5" s="3" t="n">
        <v>8000</v>
      </c>
      <c r="E5" s="4" t="n"/>
      <c r="F5" s="4" t="n"/>
      <c r="G5" s="4" t="n"/>
      <c r="H5" s="4" t="n"/>
    </row>
    <row r="6" ht="15" customHeight="1">
      <c r="A6" s="4" t="n"/>
      <c r="B6" s="4" t="n"/>
      <c r="C6" s="4" t="n"/>
      <c r="D6" s="4" t="n"/>
      <c r="E6" s="4" t="n"/>
      <c r="F6" s="4" t="n"/>
      <c r="G6" s="4" t="n"/>
      <c r="H6" s="4" t="n"/>
    </row>
    <row r="7" ht="15.75" customHeight="1">
      <c r="A7" s="30" t="inlineStr">
        <is>
          <t>Comparables</t>
        </is>
      </c>
      <c r="B7" s="32" t="n"/>
      <c r="C7" s="32" t="n"/>
      <c r="D7" s="32" t="n"/>
      <c r="E7" s="31" t="n"/>
      <c r="F7" s="4" t="n"/>
      <c r="G7" s="30" t="inlineStr">
        <is>
          <t>Leyenda</t>
        </is>
      </c>
      <c r="H7" s="31" t="n"/>
    </row>
    <row r="8" ht="15.75" customHeight="1">
      <c r="A8" s="30" t="inlineStr">
        <is>
          <t>#</t>
        </is>
      </c>
      <c r="B8" s="30" t="inlineStr">
        <is>
          <t>Identificacion de la Propiedad</t>
        </is>
      </c>
      <c r="C8" s="30" t="inlineStr">
        <is>
          <t>Valor de Alquiler</t>
        </is>
      </c>
      <c r="D8" s="30" t="inlineStr">
        <is>
          <t>Area Construida (sqft)</t>
        </is>
      </c>
      <c r="E8" s="30" t="inlineStr">
        <is>
          <t>PAM^2</t>
        </is>
      </c>
      <c r="F8" s="4" t="n"/>
      <c r="G8" s="5" t="inlineStr">
        <is>
          <t>PAM^2</t>
        </is>
      </c>
      <c r="H8" s="2" t="inlineStr">
        <is>
          <t>Precio de alquiler x metro cuadrado</t>
        </is>
      </c>
    </row>
    <row r="9" ht="15.75" customHeight="1">
      <c r="A9" s="7" t="n">
        <v>1</v>
      </c>
      <c r="B9" s="7" t="inlineStr">
        <is>
          <t>5911 Shoshone Dr</t>
        </is>
      </c>
      <c r="C9" s="8" t="n">
        <v>2250</v>
      </c>
      <c r="D9" s="9" t="n">
        <v>1040</v>
      </c>
      <c r="E9" s="8">
        <f>C9/D9</f>
        <v/>
      </c>
      <c r="F9" s="4" t="n"/>
      <c r="G9" s="5" t="inlineStr">
        <is>
          <t>PPAM^2</t>
        </is>
      </c>
      <c r="H9" s="2" t="inlineStr">
        <is>
          <t>Precio Promedio de Alquiler x Metro Cuadrado</t>
        </is>
      </c>
    </row>
    <row r="10" ht="15.75" customHeight="1">
      <c r="A10" s="7" t="n">
        <v>2</v>
      </c>
      <c r="B10" s="7" t="inlineStr">
        <is>
          <t>1310 Birchwood Dr</t>
        </is>
      </c>
      <c r="C10" s="8" t="n">
        <v>1850</v>
      </c>
      <c r="D10" s="9" t="n">
        <v>1062</v>
      </c>
      <c r="E10" s="8">
        <f>C10/D10</f>
        <v/>
      </c>
      <c r="F10" s="4" t="n"/>
      <c r="G10" s="5" t="inlineStr">
        <is>
          <t>PEA</t>
        </is>
      </c>
      <c r="H10" s="2" t="inlineStr">
        <is>
          <t>Precio Estimado de Alquiler de la propiedad</t>
        </is>
      </c>
    </row>
    <row r="11" ht="15.75" customHeight="1">
      <c r="A11" s="7" t="n">
        <v>3</v>
      </c>
      <c r="B11" s="7" t="inlineStr">
        <is>
          <t>1110 Dumfries St</t>
        </is>
      </c>
      <c r="C11" s="8" t="n">
        <v>2350</v>
      </c>
      <c r="D11" s="9" t="n">
        <v>1330</v>
      </c>
      <c r="E11" s="8">
        <f>C11/D11</f>
        <v/>
      </c>
      <c r="F11" s="4" t="n"/>
      <c r="G11" s="5" t="inlineStr">
        <is>
          <t>PMN</t>
        </is>
      </c>
      <c r="H11" s="2" t="inlineStr">
        <is>
          <t>Precio Maximo de Negociacion</t>
        </is>
      </c>
    </row>
    <row r="12" ht="15.75" customHeight="1">
      <c r="A12" s="7" t="n">
        <v>4</v>
      </c>
      <c r="B12" s="7" t="inlineStr">
        <is>
          <t>17 Alexandria Overlook Dr</t>
        </is>
      </c>
      <c r="C12" s="8" t="n">
        <v>2975</v>
      </c>
      <c r="D12" s="9" t="n">
        <v>2256</v>
      </c>
      <c r="E12" s="8">
        <f>C12/D12</f>
        <v/>
      </c>
      <c r="F12" s="4" t="n"/>
      <c r="G12" s="5" t="inlineStr">
        <is>
          <t>PBN</t>
        </is>
      </c>
      <c r="H12" s="2" t="inlineStr">
        <is>
          <t>Precio Bruto de Negociacion</t>
        </is>
      </c>
    </row>
    <row r="13" ht="15.75" customHeight="1">
      <c r="A13" s="7" t="n">
        <v>5</v>
      </c>
      <c r="B13" s="7" t="inlineStr">
        <is>
          <t>7810 Claudia Dr</t>
        </is>
      </c>
      <c r="C13" s="8" t="n">
        <v>3999</v>
      </c>
      <c r="D13" s="9" t="n">
        <v>3400</v>
      </c>
      <c r="E13" s="8">
        <f>C13/D13</f>
        <v/>
      </c>
      <c r="F13" s="4" t="n"/>
      <c r="G13" s="5" t="inlineStr">
        <is>
          <t>POI</t>
        </is>
      </c>
      <c r="H13" s="2" t="inlineStr">
        <is>
          <t>Precio Oferta Inicial</t>
        </is>
      </c>
    </row>
    <row r="14" ht="15" customHeight="1">
      <c r="A14" s="7" t="n">
        <v>6</v>
      </c>
      <c r="B14" s="7" t="inlineStr">
        <is>
          <t>7816 Elroy Pl</t>
        </is>
      </c>
      <c r="C14" s="8" t="n">
        <v>2775</v>
      </c>
      <c r="D14" s="9" t="n">
        <v>1849</v>
      </c>
      <c r="E14" s="8">
        <f>C14/D14</f>
        <v/>
      </c>
      <c r="F14" s="4" t="n"/>
      <c r="G14" s="4" t="n"/>
      <c r="H14" s="4" t="n"/>
    </row>
    <row r="15" ht="15" customHeight="1">
      <c r="A15" s="7" t="n">
        <v>7</v>
      </c>
      <c r="B15" s="7" t="inlineStr">
        <is>
          <t>943 Owens Rd</t>
        </is>
      </c>
      <c r="C15" s="8" t="n">
        <v>2365</v>
      </c>
      <c r="D15" s="9" t="n">
        <v>1008</v>
      </c>
      <c r="E15" s="8">
        <f>C15/D15</f>
        <v/>
      </c>
      <c r="F15" s="4" t="n"/>
      <c r="G15" s="4" t="n"/>
      <c r="H15" s="4" t="n"/>
    </row>
    <row r="16" ht="15" customHeight="1">
      <c r="A16" s="7" t="n">
        <v>8</v>
      </c>
      <c r="B16" s="7" t="inlineStr">
        <is>
          <t>8110 Fort Foote Rd</t>
        </is>
      </c>
      <c r="C16" s="8" t="n">
        <v>2650</v>
      </c>
      <c r="D16" s="9" t="n">
        <v>1308</v>
      </c>
      <c r="E16" s="8">
        <f>C16/D16</f>
        <v/>
      </c>
      <c r="F16" s="4" t="n"/>
      <c r="G16" s="4" t="n"/>
      <c r="H16" s="4" t="n"/>
    </row>
    <row r="17" ht="15" customHeight="1">
      <c r="A17" s="7" t="n">
        <v>9</v>
      </c>
      <c r="B17" s="7" t="inlineStr">
        <is>
          <t>614 Fair Winds Way</t>
        </is>
      </c>
      <c r="C17" s="8" t="n">
        <v>4250</v>
      </c>
      <c r="D17" s="9" t="n">
        <v>2508</v>
      </c>
      <c r="E17" s="8">
        <f>C17/D17</f>
        <v/>
      </c>
      <c r="F17" s="4" t="n"/>
      <c r="G17" s="4" t="n"/>
      <c r="H17" s="4" t="n"/>
    </row>
    <row r="18" ht="15" customHeight="1">
      <c r="A18" s="7" t="n">
        <v>10</v>
      </c>
      <c r="B18" s="7" t="inlineStr">
        <is>
          <t>705 River Mist Dr</t>
        </is>
      </c>
      <c r="C18" s="8" t="n">
        <v>4400</v>
      </c>
      <c r="D18" s="9" t="n">
        <v>2508</v>
      </c>
      <c r="E18" s="8">
        <f>C18/D18</f>
        <v/>
      </c>
      <c r="F18" s="4" t="n"/>
      <c r="G18" s="4" t="n"/>
      <c r="H18" s="4" t="n"/>
    </row>
    <row r="19" ht="15" customHeight="1">
      <c r="A19" s="4" t="n"/>
      <c r="B19" s="4" t="n"/>
      <c r="C19" s="4" t="n"/>
      <c r="D19" s="4" t="n"/>
      <c r="E19" s="4" t="n"/>
      <c r="F19" s="4" t="n"/>
      <c r="G19" s="4" t="n"/>
      <c r="H19" s="4" t="n"/>
    </row>
    <row r="20" ht="15.75" customHeight="1">
      <c r="A20" s="5" t="inlineStr">
        <is>
          <t>PPAM^2</t>
        </is>
      </c>
      <c r="B20" s="3">
        <f>SUM(E9:E18)/10</f>
        <v/>
      </c>
      <c r="C20" s="4" t="n"/>
      <c r="D20" s="4" t="n"/>
      <c r="E20" s="4" t="n"/>
      <c r="F20" s="4" t="n"/>
      <c r="G20" s="4" t="n"/>
      <c r="H20" s="4" t="n"/>
    </row>
    <row r="21" ht="15.75" customHeight="1">
      <c r="A21" s="5" t="inlineStr">
        <is>
          <t>PEA</t>
        </is>
      </c>
      <c r="B21" s="3">
        <f>B20*D2</f>
        <v/>
      </c>
      <c r="C21" s="4" t="n"/>
      <c r="D21" s="4" t="n"/>
      <c r="E21" s="4" t="n"/>
      <c r="F21" s="4" t="n"/>
      <c r="G21" s="4" t="n"/>
      <c r="H21" s="4" t="n"/>
    </row>
    <row r="22" ht="15.75" customHeight="1">
      <c r="A22" s="5" t="inlineStr">
        <is>
          <t>PBN</t>
        </is>
      </c>
      <c r="B22" s="3">
        <f>(B21*100)/60%</f>
        <v/>
      </c>
      <c r="C22" s="4" t="n"/>
      <c r="D22" s="4" t="n"/>
      <c r="E22" s="4" t="n"/>
      <c r="F22" s="4" t="n"/>
      <c r="G22" s="4" t="n"/>
      <c r="H22" s="4" t="n"/>
    </row>
    <row r="23" ht="15.75" customHeight="1">
      <c r="A23" s="5" t="inlineStr">
        <is>
          <t>PMN</t>
        </is>
      </c>
      <c r="B23" s="3">
        <f>B22-D3-D4</f>
        <v/>
      </c>
      <c r="C23" s="4" t="n"/>
      <c r="D23" s="4" t="n"/>
      <c r="E23" s="10" t="n"/>
      <c r="F23" s="4" t="n"/>
      <c r="G23" s="4" t="n"/>
      <c r="H23" s="4" t="n"/>
    </row>
    <row r="24" ht="15.75" customHeight="1">
      <c r="A24" s="11" t="inlineStr">
        <is>
          <t>POI</t>
        </is>
      </c>
      <c r="B24" s="12">
        <f>B23-(B23*15%)</f>
        <v/>
      </c>
      <c r="C24" s="4" t="n"/>
      <c r="D24" s="4" t="n"/>
      <c r="E24" s="4" t="n"/>
      <c r="F24" s="4" t="n"/>
      <c r="G24" s="4" t="n"/>
      <c r="H24" s="4" t="n"/>
    </row>
    <row r="25" ht="15.75" customHeight="1">
      <c r="A25" s="13" t="n"/>
      <c r="B25" s="14" t="n"/>
      <c r="C25" s="4" t="n"/>
      <c r="D25" s="4" t="n"/>
      <c r="E25" s="4" t="n"/>
      <c r="F25" s="4" t="n"/>
      <c r="G25" s="4" t="n"/>
      <c r="H25" s="4" t="n"/>
    </row>
    <row r="26" ht="15" customHeight="1">
      <c r="A26" s="4" t="n"/>
      <c r="B26" s="4" t="n"/>
      <c r="C26" s="4" t="n"/>
      <c r="D26" s="4" t="n"/>
      <c r="E26" s="15" t="n"/>
      <c r="F26" s="4" t="n"/>
      <c r="G26" s="4" t="n"/>
      <c r="H26" s="4" t="n"/>
    </row>
    <row r="27" ht="15" customHeight="1">
      <c r="A27" s="4" t="n"/>
      <c r="B27" s="4" t="n"/>
      <c r="C27" s="4" t="n"/>
      <c r="D27" s="4" t="n"/>
      <c r="E27" s="4" t="n"/>
      <c r="F27" s="4" t="n"/>
      <c r="G27" s="4" t="n"/>
      <c r="H27" s="4" t="n"/>
    </row>
    <row r="28" ht="15" customHeight="1">
      <c r="A28" s="4" t="n"/>
      <c r="B28" s="4" t="n"/>
      <c r="C28" s="4" t="n"/>
      <c r="D28" s="4" t="n"/>
      <c r="E28" s="4" t="n"/>
      <c r="F28" s="4" t="n"/>
      <c r="G28" s="4" t="n"/>
      <c r="H28" s="4" t="n"/>
    </row>
    <row r="29" ht="15" customHeight="1">
      <c r="A29" s="4" t="n"/>
      <c r="B29" s="4" t="n"/>
      <c r="C29" s="4" t="n"/>
      <c r="D29" s="4" t="n"/>
      <c r="E29" s="4" t="n"/>
      <c r="F29" s="4" t="n"/>
      <c r="G29" s="4" t="n"/>
      <c r="H29" s="4" t="n"/>
    </row>
    <row r="30" ht="15" customHeight="1">
      <c r="A30" s="4" t="n"/>
      <c r="B30" s="4" t="n"/>
      <c r="C30" s="4" t="n"/>
      <c r="D30" s="4" t="n"/>
      <c r="E30" s="4" t="n"/>
      <c r="F30" s="4" t="n"/>
      <c r="G30" s="4" t="n"/>
      <c r="H30" s="4" t="n"/>
    </row>
    <row r="31" ht="15" customHeight="1">
      <c r="A31" s="4" t="n"/>
      <c r="B31" s="4" t="n"/>
      <c r="C31" s="4" t="n"/>
      <c r="D31" s="4" t="n"/>
      <c r="E31" s="4" t="n"/>
      <c r="F31" s="4" t="n"/>
      <c r="G31" s="4" t="n"/>
      <c r="H31" s="4" t="n"/>
    </row>
    <row r="32" ht="15" customHeight="1">
      <c r="A32" s="4" t="n"/>
      <c r="B32" s="4" t="n"/>
      <c r="C32" s="4" t="n"/>
      <c r="D32" s="4" t="n"/>
      <c r="E32" s="4" t="n"/>
      <c r="F32" s="4" t="n"/>
      <c r="G32" s="4" t="n"/>
      <c r="H32" s="4" t="n"/>
    </row>
  </sheetData>
  <mergeCells count="2">
    <mergeCell ref="G7:H7"/>
    <mergeCell ref="A7:E7"/>
  </mergeCells>
  <pageMargins left="0.7" right="0.7" top="0.75" bottom="0.75" header="0.3" footer="0.3"/>
</worksheet>
</file>

<file path=xl/worksheets/sheet8.xml><?xml version="1.0" encoding="utf-8"?>
<worksheet xmlns:r="http://schemas.openxmlformats.org/officeDocument/2006/relationships" xmlns="http://schemas.openxmlformats.org/spreadsheetml/2006/main">
  <sheetPr>
    <tabColor rgb="FFFFFFFF"/>
    <outlinePr summaryBelow="0" summaryRight="0"/>
    <pageSetUpPr/>
  </sheetPr>
  <dimension ref="A1:H32"/>
  <sheetViews>
    <sheetView showGridLines="0" workbookViewId="0">
      <selection activeCell="C24" sqref="C24"/>
    </sheetView>
  </sheetViews>
  <sheetFormatPr baseColWidth="8" defaultColWidth="12.6640625" defaultRowHeight="15.75" customHeight="1" outlineLevelCol="0"/>
  <cols>
    <col width="11.44140625" customWidth="1" min="1" max="1"/>
    <col width="33.33203125" bestFit="1" customWidth="1" min="2" max="2"/>
    <col width="37.33203125" bestFit="1" customWidth="1" min="3" max="3"/>
    <col width="24.88671875" bestFit="1" customWidth="1" min="4" max="4"/>
    <col width="18" customWidth="1" min="5" max="5"/>
    <col width="47.77734375" bestFit="1" customWidth="1" min="8" max="8"/>
  </cols>
  <sheetData>
    <row r="1" ht="15.75" customHeight="1">
      <c r="A1" s="1" t="inlineStr">
        <is>
          <t>Tipo de Propiedad:</t>
        </is>
      </c>
      <c r="B1" s="2" t="inlineStr">
        <is>
          <t>Single Family House</t>
        </is>
      </c>
      <c r="C1" s="1" t="inlineStr">
        <is>
          <t>Precio de la Propiedad a comprar</t>
        </is>
      </c>
      <c r="D1" s="3" t="n">
        <v>305000</v>
      </c>
      <c r="E1" s="4" t="n"/>
      <c r="F1" s="4" t="n"/>
      <c r="G1" s="4" t="n"/>
      <c r="H1" s="4" t="n"/>
    </row>
    <row r="2" ht="15.75" customHeight="1">
      <c r="A2" s="1" t="inlineStr">
        <is>
          <t>Propiedad a comparar:</t>
        </is>
      </c>
      <c r="B2" s="22" t="inlineStr">
        <is>
          <t>2929 Whispering Trails Dr</t>
        </is>
      </c>
      <c r="C2" s="1" t="inlineStr">
        <is>
          <t>Area Construida (sqft)</t>
        </is>
      </c>
      <c r="D2" s="2" t="n">
        <v>1728</v>
      </c>
      <c r="E2" s="4" t="n"/>
      <c r="F2" s="4" t="n"/>
      <c r="G2" s="4" t="n"/>
      <c r="H2" s="4" t="n"/>
    </row>
    <row r="3" ht="15.75" customHeight="1">
      <c r="A3" s="5" t="inlineStr">
        <is>
          <t>Barrio:</t>
        </is>
      </c>
      <c r="B3" s="22" t="inlineStr">
        <is>
          <t>Winter Haven</t>
        </is>
      </c>
      <c r="C3" s="1" t="inlineStr">
        <is>
          <t>Costos de Cierre</t>
        </is>
      </c>
      <c r="D3" s="3" t="n"/>
      <c r="E3" s="4" t="n"/>
      <c r="F3" s="4" t="n"/>
      <c r="G3" s="4" t="n"/>
      <c r="H3" s="4" t="n"/>
    </row>
    <row r="4" ht="15.75" customHeight="1">
      <c r="A4" s="1" t="inlineStr">
        <is>
          <t>Ciudad (County)</t>
        </is>
      </c>
      <c r="B4" s="22" t="inlineStr">
        <is>
          <t>Polk County</t>
        </is>
      </c>
      <c r="C4" s="1" t="inlineStr">
        <is>
          <t>Costos de Reparacion</t>
        </is>
      </c>
      <c r="D4" s="3" t="n"/>
      <c r="E4" s="4" t="inlineStr">
        <is>
          <t>* Estimado poco certero</t>
        </is>
      </c>
      <c r="F4" s="4" t="n"/>
      <c r="G4" s="4" t="n"/>
      <c r="H4" s="4" t="n"/>
    </row>
    <row r="5" ht="15.75" customHeight="1">
      <c r="A5" s="5" t="inlineStr">
        <is>
          <t>Estado:</t>
        </is>
      </c>
      <c r="B5" s="22" t="inlineStr">
        <is>
          <t>FL</t>
        </is>
      </c>
      <c r="C5" s="5" t="inlineStr">
        <is>
          <t>Otros Costos</t>
        </is>
      </c>
      <c r="D5" s="3" t="n"/>
      <c r="E5" s="4" t="n"/>
      <c r="F5" s="4" t="n"/>
      <c r="G5" s="4" t="n"/>
      <c r="H5" s="4" t="n"/>
    </row>
    <row r="6" ht="15" customHeight="1">
      <c r="A6" s="4" t="n"/>
      <c r="B6" s="4" t="n"/>
      <c r="C6" s="4" t="n"/>
      <c r="D6" s="4" t="n"/>
      <c r="E6" s="4" t="n"/>
      <c r="F6" s="4" t="n"/>
      <c r="G6" s="4" t="n"/>
      <c r="H6" s="4" t="n"/>
    </row>
    <row r="7" ht="15.75" customHeight="1">
      <c r="A7" s="30" t="inlineStr">
        <is>
          <t>Comparables</t>
        </is>
      </c>
      <c r="B7" s="32" t="n"/>
      <c r="C7" s="32" t="n"/>
      <c r="D7" s="32" t="n"/>
      <c r="E7" s="31" t="n"/>
      <c r="F7" s="4" t="n"/>
      <c r="G7" s="30" t="inlineStr">
        <is>
          <t>Leyenda</t>
        </is>
      </c>
      <c r="H7" s="31" t="n"/>
    </row>
    <row r="8" ht="15.75" customHeight="1">
      <c r="A8" s="30" t="inlineStr">
        <is>
          <t>#</t>
        </is>
      </c>
      <c r="B8" s="30" t="inlineStr">
        <is>
          <t>Identificacion de la Propiedad</t>
        </is>
      </c>
      <c r="C8" s="30" t="inlineStr">
        <is>
          <t>Valor de Alquiler</t>
        </is>
      </c>
      <c r="D8" s="30" t="inlineStr">
        <is>
          <t>Area Construida (sqft)</t>
        </is>
      </c>
      <c r="E8" s="30" t="inlineStr">
        <is>
          <t>PAM^2</t>
        </is>
      </c>
      <c r="F8" s="4" t="n"/>
      <c r="G8" s="5" t="inlineStr">
        <is>
          <t>PAM^2</t>
        </is>
      </c>
      <c r="H8" s="2" t="inlineStr">
        <is>
          <t>Precio de alquiler x metro cuadrado</t>
        </is>
      </c>
    </row>
    <row r="9" ht="15.75" customHeight="1">
      <c r="A9" s="7" t="n">
        <v>1</v>
      </c>
      <c r="B9" s="7" t="n"/>
      <c r="C9" s="8" t="n"/>
      <c r="D9" s="9" t="n"/>
      <c r="E9" s="8">
        <f>C9/D9</f>
        <v/>
      </c>
      <c r="F9" s="4" t="n"/>
      <c r="G9" s="5" t="inlineStr">
        <is>
          <t>PPAM^2</t>
        </is>
      </c>
      <c r="H9" s="2" t="inlineStr">
        <is>
          <t>Precio Promedio de Alquiler x Metro Cuadrado</t>
        </is>
      </c>
    </row>
    <row r="10" ht="15.75" customHeight="1">
      <c r="A10" s="7" t="n">
        <v>2</v>
      </c>
      <c r="B10" s="7" t="n"/>
      <c r="C10" s="8" t="n"/>
      <c r="D10" s="9" t="n"/>
      <c r="E10" s="8">
        <f>C10/D10</f>
        <v/>
      </c>
      <c r="F10" s="4" t="n"/>
      <c r="G10" s="5" t="inlineStr">
        <is>
          <t>PEA</t>
        </is>
      </c>
      <c r="H10" s="2" t="inlineStr">
        <is>
          <t>Precio Estimado de Alquiler de la propiedad</t>
        </is>
      </c>
    </row>
    <row r="11" ht="15.75" customHeight="1">
      <c r="A11" s="7" t="n">
        <v>3</v>
      </c>
      <c r="B11" s="7" t="n"/>
      <c r="C11" s="8" t="n"/>
      <c r="D11" s="9" t="n"/>
      <c r="E11" s="8">
        <f>C11/D11</f>
        <v/>
      </c>
      <c r="F11" s="4" t="n"/>
      <c r="G11" s="5" t="inlineStr">
        <is>
          <t>PMN</t>
        </is>
      </c>
      <c r="H11" s="2" t="inlineStr">
        <is>
          <t>Precio Maximo de Negociacion</t>
        </is>
      </c>
    </row>
    <row r="12" ht="15.75" customHeight="1">
      <c r="A12" s="7" t="n">
        <v>4</v>
      </c>
      <c r="B12" s="7" t="n"/>
      <c r="C12" s="8" t="n"/>
      <c r="D12" s="9" t="n"/>
      <c r="E12" s="8">
        <f>C12/D12</f>
        <v/>
      </c>
      <c r="F12" s="4" t="n"/>
      <c r="G12" s="5" t="inlineStr">
        <is>
          <t>PBN</t>
        </is>
      </c>
      <c r="H12" s="2" t="inlineStr">
        <is>
          <t>Precio Bruto de Negociacion</t>
        </is>
      </c>
    </row>
    <row r="13" ht="15.75" customHeight="1">
      <c r="A13" s="7" t="n">
        <v>5</v>
      </c>
      <c r="B13" s="7" t="n"/>
      <c r="C13" s="8" t="n"/>
      <c r="D13" s="9" t="n"/>
      <c r="E13" s="8">
        <f>C13/D13</f>
        <v/>
      </c>
      <c r="F13" s="4" t="n"/>
      <c r="G13" s="5" t="inlineStr">
        <is>
          <t>POI</t>
        </is>
      </c>
      <c r="H13" s="2" t="inlineStr">
        <is>
          <t>Precio Oferta Inicial</t>
        </is>
      </c>
    </row>
    <row r="14" ht="15" customHeight="1">
      <c r="A14" s="7" t="n">
        <v>6</v>
      </c>
      <c r="B14" s="7" t="n"/>
      <c r="C14" s="8" t="n"/>
      <c r="D14" s="9" t="n"/>
      <c r="E14" s="8">
        <f>C14/D14</f>
        <v/>
      </c>
      <c r="F14" s="4" t="n"/>
      <c r="G14" s="4" t="n"/>
      <c r="H14" s="4" t="n"/>
    </row>
    <row r="15" ht="15" customHeight="1">
      <c r="A15" s="7" t="n">
        <v>7</v>
      </c>
      <c r="B15" s="7" t="n"/>
      <c r="C15" s="8" t="n"/>
      <c r="D15" s="9" t="n"/>
      <c r="E15" s="8">
        <f>C15/D15</f>
        <v/>
      </c>
      <c r="F15" s="4" t="n"/>
      <c r="G15" s="4" t="n"/>
      <c r="H15" s="4" t="n"/>
    </row>
    <row r="16" ht="15" customHeight="1">
      <c r="A16" s="7" t="n">
        <v>8</v>
      </c>
      <c r="B16" s="7" t="n"/>
      <c r="C16" s="8" t="n"/>
      <c r="D16" s="9" t="n"/>
      <c r="E16" s="8">
        <f>C16/D16</f>
        <v/>
      </c>
      <c r="F16" s="4" t="n"/>
      <c r="G16" s="4" t="n"/>
      <c r="H16" s="4" t="n"/>
    </row>
    <row r="17" ht="15" customHeight="1">
      <c r="A17" s="7" t="n">
        <v>9</v>
      </c>
      <c r="B17" s="7" t="n"/>
      <c r="C17" s="8" t="n"/>
      <c r="D17" s="9" t="n"/>
      <c r="E17" s="8">
        <f>C17/D17</f>
        <v/>
      </c>
      <c r="F17" s="4" t="n"/>
      <c r="G17" s="4" t="n"/>
      <c r="H17" s="4" t="n"/>
    </row>
    <row r="18" ht="15" customHeight="1">
      <c r="A18" s="7" t="n">
        <v>10</v>
      </c>
      <c r="B18" s="7" t="n"/>
      <c r="C18" s="8" t="n"/>
      <c r="D18" s="9" t="n"/>
      <c r="E18" s="8">
        <f>C18/D18</f>
        <v/>
      </c>
      <c r="F18" s="4" t="n"/>
      <c r="G18" s="4" t="n"/>
      <c r="H18" s="4" t="n"/>
    </row>
    <row r="19" ht="15" customHeight="1">
      <c r="A19" s="4" t="n"/>
      <c r="B19" s="4" t="n"/>
      <c r="C19" s="4" t="n"/>
      <c r="D19" s="4" t="n"/>
      <c r="E19" s="4" t="n"/>
      <c r="F19" s="4" t="n"/>
      <c r="G19" s="4" t="n"/>
      <c r="H19" s="4" t="n"/>
    </row>
    <row r="20" ht="15.75" customHeight="1">
      <c r="A20" s="5" t="inlineStr">
        <is>
          <t>PPAM^2</t>
        </is>
      </c>
      <c r="B20" s="3">
        <f>SUM(E9:E18)/10</f>
        <v/>
      </c>
      <c r="C20" s="4" t="n"/>
      <c r="D20" s="4" t="n"/>
      <c r="E20" s="4" t="n"/>
      <c r="F20" s="4" t="n"/>
      <c r="G20" s="4" t="n"/>
      <c r="H20" s="4" t="n"/>
    </row>
    <row r="21" ht="15.75" customHeight="1">
      <c r="A21" s="5" t="inlineStr">
        <is>
          <t>PEA</t>
        </is>
      </c>
      <c r="B21" s="3">
        <f>B20*D2</f>
        <v/>
      </c>
      <c r="C21" s="4" t="n"/>
      <c r="D21" s="4" t="n"/>
      <c r="E21" s="4" t="n"/>
      <c r="F21" s="4" t="n"/>
      <c r="G21" s="4" t="n"/>
      <c r="H21" s="4" t="n"/>
    </row>
    <row r="22" ht="15.75" customHeight="1">
      <c r="A22" s="5" t="inlineStr">
        <is>
          <t>PBN</t>
        </is>
      </c>
      <c r="B22" s="3">
        <f>(B21*100)/60%</f>
        <v/>
      </c>
      <c r="C22" s="4" t="n"/>
      <c r="D22" s="4" t="n"/>
      <c r="E22" s="4" t="n"/>
      <c r="F22" s="4" t="n"/>
      <c r="G22" s="4" t="n"/>
      <c r="H22" s="4" t="n"/>
    </row>
    <row r="23" ht="15.75" customHeight="1">
      <c r="A23" s="5" t="inlineStr">
        <is>
          <t>PMN</t>
        </is>
      </c>
      <c r="B23" s="3">
        <f>B22-D3-D4</f>
        <v/>
      </c>
      <c r="C23" s="4" t="n"/>
      <c r="D23" s="4" t="n"/>
      <c r="E23" s="10" t="n"/>
      <c r="F23" s="4" t="n"/>
      <c r="G23" s="4" t="n"/>
      <c r="H23" s="4" t="n"/>
    </row>
    <row r="24" ht="15.75" customHeight="1">
      <c r="A24" s="11" t="inlineStr">
        <is>
          <t>POI</t>
        </is>
      </c>
      <c r="B24" s="12">
        <f>B23-(B23*15%)</f>
        <v/>
      </c>
      <c r="C24" s="4" t="n"/>
      <c r="D24" s="4" t="n"/>
      <c r="E24" s="4" t="n"/>
      <c r="F24" s="4" t="n"/>
      <c r="G24" s="4" t="n"/>
      <c r="H24" s="4" t="n"/>
    </row>
    <row r="25" ht="15.75" customHeight="1">
      <c r="A25" s="13" t="n"/>
      <c r="B25" s="14" t="n"/>
      <c r="C25" s="4" t="n"/>
      <c r="D25" s="4" t="n"/>
      <c r="E25" s="4" t="n"/>
      <c r="F25" s="4" t="n"/>
      <c r="G25" s="4" t="n"/>
      <c r="H25" s="4" t="n"/>
    </row>
    <row r="26" ht="15" customHeight="1">
      <c r="A26" s="4" t="n"/>
      <c r="B26" s="4" t="n"/>
      <c r="C26" s="4" t="n"/>
      <c r="D26" s="4" t="n"/>
      <c r="E26" s="15" t="n"/>
      <c r="F26" s="4" t="n"/>
      <c r="G26" s="4" t="n"/>
      <c r="H26" s="4" t="n"/>
    </row>
    <row r="27" ht="15" customHeight="1">
      <c r="A27" s="21" t="inlineStr">
        <is>
          <t>2929 WHISPERING TRAILS Drive WINTER HAVEN, FL 33884-1848</t>
        </is>
      </c>
      <c r="B27" s="4" t="n"/>
      <c r="C27" s="4" t="n"/>
      <c r="D27" s="4" t="n"/>
      <c r="E27" s="4" t="n"/>
      <c r="F27" s="4" t="n"/>
      <c r="G27" s="4" t="n"/>
      <c r="H27" s="4" t="n"/>
    </row>
    <row r="28" ht="15" customHeight="1">
      <c r="A28" s="20" t="inlineStr">
        <is>
          <t>https://portal.onehome.com/es-US/property/aotf~1036966617~STELLAR?token=eyJPU04iOiJTVEVMTEFSIiwidHlwZSI6IjEiLCJjb250YWN0aWQiOjgwMTMyMDcsInNldGlkIjoiMzYwOTAxMiIsInNldGtleSI6IjUyOCIsImVtYWlsIjoiQWxwaGF2bWdAZ21haWwuY29tIiwicmVzb3VyY2VpZCI6MCwiYWdlbnRpZCI6Mzg2ODEsImlzZGVsdGEiOmZhbHNlLCJsaXN0aW5naWQiOiI2ODg4ODA3NDgiLCJWaWV3TW9kZSI6IjEifQ%3D%3D&amp;searchId=178b15e9-3432-3767-8dad-8a54a61a9373</t>
        </is>
      </c>
      <c r="B28" s="4" t="n"/>
      <c r="C28" s="4" t="n"/>
      <c r="D28" s="4" t="n"/>
      <c r="E28" s="4" t="n"/>
      <c r="F28" s="4" t="n"/>
      <c r="G28" s="4" t="n"/>
      <c r="H28" s="4" t="n"/>
    </row>
    <row r="29" ht="15" customHeight="1">
      <c r="A29" s="4" t="n"/>
      <c r="B29" s="4" t="n"/>
      <c r="C29" s="4" t="n"/>
      <c r="D29" s="4" t="n"/>
      <c r="E29" s="4" t="n"/>
      <c r="F29" s="4" t="n"/>
      <c r="G29" s="4" t="n"/>
      <c r="H29" s="4" t="n"/>
    </row>
    <row r="30" ht="15" customHeight="1">
      <c r="A30" s="4" t="n"/>
      <c r="B30" s="4" t="n"/>
      <c r="C30" s="4" t="n"/>
      <c r="D30" s="4" t="n"/>
      <c r="E30" s="4" t="n"/>
      <c r="F30" s="4" t="n"/>
      <c r="G30" s="4" t="n"/>
      <c r="H30" s="4" t="n"/>
    </row>
    <row r="31" ht="15" customHeight="1">
      <c r="A31" s="4" t="n"/>
      <c r="B31" s="4" t="n"/>
      <c r="C31" s="4" t="n"/>
      <c r="D31" s="4" t="n"/>
      <c r="E31" s="4" t="n"/>
      <c r="F31" s="4" t="n"/>
      <c r="G31" s="4" t="n"/>
      <c r="H31" s="4" t="n"/>
    </row>
    <row r="32" ht="15" customHeight="1">
      <c r="A32" s="4" t="n"/>
      <c r="B32" s="4" t="n"/>
      <c r="C32" s="4" t="n"/>
      <c r="D32" s="4" t="n"/>
      <c r="E32" s="4" t="n"/>
      <c r="F32" s="4" t="n"/>
      <c r="G32" s="4" t="n"/>
      <c r="H32" s="4" t="n"/>
    </row>
  </sheetData>
  <mergeCells count="2">
    <mergeCell ref="G7:H7"/>
    <mergeCell ref="A7:E7"/>
  </mergeCells>
  <hyperlinks>
    <hyperlink ref="A28" display="https://portal.onehome.com/es-US/property/aotf~1036966617~STELLAR?token=eyJPU04iOiJTVEVMTEFSIiwidHlwZSI6IjEiLCJjb250YWN0aWQiOjgwMTMyMDcsInNldGlkIjoiMzYwOTAxMiIsInNldGtleSI6IjUyOCIsImVtYWlsIjoiQWxwaGF2bWdAZ21haWwuY29tIiwicmVzb3VyY2VpZCI6MCwiYWdlbnRpZCI6Mzg2ODEsImlzZGVsdGEiOmZhbHNlLCJsaXN0aW5naWQiOiI2ODg4ODA3NDgiLCJWaWV3TW9kZSI6IjEifQ%3D%3D&amp;searchId=178b15e9-3432-3767-8dad-8a54a61a9373" r:id="rId1"/>
  </hyperlinks>
  <pageMargins left="0.7" right="0.7" top="0.75" bottom="0.75" header="0.3" footer="0.3"/>
  <pageSetup orientation="portrait" horizontalDpi="1200" verticalDpi="1200"/>
</worksheet>
</file>

<file path=xl/worksheets/sheet9.xml><?xml version="1.0" encoding="utf-8"?>
<worksheet xmlns="http://schemas.openxmlformats.org/spreadsheetml/2006/main">
  <sheetPr>
    <tabColor rgb="FFFF0000"/>
    <outlinePr summaryBelow="0" summaryRight="0"/>
    <pageSetUpPr/>
  </sheetPr>
  <dimension ref="A1:H33"/>
  <sheetViews>
    <sheetView showGridLines="0" workbookViewId="0">
      <selection activeCell="A1" sqref="A1"/>
    </sheetView>
  </sheetViews>
  <sheetFormatPr baseColWidth="8" defaultColWidth="12.6640625" defaultRowHeight="15.75" customHeight="1" outlineLevelCol="0"/>
  <cols>
    <col width="11.44140625" customWidth="1" min="1" max="1"/>
    <col width="31.109375" customWidth="1" min="2" max="2"/>
    <col width="17.88671875" customWidth="1" min="3" max="3"/>
    <col width="21.109375" customWidth="1" min="4" max="4"/>
    <col width="18" customWidth="1" min="5" max="5"/>
    <col width="42.33203125" customWidth="1" min="8" max="8"/>
  </cols>
  <sheetData>
    <row r="1" ht="15.75" customHeight="1">
      <c r="A1" s="1" t="inlineStr">
        <is>
          <t>Tipo de Propiedad:</t>
        </is>
      </c>
      <c r="B1" s="2" t="inlineStr">
        <is>
          <t>Single Family Home</t>
        </is>
      </c>
      <c r="C1" s="1" t="inlineStr">
        <is>
          <t>Precio de la Propiedad a comprar</t>
        </is>
      </c>
      <c r="D1" s="3" t="n">
        <v>305000</v>
      </c>
      <c r="E1" s="4" t="n"/>
      <c r="F1" s="4" t="n"/>
      <c r="G1" s="4" t="n"/>
      <c r="H1" s="4" t="n"/>
    </row>
    <row r="2" ht="15.75" customHeight="1">
      <c r="A2" s="1" t="inlineStr">
        <is>
          <t>Propiedad a comparar:</t>
        </is>
      </c>
      <c r="B2" s="2" t="inlineStr">
        <is>
          <t>7770 Muncy Rd</t>
        </is>
      </c>
      <c r="C2" s="1" t="inlineStr">
        <is>
          <t>Area Construida (m2)</t>
        </is>
      </c>
      <c r="D2" s="2" t="n">
        <v>79.70999999999999</v>
      </c>
      <c r="E2" s="4" t="n"/>
      <c r="F2" s="4" t="n"/>
      <c r="G2" s="4" t="n"/>
      <c r="H2" s="4" t="n"/>
    </row>
    <row r="3" ht="15.75" customHeight="1">
      <c r="A3" s="5" t="inlineStr">
        <is>
          <t>Barrio:</t>
        </is>
      </c>
      <c r="B3" s="2" t="inlineStr">
        <is>
          <t>Laurel</t>
        </is>
      </c>
      <c r="C3" s="1" t="inlineStr">
        <is>
          <t>Costos de Cierre</t>
        </is>
      </c>
      <c r="D3" s="3" t="n">
        <v>14275</v>
      </c>
      <c r="E3" s="4" t="n"/>
      <c r="F3" s="4" t="n"/>
      <c r="G3" s="4" t="n"/>
      <c r="H3" s="4" t="n"/>
    </row>
    <row r="4" ht="15.75" customHeight="1">
      <c r="A4" s="1" t="inlineStr">
        <is>
          <t>Ciudad (County)</t>
        </is>
      </c>
      <c r="B4" s="2" t="inlineStr">
        <is>
          <t>Prince George</t>
        </is>
      </c>
      <c r="C4" s="1" t="inlineStr">
        <is>
          <t>Costos de Reparacion</t>
        </is>
      </c>
      <c r="D4" s="3" t="n">
        <v>20000</v>
      </c>
      <c r="E4" s="4" t="inlineStr">
        <is>
          <t>* Estimado poco certero</t>
        </is>
      </c>
      <c r="F4" s="4" t="n"/>
      <c r="G4" s="4" t="n"/>
      <c r="H4" s="4" t="n"/>
    </row>
    <row r="5" ht="15.75" customHeight="1">
      <c r="A5" s="5" t="inlineStr">
        <is>
          <t>Estado:</t>
        </is>
      </c>
      <c r="B5" s="2" t="inlineStr">
        <is>
          <t>MD</t>
        </is>
      </c>
      <c r="C5" s="5" t="inlineStr">
        <is>
          <t>Otros Costos</t>
        </is>
      </c>
      <c r="D5" s="3" t="n">
        <v>8000</v>
      </c>
      <c r="E5" s="4" t="n"/>
      <c r="F5" s="4" t="n"/>
      <c r="G5" s="4" t="n"/>
      <c r="H5" s="4" t="n"/>
    </row>
    <row r="6" ht="15" customHeight="1">
      <c r="A6" s="4" t="n"/>
      <c r="B6" s="4" t="n"/>
      <c r="C6" s="4" t="n"/>
      <c r="D6" s="4" t="n"/>
      <c r="E6" s="4" t="n"/>
      <c r="F6" s="4" t="n"/>
      <c r="G6" s="4" t="n"/>
      <c r="H6" s="4" t="n"/>
    </row>
    <row r="7" ht="15.75" customHeight="1">
      <c r="A7" s="30" t="inlineStr">
        <is>
          <t>Comparables</t>
        </is>
      </c>
      <c r="B7" s="32" t="n"/>
      <c r="C7" s="32" t="n"/>
      <c r="D7" s="32" t="n"/>
      <c r="E7" s="31" t="n"/>
      <c r="F7" s="4" t="n"/>
      <c r="G7" s="30" t="inlineStr">
        <is>
          <t>Leyenda</t>
        </is>
      </c>
      <c r="H7" s="31" t="n"/>
    </row>
    <row r="8" ht="15.75" customHeight="1">
      <c r="A8" s="30" t="inlineStr">
        <is>
          <t>#</t>
        </is>
      </c>
      <c r="B8" s="30" t="inlineStr">
        <is>
          <t>Identificacion de la Propiedad</t>
        </is>
      </c>
      <c r="C8" s="30" t="inlineStr">
        <is>
          <t>Valor de Alquiler</t>
        </is>
      </c>
      <c r="D8" s="30" t="inlineStr">
        <is>
          <t>Area Construida (m2)</t>
        </is>
      </c>
      <c r="E8" s="30" t="inlineStr">
        <is>
          <t>PAM^2</t>
        </is>
      </c>
      <c r="F8" s="4" t="n"/>
      <c r="G8" s="5" t="inlineStr">
        <is>
          <t>PAM^2</t>
        </is>
      </c>
      <c r="H8" s="2" t="inlineStr">
        <is>
          <t>Precio de alquiler x metro cuadrado</t>
        </is>
      </c>
    </row>
    <row r="9" ht="15.75" customHeight="1">
      <c r="A9" s="7" t="n">
        <v>1</v>
      </c>
      <c r="B9" s="7" t="inlineStr">
        <is>
          <t>2907 64th Ave</t>
        </is>
      </c>
      <c r="C9" s="8" t="n">
        <v>2800</v>
      </c>
      <c r="D9" s="9" t="n">
        <v>183.94</v>
      </c>
      <c r="E9" s="8">
        <f>C9/D9</f>
        <v/>
      </c>
      <c r="F9" s="4" t="n"/>
      <c r="G9" s="5" t="inlineStr">
        <is>
          <t>PPAM^2</t>
        </is>
      </c>
      <c r="H9" s="2" t="inlineStr">
        <is>
          <t>Precio Promedio de Alquiler x Metro Cuadrado</t>
        </is>
      </c>
    </row>
    <row r="10" ht="15.75" customHeight="1">
      <c r="A10" s="7" t="n">
        <v>2</v>
      </c>
      <c r="B10" s="7" t="inlineStr">
        <is>
          <t>6921 Saint Ambrose Way</t>
        </is>
      </c>
      <c r="C10" s="8" t="n">
        <v>2856</v>
      </c>
      <c r="D10" s="9" t="n">
        <v>213.67</v>
      </c>
      <c r="E10" s="8">
        <f>C10/D10</f>
        <v/>
      </c>
      <c r="F10" s="4" t="n"/>
      <c r="G10" s="5" t="inlineStr">
        <is>
          <t>PEA</t>
        </is>
      </c>
      <c r="H10" s="2" t="inlineStr">
        <is>
          <t>Precio Estimado de Alquiler de la propiedad</t>
        </is>
      </c>
    </row>
    <row r="11" ht="15.75" customHeight="1">
      <c r="A11" s="7" t="n">
        <v>3</v>
      </c>
      <c r="B11" s="7" t="inlineStr">
        <is>
          <t>7730 Emerson Rd</t>
        </is>
      </c>
      <c r="C11" s="8" t="n">
        <v>1750</v>
      </c>
      <c r="D11" s="9" t="n">
        <v>101.45</v>
      </c>
      <c r="E11" s="8">
        <f>C11/D11</f>
        <v/>
      </c>
      <c r="F11" s="4" t="n"/>
      <c r="G11" s="5" t="inlineStr">
        <is>
          <t>PMN</t>
        </is>
      </c>
      <c r="H11" s="2" t="inlineStr">
        <is>
          <t>Precio Maximo de Negociacion</t>
        </is>
      </c>
    </row>
    <row r="12" ht="15.75" customHeight="1">
      <c r="A12" s="7" t="n">
        <v>4</v>
      </c>
      <c r="B12" s="7" t="inlineStr">
        <is>
          <t>3102 Hillside Ave</t>
        </is>
      </c>
      <c r="C12" s="8" t="n">
        <v>3600</v>
      </c>
      <c r="D12" s="9" t="n">
        <v>193.6</v>
      </c>
      <c r="E12" s="8">
        <f>C12/D12</f>
        <v/>
      </c>
      <c r="F12" s="4" t="n"/>
      <c r="G12" s="5" t="inlineStr">
        <is>
          <t>PBN</t>
        </is>
      </c>
      <c r="H12" s="2" t="inlineStr">
        <is>
          <t>Precio Bruto de Negociacion</t>
        </is>
      </c>
    </row>
    <row r="13" ht="15.75" customHeight="1">
      <c r="A13" s="7" t="n">
        <v>5</v>
      </c>
      <c r="B13" s="7" t="inlineStr">
        <is>
          <t>3120 63rd Ave</t>
        </is>
      </c>
      <c r="C13" s="8" t="n">
        <v>2700</v>
      </c>
      <c r="D13" s="9" t="n">
        <v>124.86</v>
      </c>
      <c r="E13" s="8">
        <f>C13/D13</f>
        <v/>
      </c>
      <c r="F13" s="4" t="n"/>
      <c r="G13" s="5" t="inlineStr">
        <is>
          <t>POI</t>
        </is>
      </c>
      <c r="H13" s="2" t="inlineStr">
        <is>
          <t>Precio Oferta Inicial</t>
        </is>
      </c>
    </row>
    <row r="14" ht="15" customHeight="1">
      <c r="A14" s="7" t="n">
        <v>6</v>
      </c>
      <c r="B14" s="7" t="inlineStr">
        <is>
          <t>2504 Wayne Pl</t>
        </is>
      </c>
      <c r="C14" s="8" t="n">
        <v>3200</v>
      </c>
      <c r="D14" s="9" t="n">
        <v>105.16</v>
      </c>
      <c r="E14" s="8">
        <f>C14/D14</f>
        <v/>
      </c>
      <c r="F14" s="4" t="n"/>
      <c r="G14" s="4" t="n"/>
      <c r="H14" s="4" t="n"/>
    </row>
    <row r="15" ht="15" customHeight="1">
      <c r="A15" s="7" t="n">
        <v>7</v>
      </c>
      <c r="B15" s="7" t="inlineStr">
        <is>
          <t>708 Kaplan Ct</t>
        </is>
      </c>
      <c r="C15" s="8" t="n">
        <v>3500</v>
      </c>
      <c r="D15" s="9" t="n">
        <v>130.8</v>
      </c>
      <c r="E15" s="8">
        <f>C15/D15</f>
        <v/>
      </c>
      <c r="F15" s="4" t="n"/>
      <c r="G15" s="4" t="n"/>
      <c r="H15" s="4" t="n"/>
    </row>
    <row r="16" ht="15" customHeight="1">
      <c r="A16" s="7" t="n">
        <v>8</v>
      </c>
      <c r="B16" s="7" t="inlineStr">
        <is>
          <t>529 Spectator Ave</t>
        </is>
      </c>
      <c r="C16" s="8" t="n">
        <v>3050</v>
      </c>
      <c r="D16" s="9" t="n">
        <v>164.99</v>
      </c>
      <c r="E16" s="8">
        <f>C16/D16</f>
        <v/>
      </c>
      <c r="F16" s="4" t="n"/>
      <c r="G16" s="4" t="n"/>
      <c r="H16" s="4" t="n"/>
    </row>
    <row r="17" ht="15" customHeight="1">
      <c r="A17" s="7" t="n">
        <v>9</v>
      </c>
      <c r="B17" s="7" t="inlineStr">
        <is>
          <t>7722 Frederick Rd</t>
        </is>
      </c>
      <c r="C17" s="8" t="n">
        <v>2900</v>
      </c>
      <c r="D17" s="9" t="n">
        <v>164.43</v>
      </c>
      <c r="E17" s="8">
        <f>C17/D17</f>
        <v/>
      </c>
      <c r="F17" s="4" t="n"/>
      <c r="G17" s="4" t="n"/>
      <c r="H17" s="4" t="n"/>
    </row>
    <row r="18" ht="15" customHeight="1">
      <c r="A18" s="7" t="n">
        <v>10</v>
      </c>
      <c r="B18" s="7" t="inlineStr">
        <is>
          <t>9302 Bluefield Rd</t>
        </is>
      </c>
      <c r="C18" s="8" t="n">
        <v>3100</v>
      </c>
      <c r="D18" s="9" t="n">
        <v>170.84</v>
      </c>
      <c r="E18" s="8">
        <f>C18/D18</f>
        <v/>
      </c>
      <c r="F18" s="4" t="n"/>
      <c r="G18" s="4" t="n"/>
      <c r="H18" s="4" t="n"/>
    </row>
    <row r="19" ht="15" customHeight="1">
      <c r="A19" s="4" t="n"/>
      <c r="B19" s="4" t="n"/>
      <c r="C19" s="4" t="n"/>
      <c r="D19" s="4" t="n"/>
      <c r="E19" s="4" t="n"/>
      <c r="F19" s="4" t="n"/>
      <c r="G19" s="4" t="n"/>
      <c r="H19" s="4" t="n"/>
    </row>
    <row r="20" ht="15.75" customHeight="1">
      <c r="A20" s="18" t="n"/>
      <c r="B20" s="19" t="inlineStr">
        <is>
          <t>Promedio</t>
        </is>
      </c>
      <c r="C20" s="19" t="inlineStr">
        <is>
          <t>Min</t>
        </is>
      </c>
      <c r="D20" s="19" t="inlineStr">
        <is>
          <t>Max</t>
        </is>
      </c>
      <c r="E20" s="19" t="inlineStr">
        <is>
          <t>Random</t>
        </is>
      </c>
      <c r="F20" s="4" t="n"/>
      <c r="G20" s="4" t="n"/>
      <c r="H20" s="4" t="n"/>
    </row>
    <row r="21" ht="15.75" customHeight="1">
      <c r="A21" s="5" t="inlineStr">
        <is>
          <t>PPAM^2</t>
        </is>
      </c>
      <c r="B21" s="3">
        <f>SUM(E9:E18)/10</f>
        <v/>
      </c>
      <c r="C21" s="3">
        <f>MIN(E9:E18)</f>
        <v/>
      </c>
      <c r="D21" s="3">
        <f>MAX(E9:E18)</f>
        <v/>
      </c>
      <c r="E21" s="2" t="n">
        <v>21.62</v>
      </c>
      <c r="F21" s="4" t="n"/>
      <c r="G21" s="4" t="n"/>
      <c r="H21" s="4" t="n"/>
    </row>
    <row r="22" ht="15.75" customHeight="1">
      <c r="A22" s="5" t="inlineStr">
        <is>
          <t>PEA</t>
        </is>
      </c>
      <c r="B22" s="3">
        <f>B21*$D2</f>
        <v/>
      </c>
      <c r="C22" s="3">
        <f>C21*$D2</f>
        <v/>
      </c>
      <c r="D22" s="3">
        <f>D21*$D2</f>
        <v/>
      </c>
      <c r="E22" s="3">
        <f>E21*$D2</f>
        <v/>
      </c>
      <c r="F22" s="4" t="n"/>
      <c r="G22" s="4" t="n"/>
      <c r="H22" s="4" t="n"/>
    </row>
    <row r="23" ht="15.75" customHeight="1">
      <c r="A23" s="5" t="inlineStr">
        <is>
          <t>PBN</t>
        </is>
      </c>
      <c r="B23" s="3">
        <f>(B22*100)/60%</f>
        <v/>
      </c>
      <c r="C23" s="3">
        <f>(C22*100)/60%</f>
        <v/>
      </c>
      <c r="D23" s="3">
        <f>(D22*100)/60%</f>
        <v/>
      </c>
      <c r="E23" s="3">
        <f>(E22*100)/60%</f>
        <v/>
      </c>
      <c r="F23" s="4" t="n"/>
      <c r="G23" s="4" t="n"/>
      <c r="H23" s="4" t="n"/>
    </row>
    <row r="24" ht="15.75" customHeight="1">
      <c r="A24" s="5" t="inlineStr">
        <is>
          <t>PMN</t>
        </is>
      </c>
      <c r="B24" s="3">
        <f>B23-$D2-$D3</f>
        <v/>
      </c>
      <c r="C24" s="3">
        <f>C23-$D2-$D3</f>
        <v/>
      </c>
      <c r="D24" s="3">
        <f>D23-$D2-$D3</f>
        <v/>
      </c>
      <c r="E24" s="3">
        <f>E23-$D2-$D3</f>
        <v/>
      </c>
      <c r="F24" s="4" t="n"/>
      <c r="G24" s="4" t="n"/>
      <c r="H24" s="4" t="n"/>
    </row>
    <row r="25" ht="15.75" customHeight="1">
      <c r="A25" s="11" t="inlineStr">
        <is>
          <t>POI</t>
        </is>
      </c>
      <c r="B25" s="12">
        <f>B24-(B24*15%)</f>
        <v/>
      </c>
      <c r="C25" s="3">
        <f>C24-(C24*15%)</f>
        <v/>
      </c>
      <c r="D25" s="3">
        <f>D24-(D24*15%)</f>
        <v/>
      </c>
      <c r="E25" s="3">
        <f>E24-(E24*15%)</f>
        <v/>
      </c>
      <c r="F25" s="4" t="n"/>
      <c r="G25" s="4" t="n"/>
      <c r="H25" s="4" t="n"/>
    </row>
    <row r="26" ht="15.75" customHeight="1">
      <c r="A26" s="13" t="n"/>
      <c r="B26" s="14" t="n"/>
      <c r="C26" s="4" t="n"/>
      <c r="D26" s="4" t="n"/>
      <c r="E26" s="4" t="n"/>
      <c r="F26" s="4" t="n"/>
      <c r="G26" s="4" t="n"/>
      <c r="H26" s="4" t="n"/>
    </row>
    <row r="27" ht="15" customHeight="1">
      <c r="A27" s="4" t="n"/>
      <c r="B27" s="4" t="n"/>
      <c r="C27" s="4" t="n"/>
      <c r="D27" s="4" t="n"/>
      <c r="E27" s="15" t="n"/>
      <c r="F27" s="4" t="n"/>
      <c r="G27" s="4" t="n"/>
      <c r="H27" s="4" t="n"/>
    </row>
    <row r="28" ht="15" customHeight="1">
      <c r="A28" s="4" t="n"/>
      <c r="B28" s="4" t="n"/>
      <c r="C28" s="4" t="n"/>
      <c r="D28" s="4" t="n"/>
      <c r="E28" s="4" t="n"/>
      <c r="F28" s="4" t="n"/>
      <c r="G28" s="4" t="n"/>
      <c r="H28" s="4" t="n"/>
    </row>
    <row r="29" ht="15" customHeight="1">
      <c r="A29" s="4" t="n"/>
      <c r="B29" s="4" t="n"/>
      <c r="C29" s="4" t="n"/>
      <c r="D29" s="4" t="n"/>
      <c r="E29" s="4" t="n"/>
      <c r="F29" s="4" t="n"/>
      <c r="G29" s="4" t="n"/>
      <c r="H29" s="4" t="n"/>
    </row>
    <row r="30" ht="15" customHeight="1">
      <c r="A30" s="4" t="n"/>
      <c r="B30" s="4" t="n"/>
      <c r="C30" s="4" t="n"/>
      <c r="D30" s="4" t="n"/>
      <c r="E30" s="4" t="n"/>
      <c r="F30" s="4" t="n"/>
      <c r="G30" s="4" t="n"/>
      <c r="H30" s="4" t="n"/>
    </row>
    <row r="31" ht="15" customHeight="1">
      <c r="A31" s="4" t="n"/>
      <c r="B31" s="4" t="n"/>
      <c r="C31" s="4" t="n"/>
      <c r="D31" s="4" t="n"/>
      <c r="E31" s="4" t="n"/>
      <c r="F31" s="4" t="n"/>
      <c r="G31" s="4" t="n"/>
      <c r="H31" s="4" t="n"/>
    </row>
    <row r="32" ht="15" customHeight="1">
      <c r="A32" s="4" t="n"/>
      <c r="B32" s="4" t="n"/>
      <c r="C32" s="4" t="n"/>
      <c r="D32" s="4" t="n"/>
      <c r="E32" s="4" t="n"/>
      <c r="F32" s="4" t="n"/>
      <c r="G32" s="4" t="n"/>
      <c r="H32" s="4" t="n"/>
    </row>
    <row r="33" ht="15" customHeight="1">
      <c r="A33" s="4" t="n"/>
      <c r="B33" s="4" t="n"/>
      <c r="C33" s="4" t="n"/>
      <c r="D33" s="4" t="n"/>
      <c r="E33" s="4" t="n"/>
      <c r="F33" s="4" t="n"/>
      <c r="G33" s="4" t="n"/>
      <c r="H33" s="4" t="n"/>
    </row>
  </sheetData>
  <mergeCells count="2">
    <mergeCell ref="G7:H7"/>
    <mergeCell ref="A7:E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2023-07-20T13:24:24Z</dcterms:created>
  <dcterms:modified xsi:type="dcterms:W3CDTF">2023-07-20T18:49:59Z</dcterms:modified>
  <cp:lastModifiedBy>Victor Alfonso Grillo</cp:lastModifiedBy>
</cp:coreProperties>
</file>